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Javier Insuasti\Desktop\PAUL\OFERTAS\FUERZA AÉREA\INTERVENTORIA\COVEÑAS\"/>
    </mc:Choice>
  </mc:AlternateContent>
  <xr:revisionPtr revIDLastSave="0" documentId="13_ncr:1_{072B8944-84E9-4582-A3EC-2C8E6F1ED1FE}" xr6:coauthVersionLast="47" xr6:coauthVersionMax="47" xr10:uidLastSave="{00000000-0000-0000-0000-000000000000}"/>
  <bookViews>
    <workbookView xWindow="-120" yWindow="-120" windowWidth="20730" windowHeight="11310" xr2:uid="{00000000-000D-0000-FFFF-FFFF00000000}"/>
  </bookViews>
  <sheets>
    <sheet name="AN. INTERV" sheetId="3" r:id="rId1"/>
    <sheet name="Tarifas profesionales"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APU1">[1]APU!$G$41</definedName>
    <definedName name="_APU10">[1]APU!$G$499</definedName>
    <definedName name="_APU11">[1]APU!$G$543</definedName>
    <definedName name="_APU13">[1]APU!$G$633</definedName>
    <definedName name="_APU14">[1]APU!$G$1439</definedName>
    <definedName name="_APU15">[1]APU!$G$1482</definedName>
    <definedName name="_APU18">[1]APU!$G$885</definedName>
    <definedName name="_APU2">[1]APU!$G$84</definedName>
    <definedName name="_APU20">[1]APU!$G$675</definedName>
    <definedName name="_APU21">[1]APU!$G$759</definedName>
    <definedName name="_APU22">[1]APU!$G$843</definedName>
    <definedName name="_APU23">[1]APU!$G$928</definedName>
    <definedName name="_APU25">[1]APU!$G$1053</definedName>
    <definedName name="_APU26">[2]APU!$G$1096</definedName>
    <definedName name="_APU27">[2]APU!$G$1139</definedName>
    <definedName name="_APU28">[2]APU!$G$1181</definedName>
    <definedName name="_APU3">[1]APU!$G$126</definedName>
    <definedName name="_APU30">[2]APU!$G$1267</definedName>
    <definedName name="_APU31">[2]APU!$G$1353</definedName>
    <definedName name="_APU38">[1]APU!$G$1734</definedName>
    <definedName name="_APU4">[1]APU!$G$212</definedName>
    <definedName name="_APU41">[1]APU!$G$1863</definedName>
    <definedName name="_APU42">[1]APU!$G$1906</definedName>
    <definedName name="_APU43">[1]APU!$G$1949</definedName>
    <definedName name="_APU44">[1]APU!$G$1991</definedName>
    <definedName name="_APU45">[1]APU!$G$2032</definedName>
    <definedName name="_APU46">[1]APU!$G$2075</definedName>
    <definedName name="_APU47">[1]APU!$G$2117</definedName>
    <definedName name="_APU48">[1]APU!$G$2159</definedName>
    <definedName name="_APU49">[1]APU!$G$2201</definedName>
    <definedName name="_APU5">[1]APU!$G$253</definedName>
    <definedName name="_APU52">[1]APU!$G$2326</definedName>
    <definedName name="_APU53">[1]APU!$G$2367</definedName>
    <definedName name="_APU54">[1]APU!$G$2409</definedName>
    <definedName name="_APU59">[1]APU!$G$2620</definedName>
    <definedName name="_APU6">[1]APU!$G$292</definedName>
    <definedName name="_APU60">[1]APU!$G$2662</definedName>
    <definedName name="_APU61">[1]APU!$G$2706</definedName>
    <definedName name="_APU64">[1]APU!$G$2828</definedName>
    <definedName name="_APU65">[1]APU!$G$2870</definedName>
    <definedName name="_APU66">[1]APU!$G$2911</definedName>
    <definedName name="_APU7">[1]APU!$G$334</definedName>
    <definedName name="_APU72">[1]APU!$G$3173</definedName>
    <definedName name="_APU74">[2]APU!$G$3251</definedName>
    <definedName name="_APU75">[1]APU!$G$3290</definedName>
    <definedName name="_APU76">[2]APU!$G$3329</definedName>
    <definedName name="_APU77">[1]APU!$G$169</definedName>
    <definedName name="_APU78">[1]APU!$G$1012</definedName>
    <definedName name="_apu79">[2]APU!$G$1310</definedName>
    <definedName name="_APU8">[1]APU!$G$376</definedName>
    <definedName name="_APU80">[1]APU!$G$3411</definedName>
    <definedName name="_APU81">[1]APU!$G$3454</definedName>
    <definedName name="_APU82">[1]APU!$G$3496</definedName>
    <definedName name="_APU83">[1]APU!$G$3538</definedName>
    <definedName name="_APU84">[1]APU!$G$3622</definedName>
    <definedName name="_APU85">[1]APU!$G$3580</definedName>
    <definedName name="_APU86">[2]APU!$G$3368</definedName>
    <definedName name="_APU9">[1]APU!$G$457</definedName>
    <definedName name="_Fill" hidden="1">#REF!</definedName>
    <definedName name="A">'[3]RESUMEN -1'!$D$13:$E$13</definedName>
    <definedName name="aa">#REF!</definedName>
    <definedName name="AAA">'[4]PU (2)'!#REF!</definedName>
    <definedName name="AAAA">'[4]PU (2)'!$F$10</definedName>
    <definedName name="ACC.CU.COVA">#REF!</definedName>
    <definedName name="ACC.CU.COVAL">'[5]14. Inst. HS'!#REF!</definedName>
    <definedName name="acueductos">#REF!</definedName>
    <definedName name="AIU">#REF!</definedName>
    <definedName name="almacen.sanitario">#REF!</definedName>
    <definedName name="ANALISIS__DE__PRECIOS__UNITARIOS">#REF!</definedName>
    <definedName name="ANTIC">'[6]1'!#REF!</definedName>
    <definedName name="APU">#REF!</definedName>
    <definedName name="_xlnm.Print_Area">#REF!</definedName>
    <definedName name="ARELAL">[2]APU!$G$1096</definedName>
    <definedName name="ARTIMFER">#REF!</definedName>
    <definedName name="AUXILIARES">[7]AUXILIARES!$A$2:$A$4</definedName>
    <definedName name="AUXILIARESTOTAL">[7]AUXILIARES!$A$2:$D$4</definedName>
    <definedName name="B">'[8]PRESUPUESTO IE'!$I$4</definedName>
    <definedName name="_xlnm.Database">#REF!</definedName>
    <definedName name="BB">'[4]PU (2)'!#REF!</definedName>
    <definedName name="bonny">[2]APU!$G$1181</definedName>
    <definedName name="bonny2">[2]APU!$G$3251</definedName>
    <definedName name="BuiltIn_Print_Area">#REF!</definedName>
    <definedName name="BuiltIn_Print_Area___0">#REF!</definedName>
    <definedName name="BuiltIn_Print_Titles">#REF!</definedName>
    <definedName name="BuiltIn_Print_Titles___0">#REF!</definedName>
    <definedName name="CALENTADOR">#REF!</definedName>
    <definedName name="CAÑUELAS">'[5]14. Inst. HS'!#REF!</definedName>
    <definedName name="CASAVAL">#REF!</definedName>
    <definedName name="CODIFER">'[5]14. Inst. HS'!#REF!</definedName>
    <definedName name="COLFRISER">#REF!</definedName>
    <definedName name="COLMENA">'[5]14. Inst. HS'!#REF!</definedName>
    <definedName name="COLMENA.GALV">'[5]14. Inst. HS'!#REF!</definedName>
    <definedName name="COLMENA.NEGRO">'[5]14. Inst. HS'!#REF!</definedName>
    <definedName name="COLREJILLAS">#REF!</definedName>
    <definedName name="CONDUFLEX">#REF!</definedName>
    <definedName name="CONSORCIO_METALURGICO_NACIONAL">'[5]14. Inst. HS'!#REF!</definedName>
    <definedName name="CONSTRUCCION_DE_DOS_GALPONES">#REF!</definedName>
    <definedName name="CORRUGADA">#REF!</definedName>
    <definedName name="CORZAN">#REF!</definedName>
    <definedName name="COVAL">#REF!</definedName>
    <definedName name="CPM">[7]AUXILIARES!$A$2:$D$4</definedName>
    <definedName name="CPVC">#REF!</definedName>
    <definedName name="CPVC.INC">#REF!</definedName>
    <definedName name="CPVC.INCENDIO">'[5]14. Inst. HS'!#REF!</definedName>
    <definedName name="CRITICA">#REF!</definedName>
    <definedName name="CRONO">[7]INSUMOS!$A$2:$L$116</definedName>
    <definedName name="CU.ARTIMFER">#REF!</definedName>
    <definedName name="CUADRILLAS">'[7]MANO DE OBRA'!$G$8:$G$20</definedName>
    <definedName name="CUADRILLASTOTAL">'[7]MANO DE OBRA'!$G$8:$M$20</definedName>
    <definedName name="CUADRO">#REF!</definedName>
    <definedName name="dan">#REF!</definedName>
    <definedName name="de">#REF!</definedName>
    <definedName name="DESPERDICIOS">#REF!</definedName>
    <definedName name="DIAGRAMA">[7]INSUMOS!$A$2:$A$116</definedName>
    <definedName name="DICOL">#REF!</definedName>
    <definedName name="DISTRIBUCION">'[4]PU (2)'!#REF!</definedName>
    <definedName name="DITEC">#REF!</definedName>
    <definedName name="DÓLAR">'[5]14. Inst. HS'!#REF!</definedName>
    <definedName name="DURMAN.TDP">'[5]14. Inst. HS'!#REF!</definedName>
    <definedName name="Excel_BuiltIn_Print_Area_7">"$'Presupuesto consolidado'.$#REF!$#REF!:$#REF!$#REF!"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LEXILATINA">#REF!</definedName>
    <definedName name="GEOTEXTIL">#REF!</definedName>
    <definedName name="GSD">'[5]14. Inst. HS'!#REF!</definedName>
    <definedName name="GSD.SPRINKLER">#REF!</definedName>
    <definedName name="gtgtgtgt">#REF!</definedName>
    <definedName name="HELBERT">#REF!</definedName>
    <definedName name="HELBERT.HIERRO">#REF!</definedName>
    <definedName name="HERRAMIENTAS">#REF!</definedName>
    <definedName name="HERRAMIENTAS.INC">#REF!</definedName>
    <definedName name="HF.PVMETAL">#REF!</definedName>
    <definedName name="hoy" hidden="1">#REF!</definedName>
    <definedName name="IMPOFER">'[5]14. Inst. HS'!#REF!</definedName>
    <definedName name="IMPOFER.VALVULAS">'[5]14. Inst. HS'!#REF!</definedName>
    <definedName name="inf">#REF!</definedName>
    <definedName name="Instalacion">#REF!</definedName>
    <definedName name="INSTALACIONES_HIDRAULICAS">#REF!</definedName>
    <definedName name="INSUMOS">[7]INSUMOS!$A$2:$A$116</definedName>
    <definedName name="INSUMOSTOTAL">[7]INSUMOS!$A$2:$L$116</definedName>
    <definedName name="ITEM1">#REF!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'[6]1'!#REF!</definedName>
    <definedName name="ITEM230">#REF!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800">#REF!</definedName>
    <definedName name="ITEM900">#REF!</definedName>
    <definedName name="ITEMS">'[7]ITEMS RESUMIDOS'!$A$2:$A$34</definedName>
    <definedName name="items1">#REF!</definedName>
    <definedName name="ITEMS2">'[9]ITEMS(2)'!$A$13:$CE$777</definedName>
    <definedName name="ITEMS3">#REF!</definedName>
    <definedName name="ITEMSRESUMEN">'[7]ITEMS RESUMIDOS'!$A$2:$D$34</definedName>
    <definedName name="ITEN320">#REF!</definedName>
    <definedName name="IVA">#REF!</definedName>
    <definedName name="M.O.">#REF!</definedName>
    <definedName name="M.O.alcantarillado">#REF!</definedName>
    <definedName name="MAP">'[10]PU (2)'!#REF!</definedName>
    <definedName name="MAQUINARIA">[7]MAQUINARIA!$A$2:$A$18</definedName>
    <definedName name="MAQUINARIATOTAL">[7]MAQUINARIA!$A$2:$L$18</definedName>
    <definedName name="mar">'[4]PU (2)'!#REF!</definedName>
    <definedName name="MATERIALES">#REF!</definedName>
    <definedName name="METACOL">#REF!</definedName>
    <definedName name="MOORE">#REF!</definedName>
    <definedName name="NOMBRE_APU">'[11]LISTA APU'!$B:$B</definedName>
    <definedName name="NOVAFORT">#REF!</definedName>
    <definedName name="O">'[8]PRESUPUESTO IE'!$I$6</definedName>
    <definedName name="P.P.COVA.ACC">'[5]14. Inst. HS'!#REF!</definedName>
    <definedName name="P.P.COVAL">#REF!</definedName>
    <definedName name="P.P.COVAL.ACC">'[5]14. Inst. HS'!#REF!</definedName>
    <definedName name="P.P.COVAL.TUB">'[5]14. Inst. HS'!#REF!</definedName>
    <definedName name="P.P.COVAQL">#REF!</definedName>
    <definedName name="PAVCO">#REF!</definedName>
    <definedName name="PAVCO.PRESION">'[5]14. Inst. HS'!#REF!</definedName>
    <definedName name="PAVCO.SANITARIA">'[5]14. Inst. HS'!#REF!</definedName>
    <definedName name="PERT">'[7]MANO DE OBRA'!$G$8:$G$20</definedName>
    <definedName name="peso">[12]acero!$O$13:$P$22</definedName>
    <definedName name="PESOS">#REF!</definedName>
    <definedName name="PINTURAS">'[5]14. Inst. HS'!#REF!</definedName>
    <definedName name="PLAN">'[7]ITEMS RESUMIDOS'!$A$2:$D$34</definedName>
    <definedName name="PLANEACION">[7]MAQUINARIA!$A$2:$A$18</definedName>
    <definedName name="POLIETILENO">'[5]14. Inst. HS'!#REF!</definedName>
    <definedName name="POLYPRO.SCH40">'[5]14. Inst. HS'!#REF!</definedName>
    <definedName name="PORC.AIU">#REF!</definedName>
    <definedName name="PPPP">[13]PU!#REF!</definedName>
    <definedName name="PRESUPUESTO">[14]Pres_Com!$A$7:$G$275</definedName>
    <definedName name="PresupuestoCCI90F">[15]Pres_CDI90!$B$8:$H$576</definedName>
    <definedName name="PRODESEG">#REF!</definedName>
    <definedName name="PROGRAMA">'[7]ITEMS RESUMIDOS'!$A$2:$A$34</definedName>
    <definedName name="PROYECTO__OBRAS_VARIAS_EN_LA_ESCUELA_CONTRAINCENDIO">#REF!</definedName>
    <definedName name="PV.ABRAZADERAS">#REF!</definedName>
    <definedName name="PV.SPRINKLER">#REF!</definedName>
    <definedName name="PVC.BAJANTES">#REF!</definedName>
    <definedName name="PVMETAL">#REF!</definedName>
    <definedName name="Q">[16]glvc!#REF!</definedName>
    <definedName name="QQ">[16]glvc!#REF!</definedName>
    <definedName name="RANURADO.ARTIMFER">#REF!</definedName>
    <definedName name="REINA">#REF!</definedName>
    <definedName name="RESUM">'[6]1'!#REF!</definedName>
    <definedName name="resum2">'[4]PU (2)'!#REF!</definedName>
    <definedName name="RUTA">'[7]MANO DE OBRA'!$G$8:$M$20</definedName>
    <definedName name="sdfdxf">#REF!</definedName>
    <definedName name="SECURITY">'[5]14. Inst. HS'!#REF!</definedName>
    <definedName name="SELL.ACERO">#REF!</definedName>
    <definedName name="SELL.COBRE">#REF!</definedName>
    <definedName name="SELL.CONDUFLEX">#REF!</definedName>
    <definedName name="SELL.PP">#REF!</definedName>
    <definedName name="SELLANTES">#REF!</definedName>
    <definedName name="SIFONICO">'[5]14. Inst. HS'!#REF!</definedName>
    <definedName name="SMMLV">1160000</definedName>
    <definedName name="SOLTUB">#REF!</definedName>
    <definedName name="SPRINKLER.ARTIMFER">#REF!</definedName>
    <definedName name="SSS">'[6]1'!#REF!</definedName>
    <definedName name="T">'[8]PRESUPUESTO IE'!$I$7</definedName>
    <definedName name="tecval">#REF!</definedName>
    <definedName name="TRABAJO">[7]MAQUINARIA!$A$2:$L$18</definedName>
    <definedName name="TTE">#REF!</definedName>
    <definedName name="TTE.METAL">#REF!</definedName>
    <definedName name="TTTTTT">[16]glvc!#REF!</definedName>
    <definedName name="TUB.CU.COVAL">'[5]14. Inst. HS'!#REF!</definedName>
    <definedName name="TUBOTEC">#REF!</definedName>
    <definedName name="TY">#REF!</definedName>
    <definedName name="U.PLATINO">#REF!</definedName>
    <definedName name="VALVULAS.POLYPRO">'[5]14. Inst. HS'!#REF!</definedName>
    <definedName name="VITAULI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9" i="2" l="1"/>
  <c r="E28" i="2"/>
  <c r="E27" i="2"/>
  <c r="E26" i="2"/>
  <c r="E25" i="2"/>
  <c r="E24" i="2"/>
  <c r="E23" i="2"/>
  <c r="E22" i="2"/>
  <c r="E21" i="2"/>
  <c r="E20" i="2"/>
  <c r="E19" i="2"/>
  <c r="E18" i="2"/>
  <c r="E17" i="2"/>
  <c r="E16" i="2"/>
  <c r="E15" i="2"/>
  <c r="E14" i="2"/>
  <c r="E13" i="2"/>
  <c r="E12" i="2"/>
  <c r="E11" i="2"/>
  <c r="E10" i="2"/>
  <c r="E9" i="2"/>
  <c r="E8" i="2"/>
  <c r="E7" i="2"/>
  <c r="E6" i="2"/>
  <c r="E5" i="2"/>
  <c r="X15" i="3" l="1"/>
  <c r="X24" i="3"/>
  <c r="X21" i="3"/>
  <c r="X23" i="3"/>
  <c r="X22" i="3"/>
  <c r="X20" i="3"/>
  <c r="X19" i="3"/>
  <c r="X18" i="3"/>
  <c r="X17" i="3"/>
  <c r="X16" i="3"/>
  <c r="E19" i="3"/>
  <c r="E18" i="3"/>
  <c r="E17" i="3"/>
  <c r="G12" i="3"/>
  <c r="M12" i="3" s="1"/>
  <c r="G11" i="3"/>
  <c r="M11" i="3" s="1"/>
  <c r="G10" i="3"/>
  <c r="L10" i="3" s="1"/>
  <c r="G9" i="3"/>
  <c r="I9" i="3" s="1"/>
  <c r="G8" i="3"/>
  <c r="L8" i="3" s="1"/>
  <c r="G7" i="3"/>
  <c r="J7" i="3" s="1"/>
  <c r="K7" i="3" s="1"/>
  <c r="G6" i="3"/>
  <c r="J6" i="3" s="1"/>
  <c r="K6" i="3" s="1"/>
  <c r="G5" i="3"/>
  <c r="J5" i="3" s="1"/>
  <c r="K5" i="3" s="1"/>
  <c r="D29" i="2"/>
  <c r="D28" i="2"/>
  <c r="E5" i="3" l="1"/>
  <c r="X5" i="3" s="1"/>
  <c r="E9" i="3"/>
  <c r="X9" i="3" s="1"/>
  <c r="E6" i="3"/>
  <c r="X6" i="3" s="1"/>
  <c r="E10" i="3"/>
  <c r="X10" i="3" s="1"/>
  <c r="E7" i="3"/>
  <c r="X7" i="3" s="1"/>
  <c r="E11" i="3"/>
  <c r="X11" i="3" s="1"/>
  <c r="E8" i="3"/>
  <c r="X8" i="3" s="1"/>
  <c r="E12" i="3"/>
  <c r="X12" i="3" s="1"/>
  <c r="J12" i="3"/>
  <c r="K12" i="3" s="1"/>
  <c r="H12" i="3"/>
  <c r="L12" i="3"/>
  <c r="I12" i="3"/>
  <c r="I11" i="3"/>
  <c r="O11" i="3" s="1"/>
  <c r="J11" i="3"/>
  <c r="K11" i="3" s="1"/>
  <c r="L11" i="3"/>
  <c r="H11" i="3"/>
  <c r="M10" i="3"/>
  <c r="J10" i="3"/>
  <c r="K10" i="3" s="1"/>
  <c r="I10" i="3"/>
  <c r="P10" i="3" s="1"/>
  <c r="H10" i="3"/>
  <c r="P9" i="3"/>
  <c r="O9" i="3"/>
  <c r="J9" i="3"/>
  <c r="K9" i="3" s="1"/>
  <c r="L9" i="3"/>
  <c r="H9" i="3"/>
  <c r="M9" i="3"/>
  <c r="I8" i="3"/>
  <c r="M8" i="3"/>
  <c r="J8" i="3"/>
  <c r="K8" i="3" s="1"/>
  <c r="H8" i="3"/>
  <c r="L7" i="3"/>
  <c r="H7" i="3"/>
  <c r="M7" i="3"/>
  <c r="I7" i="3"/>
  <c r="O7" i="3" s="1"/>
  <c r="H6" i="3"/>
  <c r="L6" i="3"/>
  <c r="I6" i="3"/>
  <c r="O6" i="3" s="1"/>
  <c r="M6" i="3"/>
  <c r="L5" i="3"/>
  <c r="I5" i="3"/>
  <c r="M5" i="3"/>
  <c r="H5" i="3"/>
  <c r="O10" i="3"/>
  <c r="P6" i="3"/>
  <c r="P11" i="3" l="1"/>
  <c r="X13" i="3"/>
  <c r="X4" i="3"/>
  <c r="Q10" i="3"/>
  <c r="R10" i="3" s="1"/>
  <c r="S10" i="3" s="1"/>
  <c r="Q11" i="3"/>
  <c r="R11" i="3" s="1"/>
  <c r="S11" i="3" s="1"/>
  <c r="Q9" i="3"/>
  <c r="R9" i="3" s="1"/>
  <c r="O12" i="3"/>
  <c r="P12" i="3"/>
  <c r="O8" i="3"/>
  <c r="P8" i="3"/>
  <c r="P7" i="3"/>
  <c r="Q7" i="3" s="1"/>
  <c r="R7" i="3" s="1"/>
  <c r="Q6" i="3"/>
  <c r="R6" i="3" s="1"/>
  <c r="P5" i="3"/>
  <c r="O5" i="3"/>
  <c r="T11" i="3" l="1"/>
  <c r="U11" i="3" s="1"/>
  <c r="V11" i="3" s="1"/>
  <c r="T10" i="3"/>
  <c r="U10" i="3" s="1"/>
  <c r="V10" i="3" s="1"/>
  <c r="S9" i="3"/>
  <c r="T9" i="3"/>
  <c r="U9" i="3" s="1"/>
  <c r="V9" i="3" s="1"/>
  <c r="S7" i="3"/>
  <c r="T7" i="3"/>
  <c r="U7" i="3" s="1"/>
  <c r="V7" i="3" s="1"/>
  <c r="Q12" i="3"/>
  <c r="R12" i="3" s="1"/>
  <c r="S6" i="3"/>
  <c r="T6" i="3"/>
  <c r="U6" i="3" s="1"/>
  <c r="V6" i="3" s="1"/>
  <c r="Q5" i="3"/>
  <c r="R5" i="3" s="1"/>
  <c r="T5" i="3" s="1"/>
  <c r="U5" i="3" s="1"/>
  <c r="V5" i="3" s="1"/>
  <c r="Q8" i="3"/>
  <c r="R8" i="3" s="1"/>
  <c r="S5" i="3" l="1"/>
  <c r="S8" i="3"/>
  <c r="T8" i="3"/>
  <c r="U8" i="3" s="1"/>
  <c r="V8" i="3" s="1"/>
  <c r="X14" i="3" s="1"/>
  <c r="S12" i="3"/>
  <c r="T12" i="3"/>
  <c r="U12" i="3" s="1"/>
  <c r="V12" i="3" s="1"/>
  <c r="X25" i="3" l="1"/>
  <c r="X26" i="3" s="1"/>
  <c r="X27" i="3" s="1"/>
  <c r="W14" i="3"/>
</calcChain>
</file>

<file path=xl/sharedStrings.xml><?xml version="1.0" encoding="utf-8"?>
<sst xmlns="http://schemas.openxmlformats.org/spreadsheetml/2006/main" count="152" uniqueCount="96">
  <si>
    <t>CUADRO DE CANTIDADES RESUMIDO</t>
  </si>
  <si>
    <t>OFERTA ECONOMICA</t>
  </si>
  <si>
    <t>No.</t>
  </si>
  <si>
    <t>ACTIVIDAD</t>
  </si>
  <si>
    <t>CANTIDAD</t>
  </si>
  <si>
    <t>CATEGORÍA MÍNIMA</t>
  </si>
  <si>
    <t>Vr. H/M</t>
  </si>
  <si>
    <t>TOTAL MESES</t>
  </si>
  <si>
    <t>% DEDICACIÓN MIN.</t>
  </si>
  <si>
    <t>V. UNITARIO</t>
  </si>
  <si>
    <t>Director de interventoría</t>
  </si>
  <si>
    <t>Categoría 2</t>
  </si>
  <si>
    <t>Residente de interventoría</t>
  </si>
  <si>
    <t>Categoría 4</t>
  </si>
  <si>
    <t>Inspector SISO</t>
  </si>
  <si>
    <t>Categoría 5</t>
  </si>
  <si>
    <t>Asesor Hidrosanitario (Ingeniero Sanitario y/o Ambiental y Sanitario y/o Ingeniero Civil con Posgrado en Recursos Hídricos)</t>
  </si>
  <si>
    <t>Asesor Electricista (Ingeniero Eléctrico)</t>
  </si>
  <si>
    <t>Asesor Ingeniero Ambiental</t>
  </si>
  <si>
    <t>Abogado con Posgrado en Contratación Estatal</t>
  </si>
  <si>
    <t>Contador Publico</t>
  </si>
  <si>
    <t>SUBTOTAL PERSONAL PROFESIONAL</t>
  </si>
  <si>
    <t>SUBTOTAL 1 (CON FACTOR MULTIPLICADOR)</t>
  </si>
  <si>
    <t>OTROS GASTOS</t>
  </si>
  <si>
    <t>Comunicación (Telefonia movil, Internet Fijo) Director y Residente de interventoria</t>
  </si>
  <si>
    <t>Un</t>
  </si>
  <si>
    <t>Viaticos (Director y Residente de interventoria)</t>
  </si>
  <si>
    <t>Elementos de proteccion personal</t>
  </si>
  <si>
    <t>Equipos de Computo</t>
  </si>
  <si>
    <t>SUBTOTAL 2</t>
  </si>
  <si>
    <t>REVISION Y APROBACIÓN DE DOCUMENTOS</t>
  </si>
  <si>
    <t>SUBTOTAL 3</t>
  </si>
  <si>
    <t>IVA (19%)</t>
  </si>
  <si>
    <t>TOTAL</t>
  </si>
  <si>
    <t>Sueldo Mensual
(A)</t>
  </si>
  <si>
    <t>Honorario / Dia</t>
  </si>
  <si>
    <t>Honorario/Anual</t>
  </si>
  <si>
    <t>Cesantía/Anual</t>
  </si>
  <si>
    <t>Intereses de Cesantía /Anual</t>
  </si>
  <si>
    <t>Prima de Servicio (2 sem) /Anual</t>
  </si>
  <si>
    <t>Vacaciones /Anual</t>
  </si>
  <si>
    <t>Dotación /Anual</t>
  </si>
  <si>
    <t>Seguro Social Patronal (pensión y ARL) /Anual</t>
  </si>
  <si>
    <t>Caja de compensación familiar /Anual</t>
  </si>
  <si>
    <t>Total a Cargo del Patron /Anual</t>
  </si>
  <si>
    <t>Total dia real trabajado</t>
  </si>
  <si>
    <t>Factor Prestacional
(B)</t>
  </si>
  <si>
    <t>Trifa resolución xxx</t>
  </si>
  <si>
    <t>SMMLV 2022</t>
  </si>
  <si>
    <t>SMMLV 2023</t>
  </si>
  <si>
    <t xml:space="preserve">Asignación </t>
  </si>
  <si>
    <t xml:space="preserve">Código </t>
  </si>
  <si>
    <t xml:space="preserve">Categoría </t>
  </si>
  <si>
    <t>Categoría 1</t>
  </si>
  <si>
    <t>Categoría 3</t>
  </si>
  <si>
    <t>Categoría 6</t>
  </si>
  <si>
    <t>Categoría 7</t>
  </si>
  <si>
    <t>Categoría 8</t>
  </si>
  <si>
    <t>Categoría 9</t>
  </si>
  <si>
    <t>Tecnólogo</t>
  </si>
  <si>
    <t>Auxiliar Ing</t>
  </si>
  <si>
    <t>Aux de Ingeniería</t>
  </si>
  <si>
    <t>Dibujante 1</t>
  </si>
  <si>
    <t>Dibujante</t>
  </si>
  <si>
    <t>Topo Inspector</t>
  </si>
  <si>
    <t>Topógrafo Insp</t>
  </si>
  <si>
    <t>Laboratorista Ins</t>
  </si>
  <si>
    <t>Laboratorista Aux</t>
  </si>
  <si>
    <t xml:space="preserve">Operador </t>
  </si>
  <si>
    <t xml:space="preserve">Operador equipo de perforación </t>
  </si>
  <si>
    <t>Operador Aux</t>
  </si>
  <si>
    <t>Operador Aux de equipo</t>
  </si>
  <si>
    <t>Inspector 1</t>
  </si>
  <si>
    <t>Inspector</t>
  </si>
  <si>
    <t>Cadenero 1</t>
  </si>
  <si>
    <t>Cadenero 2</t>
  </si>
  <si>
    <t>Almacenista</t>
  </si>
  <si>
    <t>Secretaria</t>
  </si>
  <si>
    <t>Conductor</t>
  </si>
  <si>
    <t>Ayudante</t>
  </si>
  <si>
    <t>Comisión de topo</t>
  </si>
  <si>
    <t>HONORARIOS, SALARIOS Y PRESTACIONES SOCIALES DE TODO EL PERSONAL PROFESIONAL QUE SEA NECESARIO, DISPONER DIRECTAMENTE EN LA OBRA, YA SEA CON DEDICACIÓN PARCIAL O PERMANENTE
. (RESIDENTE , Y AUXILIARES)</t>
  </si>
  <si>
    <t>Emision de informe previo para el incio de la obra que contenga:
* Aprobación del Cronograma de obra en Project.
*  Aprobación del A.I.U
* Aprobación manual de seguridad industrial y salud ocupacional.
* Aprobación plan de manejo Ambiental
* Aprobación del organigrama tecnico y administrativo</t>
  </si>
  <si>
    <t>ANOTACION GENERAL :  EL FACTOR MULTIPLICADOR SOLO APLICA PARA AQUELLOS CONTRATISTAS QUE VINCULEN CON CARÁCTER EXCLUSIVO AL PERSONAL PROFESIONAL (VINCULO LABORAL) Y NO A HONORARIOS (PRESTACION DE SERVICIOS).</t>
  </si>
  <si>
    <t>Utilidad/retenciones/pólizas</t>
  </si>
  <si>
    <t>Salario total</t>
  </si>
  <si>
    <t>total fp</t>
  </si>
  <si>
    <t>Entrega de la documentación previo para el inicio de la obra con los siguientes aspectos:
*Aprobación de las hojas de vida del personal del contratista de obra e interventoría.
*Revisión integral del proyecto (memorias de cálculos, planos, presupuesto, APUs, especificaciones técnicas).
*Firma del acta de  inicio de obra.
*Demas documentación previa requerida para el inicio de obra descritos en el contrato y sus anexos, así como en el manual de interventoría de la FAC.</t>
  </si>
  <si>
    <t>SUBTOTAL (1+2+3)</t>
  </si>
  <si>
    <t>PERFIL</t>
  </si>
  <si>
    <t>El profesional para el cargo de Director de Interventoría, deberá ser Arquitecto y/o Ingeniero Civil, con posgrado en Gerencia de proyectos o Gerencia de Obras. y tarjeta profesional vigente. Deberá acreditar experiencia general de 10 años y especifica de 4 años, en por lo menos uno de los siguientes cargos: DIRECTOR DE OBRA Y/O RESIDENTE DE OBRA Y/O RESIDENTE DE INTERVENTORÍA DE OBRA Y/O DIRECTOR DE INTERVENTORÍA DE OBRA, anexando certificaciones en contratos de: CONSTRUCCIÓN DE EDIFICACIONES o INTERVENTORÍA DE CONSTRUCCIÓN DE EDIFICACIONES.</t>
  </si>
  <si>
    <t>El profesional para el cargo de Residente de Interventoría, deberá ser Arquitecto y/o Ingeniero Civil, con posgrado en Gerencia de proyectos o Gerencia de Obras. y tarjeta Profesional vigente. Deberá acreditar experiencia general de 6 años y especifica de 2 años en por lo menos uno de los siguientes cargos: DIRECTOR DE OBRA Y/O RESIDENTE DE OBRA Y/O RESIDENTE DE INTERVENTORÍA DE OBRA Y/O RESIDENTE DE INTERVENTORÍA DE OBRA, anexando certificaciones en contratos de: CONSTRUCCIÓN DE EDIFICACIONES o INTERVENTORÍA DE CONSTRUCCIÓN DE EDIFICACIONES.</t>
  </si>
  <si>
    <t>Deberá acreditar experiencia general de 4 años y especifica de 2 años como Profesional en Seguridad y Salud en el Trabajo con conocimientos y experiencia certificada en salud ocupacional y medio ambiente, en obras de construcción, es indispensable tener licencia en salud ocupacional y certificado como coordinador de trabajo en alturas, en cada contrato acreditara la experiencia laboral.</t>
  </si>
  <si>
    <t>Deberá acreditar experiencia general de 6 años y especifica de 2 años, como DISEÑADOR INGENIERÍA SANITARIA Y/O INGENIERO HIDRAULICO Y/O ASESOR INGENIERÍA SANITARIA Y/O SUPERVISOR HIDROSANITARIO Y/O DIRECTOR HIDROSANITARIO Y/O RESIDENTE DE OBRA, Y/O RESIDENTE Y/O DIRECTOR DE INTERVENTORÍA DE OBRA en contratos de OBRAS DE CONSTRUCCIÓN DE EDIFICACIONES o INTERVENTORÍA DE CONSTRUCCIÓN DE EDIFICACIONES.</t>
  </si>
  <si>
    <t>Deberá acreditar experiencia general de 6 años y especifica de 2 años, como DISEÑADOR INGENIERO ELECTRICO Y/O ASESOR INGENIERO ELECTRICO y/o SUPERVISOR ELECTRICO y/o DIRECTOR ELECTRICO y/o RESIDENTE ELECTRICO en contratos de OBRAS DE CONSTRUCCIÓN DE EDIFICACIONES o INTERVENTORÍA DE CONSTRUCCIÓN DE EDIFICACIONES.</t>
  </si>
  <si>
    <t>El Asesor de Interventoría deberá ser Ingeniero Ambiental con tarjeta profesional vigente y cumplir como mínimo con los requisitos exigidos en estas especificaciones.
Deberá acreditar experiencia general de 6 años y especifica de 2 años, como INGENIERO AMBIENTAL Y/O ASESOR INGENIERO AMBIENTAL y/o SUPERVISOR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</si>
</sst>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 #,##0.00"/>
    <numFmt numFmtId="165" formatCode="_(&quot;$&quot;* #,##0.00_);_(&quot;$&quot;* \(#,##0.00\);_(&quot;$&quot;* &quot;-&quot;??_);_(@_)"/>
    <numFmt numFmtId="167" formatCode="&quot;$&quot;\ #,##0"/>
  </numFmts>
  <fonts count="7" x14ac:knownFonts="1">
    <font>
      <sz val="10"/>
      <color rgb="FF000000"/>
      <name val="Times New Roman"/>
      <charset val="204"/>
    </font>
    <font>
      <sz val="11"/>
      <color theme="1"/>
      <name val="Calibri"/>
      <family val="2"/>
      <scheme val="minor"/>
    </font>
    <font>
      <sz val="10"/>
      <color rgb="FF000000"/>
      <name val="Times New Roman"/>
      <charset val="204"/>
    </font>
    <font>
      <b/>
      <sz val="10"/>
      <name val="Arial"/>
      <family val="2"/>
    </font>
    <font>
      <b/>
      <sz val="12"/>
      <color theme="1"/>
      <name val="Calibri"/>
      <family val="2"/>
      <scheme val="minor"/>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theme="3" tint="0.39997558519241921"/>
        <bgColor indexed="64"/>
      </patternFill>
    </fill>
    <fill>
      <patternFill patternType="solid">
        <fgColor theme="3" tint="0.79998168889431442"/>
        <bgColor indexed="64"/>
      </patternFill>
    </fill>
  </fills>
  <borders count="4">
    <border>
      <left/>
      <right/>
      <top/>
      <bottom/>
      <diagonal/>
    </border>
    <border>
      <left style="thin">
        <color auto="1"/>
      </left>
      <right/>
      <top/>
      <bottom style="thin">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9" fontId="2" fillId="0" borderId="0" applyFont="0" applyFill="0" applyBorder="0" applyAlignment="0" applyProtection="0"/>
    <xf numFmtId="0" fontId="1" fillId="0" borderId="0"/>
    <xf numFmtId="42" fontId="1" fillId="0" borderId="0" applyFont="0" applyFill="0" applyBorder="0" applyAlignment="0" applyProtection="0"/>
    <xf numFmtId="165" fontId="1" fillId="0" borderId="0" applyFont="0" applyFill="0" applyBorder="0" applyAlignment="0" applyProtection="0"/>
  </cellStyleXfs>
  <cellXfs count="33">
    <xf numFmtId="0" fontId="0" fillId="0" borderId="0" xfId="0" applyFill="1" applyBorder="1" applyAlignment="1">
      <alignment horizontal="left" vertical="top"/>
    </xf>
    <xf numFmtId="0" fontId="1" fillId="0" borderId="0" xfId="2"/>
    <xf numFmtId="0" fontId="4" fillId="3" borderId="3" xfId="2" applyFont="1" applyFill="1" applyBorder="1"/>
    <xf numFmtId="42" fontId="0" fillId="3" borderId="3" xfId="3" applyFont="1" applyFill="1" applyBorder="1"/>
    <xf numFmtId="42" fontId="3" fillId="3" borderId="3" xfId="3" applyFont="1" applyFill="1" applyBorder="1"/>
    <xf numFmtId="0" fontId="1" fillId="0" borderId="0" xfId="2" applyAlignment="1">
      <alignment horizontal="center"/>
    </xf>
    <xf numFmtId="0" fontId="4" fillId="0" borderId="3" xfId="2" applyFont="1" applyBorder="1" applyAlignment="1">
      <alignment horizontal="center"/>
    </xf>
    <xf numFmtId="0" fontId="1" fillId="3" borderId="3" xfId="2" applyFill="1" applyBorder="1"/>
    <xf numFmtId="0" fontId="1" fillId="0" borderId="3" xfId="2" applyBorder="1"/>
    <xf numFmtId="42" fontId="0" fillId="0" borderId="3" xfId="3" applyFont="1" applyBorder="1"/>
    <xf numFmtId="0" fontId="5" fillId="0" borderId="0" xfId="0" applyFont="1" applyFill="1" applyBorder="1" applyAlignment="1">
      <alignment horizontal="left" vertical="top"/>
    </xf>
    <xf numFmtId="164" fontId="5" fillId="0" borderId="0" xfId="0" applyNumberFormat="1" applyFont="1" applyFill="1" applyBorder="1" applyAlignment="1">
      <alignment horizontal="left" vertical="top"/>
    </xf>
    <xf numFmtId="0" fontId="6" fillId="0" borderId="3" xfId="0" applyFont="1" applyFill="1" applyBorder="1" applyAlignment="1">
      <alignment horizontal="left" vertical="center"/>
    </xf>
    <xf numFmtId="0" fontId="5" fillId="0" borderId="3" xfId="0" applyFont="1" applyFill="1" applyBorder="1" applyAlignment="1">
      <alignment horizontal="left" vertical="center"/>
    </xf>
    <xf numFmtId="164" fontId="5" fillId="0" borderId="3" xfId="0" applyNumberFormat="1" applyFont="1" applyFill="1" applyBorder="1" applyAlignment="1">
      <alignment horizontal="right" vertical="center"/>
    </xf>
    <xf numFmtId="0" fontId="5" fillId="0" borderId="3" xfId="0" applyFont="1" applyFill="1" applyBorder="1" applyAlignment="1">
      <alignment horizontal="center" vertical="center"/>
    </xf>
    <xf numFmtId="2" fontId="5" fillId="0" borderId="3" xfId="0" applyNumberFormat="1" applyFont="1" applyFill="1" applyBorder="1" applyAlignment="1">
      <alignment horizontal="right" vertical="center"/>
    </xf>
    <xf numFmtId="9" fontId="5" fillId="0" borderId="3" xfId="1" applyFont="1" applyFill="1" applyBorder="1" applyAlignment="1">
      <alignment horizontal="right" vertical="center"/>
    </xf>
    <xf numFmtId="0" fontId="5" fillId="0" borderId="3" xfId="0" applyFont="1" applyFill="1" applyBorder="1" applyAlignment="1">
      <alignment horizontal="left" vertical="center" wrapText="1"/>
    </xf>
    <xf numFmtId="164" fontId="6" fillId="0" borderId="3" xfId="0" applyNumberFormat="1" applyFont="1" applyFill="1" applyBorder="1" applyAlignment="1">
      <alignment horizontal="right" vertical="center"/>
    </xf>
    <xf numFmtId="0" fontId="6" fillId="0" borderId="0" xfId="0" applyFont="1" applyFill="1" applyBorder="1" applyAlignment="1">
      <alignment horizontal="left" vertical="top"/>
    </xf>
    <xf numFmtId="0" fontId="6" fillId="0" borderId="3" xfId="0" applyFont="1" applyFill="1" applyBorder="1" applyAlignment="1">
      <alignment horizontal="center" vertical="center"/>
    </xf>
    <xf numFmtId="9" fontId="5" fillId="0" borderId="0" xfId="0" applyNumberFormat="1" applyFont="1" applyFill="1" applyBorder="1" applyAlignment="1">
      <alignment horizontal="right" vertical="top"/>
    </xf>
    <xf numFmtId="0" fontId="5" fillId="0" borderId="3" xfId="0" applyFont="1" applyFill="1" applyBorder="1" applyAlignment="1">
      <alignment horizontal="left" vertical="top" wrapText="1"/>
    </xf>
    <xf numFmtId="0" fontId="6" fillId="0" borderId="3" xfId="0" applyFont="1" applyFill="1" applyBorder="1" applyAlignment="1">
      <alignment horizontal="center" vertical="center"/>
    </xf>
    <xf numFmtId="0" fontId="5" fillId="0" borderId="3" xfId="0" applyFont="1" applyFill="1" applyBorder="1" applyAlignment="1">
      <alignment horizontal="center" vertical="top" wrapText="1"/>
    </xf>
    <xf numFmtId="0" fontId="6" fillId="0" borderId="3" xfId="0" applyFont="1" applyFill="1" applyBorder="1" applyAlignment="1">
      <alignment horizontal="left" vertical="center"/>
    </xf>
    <xf numFmtId="0" fontId="4" fillId="2" borderId="1" xfId="2" applyFont="1" applyFill="1" applyBorder="1" applyAlignment="1">
      <alignment horizontal="center"/>
    </xf>
    <xf numFmtId="0" fontId="4" fillId="2" borderId="2" xfId="2" applyFont="1" applyFill="1" applyBorder="1" applyAlignment="1">
      <alignment horizontal="center"/>
    </xf>
    <xf numFmtId="167" fontId="5" fillId="0" borderId="3" xfId="0" applyNumberFormat="1" applyFont="1" applyFill="1" applyBorder="1" applyAlignment="1">
      <alignment horizontal="right" vertical="center"/>
    </xf>
    <xf numFmtId="167" fontId="5" fillId="0" borderId="3" xfId="0" applyNumberFormat="1" applyFont="1" applyFill="1" applyBorder="1" applyAlignment="1">
      <alignment horizontal="left" vertical="center"/>
    </xf>
    <xf numFmtId="167" fontId="6" fillId="0" borderId="3" xfId="0" applyNumberFormat="1" applyFont="1" applyFill="1" applyBorder="1" applyAlignment="1">
      <alignment horizontal="left" vertical="center"/>
    </xf>
    <xf numFmtId="167" fontId="6" fillId="0" borderId="3" xfId="0" applyNumberFormat="1" applyFont="1" applyFill="1" applyBorder="1" applyAlignment="1">
      <alignment horizontal="right" vertical="center"/>
    </xf>
  </cellXfs>
  <cellStyles count="5">
    <cellStyle name="Moneda [0] 2 3" xfId="3" xr:uid="{39867E88-9312-43EA-8E22-E248E8AACA4E}"/>
    <cellStyle name="Moneda 5 2" xfId="4" xr:uid="{F8A7E8EE-8E54-4C35-921D-B9D089806EE4}"/>
    <cellStyle name="Normal" xfId="0" builtinId="0"/>
    <cellStyle name="Normal 5" xfId="2" xr:uid="{FD18E6A9-16E5-435A-B5AC-4B07E96DE1AB}"/>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xdr:row>
      <xdr:rowOff>28575</xdr:rowOff>
    </xdr:from>
    <xdr:to>
      <xdr:col>10</xdr:col>
      <xdr:colOff>11455</xdr:colOff>
      <xdr:row>7</xdr:row>
      <xdr:rowOff>180975</xdr:rowOff>
    </xdr:to>
    <xdr:pic>
      <xdr:nvPicPr>
        <xdr:cNvPr id="2" name="Imagen 1">
          <a:extLst>
            <a:ext uri="{FF2B5EF4-FFF2-40B4-BE49-F238E27FC236}">
              <a16:creationId xmlns:a16="http://schemas.microsoft.com/office/drawing/2014/main" id="{E14C7D2A-C8D1-484F-884B-1EAE33A15717}"/>
            </a:ext>
          </a:extLst>
        </xdr:cNvPr>
        <xdr:cNvPicPr>
          <a:picLocks noChangeAspect="1"/>
        </xdr:cNvPicPr>
      </xdr:nvPicPr>
      <xdr:blipFill>
        <a:blip xmlns:r="http://schemas.openxmlformats.org/officeDocument/2006/relationships" r:embed="rId1"/>
        <a:stretch>
          <a:fillRect/>
        </a:stretch>
      </xdr:blipFill>
      <xdr:spPr>
        <a:xfrm>
          <a:off x="8582025" y="219075"/>
          <a:ext cx="3059455" cy="1323975"/>
        </a:xfrm>
        <a:prstGeom prst="rect">
          <a:avLst/>
        </a:prstGeom>
      </xdr:spPr>
    </xdr:pic>
    <xdr:clientData/>
  </xdr:twoCellAnchor>
  <xdr:twoCellAnchor editAs="oneCell">
    <xdr:from>
      <xdr:col>6</xdr:col>
      <xdr:colOff>6709</xdr:colOff>
      <xdr:row>7</xdr:row>
      <xdr:rowOff>169592</xdr:rowOff>
    </xdr:from>
    <xdr:to>
      <xdr:col>10</xdr:col>
      <xdr:colOff>1</xdr:colOff>
      <xdr:row>25</xdr:row>
      <xdr:rowOff>57150</xdr:rowOff>
    </xdr:to>
    <xdr:pic>
      <xdr:nvPicPr>
        <xdr:cNvPr id="3" name="Imagen 2">
          <a:extLst>
            <a:ext uri="{FF2B5EF4-FFF2-40B4-BE49-F238E27FC236}">
              <a16:creationId xmlns:a16="http://schemas.microsoft.com/office/drawing/2014/main" id="{5D12B4A0-A2C9-43BF-B690-681F4F01445C}"/>
            </a:ext>
          </a:extLst>
        </xdr:cNvPr>
        <xdr:cNvPicPr>
          <a:picLocks noChangeAspect="1"/>
        </xdr:cNvPicPr>
      </xdr:nvPicPr>
      <xdr:blipFill rotWithShape="1">
        <a:blip xmlns:r="http://schemas.openxmlformats.org/officeDocument/2006/relationships" r:embed="rId2"/>
        <a:srcRect t="1226" b="1563"/>
        <a:stretch/>
      </xdr:blipFill>
      <xdr:spPr>
        <a:xfrm>
          <a:off x="8588734" y="1531667"/>
          <a:ext cx="3041292" cy="3316558"/>
        </a:xfrm>
        <a:prstGeom prst="rect">
          <a:avLst/>
        </a:prstGeom>
      </xdr:spPr>
    </xdr:pic>
    <xdr:clientData/>
  </xdr:twoCellAnchor>
  <xdr:twoCellAnchor editAs="oneCell">
    <xdr:from>
      <xdr:col>6</xdr:col>
      <xdr:colOff>19052</xdr:colOff>
      <xdr:row>25</xdr:row>
      <xdr:rowOff>66674</xdr:rowOff>
    </xdr:from>
    <xdr:to>
      <xdr:col>9</xdr:col>
      <xdr:colOff>753482</xdr:colOff>
      <xdr:row>33</xdr:row>
      <xdr:rowOff>180975</xdr:rowOff>
    </xdr:to>
    <xdr:pic>
      <xdr:nvPicPr>
        <xdr:cNvPr id="4" name="Imagen 3">
          <a:extLst>
            <a:ext uri="{FF2B5EF4-FFF2-40B4-BE49-F238E27FC236}">
              <a16:creationId xmlns:a16="http://schemas.microsoft.com/office/drawing/2014/main" id="{135C0119-A286-40F1-97DD-868174607A15}"/>
            </a:ext>
          </a:extLst>
        </xdr:cNvPr>
        <xdr:cNvPicPr>
          <a:picLocks noChangeAspect="1"/>
        </xdr:cNvPicPr>
      </xdr:nvPicPr>
      <xdr:blipFill>
        <a:blip xmlns:r="http://schemas.openxmlformats.org/officeDocument/2006/relationships" r:embed="rId3"/>
        <a:stretch>
          <a:fillRect/>
        </a:stretch>
      </xdr:blipFill>
      <xdr:spPr>
        <a:xfrm>
          <a:off x="8601077" y="4857749"/>
          <a:ext cx="3020430" cy="16383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H:\F\Documents%20and%20Settings\WIN%20XP\Configuraci&#243;n%20local\Archivos%20temporales%20de%20Internet\Content.IE5\54WJ1PW9\PRESUPUESTOS%20OLEARIS\PRESUPUESTOS%20REDES%20DE%20ACUEDUCTOS\PRESUPUESTOS%20REDES\San%20Bernardo\PRES%20SANBERNA\PRESUPUESTO%20ALCA.xls?8C3A1D07" TargetMode="External"/><Relationship Id="rId1" Type="http://schemas.openxmlformats.org/officeDocument/2006/relationships/externalLinkPath" Target="file:///\\8C3A1D07\PRESUPUESTO%20ALC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F\Documents%20and%20Settings\qbex1\Escritorio\San%20Bernardo%20del%20Viento\Proyecto%20AJUSTADO\San%20Bernardo\PRES%20SANBERNA\PRESUPUESTO%20ALCA.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www.contratos.gov.co/Documents%20and%20Settings/Administrador/Mis%20documentos/Documents%20and%20Settings/coinvias/Mis%20documentos/AMVG4%20DTSAN-JUL-10-06/INFORMES%20ESPECIFICOS%20%20COINVIAS/TRIMESTRAL/Documents%20and%20Settings/Alexis%20Gra?8AA056D1" TargetMode="External"/><Relationship Id="rId1" Type="http://schemas.openxmlformats.org/officeDocument/2006/relationships/externalLinkPath" Target="file:///\\8AA056D1\Alexis%20G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se%20Luis/Desktop/4.%20SGC/SGC/Mayo_SGC/Etapa%201/1.%20Presupuesto%20+%20An&#225;lisis%20AIU%20e%20Interventor&#237;a/1.%20Etapa%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F\Users\MERI&#209;O\Documents\PARTICULAR\Users\ABSAESP03\Documents\MERI&#209;O\EDESA\PRESUPUESTO-V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F\DOCUME~1\temporal\CONFIG~1\Temp\Rar$DI01.906\EMR%20-%20PRESUP%20ELECTRICO%20ARENAL%20-%20dic%203%20-%20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F\Documents%20and%20Settings\MARCO%20AURELIO%20NU&#209;EZ\Mis%20documentos\ACUEDUCTO%20REGIONAL%20LA%20L&#205;NEA\PLAN%20DE%20INVERSION\Presupuesto\Soplaviento\PRESUPUESTO%20ALCANTARILLADO%20SOPLAVIEN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F\Mis%20documentos\OBRAS\BANADIA\INFORMES\BANADIACD\1erINFORM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41735_COSTO_Hewlet%20Packard_CONSUMIBL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AULAS%20MAGNAS\Cantidades\AM-LaPaz\Gleal\ADARVES\Documents%20and%20Settings\Presupuestos1\Mis%20documentos\GEOVANNY%20LEAL\PRESUPUESTOS%202004\VARIOS\hoja%20de%20calcul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F\Mis%20documentos\ADMON00\COSTOS\ESTRUCTURA%20DE%20COSTOS%20G&amp;J%20ING%20ASOCIADOS%20LT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Diego%20Bernal\Desktop\AJUSTE%20CANTIDADES\HIBRIDO\10.1%20Cantidades\cantidades%20de%20obr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50130%20fonade%20dise&#241;os%20%20tipo\contrato%20de%20consultoria\6.%20Proyectos\5.%20GRUPO%20D\D16F-CENTRO%20DE%20DESARROLLO%20INFANTIL%20FRIO%2090%20NI&#209;OS\5.%20Presupuesto\D16F-Presup_CCI_90%20Ni&#241;os_Zona_Baja%20AB%20(0502201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sheetData sheetId="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
      <sheetName val="LIB"/>
      <sheetName val="PAN"/>
      <sheetName val="ARAUCA"/>
      <sheetName val="Mapa localizacion"/>
      <sheetName val="experiencia"/>
      <sheetName val="exp. específ."/>
      <sheetName val="herramientas"/>
      <sheetName val="COOPTRAL"/>
      <sheetName val="BRISASARAUCA"/>
      <sheetName val="MDO"/>
      <sheetName val="TRANSP"/>
      <sheetName val="MAT"/>
      <sheetName val="EQU"/>
      <sheetName val="AIU"/>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3">
          <cell r="D13" t="str">
            <v xml:space="preserve"> Excavación en material común de la explanación, canales y préstamos </v>
          </cell>
          <cell r="E13" t="str">
            <v>m³</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que1"/>
      <sheetName val="Analisis AIU Etapa 1"/>
      <sheetName val="Analisis Interv Etapa 1"/>
      <sheetName val="Grupos"/>
      <sheetName val="Básicos"/>
      <sheetName val="ListaAPUS"/>
      <sheetName val="ListaInsumos"/>
      <sheetName val="1. Preliminares"/>
      <sheetName val="2. Cimen.yExc."/>
      <sheetName val="3.E.Portantes"/>
      <sheetName val="4.E.Metálica"/>
      <sheetName val="5.NoPortantes"/>
      <sheetName val="6. Mampostería"/>
      <sheetName val="7. Acabados"/>
      <sheetName val="8. Pisos"/>
      <sheetName val="9. Inst Eléctricas"/>
      <sheetName val="10. Iluminación"/>
      <sheetName val="11. Instalación V y D"/>
      <sheetName val="12. Seguridad y Control"/>
      <sheetName val="14. Inst. HS"/>
      <sheetName val="15. Red Incendio_HS"/>
      <sheetName val="15. Red Incendio_VyD"/>
      <sheetName val="16. Red Gas Natural  "/>
      <sheetName val="17. Red Gases Especiales"/>
      <sheetName val="18. A.Sanitarios"/>
      <sheetName val="19. C.Metálica"/>
      <sheetName val="20. C.Madera"/>
      <sheetName val="21. Imperme"/>
      <sheetName val="22. Cubierta"/>
      <sheetName val="23. E.Público"/>
      <sheetName val="24.PlanC."/>
      <sheetName val="25. Aseo"/>
      <sheetName val="Formato"/>
      <sheetName val="21. Mobilia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E"/>
      <sheetName val="APUS  IE"/>
      <sheetName val="Hoja1"/>
    </sheetNames>
    <sheetDataSet>
      <sheetData sheetId="0">
        <row r="4">
          <cell r="I4">
            <v>1</v>
          </cell>
        </row>
        <row r="6">
          <cell r="I6">
            <v>1</v>
          </cell>
        </row>
        <row r="7">
          <cell r="I7">
            <v>1.4</v>
          </cell>
        </row>
      </sheetData>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PROYECTO F TOTAL"/>
      <sheetName val="Cotizacion cliente"/>
      <sheetName val="Cotizacion costo"/>
      <sheetName val="CLIENTES"/>
      <sheetName val="CONTACTOS CLIENTES"/>
      <sheetName val="Ing. MYM Ing."/>
      <sheetName val="SALARIOS Y RECARGOS"/>
      <sheetName val="LISTA APU"/>
      <sheetName val="APU"/>
      <sheetName val="MATERIALES"/>
      <sheetName val="HERRAMIENTAS"/>
      <sheetName val="GASTOS ADMINISTRATIVOS"/>
      <sheetName val="VIATICO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B1" t="str">
            <v>NOMBRE APU</v>
          </cell>
        </row>
        <row r="2">
          <cell r="B2" t="str">
            <v>Desmontaje de tuberia EMT de 1"</v>
          </cell>
        </row>
        <row r="3">
          <cell r="B3" t="str">
            <v>Desconexion de Cableado existente</v>
          </cell>
        </row>
        <row r="4">
          <cell r="B4" t="str">
            <v>Desconexion, Traslado y Conexión de Sistema UPS de 30 kVA</v>
          </cell>
        </row>
        <row r="5">
          <cell r="B5" t="str">
            <v>Traslado de punto de datos</v>
          </cell>
        </row>
        <row r="6">
          <cell r="B6" t="str">
            <v xml:space="preserve">Desconexión y conexión de acometida electrica principal </v>
          </cell>
        </row>
        <row r="7">
          <cell r="B7" t="str">
            <v>Desconexion y desmontaje de acometida existente de entrada y salida de UPS</v>
          </cell>
        </row>
        <row r="8">
          <cell r="B8" t="str">
            <v>Suministro e instalacion de Tubo EMT de 1" con accesorios de montaje y fijación</v>
          </cell>
        </row>
        <row r="9">
          <cell r="B9" t="str">
            <v>Instalacion de tuberia EMT de 1" se incluyen accesorios de fijacion</v>
          </cell>
        </row>
        <row r="10">
          <cell r="B10" t="str">
            <v>Conexión de acometida electrica</v>
          </cell>
        </row>
        <row r="11">
          <cell r="B11" t="str">
            <v>Suministro e instalación de Breaker enchufable de 1x20 Amp</v>
          </cell>
        </row>
        <row r="12">
          <cell r="B12" t="str">
            <v>Suministro e instalación de Breaker enchufable de 2x30 Amp</v>
          </cell>
        </row>
        <row r="13">
          <cell r="B13" t="str">
            <v>Suministro e instalación de Breaker de 1x20 Amp de riel DIM</v>
          </cell>
        </row>
        <row r="14">
          <cell r="B14" t="str">
            <v>Suministro e instalación de Breaker de 1x32 Amp de riel DIM</v>
          </cell>
        </row>
        <row r="15">
          <cell r="B15" t="str">
            <v>Suministro e instalación de Breaker de 1x40 Amp de riel DIM</v>
          </cell>
        </row>
        <row r="16">
          <cell r="B16" t="str">
            <v>Suministro e instalación de Breaker de 1x50 Amp de riel DIM</v>
          </cell>
        </row>
        <row r="17">
          <cell r="B17" t="str">
            <v>Suministro e instalación de Breaker de 1x63 Amp de riel DIM</v>
          </cell>
        </row>
        <row r="18">
          <cell r="B18" t="str">
            <v>Suministro e instalacion de Breaker de 2x20 Amp de riel DIM</v>
          </cell>
        </row>
        <row r="19">
          <cell r="B19" t="str">
            <v>Suministro e instalación de Breaker de 2x32 Amp de riel DIM</v>
          </cell>
        </row>
        <row r="20">
          <cell r="B20" t="str">
            <v>Suministro e instalación de Breaker de 2x40 Amp de riel DIM</v>
          </cell>
        </row>
        <row r="21">
          <cell r="B21" t="str">
            <v>Suministro e instalación de Breaker de 2x50 Amp de riel DIM</v>
          </cell>
        </row>
        <row r="22">
          <cell r="B22" t="str">
            <v>Suministro e instalación de Breaker de 2x63 Amp de riel DIM</v>
          </cell>
        </row>
        <row r="23">
          <cell r="B23" t="str">
            <v>Suministro e instalacion de Breaker de 3x32 Amp de riel DIM</v>
          </cell>
        </row>
        <row r="24">
          <cell r="B24" t="str">
            <v>Suministro e instalacion de Breaker de 3x40 Amp de riel DIM</v>
          </cell>
        </row>
        <row r="25">
          <cell r="B25" t="str">
            <v>Suministro e instalacion de Breaker de 3x50 Amp de riel DIM</v>
          </cell>
        </row>
        <row r="26">
          <cell r="B26" t="str">
            <v>Suministro e instalación de Breaker de 3x63 Amp de riel DIM</v>
          </cell>
        </row>
        <row r="27">
          <cell r="B27" t="str">
            <v>Suministro e instalacion de Breaker Industrial de 3x30 Amp</v>
          </cell>
        </row>
        <row r="28">
          <cell r="B28" t="str">
            <v>Suministro e instalacion de Breaker Industrial de 3x40 Amp</v>
          </cell>
        </row>
        <row r="29">
          <cell r="B29" t="str">
            <v>Suministro e instalación de Breaker Industrial de 3x50 Amp</v>
          </cell>
        </row>
        <row r="30">
          <cell r="B30" t="str">
            <v>Suministro e instalación de Breaker Industrial de 3x60 Amp</v>
          </cell>
        </row>
        <row r="31">
          <cell r="B31" t="str">
            <v>Suministro e instalación de Breaker Industrial de 3x70 Amp</v>
          </cell>
        </row>
        <row r="32">
          <cell r="B32" t="str">
            <v>Suministro e instalación de Breaker Industrial de 3x80 Amp</v>
          </cell>
        </row>
        <row r="33">
          <cell r="B33" t="str">
            <v>Suministro e instalación de Breaker Industrial de 3x100 Amp</v>
          </cell>
        </row>
        <row r="34">
          <cell r="B34" t="str">
            <v>Suministro e instalación de Breaker Industrial de 3x125 Amp</v>
          </cell>
        </row>
        <row r="35">
          <cell r="B35" t="str">
            <v>Suministro e instalación de Breaker Industrial de 3x150 Amp</v>
          </cell>
        </row>
        <row r="36">
          <cell r="B36" t="str">
            <v>Suministro e instalacion de Breaker Industrial de 3x160 Amp</v>
          </cell>
        </row>
        <row r="37">
          <cell r="B37" t="str">
            <v>Suministro e instalación de Breaker Industrial de 3x175 Amp</v>
          </cell>
        </row>
        <row r="38">
          <cell r="B38" t="str">
            <v>Suministro e instalacion de Breaker industrial de 3x200 Amp</v>
          </cell>
        </row>
        <row r="39">
          <cell r="B39" t="str">
            <v>Suministro e instalacion de Breaker Industrial de 3x225 Amp</v>
          </cell>
        </row>
        <row r="40">
          <cell r="B40" t="str">
            <v>Suministro e instalación de Breaker Industrial de 3x250 Amp</v>
          </cell>
        </row>
        <row r="41">
          <cell r="B41" t="str">
            <v>Suministro e instalacion de Breaker Industrial de 3x300 Amp</v>
          </cell>
        </row>
        <row r="42">
          <cell r="B42" t="str">
            <v>Suministro e instalacion de Breaker industrial de 3x400 Amp</v>
          </cell>
        </row>
        <row r="43">
          <cell r="B43" t="str">
            <v>Suministro e instalacion de Breaker industrial de 3x500 Amp</v>
          </cell>
        </row>
        <row r="44">
          <cell r="B44" t="str">
            <v>Suministro e instalacion de Breaker industrial de 3x630 Amp</v>
          </cell>
        </row>
        <row r="45">
          <cell r="B45" t="str">
            <v>Suministro e instalación de Breaker enchufable de 1x20 Amp</v>
          </cell>
        </row>
        <row r="46">
          <cell r="B46" t="str">
            <v>Suministro e instalacion de Tuberia EMT de 1/2" con accesorios de montaje y fijación</v>
          </cell>
        </row>
        <row r="47">
          <cell r="B47" t="str">
            <v>Suministro e instalacion de Tuberia EMT de 3/4" con accesorios de montaje y fijación</v>
          </cell>
        </row>
        <row r="48">
          <cell r="B48" t="str">
            <v>Suministro e instalación de tuberia EMT  de 1" con accesorios de montaje y fijación</v>
          </cell>
        </row>
        <row r="49">
          <cell r="B49" t="str">
            <v>Suministro e instalacion de tuberia EMT de 1-1/4" con accesorios de Montaje y fijación</v>
          </cell>
        </row>
        <row r="50">
          <cell r="B50" t="str">
            <v>Suministro e instalación de tuberia EMT de 1-1/2" con accesorios de Montaje y fijación</v>
          </cell>
        </row>
        <row r="51">
          <cell r="B51" t="str">
            <v>Suministro e instalacion de tuberia EMT de 2" con accesorios de montaje y fijación</v>
          </cell>
        </row>
        <row r="52">
          <cell r="B52" t="str">
            <v>Suministro e instalación de tuberia EMT de 3" con accesorios de Montaje y fijación</v>
          </cell>
        </row>
        <row r="53">
          <cell r="B53" t="str">
            <v>Suministro e instalacion de Tuberia IMC de 3/4" con accesorios de montaje y fijación</v>
          </cell>
        </row>
        <row r="54">
          <cell r="B54" t="str">
            <v>Suministro e instalación de tuberia IMC  de 1" con accesorios de montaje y fijación</v>
          </cell>
        </row>
        <row r="55">
          <cell r="B55" t="str">
            <v>Suministro e instalación de tuberia IMC  de 2" con accesorios de montaje y fijación</v>
          </cell>
        </row>
        <row r="56">
          <cell r="B56" t="str">
            <v>Sumnistro e instalacion de tuberia IMC de 2-1/2" con accesorios de montaje y fijación</v>
          </cell>
        </row>
        <row r="57">
          <cell r="B57" t="str">
            <v>Suministro e instalación de Conduleta LB de 3"</v>
          </cell>
        </row>
        <row r="58">
          <cell r="B58" t="str">
            <v>suministro e instalacion de tuberia PVC de 3/4"</v>
          </cell>
        </row>
        <row r="59">
          <cell r="B59" t="str">
            <v>Suministro e instalación de Bandeja portacables de 20x8 cm con accesrios de fijación</v>
          </cell>
        </row>
        <row r="60">
          <cell r="B60" t="str">
            <v>Suministro e instalación de Bandeja portacables de 30x8 cm con accesrios de fijación</v>
          </cell>
        </row>
        <row r="61">
          <cell r="B61" t="str">
            <v>Suministro e instalación de Bandeja portacables de 40x8 cm con accesrios de fijación</v>
          </cell>
        </row>
        <row r="62">
          <cell r="B62" t="str">
            <v>Suministro e instalación de Bandeja portacables de 50x8 cm con accesrios de fijación</v>
          </cell>
        </row>
        <row r="63">
          <cell r="B63" t="str">
            <v>Suministro e instalación de Bandeja portacables de 60x8 cm con accesrios de fijación</v>
          </cell>
        </row>
        <row r="64">
          <cell r="B64" t="str">
            <v>Suministro e instalación de Curva vertical de Bandeja portacables de 20x8 cm con accesrios de fijación</v>
          </cell>
        </row>
        <row r="65">
          <cell r="B65" t="str">
            <v>Suministro e instalación de Curva vertical de Bandeja portacables de 30x8 cm con accesrios de fijación</v>
          </cell>
        </row>
        <row r="66">
          <cell r="B66" t="str">
            <v>Suministro e instalación de Curva vertical de Bandeja portacables de 40x8 cm con accesrios de fijación</v>
          </cell>
        </row>
        <row r="67">
          <cell r="B67" t="str">
            <v>Suministro e instalación de Curva vertical de Bandeja portacables de 50x8 cm con accesrios de fijación</v>
          </cell>
        </row>
        <row r="68">
          <cell r="B68" t="str">
            <v>Suministro e instalación de Curva vertical de Bandeja portacables de 60x8 cm con accesrios de fijación</v>
          </cell>
        </row>
        <row r="69">
          <cell r="B69" t="str">
            <v>Suministro e instalación de Ducto cerrado de 20x8 cm con acceosios de fijación</v>
          </cell>
        </row>
        <row r="70">
          <cell r="B70" t="str">
            <v>Suministro e instalacion de cable de control para Unidad Condensadora en calibres 3x12 AWG</v>
          </cell>
        </row>
        <row r="71">
          <cell r="B71" t="str">
            <v>Suministro e instalacion de cable de control para Unidad Manejadora en calibres 3x12 AWG</v>
          </cell>
        </row>
        <row r="72">
          <cell r="B72" t="str">
            <v>Suministro e instalacion de cable de control para Unidad Condensadora en calibres 5x10 AWG</v>
          </cell>
        </row>
        <row r="73">
          <cell r="B73" t="str">
            <v>Suministro e instalacion de cable de control para Unidad Condensadora en calibres 4x12 AWG</v>
          </cell>
        </row>
        <row r="74">
          <cell r="B74" t="str">
            <v>Suministro e instalación de Cable trenzado 3x12 AWG para circuitos regulado</v>
          </cell>
        </row>
        <row r="75">
          <cell r="B75" t="str">
            <v>Suministro e instalación de Cable trenzado 3x12 AWG para circuitos Normal</v>
          </cell>
        </row>
        <row r="76">
          <cell r="B76" t="str">
            <v>Suministro e instalacion de acometida electrica para entrada de ups DX 6 kva en calibres 2x8+1x8</v>
          </cell>
        </row>
        <row r="77">
          <cell r="B77" t="str">
            <v>Suministro e instalacion de acometida electrica para entrada de ups DX 6 kva en calibres 3x8+1x10+1x10</v>
          </cell>
        </row>
        <row r="78">
          <cell r="B78" t="str">
            <v>Suministro e instalacion de acometida electrica para entrada de ups DX 10 kva en calibres 2x6+1x8</v>
          </cell>
        </row>
        <row r="79">
          <cell r="B79" t="str">
            <v>Suministro e instalacion de acometida electrica para salida de ups DX 6 kva en calibres 2x8+1x6+1x8</v>
          </cell>
        </row>
        <row r="80">
          <cell r="B80" t="str">
            <v>Suministro e instalacion de acometida electrica para salida de ups DX 10 kva en calibres 2x6+1x4+1x8</v>
          </cell>
        </row>
        <row r="81">
          <cell r="B81" t="str">
            <v>Suministro e instalacion de acometida electrica en calibres 3x10+1x8+1x8 AWG-THHN</v>
          </cell>
        </row>
        <row r="82">
          <cell r="B82" t="str">
            <v>Suministro e instalacion de acometida electrica para unidad Condensadora en calibres 3x10 AWG-THHN</v>
          </cell>
        </row>
        <row r="83">
          <cell r="B83" t="str">
            <v>Suministro e instalacion de acometida electrica en calibres 3x8+1x6+1x8 AWG-THHN</v>
          </cell>
        </row>
        <row r="84">
          <cell r="B84" t="str">
            <v>Suministro e instalacion de acometida electrica en calibres 3x8+1x8 AWG-THHN</v>
          </cell>
        </row>
        <row r="85">
          <cell r="B85" t="str">
            <v>Suministro e instalación de acometida electrica en calibres 3x6+1x4+1x8 AWG-THHN</v>
          </cell>
        </row>
        <row r="86">
          <cell r="B86" t="str">
            <v>Suministro e instalación de acometida electrica en calibres 3x4+1x2+1x8 AWG-THHN</v>
          </cell>
        </row>
        <row r="87">
          <cell r="B87" t="str">
            <v>Suministro e instalacion de acometida electrica en calibres 3x2+1x1/0+1x6 AWG-THHN</v>
          </cell>
        </row>
        <row r="88">
          <cell r="B88" t="str">
            <v>Suministro e instalacion de acometida electrica en calibres 3x2+1x2 AWG-THHN</v>
          </cell>
        </row>
        <row r="89">
          <cell r="B89" t="str">
            <v>Suministro e instalacion de acometida electrica en calibres 3x1/0+1x1/0+1x1/0 AWG-THHN</v>
          </cell>
        </row>
        <row r="90">
          <cell r="B90" t="str">
            <v>Suministro e instalación de acometida electrica en calibres 3x1/0+1x3/0+1x6 AWG-THHN</v>
          </cell>
        </row>
        <row r="91">
          <cell r="B91" t="str">
            <v>Suministro e instalación de acometida electrica en calibres 3x2/0+1x2/0+1x4 AWG-THHN</v>
          </cell>
        </row>
        <row r="92">
          <cell r="B92" t="str">
            <v>Suministro e instalación de acometida electrica en calibres 2x3x2/0+3x2/0+1x2 AWG-THHN</v>
          </cell>
        </row>
        <row r="93">
          <cell r="B93" t="str">
            <v>Suministro e instalación de acometida electrica en calibres 3x3/0+2x1/0+1x2 AWG-THHN</v>
          </cell>
        </row>
        <row r="94">
          <cell r="B94" t="str">
            <v>Suministro e Instalación de cable 2(3#2/0)+1#2/0+1#2 THHN de Transferencia ASCO de 400A WEST a Transformador 225kVA</v>
          </cell>
        </row>
        <row r="95">
          <cell r="B95" t="str">
            <v>Suministro e Instalación de cable 3(3#3/0)+1#3/0+1#1/0 THHN de TGD a Tablero Clima 2</v>
          </cell>
        </row>
        <row r="96">
          <cell r="B96" t="str">
            <v>Suministro e instalacion de acometida electrica en calibres 3x4/0+1x2/0+1x2 AWG-THHN</v>
          </cell>
        </row>
        <row r="97">
          <cell r="B97" t="str">
            <v>Suministro e instalacion de acometida electrica en calibres 3x4/0+2x4/0+1x2 AWG-THHN</v>
          </cell>
        </row>
        <row r="98">
          <cell r="B98" t="str">
            <v>Suministro e instalacion de acometida electrica en calibres 3x4/0+1x2 AWG-THHN</v>
          </cell>
        </row>
        <row r="99">
          <cell r="B99" t="str">
            <v>Suministro e instalación de acometida electrica en calibres 3x2x1/0+2x3/0+1x1/0 AWG-THHN</v>
          </cell>
        </row>
        <row r="100">
          <cell r="B100" t="str">
            <v>Suministro e Instalación de cable 3#4/0+1#4/0 THHN de TGD a Transformador 150kVA</v>
          </cell>
        </row>
        <row r="101">
          <cell r="B101" t="str">
            <v>Suministro e Instalación de cable 2(3#1/0)+1#1/0+1#4 THHN de Transferencia a Tablero 12 GRUPO Electrogeno</v>
          </cell>
        </row>
        <row r="102">
          <cell r="B102" t="str">
            <v>Suministro e Instalación de cable 2(3#3/0)+1#3/0+1#2 THHN de TGD a Blindobarra A</v>
          </cell>
        </row>
        <row r="103">
          <cell r="B103" t="str">
            <v>Suministro e instalacion de acometida electrica UPS  de 120 kva en calibres 3x2x4/0+3x3/0+2/0 THHN</v>
          </cell>
        </row>
        <row r="104">
          <cell r="B104" t="str">
            <v>Suministro e instalacion de Acometida electrica en Calibres 3x2/0+1x4 AWG-THHN</v>
          </cell>
        </row>
        <row r="105">
          <cell r="B105" t="str">
            <v>Suministro e Instalación de cable 2(3#250)+2#500+1#2/0 THHN de Tablero 13 GRUPO Electrogeno a Tablero de distribucion grupo electrogeno 230 Transferencia ASCO de 400A EAST</v>
          </cell>
        </row>
        <row r="106">
          <cell r="B106" t="str">
            <v>Suministro e instalacion de acometida electrica de 2x250 MCM Flexible</v>
          </cell>
        </row>
        <row r="107">
          <cell r="B107" t="str">
            <v>Suministro e instalacion de acometida electrica de 1x250 MCM Flexible</v>
          </cell>
        </row>
        <row r="108">
          <cell r="B108" t="str">
            <v>Suministro e Instalación de cable 2(3#350)+1#350+1#2 THHN de Transformador de 150kVA a Tablero de transformador 150kVA</v>
          </cell>
        </row>
        <row r="109">
          <cell r="B109" t="str">
            <v>Suministro e Instalación de cable 4(3#350)+1#350 THHN del transformador de 1000kVA al tablero general de distrubucion TGD (9)</v>
          </cell>
        </row>
        <row r="110">
          <cell r="B110" t="str">
            <v>Suministro e instalacion de acometida electrica en calibres 3x350MCM+1x350MCM+1X2/0T</v>
          </cell>
        </row>
        <row r="111">
          <cell r="B111" t="str">
            <v>Suministro e instalacion de acometida electrica en calibres 3x400MCM+1x400MCM+1X2/0T</v>
          </cell>
        </row>
        <row r="112">
          <cell r="B112" t="str">
            <v>Suministro e instalacion de acometida electrica para entrada y salida de UPS de 50 kva  A 480 VAC en calibres 3x4+1x2+1x6 AWG-SOLDADOR</v>
          </cell>
        </row>
        <row r="113">
          <cell r="B113" t="str">
            <v>Suministro e instalacion de acometida electrica para entrada y salida de UPS de 30 kva en calibres 3x2+1x1/0+1x6 AWG-SOLDADOR</v>
          </cell>
        </row>
        <row r="114">
          <cell r="B114" t="str">
            <v>Suministro e instalación de acometida electrica para entrada y salida de UPS de 40 kVA en calibres 3x1/0+1x3/0+1x6 AWG-SOLDADOR</v>
          </cell>
        </row>
        <row r="115">
          <cell r="B115" t="str">
            <v>Suministro e instalación de acometida electrica para entrada y salida de UPS de 60 kVA en calibres 3x3/0+2x1/0+1x2 AWG-SOLDADOR</v>
          </cell>
        </row>
        <row r="116">
          <cell r="B116" t="str">
            <v>Suministro e instalación de acometida electrica para entrada y salida de UPS de 80 kVA en calibres 3x2x1/0+2x3/0+1x1/0 AWG-SOLDADOR</v>
          </cell>
        </row>
        <row r="117">
          <cell r="B117" t="str">
            <v>Suministro e instalacion de acometida electrica para entrada y salida en calibres 2x3x2/0+3x2/0+1x2 AWG-SOLDADOR</v>
          </cell>
        </row>
        <row r="118">
          <cell r="B118" t="str">
            <v>Suministre e instalacion de acometida electrica para entrada y salida de UPS  de 120 kva en calibres 3x2x4/0+3x3/0+2/0 SOLDADOR</v>
          </cell>
        </row>
        <row r="119">
          <cell r="B119" t="str">
            <v>Suministro e instalación de acometida electrica en cable Soldador de calibres 3x4/0+1x2 AWG-Soldador</v>
          </cell>
        </row>
        <row r="120">
          <cell r="B120" t="str">
            <v>Suministro e instalación de Cable soldador para Banco de Baterias en calibres 2x2/0+2x2/0+2</v>
          </cell>
        </row>
        <row r="121">
          <cell r="B121" t="str">
            <v>Suministro e instalación de tablero de entrada, salida para UPS de 6 kva Modelo DX, se incluyen Barrajes de neutro y tierra</v>
          </cell>
        </row>
        <row r="122">
          <cell r="B122" t="str">
            <v>Suministro e instalación de tablero de entrada, salida y bypass para UPS de 10 kva Modelo 9355, se incluyen contacot auxiliares de posicion</v>
          </cell>
        </row>
        <row r="123">
          <cell r="B123" t="str">
            <v>Suministro e instalación de tablero para UPS de 8 kVA se incluye totalizador de 2x60, Breaker de entrada de 2x60, salida 2x50  bypass de 2x50 y 15 breakers de 1x20 de riel DIM, barrajes y cableado</v>
          </cell>
        </row>
        <row r="124">
          <cell r="B124" t="str">
            <v>Suministro e instalación de tablero de entrada, salida y bypass para UPS de 20 kva, se incluyen contacot auxiliares de posicion</v>
          </cell>
        </row>
        <row r="125">
          <cell r="B125" t="str">
            <v>Suministro e instalación de tablero de entrada, salida y bypass para UPS de 30 kva, se incluyen 4  breakers de 3x30 Amp para distribución</v>
          </cell>
        </row>
        <row r="126">
          <cell r="B126" t="str">
            <v>Suministro e instalación de tablero de entrada, salida y bypass para UPS de 40 kva.</v>
          </cell>
        </row>
        <row r="127">
          <cell r="B127" t="str">
            <v>Suministro e instalación de tablero de entrada, salida y bypass para UPS de 60 kva.</v>
          </cell>
        </row>
        <row r="128">
          <cell r="B128" t="str">
            <v>Suministro e instalación de tablero de entrada, salida y bypass para UPS de 80 kva.</v>
          </cell>
        </row>
        <row r="129">
          <cell r="B129" t="str">
            <v>Suministro e instalacion de Tablero de entrada, salida y bypass para ups de 120 kva con 4 breakers de distribucion</v>
          </cell>
        </row>
        <row r="130">
          <cell r="B130" t="str">
            <v>Suministro e instalacion de tablero para Aires acondicionados se incluye Breaker de 3x160 Amp y 4 de 3x40 Amp</v>
          </cell>
        </row>
        <row r="131">
          <cell r="B131" t="str">
            <v>Suministro e instalación de tablero de entrada y salida para UPS de 30 y 40 kva</v>
          </cell>
        </row>
        <row r="132">
          <cell r="B132" t="str">
            <v>Suministro e instalación de tablero trifasico de 24 circuitos con espacio para totalizador</v>
          </cell>
        </row>
        <row r="133">
          <cell r="B133" t="str">
            <v>Suministro e instalación de tablero trifasico de 30 circuitos con espacio para totalizador</v>
          </cell>
        </row>
        <row r="134">
          <cell r="B134" t="str">
            <v>Suministro e instalación de tablero trifasico de 42 circuitos con espacio para totalizador</v>
          </cell>
        </row>
        <row r="135">
          <cell r="B135" t="str">
            <v xml:space="preserve">Suministro e instalación de 1 tablero trifasico de 18 circuitos con totalizador de 3x150Amp, 1 proteccion de 3x30Amp (sistema iluminación), </v>
          </cell>
        </row>
        <row r="136">
          <cell r="B136" t="str">
            <v>Suministro e instalación de 1 tablero trifasico de 18 circuitos (sistema iluminación), incluye: 15 protecciones de 1x20Amp</v>
          </cell>
        </row>
        <row r="137">
          <cell r="B137" t="str">
            <v>Suministro e instalación de 1 tablero trifasico de 18 circuitos con totalizador de 3x40 Amp (sistema red regulada), incluye: 18 protecciones de 1x20Amp</v>
          </cell>
        </row>
        <row r="138">
          <cell r="B138" t="str">
            <v>Suministro e instalación de 1 tablero trifasico de 12 circuitos con totalizador de 3x40 Amp (sistema red Normal), incluye: 4 protecciones de 1x20Amp, Una proteccion de 2x30 para aire acondicionado</v>
          </cell>
        </row>
        <row r="139">
          <cell r="B139" t="str">
            <v>Suministro e instalacion de tablero trifasico de 18 circuitos con espacio para totalizador, incluye totalizador de 3x44-63 Amp, protecciones para la red normal, iluminacion</v>
          </cell>
        </row>
        <row r="140">
          <cell r="B140" t="str">
            <v>Suministro e instalación de PDU con 2 Breakers totalizadores y 2 PM800 con 4 paneles de distribucion de 42 ctos</v>
          </cell>
        </row>
        <row r="141">
          <cell r="B141" t="str">
            <v>Suministro e instalación de Cable de control apantallado 4x18 AWG</v>
          </cell>
        </row>
        <row r="142">
          <cell r="B142" t="str">
            <v>Suministro e instalación de Cable de control apantallado 2x18 AWG</v>
          </cell>
        </row>
        <row r="143">
          <cell r="B143" t="str">
            <v>Suministro e instalación de Cable No 6 desnudo  para aterrizar, se incluye soporte</v>
          </cell>
        </row>
        <row r="144">
          <cell r="B144" t="str">
            <v xml:space="preserve">Suministro e instalación de Cable No 6 desnudo  </v>
          </cell>
        </row>
        <row r="145">
          <cell r="B145" t="str">
            <v xml:space="preserve">Suministro e instalación de Cable No 3/0 desnudo  </v>
          </cell>
        </row>
        <row r="146">
          <cell r="B146" t="str">
            <v>Suministro e instalación de coraza americana de 1/2"</v>
          </cell>
        </row>
        <row r="147">
          <cell r="B147" t="str">
            <v>Suministro e instalación de coraza americana de 3/4"</v>
          </cell>
        </row>
        <row r="148">
          <cell r="B148" t="str">
            <v>Suministro e instalación de coraza americana de 1"</v>
          </cell>
        </row>
        <row r="149">
          <cell r="B149" t="str">
            <v>Suministro e instalación de coraza americana de 1-1/4""</v>
          </cell>
        </row>
        <row r="150">
          <cell r="B150" t="str">
            <v>Suministro e instalación de coraza americana de 1-1/2""</v>
          </cell>
        </row>
        <row r="151">
          <cell r="B151" t="str">
            <v>Suministro e instalacion de coraza americana de 2"</v>
          </cell>
        </row>
        <row r="152">
          <cell r="B152" t="str">
            <v>Suministro e instalacion de coraza americana de 3"</v>
          </cell>
        </row>
        <row r="153">
          <cell r="B153" t="str">
            <v>Suministro e instalacion de terminal recto de coraza americana de 1/2"</v>
          </cell>
        </row>
        <row r="154">
          <cell r="B154" t="str">
            <v>Suministro e instalacion de terminal recto de coraza americana de 3/4"</v>
          </cell>
        </row>
        <row r="155">
          <cell r="B155" t="str">
            <v>Suministro e instalación de terminal recto de coraza americana de 1"</v>
          </cell>
        </row>
        <row r="156">
          <cell r="B156" t="str">
            <v>Suministro e instalación de terminal recto de coraza americana de 1-1/4"</v>
          </cell>
        </row>
        <row r="157">
          <cell r="B157" t="str">
            <v>Suministro e instalación de terminal recto de coraza americana de 1-1/2"</v>
          </cell>
        </row>
        <row r="158">
          <cell r="B158" t="str">
            <v>Suministro e instalacion de terminal recto de coraza americana de 2"</v>
          </cell>
        </row>
        <row r="159">
          <cell r="B159" t="str">
            <v>Suministro e instalación de terminal recto de 3"</v>
          </cell>
        </row>
        <row r="160">
          <cell r="B160" t="str">
            <v>Perfore pasaplaca para paso de tuberia</v>
          </cell>
        </row>
        <row r="161">
          <cell r="B161" t="str">
            <v>Suministro e instalación de peine trifasico de 12 circuitos</v>
          </cell>
        </row>
        <row r="162">
          <cell r="B162" t="str">
            <v>Suministro e instalación de caja de paso de 20x20 cm con elementos de fijación</v>
          </cell>
        </row>
        <row r="163">
          <cell r="B163" t="str">
            <v xml:space="preserve">Sumnistro e instalación de caja de paso de 40x40 cm </v>
          </cell>
        </row>
        <row r="164">
          <cell r="B164" t="str">
            <v>Suministro e instalacion de grupo de terminales de ponchar 3x2+1x1/0+1x6 AWG</v>
          </cell>
        </row>
        <row r="165">
          <cell r="B165" t="str">
            <v>Suministro e instalación de grupo de terminales de ponchar 3x1/0+1x3/0+1x6 AWG</v>
          </cell>
        </row>
        <row r="166">
          <cell r="B166" t="str">
            <v>Suministro e instalación de grupo de terminales de ponchar 3x2+1x1/0+1x6 AWG</v>
          </cell>
        </row>
        <row r="167">
          <cell r="B167" t="str">
            <v>Suministro e instalación de grupo de terminales de ponchar 3x2/0+1x2/0+1x4 AWG</v>
          </cell>
        </row>
        <row r="168">
          <cell r="B168" t="str">
            <v>Suministro e instalación de grupo de terminales de ponchar 4x2/0+1x2 AWG</v>
          </cell>
        </row>
        <row r="169">
          <cell r="B169" t="str">
            <v>Suministro e instalación de grupo de terminales de ponchar 7x3/0+1x2 AWG</v>
          </cell>
        </row>
        <row r="170">
          <cell r="B170" t="str">
            <v>Sumnistro e instalacion de grupo de terminales de ponchar 3x2x4/0+3x3/0+1x2/0 AWG</v>
          </cell>
        </row>
        <row r="171">
          <cell r="B171" t="str">
            <v>Sumnistro e instalacion de grupo de terminales de ponchar 3x4/0+2x4/0+1x2 AWG</v>
          </cell>
        </row>
        <row r="172">
          <cell r="B172" t="str">
            <v>Sumnistro e instalacion de grupo de terminales de ponchar 3x4/0+1x2 AWG</v>
          </cell>
        </row>
        <row r="173">
          <cell r="B173" t="str">
            <v>Sumnistro e instalacion de juego de terminales de ponchar de 8x250 MCM</v>
          </cell>
        </row>
        <row r="174">
          <cell r="B174" t="str">
            <v>Sumnistro e instalacion de juego de terminales de ponchar de 4x250 MCM</v>
          </cell>
        </row>
        <row r="175">
          <cell r="B175" t="str">
            <v>Sumnistro e instalacion de grupo de terminales de ponchar 4x3x350+4x350+2x350 AWG</v>
          </cell>
        </row>
        <row r="176">
          <cell r="B176" t="str">
            <v xml:space="preserve">Suministro e instalación de Patch Pannel de 48 puertos Categoria 7A </v>
          </cell>
        </row>
        <row r="177">
          <cell r="B177" t="str">
            <v>Suminstro e instalación de Patch pannel de 24 puertos Categoria 6A Panduit</v>
          </cell>
        </row>
        <row r="178">
          <cell r="B178" t="str">
            <v>Suminstro e instalación de Patch pannel de 48 puertos Categoria 6  Panduit</v>
          </cell>
        </row>
        <row r="179">
          <cell r="B179" t="str">
            <v>Suminstro e instalación de Patch pannel de 48 puertos Categoria 6  Leviton</v>
          </cell>
        </row>
        <row r="180">
          <cell r="B180" t="str">
            <v>Suminstro e instalación de Patch pannel de 48 puertos Categoria 6  AMP</v>
          </cell>
        </row>
        <row r="181">
          <cell r="B181" t="str">
            <v>Suministro e instalación de Patch pannel de 24 puertos categoria 5E</v>
          </cell>
        </row>
        <row r="182">
          <cell r="B182" t="str">
            <v>Suministro e instalación de Patch pannel de 24 puertos categoria 6  Panduit</v>
          </cell>
        </row>
        <row r="183">
          <cell r="B183" t="str">
            <v>Suministro e instalación de Patch pannel de 24 puertos categoria 6  Leviton</v>
          </cell>
        </row>
        <row r="184">
          <cell r="B184" t="str">
            <v>Suministro e instalación de Patch pannel de 24 puertos categoria 6  AMP</v>
          </cell>
        </row>
        <row r="185">
          <cell r="B185" t="str">
            <v>Jack catregoria 6 Azul Panduit</v>
          </cell>
        </row>
        <row r="186">
          <cell r="B186" t="str">
            <v>Jack catregoria 6 Azul Leviton</v>
          </cell>
        </row>
        <row r="187">
          <cell r="B187" t="str">
            <v>Jack catregoria 6 Azul AMP</v>
          </cell>
        </row>
        <row r="188">
          <cell r="B188" t="str">
            <v>Suministro e instalacion de cable UTP Categoria 7A</v>
          </cell>
        </row>
        <row r="189">
          <cell r="B189" t="str">
            <v>Suministro e instalación de Cable UTP Categoria 6A Panduit</v>
          </cell>
        </row>
        <row r="190">
          <cell r="B190" t="str">
            <v>Suministro e instalación de Cable UTP Categoria 5E Panduit</v>
          </cell>
        </row>
        <row r="191">
          <cell r="B191" t="str">
            <v>Suministro e instalación de Cable UTP Categoria 6 Panduit</v>
          </cell>
        </row>
        <row r="192">
          <cell r="B192" t="str">
            <v>Suministro e instalación de Cable UTP Categoria 6 levinton</v>
          </cell>
        </row>
        <row r="193">
          <cell r="B193" t="str">
            <v>Suministro e instalación de Cable UTP Categoria 6 AMP</v>
          </cell>
        </row>
        <row r="194">
          <cell r="B194" t="str">
            <v>Suministro e instalacion de Jack Categoria 7A</v>
          </cell>
        </row>
        <row r="195">
          <cell r="B195" t="str">
            <v>Suministro e instalación de Jack Categoria 6A Leviton</v>
          </cell>
        </row>
        <row r="196">
          <cell r="B196" t="str">
            <v>Suministro e instalación de Cable de Jack Categoria 5E Panduit</v>
          </cell>
        </row>
        <row r="197">
          <cell r="B197" t="str">
            <v>Suministro e instalación de Organizador Horizontal de 2 Unidades</v>
          </cell>
        </row>
        <row r="198">
          <cell r="B198" t="str">
            <v>Suministro e instalación de Organizador Horizontal de 1 Unidades</v>
          </cell>
        </row>
        <row r="199">
          <cell r="B199" t="str">
            <v>Suministro e instalacion de Face Plate de 2 espacios AMP</v>
          </cell>
        </row>
        <row r="200">
          <cell r="B200" t="str">
            <v>Suministro e instalacion de Face Plate de 2 espacios</v>
          </cell>
        </row>
        <row r="201">
          <cell r="B201" t="str">
            <v>Suministro e instalación de Patch Cord de 3 FT Categoria 6A Panduit</v>
          </cell>
        </row>
        <row r="202">
          <cell r="B202" t="str">
            <v>Suministro e instalación de Patch Cord de 5 FT Categoria 6 LEVINTON</v>
          </cell>
        </row>
        <row r="203">
          <cell r="B203" t="str">
            <v>Suministro e instalación de Patch Cord de 5 FT Categoria 6 AMP</v>
          </cell>
        </row>
        <row r="204">
          <cell r="B204" t="str">
            <v>Suministro e instalación de Patch Cord de 5 FT Categoria 6 Panduit</v>
          </cell>
        </row>
        <row r="205">
          <cell r="B205" t="str">
            <v>Suministro e instalación de Patch Cord de 5 FT Categoria 6 Leviton</v>
          </cell>
        </row>
        <row r="206">
          <cell r="B206" t="str">
            <v>Suministro e instalación de Patch Cord de 3 FT Categoria 5E Panduit</v>
          </cell>
        </row>
        <row r="207">
          <cell r="B207" t="str">
            <v>Suministro e instalación de Patch Cord de 5 FT Categoria 6A Panduit</v>
          </cell>
        </row>
        <row r="208">
          <cell r="B208" t="str">
            <v>Suministro e instalación de Patch Cord de 5 FT Categoria 5E Panduit</v>
          </cell>
        </row>
        <row r="209">
          <cell r="B209" t="str">
            <v>Suministro e instalación de Patch Cord de 7 FT Categoria 6 Panduit</v>
          </cell>
        </row>
        <row r="210">
          <cell r="B210" t="str">
            <v>Suministro e instalación de Patch Cord de 7 FT Categoria 6 Leviton</v>
          </cell>
        </row>
        <row r="211">
          <cell r="B211" t="str">
            <v>Suministro e instalación de Patch Cord de 10 m Categoria 6 Panduit</v>
          </cell>
        </row>
        <row r="212">
          <cell r="B212" t="str">
            <v>Suministro e instalación de Patch Cord de 10 m Categoria 6 Leviton</v>
          </cell>
        </row>
        <row r="213">
          <cell r="B213" t="str">
            <v>Suministro e instalación de Patch Cord de 10 m Categoria 6 AMP</v>
          </cell>
        </row>
        <row r="214">
          <cell r="B214" t="str">
            <v>Suministro e instalación de Patch Cord de 7 FT Categoria 6 AMP</v>
          </cell>
        </row>
        <row r="215">
          <cell r="B215" t="str">
            <v>Suministro e instalacion de fibra optica Multimodo de 6 Hilos de Uso Interior PANDUIT</v>
          </cell>
        </row>
        <row r="216">
          <cell r="B216" t="str">
            <v>Suminstro e instalación de Kid Fan Out para fibra de 6 Hilos PANDUIT</v>
          </cell>
        </row>
        <row r="217">
          <cell r="B217" t="str">
            <v>Suministro e instalación de conector de Fibra Optica LC PANDUIT</v>
          </cell>
        </row>
        <row r="218">
          <cell r="B218" t="str">
            <v>Suministro e instalación de Bandeja de fibra Optica para 12 Hilos PANDUIT</v>
          </cell>
        </row>
        <row r="219">
          <cell r="B219" t="str">
            <v>Suministro e instalación de Bandeja de fibra Otica para 6 Hilos PANDUIT</v>
          </cell>
        </row>
        <row r="220">
          <cell r="B220" t="str">
            <v>Suministro e instalación de Patch Cord de Fibra Optica de 3m LC-LC PANDUIT</v>
          </cell>
        </row>
        <row r="221">
          <cell r="B221" t="str">
            <v>Certificacion de Fibra Optica 2 HILOS MULTIMODO</v>
          </cell>
        </row>
        <row r="222">
          <cell r="B222" t="str">
            <v>Certificacion de Fibra Optica 2 HILOS MONOMODO</v>
          </cell>
        </row>
        <row r="223">
          <cell r="B223" t="str">
            <v>Suministro e instalación de Marcación de canal</v>
          </cell>
        </row>
        <row r="224">
          <cell r="B224" t="str">
            <v>Suministro e instalación de Marcacion para Patch Pannel</v>
          </cell>
        </row>
        <row r="225">
          <cell r="B225" t="str">
            <v>Suministro e instalacion de Marquilla de infraestructura electrica</v>
          </cell>
        </row>
        <row r="226">
          <cell r="B226" t="str">
            <v>Suministro de Certificacion de punto de datos Cat 7A</v>
          </cell>
        </row>
        <row r="227">
          <cell r="B227" t="str">
            <v>Suministro de Certificacion de punto de datos Cat 6A</v>
          </cell>
        </row>
        <row r="228">
          <cell r="B228" t="str">
            <v>Suministro de Certificacion de punto de datos Cat 6</v>
          </cell>
        </row>
        <row r="229">
          <cell r="B229" t="str">
            <v>Suministro e instalación de Barraje TGB de tierra</v>
          </cell>
        </row>
        <row r="230">
          <cell r="B230" t="str">
            <v>Suministro e instalación de Canaleta Metalica de 12x5 cm con division central</v>
          </cell>
        </row>
        <row r="231">
          <cell r="B231" t="str">
            <v>Suministro e instalación de Canaleta Metalica de 15x5 cm con division central</v>
          </cell>
        </row>
        <row r="232">
          <cell r="B232" t="str">
            <v>Suministro e instalación de troquel logico para canaleta de 12 cm</v>
          </cell>
        </row>
        <row r="233">
          <cell r="B233" t="str">
            <v>Suministro e instalación de troquel electrico para canaleta de 12 cm</v>
          </cell>
        </row>
        <row r="234">
          <cell r="B234" t="str">
            <v>Suministro e Instalacion de Rack de comunicaciones de 42 Unidades de Rack se incluyen multitomas</v>
          </cell>
        </row>
        <row r="235">
          <cell r="B235" t="str">
            <v>Mano de obra para instalación de tablero de distribucion</v>
          </cell>
        </row>
        <row r="236">
          <cell r="B236" t="str">
            <v>Suministro e instalación de salida Regulada se incluye tuberia EMT, cableado 3x12</v>
          </cell>
        </row>
        <row r="237">
          <cell r="B237" t="str">
            <v>Suministro e instalación de salida Normal  se incluye tuberia EMT, cableado 3x12</v>
          </cell>
        </row>
        <row r="238">
          <cell r="B238" t="str">
            <v>Salida de Iluminación que incluye: tubería EMT de 1/2" con accesorios, caja 2400 con tapa, prensaestopa, 1,5 m cable encauchetado 3x14 AWG, circuito en alambre N°12 AWG/THHN, conectores de derivación de resorte</v>
          </cell>
        </row>
        <row r="239">
          <cell r="B239" t="str">
            <v>Salida para Switch Sencillo que incluye: tubería EMT de 1/2" con accesorios, caja 2400 con suplemento, switch sencillo con luz pilto y tapa, circuito en alambre N°12 AWG/THHN, conectores de derivación de resorte</v>
          </cell>
        </row>
        <row r="240">
          <cell r="B240" t="str">
            <v>Salida para Switch Doble que incluye: tubería EMT de 1/2" con accesorios, caja 2400 con suplemento, 2 switch sencillo con luz pilto y tapa, circuito en alambre N°12 AWG/THHN, conectores de derivación de resorte</v>
          </cell>
        </row>
        <row r="241">
          <cell r="B241" t="str">
            <v>Salida para Switch Triple que incluye: tubería EMT de 1/2" con accesorios, caja 2400 con suplemento, 3 switch sencillo con luz pilto y tapa, circuito en alambre N°12 AWG/THHN, conectores de derivación de resorte</v>
          </cell>
        </row>
        <row r="242">
          <cell r="B242" t="str">
            <v>Salida para Switch Conmutable que incluye: tubería EMT de 1/2" con accesorios, caja 2400 con suplemento, switch conmutable con tapa, circuito en alambre N°12 AWG/THHN, conectores de derivación de resorte</v>
          </cell>
        </row>
        <row r="243">
          <cell r="B243" t="str">
            <v>Salida para sensor que incluye: tubería EMT de 1/2" con accesorios, caja 2400 con suplemento, sensor multitecnologia 360°, unidad Power pack, circuito en alambre N°12 AWG/THHN, conectores de derivación de resorte</v>
          </cell>
        </row>
        <row r="244">
          <cell r="B244" t="str">
            <v>Salidas para alimentación de extractores en cocina y baño en 3x12 AWG, tuberia de 1/2", cablea encauchetado 3x14, caja 2400, prensaestopa.</v>
          </cell>
        </row>
        <row r="245">
          <cell r="B245" t="str">
            <v>Suministro e instalación de toma Regulada de polo a tierra aislado de 15 Amp se incluye caja raweld</v>
          </cell>
        </row>
        <row r="246">
          <cell r="B246" t="str">
            <v>Suministro e instalacion de Salida para Rack se incluye, coraza americana de 3/4, caja Rawel 5800, Salida L5-30 de encrustar con tapa, soportes en riel channel, terminales de coraza americana de 3/4".</v>
          </cell>
        </row>
        <row r="247">
          <cell r="B247" t="str">
            <v>Suministro e instalacion de Luminaria de 2x32 con rejila</v>
          </cell>
        </row>
        <row r="248">
          <cell r="B248" t="str">
            <v>Desmontaje y Montaje de Luminaria de 2x32 con rejila</v>
          </cell>
        </row>
        <row r="249">
          <cell r="B249" t="str">
            <v>Suministro e instalacion de Luminarioa de 2x32W T5 Hermetica, se incluyen elementos de fijación</v>
          </cell>
        </row>
        <row r="250">
          <cell r="B250" t="str">
            <v xml:space="preserve">Suministro e intalación de Lamapara de emergencia </v>
          </cell>
        </row>
        <row r="251">
          <cell r="B251" t="str">
            <v>Fusibles  25A a  11.400 Voltios, para la protección del transformador.</v>
          </cell>
        </row>
        <row r="252">
          <cell r="B252" t="str">
            <v>Medidor Electrónico Activa y Reactiva</v>
          </cell>
        </row>
        <row r="253">
          <cell r="B253" t="str">
            <v>Transformador de corriente CT. 15-30 Amp.</v>
          </cell>
        </row>
        <row r="254">
          <cell r="B254" t="str">
            <v xml:space="preserve">Transformador de Potencial PT´S </v>
          </cell>
        </row>
        <row r="255">
          <cell r="B255" t="str">
            <v>Transformador aislado en Aceite 400 kW , 11400 / 220V.</v>
          </cell>
        </row>
        <row r="256">
          <cell r="B256" t="str">
            <v>Mantenimiento general a las Celdas de Protección y Medida.</v>
          </cell>
        </row>
        <row r="257">
          <cell r="B257" t="str">
            <v xml:space="preserve">Demolición de muro existente, (para generar circulación de aire para generador) </v>
          </cell>
        </row>
        <row r="258">
          <cell r="B258" t="str">
            <v>Demolición Placa para foso de Aceite, incluye corte con  Disco.</v>
          </cell>
        </row>
        <row r="259">
          <cell r="B259" t="str">
            <v>Excavación para el foso de aceite</v>
          </cell>
        </row>
        <row r="260">
          <cell r="B260" t="str">
            <v>Resanes en Piso y muros.</v>
          </cell>
        </row>
        <row r="261">
          <cell r="B261" t="str">
            <v>Muro en Bloque N° 5</v>
          </cell>
        </row>
        <row r="262">
          <cell r="B262" t="str">
            <v>Pañete muros interiores</v>
          </cell>
        </row>
        <row r="263">
          <cell r="B263" t="str">
            <v>Relleno en recebo B-600</v>
          </cell>
        </row>
        <row r="264">
          <cell r="B264" t="str">
            <v>Placa en concreto Piso para el foso.</v>
          </cell>
        </row>
        <row r="265">
          <cell r="B265" t="str">
            <v>Muro en ladrillo Foso, incluye pañete.</v>
          </cell>
        </row>
        <row r="266">
          <cell r="B266" t="str">
            <v>Rejilla, para circulacion de aire</v>
          </cell>
        </row>
        <row r="267">
          <cell r="B267" t="str">
            <v>Pintura General de las aéreas de la Sub estación</v>
          </cell>
        </row>
        <row r="268">
          <cell r="B268" t="str">
            <v>Aseo y limpieza general</v>
          </cell>
        </row>
        <row r="269">
          <cell r="B269" t="str">
            <v>Banco de ductos 2 D=6", embebido en piso, desde caja exterior existente.</v>
          </cell>
        </row>
        <row r="270">
          <cell r="B270" t="str">
            <v>Construcción sistema de Malla a Tierra de la subestación.</v>
          </cell>
        </row>
        <row r="271">
          <cell r="B271" t="str">
            <v>Acometida desde el transformador hasta el armario de Distribución existente 3( 4 # 4/0) + 4# 4/0 Cu THWN</v>
          </cell>
        </row>
        <row r="272">
          <cell r="B272" t="str">
            <v xml:space="preserve">Breaker Industrial de 3 x 1250 Nominal, regulable de 1000 a 1250 A. </v>
          </cell>
        </row>
        <row r="273">
          <cell r="B273" t="str">
            <v>Licencia de excavación.</v>
          </cell>
        </row>
        <row r="274">
          <cell r="B274" t="str">
            <v>Diseño Proyecto Serie 3</v>
          </cell>
        </row>
        <row r="275">
          <cell r="B275" t="str">
            <v>Maniobra en MT</v>
          </cell>
        </row>
        <row r="276">
          <cell r="B276" t="str">
            <v>Pararrayos 12 KV, 10 kA con accesorios para instalación en estructura de transformador.</v>
          </cell>
        </row>
        <row r="277">
          <cell r="B277" t="str">
            <v>Prueba VLF a cable de M.T. (Prueba HIPOT o Tensión Aplicada)</v>
          </cell>
        </row>
        <row r="278">
          <cell r="B278" t="str">
            <v>Certificación RETIE de la instalación</v>
          </cell>
        </row>
        <row r="279">
          <cell r="B279" t="str">
            <v>Aumento de carga de 9 a 54 kW</v>
          </cell>
        </row>
        <row r="280">
          <cell r="B280" t="str">
            <v>Montaje de soporte para televisor</v>
          </cell>
        </row>
        <row r="281">
          <cell r="B281" t="str">
            <v xml:space="preserve">Suministro e instalación de cable encauchetado de 3x12 AWG </v>
          </cell>
        </row>
        <row r="282">
          <cell r="B282" t="str">
            <v xml:space="preserve">Suministro e instalación de cable encauchetado de 3x10 AWG </v>
          </cell>
        </row>
        <row r="283">
          <cell r="B283" t="str">
            <v>Suministro e instalacion de Cable encauchetado 5x10 AWG</v>
          </cell>
        </row>
        <row r="284">
          <cell r="B284" t="str">
            <v>Suministro e instalación de Salida con toma aerea de seguridad L6-30 Leviton</v>
          </cell>
        </row>
        <row r="285">
          <cell r="B285" t="str">
            <v>Suministro e instalación de Toma L5-15 de 15 Amp</v>
          </cell>
        </row>
        <row r="286">
          <cell r="B286" t="str">
            <v>Suministro e instalación de Toma L5-20 de 20 Amp L5-20R</v>
          </cell>
        </row>
        <row r="287">
          <cell r="B287" t="str">
            <v>Suministro e instalación de Toma L5-15 de 15 Amp grado comercial con supresor de picos</v>
          </cell>
        </row>
        <row r="288">
          <cell r="B288" t="str">
            <v>Suministro e instalacion de toma naranja de L5-15 de 15 Amp De polo a tierra aislado</v>
          </cell>
        </row>
        <row r="289">
          <cell r="B289" t="str">
            <v>Suministro e instalación de tapa para toma electrica blanca</v>
          </cell>
        </row>
        <row r="290">
          <cell r="B290" t="str">
            <v>Suministro e instalación de tapa para toma electrica Naranja</v>
          </cell>
        </row>
        <row r="291">
          <cell r="B291" t="str">
            <v>Suministro e instalación de salida trifasica en calibre 4x10 AWG-THHN y salida L14-30 Leviton de encrustar se incluya caja rawelt</v>
          </cell>
        </row>
        <row r="292">
          <cell r="B292" t="str">
            <v>Tramites ante CODENSA para legalizacion de servicio provisional</v>
          </cell>
        </row>
        <row r="293">
          <cell r="B293" t="str">
            <v>Suministro e instalación de cable XLPE de 15 kV 3x No 2 con pantalla en Hilos</v>
          </cell>
        </row>
        <row r="294">
          <cell r="B294" t="str">
            <v>Suministro e instalación de Transformador trifasico de 30 kVA 11400/208 VAC en aceite</v>
          </cell>
        </row>
        <row r="295">
          <cell r="B295" t="str">
            <v>Suministro e instalación de cruceta de madera de 2,5 m</v>
          </cell>
        </row>
        <row r="296">
          <cell r="B296" t="str">
            <v>Suministro e instalación de cable de cobre desnudo 2/0 AWG, para anillo y sistemas de proteccion contra rayos  ; incluye cable 2/0 AWG , accesorios de fijación , anclajes y todos los elementos necesarios para el correcto funcionamiento del sistema</v>
          </cell>
        </row>
        <row r="297">
          <cell r="B297" t="str">
            <v>Retiro de transformador y celda existente</v>
          </cell>
        </row>
        <row r="298">
          <cell r="B298" t="str">
            <v>Instalacion de Transformador Trifásico seco 1000kVA de 11400/480-277V</v>
          </cell>
        </row>
        <row r="299">
          <cell r="B299" t="str">
            <v>Montaje y armado de Celda para transformador</v>
          </cell>
        </row>
        <row r="300">
          <cell r="B300" t="str">
            <v>Montaje y Conexionado de celdas de baja tension se incluye desmontaje de lo existente</v>
          </cell>
        </row>
        <row r="301">
          <cell r="B301" t="str">
            <v>Suministro e instalacion de Banco de Ductos de EMT de 4x4" por techo se incluyen accesorios de montaje y fijación</v>
          </cell>
        </row>
        <row r="302">
          <cell r="B302" t="str">
            <v>Suministro e instalacion de Banco de Ductos de EMT de 2x3" por techo se incluyen accesorios de montaje y fijación</v>
          </cell>
        </row>
        <row r="303">
          <cell r="B303" t="str">
            <v>Suministro e instalacion de Banco de Ductos de EMT de 6x3" por techo se incluyen accesorios de montaje y fijación</v>
          </cell>
        </row>
        <row r="304">
          <cell r="B304" t="str">
            <v>Suministro e instalacion de Banco de Ductos de PVC de 4x2" + 4x1-1/2" se incluye excavación en terreno blando</v>
          </cell>
        </row>
        <row r="305">
          <cell r="B305" t="str">
            <v>Suministro e instalación de caja de paso de 40x40x20 cm en calibre 18 accesorios de montaje y fijación</v>
          </cell>
        </row>
        <row r="306">
          <cell r="B306" t="str">
            <v>Suministro e instalación de caja de paso de 1x1x0,3 m según norma Codensa AE 287</v>
          </cell>
        </row>
        <row r="307">
          <cell r="B307" t="str">
            <v xml:space="preserve">Suministro e instalacion de de riel estructural  lisa de 15/8"x158"  calibre 12 USG </v>
          </cell>
        </row>
        <row r="308">
          <cell r="B308" t="str">
            <v xml:space="preserve">Suministro e instalacion varilla roscada galvanizada de 1/2" </v>
          </cell>
        </row>
        <row r="309">
          <cell r="B309" t="str">
            <v>Grapa a viga en fundicion de hierro galvanizada con rosca de 1/2"</v>
          </cell>
        </row>
        <row r="310">
          <cell r="B310" t="str">
            <v xml:space="preserve">Platina de conexión en L 90° esquinera con cuatro agujeros de 14 mm en lamina calibre 1/4" galvanizada para soportar canales estructurales a muros  incluye dos anclas HLC 3/8"x 2" con arandelas  para conexion a muro y  2 tornillos 3/8" </v>
          </cell>
        </row>
        <row r="311">
          <cell r="B311" t="str">
            <v>Suministro e instalacion tuerca mordaza  con resorte para instalar en tramos de canal estructural embebido en placa en areas  corredores  tecnicos, sala de energia para colgar varilla roscada a placa</v>
          </cell>
        </row>
        <row r="312">
          <cell r="B312" t="str">
            <v xml:space="preserve">Tuerca cuadrada con rosca de  1/2" en lamina de espesor 6,3 mm galvanizada para conexión de varilla  1/2" </v>
          </cell>
        </row>
        <row r="313">
          <cell r="B313" t="str">
            <v>Platina de conexión en L 90° esquinera con cuatro agujeros de 14 mm en lamina calibre 1/4" con refuerzo universal  galvanizada para soportar canales estructurales a muros</v>
          </cell>
        </row>
        <row r="314">
          <cell r="B314" t="str">
            <v>Platina de conexión plana  con cuatro agujeros de 14 mm en lamina calibre 1/4"   galvanizada</v>
          </cell>
        </row>
        <row r="315">
          <cell r="B315" t="str">
            <v xml:space="preserve">Suministro e instalacion de malla de alta frecuencia que incluye: fleje de cobre de 5cm de ancho por 1mm cuadricula 60x60 cm, pegante para fijacion a piso, Clavo para asegurar a piso y soldadura de estaño, </v>
          </cell>
        </row>
        <row r="316">
          <cell r="B316" t="str">
            <v>Suministro e instalacion de puente equipotencial para aterrizamiento de Gatos en cable No 6, tornillos autopreforantes y terminales de conexión.</v>
          </cell>
        </row>
        <row r="317">
          <cell r="B317" t="str">
            <v>Suministro e instalacion de barraje equipotencial de 3"x1/4x30 cm con aisladores T40 para fijacion en la pared</v>
          </cell>
        </row>
        <row r="318">
          <cell r="B318" t="str">
            <v>Suministro e instalacion de Cable No 2 desnudo para conexión de malla a tierra de tablero Normal</v>
          </cell>
        </row>
        <row r="319">
          <cell r="B319" t="str">
            <v>TransformadoresdeCorrienteUsointerior,Relacion100-200/5A,5VA,Clase 0.5S. Modelo SC-24. Marca BALTEAU. Calibrados.</v>
          </cell>
        </row>
        <row r="320">
          <cell r="B320" t="str">
            <v>TransformadoresdePotencial12,000/3120/3Voltios,usointerior17,5Kv. 25VA. Clase 0.5, Marca ARTECHE. Calibrados.</v>
          </cell>
        </row>
        <row r="321">
          <cell r="B321" t="str">
            <v>SuministrodePlatinasdecobretrifásicasparainterconexióndeTransformadoresdePotencialydeCorriente,conextensionesparaconexióndecablesdeM.T.ensuentradaysalidacorrespondiente.(Platinadecobrede400A),sinfundatermoencogibleysinelectroplateado alguno.</v>
          </cell>
        </row>
        <row r="322">
          <cell r="B322" t="str">
            <v>Transporte de Materiales y Equipos al sitio de obra</v>
          </cell>
        </row>
        <row r="323">
          <cell r="B323" t="str">
            <v>Entrega de Proyecto a CODENSA</v>
          </cell>
        </row>
        <row r="324">
          <cell r="B324" t="str">
            <v>Levantamiento Civil de 3 sedes</v>
          </cell>
        </row>
        <row r="325">
          <cell r="B325" t="str">
            <v>Analisis de red diario, con analizador PQM 701 de SONEL</v>
          </cell>
        </row>
        <row r="326">
          <cell r="B326" t="str">
            <v>Levantamiento  y auditoria electrica, se incluye informe y medicion de sistema de puesta a tierra</v>
          </cell>
        </row>
        <row r="327">
          <cell r="B327" t="str">
            <v>Montaje de autotransformador de 300 kva</v>
          </cell>
        </row>
        <row r="328">
          <cell r="B328" t="str">
            <v>Montaje y conexión de Sistema de UPS de 300 kVA</v>
          </cell>
        </row>
        <row r="329">
          <cell r="B329" t="str">
            <v>Armado, ensamble y conexionado de banco de baterias de 44 Baterias 12H</v>
          </cell>
        </row>
        <row r="330">
          <cell r="B330" t="str">
            <v>Suministro de cable XLPE Centelsa Calibre 2/0 con apantallamiento en Hilos, para 11400 VAC</v>
          </cell>
        </row>
        <row r="331">
          <cell r="B331" t="str">
            <v>Suministro e nstalacion de Estructura R2112</v>
          </cell>
        </row>
        <row r="332">
          <cell r="B332" t="str">
            <v>Suministro e instalacion de Mantenimiento preventivo de 102000</v>
          </cell>
        </row>
        <row r="333">
          <cell r="B333" t="str">
            <v>Suministro e instalación de tablero de Entrada y salida de UPS de 100 kVA, se incluyen 2 protecciones de 3x350 ajustables, barrajes y cableado de control</v>
          </cell>
        </row>
        <row r="334">
          <cell r="B334" t="str">
            <v>Suministro e instalacin de tablero de entrada y salida de ups de 100 kva se incluyen 2 protecciones de 3x350 Amp ajustables, 1 de 3x50, 1 de 3x100, 1 de 3x175 Amp</v>
          </cell>
        </row>
        <row r="335">
          <cell r="B335" t="str">
            <v>Toma aerea de seguridad L6-30 Leviton</v>
          </cell>
        </row>
        <row r="336">
          <cell r="B336" t="str">
            <v>Toma aerea de seguridad L5-30 Leviton</v>
          </cell>
        </row>
        <row r="337">
          <cell r="B337" t="str">
            <v>Canalizacion para tubo PVC de 3/4", con corte de pulidora</v>
          </cell>
        </row>
        <row r="338">
          <cell r="B338" t="str">
            <v>Suministro e instalación de cofre para alojar protección de 30x40x20 cm se incluye barraje de Tierra</v>
          </cell>
        </row>
        <row r="339">
          <cell r="B339" t="str">
            <v>Suministro e intalación de perforación de piso falso (Corte con pulidora)</v>
          </cell>
        </row>
        <row r="340">
          <cell r="B340" t="str">
            <v>Suministro e instalación de soporte para toma, se incluyen chazos y varilla roscada</v>
          </cell>
        </row>
        <row r="341">
          <cell r="B341" t="str">
            <v>Suministro e instalación de Bajante para Rack de Comunicaciones en cablofil de 30 cm con accesorios de fijación</v>
          </cell>
        </row>
        <row r="342">
          <cell r="B342" t="str">
            <v>Desanclaje de Rack de comunicaciones</v>
          </cell>
        </row>
        <row r="343">
          <cell r="B343" t="str">
            <v>Suministro e instalación de Caja doble fondo de 10x10 con suplemento</v>
          </cell>
        </row>
        <row r="344">
          <cell r="B344" t="str">
            <v>Suministro e instalación de Caja doble fondo de 2400 con suplemento</v>
          </cell>
        </row>
        <row r="345">
          <cell r="B345" t="str">
            <v>Suministro e instalacion de cablofil de 600x54 mm con accesorios de montaje y fijación</v>
          </cell>
        </row>
        <row r="346">
          <cell r="B346" t="str">
            <v>Suministro e instalacion de cablofil de 500x54 mm con accesorios de montaje y fijación</v>
          </cell>
        </row>
        <row r="347">
          <cell r="B347" t="str">
            <v>Suministro e instalacion de cablofil de 400x54 mm con accesorios de montaje y fijación</v>
          </cell>
        </row>
        <row r="348">
          <cell r="B348" t="str">
            <v>Suministro e instalacion de cablofil de 300x54 mm con accesorios de montaje y fijación</v>
          </cell>
        </row>
        <row r="349">
          <cell r="B349" t="str">
            <v>Suministro e instalacion de cablofil de 200x54 mm con accesorios de montaje y fijación</v>
          </cell>
        </row>
        <row r="350">
          <cell r="B350" t="str">
            <v>Suministro e instalacion de cablofil de 100x54 mm con accesorios de montaje y fijación</v>
          </cell>
        </row>
        <row r="351">
          <cell r="B351" t="str">
            <v>Suministro e instalación de conector Griffequit</v>
          </cell>
        </row>
        <row r="352">
          <cell r="B352" t="str">
            <v>Suministro e instalacion de Borna No 6 de Ponchar en cobre estañado</v>
          </cell>
        </row>
        <row r="353">
          <cell r="B353" t="str">
            <v>Suministro e instalacion de Borna No 3/0 de Ponchar en cobre estañado</v>
          </cell>
        </row>
        <row r="354">
          <cell r="B354" t="str">
            <v>Suministro e instalación de conector de autodesforre 3m</v>
          </cell>
        </row>
        <row r="355">
          <cell r="B355" t="str">
            <v xml:space="preserve">Suministro e instalacion de cable HDMI de 10 m </v>
          </cell>
        </row>
        <row r="356">
          <cell r="B356" t="str">
            <v>Rack Panduit Abierto de 42 Unidades de Rack</v>
          </cell>
        </row>
        <row r="357">
          <cell r="B357" t="str">
            <v xml:space="preserve">Suministro e instalación de organizador Vertical </v>
          </cell>
        </row>
        <row r="358">
          <cell r="B358" t="str">
            <v>Suministro e instalacion con multitoma electrica con  TVSS</v>
          </cell>
        </row>
        <row r="359">
          <cell r="B359" t="str">
            <v>Mano de Obra de Instalacion de Blindobarra en Aluminio de 4000 Amp, tipo Feeder Indoor Sprinkler-Proof IP56  480/277 VAC 3 FASES + 4 Hilos Neutro al 100%  + Tierrra al 50% Integral Houssing</v>
          </cell>
        </row>
        <row r="360">
          <cell r="B360" t="str">
            <v>Mano de Obra de instalación de Blindobarra en Aluminio de 3800A, tipo Outdoor Feeder (IP66) 480/277V, 3 fases + 4Hilos, Neutro al 100% +tierra 50% Internal.</v>
          </cell>
        </row>
        <row r="361">
          <cell r="B361" t="str">
            <v>Mano de Obra de instalación de Blindobarra en Aluminio de 500A, tipo Indoor Feeder 480/277V, 3 fases + 4Hilos, Neutro al 100% +tierra 50% Internal.</v>
          </cell>
        </row>
        <row r="362">
          <cell r="B362" t="str">
            <v>Mano de Obra de instalación de Blindobarra en Aluminio de 250A, tipo Indoor Feeder 480/277V, 3 fases + 4Hilos, Neutro al 100% +tierra 50% Internal.</v>
          </cell>
        </row>
        <row r="363">
          <cell r="B363" t="str">
            <v>Curva Estándar (4000A)</v>
          </cell>
        </row>
        <row r="364">
          <cell r="B364" t="str">
            <v>Curva Estándar (3800A)</v>
          </cell>
        </row>
        <row r="365">
          <cell r="B365" t="str">
            <v>Curva Estándar (500A)</v>
          </cell>
        </row>
        <row r="366">
          <cell r="B366" t="str">
            <v>Flange Estandar (4000A)</v>
          </cell>
        </row>
        <row r="367">
          <cell r="B367" t="str">
            <v>Flange Estandar (3800A)</v>
          </cell>
        </row>
        <row r="368">
          <cell r="B368" t="str">
            <v>Flange Estandar (500A)</v>
          </cell>
        </row>
        <row r="369">
          <cell r="B369" t="str">
            <v>Pasamuros (4000A)</v>
          </cell>
        </row>
        <row r="370">
          <cell r="B370" t="str">
            <v>Soporte Vertical Flexible (3800A)</v>
          </cell>
        </row>
        <row r="371">
          <cell r="B371" t="str">
            <v>• Levantamiento de medición y cimbrado</v>
          </cell>
        </row>
        <row r="372">
          <cell r="B372" t="str">
            <v>• Pruebas</v>
          </cell>
        </row>
        <row r="373">
          <cell r="B373" t="str">
            <v>• HSE</v>
          </cell>
        </row>
        <row r="374">
          <cell r="B374" t="str">
            <v>• Coordinación (1 Ingeniero)</v>
          </cell>
        </row>
        <row r="375">
          <cell r="B375" t="str">
            <v>• Dibujante (1 Ingeniero)</v>
          </cell>
        </row>
        <row r="376">
          <cell r="B376" t="str">
            <v>• Almacenaje (1 contenedor)</v>
          </cell>
        </row>
        <row r="377">
          <cell r="B377" t="str">
            <v>• Transporte del contenedor</v>
          </cell>
        </row>
        <row r="378">
          <cell r="B378" t="str">
            <v>• Transporte y montacargas</v>
          </cell>
        </row>
        <row r="379">
          <cell r="B379" t="str">
            <v>• Imprevistos</v>
          </cell>
        </row>
        <row r="380">
          <cell r="B380" t="str">
            <v>• Pólizas</v>
          </cell>
        </row>
        <row r="381">
          <cell r="B381" t="str">
            <v>• Mantenimiento preventivo por 2 años (4 visitas)</v>
          </cell>
        </row>
        <row r="382">
          <cell r="B382" t="str">
            <v>TABLERO DE DISTRIBUCION EN BAJA TENSION  
NOMINADOS PDU 2, PDU 4, (26A) Y PDU 1, PDU 3 (26B)   630A - 400V AC</v>
          </cell>
        </row>
        <row r="383">
          <cell r="B383" t="str">
            <v>Suministro e instalacion de (Tomacorriente aérea) 32A5P 6H 400V connector AM-TOP IP44,</v>
          </cell>
        </row>
        <row r="384">
          <cell r="B384" t="str">
            <v>Suministro e instalación de Prensa estopa de 1"</v>
          </cell>
        </row>
        <row r="385">
          <cell r="B385" t="str">
            <v>Suministro e instalacion de Micrologic Version 5.2</v>
          </cell>
        </row>
        <row r="386">
          <cell r="B386" t="str">
            <v>Breakers NSX TMD32D 22-32A (85 kA 220/240V 35kA 440V LV429635 Schneider Electric</v>
          </cell>
        </row>
        <row r="387">
          <cell r="B387" t="str">
            <v>Interf comunicación Modbus SL ULP TRV00210 Schneider
Electric</v>
          </cell>
        </row>
        <row r="388">
          <cell r="B388" t="str">
            <v>Modulo BSCM (estado y mando del int. Aut) s inter LV434205 Schneider Electric</v>
          </cell>
        </row>
        <row r="389">
          <cell r="B389" t="str">
            <v>Cables NSX L=3m ULP LV434202 Schneider Electric</v>
          </cell>
        </row>
        <row r="390">
          <cell r="B390" t="str">
            <v>Modulo de alimentación externa 1A 220VCA/24DC
Schneider Electric Ref 54444</v>
          </cell>
        </row>
        <row r="391">
          <cell r="B391" t="str">
            <v>Suministro e instalacion de Trenza flexible de 2500 Amp x 60 cm</v>
          </cell>
        </row>
        <row r="392">
          <cell r="B392" t="str">
            <v>Instalacion de acometida en media tension en cable triplex  XLPE No. 1/0  AWG, voltaje de operación 34,5 KV,aislamiento 100% pantalla en hilos, (la acometida se enrutara por  uno de los ductos PVC de 6" libres en las canalizaciones de la obra)</v>
          </cell>
        </row>
        <row r="393">
          <cell r="B393" t="str">
            <v>Suministro e instalacion de Premoldeados para cable XLPE 1/0 para un voltaje de operación de 34,5 kV.</v>
          </cell>
        </row>
        <row r="394">
          <cell r="B394" t="str">
            <v>Mano de obra anclaje de celdas de entrada  en SF6 en nueva S/E  acorde a las indicaciones del fabricante de las celdas, incluye :conexión equipotencial al SPT en cable 2/0 AWG con bornas de compresion con sello UL en extremos de las celdas.</v>
          </cell>
        </row>
        <row r="395">
          <cell r="B395" t="str">
            <v>Mano de obra anclaje de celdas de proteccion transformador en SF6 en nueva S/E, incluye base o pollos en concreto,  pintura final para trafico pesado y conexión equipotencial al SPT en cable 2/0 AWG con bornas.</v>
          </cell>
        </row>
        <row r="396">
          <cell r="B396" t="str">
            <v>Mano de obra anclaje  para alojar  transformador de 1,5 MVA, incluye pintura final de trafico pesado y conexión equipotencial al SPT en cable 2/0 AWG con bornas de compresion con sello UL en extremos de las celdas.</v>
          </cell>
        </row>
        <row r="397">
          <cell r="B397" t="str">
            <v>Juego de descargadores de sobretensión tensión nominal 35 KV, 10 KA, incluye cable XLPE  1/0 entre la linea de MT  y la entrada al descargador  y cable 1/0 AWG color verde entre la salida del descargador y el SPT</v>
          </cell>
        </row>
        <row r="398">
          <cell r="B398" t="str">
            <v xml:space="preserve">Alimentador trifásico en cable multifilar fexible  [3x4x500 MCM + 2x 1 / 0 T], incluye todos los accesorios de fijacion a peldaños de la bandeja , marcacion con portamarcadores dexon en ambos extremos y bornas de compresion con sello UL </v>
          </cell>
        </row>
        <row r="399">
          <cell r="B399" t="str">
            <v>Mano de Obra de instalación de Blindobarra de 2000A, 480/277V, 3F+N+PE.</v>
          </cell>
        </row>
        <row r="400">
          <cell r="B400" t="str">
            <v>Mano de Obra de instalación de Blindobarra de 2000A, 480/277V, 3F+N+PE, curva estandar</v>
          </cell>
        </row>
        <row r="401">
          <cell r="B401" t="str">
            <v>Mano de Obra de instalación de Blindobarra de 2000A, 480/277V, 3F+N+PE, conector a tablero</v>
          </cell>
        </row>
        <row r="402">
          <cell r="B402" t="str">
            <v>Alimentador trifásico en cable multifilar fexible  [3x3x300 KCM +2/0 T], incluye todos los accesorios de fijacion a peldaños de la bandeja , marcacion con portamarcadores dexon en ambos extremos y bornas de compresion con sello UL</v>
          </cell>
        </row>
        <row r="403">
          <cell r="B403" t="str">
            <v>Alimentador trifásico en cable multifilar fexible  [3x4x300 KCM + 4x300 KCM +2/0 T],incluye todos los accesorios de fijacion a peldaños de la bandeja , marcacion con portamarcadores dexon en ambos extremos y bornas de compresion con sello UL .</v>
          </cell>
        </row>
        <row r="404">
          <cell r="B404" t="str">
            <v xml:space="preserve">Alimentador en cable multifilar flexible 105°C  2X(3X4/0 AWG), incluye todos los accesorios de fijacion a peldaños de la bandeja , marcacion con portamarcadores dexon en ambos extremos y bornas de compresion con sello UL </v>
          </cell>
        </row>
        <row r="405">
          <cell r="B405" t="str">
            <v>Alimentador trifásico en cableTHHN [3x 3/0 +6 T]  ,incluye todos los accesorios de fijacion a peldaños de la bandeja , marcacion con portamarcadores dexon en ambos extremos y bornas de compresion con sello UL .</v>
          </cell>
        </row>
        <row r="406">
          <cell r="B406" t="str">
            <v>Alimentador trifásico en cableTHHN [3x 300 KCM + 4 T] ,incluye todos los accesorios de fijacion a peldaños de la bandeja , marcacion con portamarcadores dexon en ambos extremos y bornas de compresion con sello UL .</v>
          </cell>
        </row>
        <row r="407">
          <cell r="B407" t="str">
            <v>Alimentador trifásico en cableTHHN [3x2X350 KCM + 2X400KCM  + 1/0 T, incluye todos los accesorios de fijacion a peldaños de la bandeja , marcacion con portamarcadores dexon en ambos extremos y bornas de compresion con sello UL .</v>
          </cell>
        </row>
        <row r="408">
          <cell r="B408" t="str">
            <v>Alimentador  en cableTHHN [3x4X250 KCM + 2/0 T], incluye todos los accesorios de fijacion a peldaños de la bandeja , marcacion con portamarcadores dexon en ambos extremos y bornas de compresion con sello UL .</v>
          </cell>
        </row>
        <row r="409">
          <cell r="B409" t="str">
            <v>Alimentador  en cableTHHN [3x2x2/0 + 4/0 T], incluye todos los accesorios de fijacion a peldaños de la bandeja , marcacion con portamarcadores dexon en ambos extremos y bornas de compresion con sello UL .</v>
          </cell>
        </row>
        <row r="410">
          <cell r="B410" t="str">
            <v>Alimentador  en cableTHHN [3x10 +10 + 10 T], incluye todos los accesorios de fijacion a peldaños de la bandeja , marcacion con portamarcadores dexon en ambos extremos y bornas de compresion con sello UL .</v>
          </cell>
        </row>
        <row r="411">
          <cell r="B411" t="str">
            <v xml:space="preserve">Alimentador trifásico en [3x2 F+1x2N + 1x6T] THHN, incluye todos los accesorios de fijacion a peldaños de la bandeja , marcacion con portamarcadores dexon en ambos extremos y bornas de compresion con sello UL </v>
          </cell>
        </row>
        <row r="412">
          <cell r="B412" t="str">
            <v xml:space="preserve">Alimentador trifásico en [3x6 F+1x6N + 1x8T] THHN ,  incluye todos los accesorios de fijacion a peldaños de la bandeja , marcacion con portamarcadores dexon en ambos extremos y bornas de compresion con sello UL </v>
          </cell>
        </row>
        <row r="413">
          <cell r="B413" t="str">
            <v xml:space="preserve">Alimentador trifásico en [3x12 F+12x12 T] THHN, incluye todos los accesorios de fijacion a peldaños de la bandeja , marcacion con portamarcadores dexon en ambos extremos y bornas de compresion con sello UL </v>
          </cell>
        </row>
        <row r="414">
          <cell r="B414" t="str">
            <v xml:space="preserve">Alimentador trifásico en [3x10 F+ 1x12T] THHN ,  incluye todos los accesorios de fijacion a peldaños de la bandeja , marcacion con portamarcadores dexon en ambos extremos y bornas de compresion con sello UL </v>
          </cell>
        </row>
        <row r="415">
          <cell r="B415" t="str">
            <v>Suministro e instalación de acoples en  Cadwell en Te para derivaciones según plano DZFCO-ELEC-100-014-A, incluye acoples en cadwell en Te para cable calibre 2/0 AWG y todos los elementos necesarios para un correcto funcionamiento .</v>
          </cell>
        </row>
        <row r="416">
          <cell r="B416" t="str">
            <v>Suministro e instalación de puntas de captación 50 cm para dar funcionamiento completo al sistema de proteccion contra rayos ubicado en la cubierta del DATA CENTER  ver plano DZFCO-ELEC-100-014-A</v>
          </cell>
        </row>
        <row r="417">
          <cell r="B417" t="str">
            <v>Suministro e instalación de Varilla  CW 2.40 m, para bajante de SIPRA según plano DZFCO-ELEC-100-011-A, incluye :  Varilla  CW 2.40 m y todos los elementos necesarios para el correcto funcionamiento del sistema. Estas varillas son inspeccionables.</v>
          </cell>
        </row>
        <row r="418">
          <cell r="B418" t="str">
            <v>Suministro e instalación de caja de concreto para inspección de electrodo según plano DZFCO-ELEC-100-014-A nota D</v>
          </cell>
        </row>
        <row r="419">
          <cell r="B419" t="str">
            <v>Suministro e instalación de sello cortafuego con resistencia al fuego de 2 horas, con certificado UL, para pase en muro de blindobarra 2000 A (dimensiones aproximadas 15 cm ancho X 41 cm alto)</v>
          </cell>
        </row>
        <row r="420">
          <cell r="B420" t="str">
            <v>Suministro e instalación de sello cortafuego con resistencia al fuego de 2 horas, con certificado UL, para pase en muro de blindobarra 250 A (dimensiones aproximadas 7 cm ancho X 17 cm alto).</v>
          </cell>
        </row>
        <row r="421">
          <cell r="B421" t="str">
            <v>Suministro e instalación de sello cortafuego con resistencia al fuego de 2 horas, con certificado UL, para pase en muro de bandeja portacable (dimensiones aproximadas 51 cm ancho X 6 cm alto, porcentaje de ocupacion 50%).</v>
          </cell>
        </row>
        <row r="422">
          <cell r="B422" t="str">
            <v>Suministro e instalación de sello cortafuego con resistencia al fuego de 2 horas, con certificado UL, para pase en muro de bandeja portacable (dimensiones aproximadas 41 cm ancho X 6 cm alto, porcentaje de ocupacion 50%).</v>
          </cell>
        </row>
        <row r="423">
          <cell r="B423" t="str">
            <v>Suministro e instalación de sello cortafuego con resistencia al fuego de 2 horas, con certificado UL, para pase en muro de bandeja portacable (dimensiones aproximadas 21 cm ancho X 6 cm alto, porcentaje de ocupacion 50%).</v>
          </cell>
        </row>
        <row r="424">
          <cell r="B424" t="str">
            <v>Suministro e instalación de sello cortafuego con resistencia al fuego de 2 horas, con certificado UL, para boca  interior   de tubo EMT de 1 1/4" en ambos extremos del pase ( porcentaje de ocupacion 50%)</v>
          </cell>
        </row>
        <row r="425">
          <cell r="B425" t="str">
            <v>Suministro e instalación de sello cortafuego con resistencia al fuego de 2 horas, con certificado UL, para boca  interior   de tubo EMT de 1" en ambos extremos del pase ( porcentaje de ocupacion 50%).</v>
          </cell>
        </row>
        <row r="426">
          <cell r="B426" t="str">
            <v>Suministro e instalación de sello cortafuego con resistencia al fuego de 2 horas, con certificado UL, para boca  interior   de tubo EMT de 3/4" en ambos extremos del pase ( porcentaje de ocupacion 50%).</v>
          </cell>
        </row>
        <row r="427">
          <cell r="B427" t="str">
            <v>Suministro e instalación de sello cortafuego con resistencia al fuego de 2 horas, con certificado UL, para boca  interior y perimetro  de tubo EMT de 1/2" en ambos extremos del muro ( porcentaje de ocupacion 50%)</v>
          </cell>
        </row>
        <row r="428">
          <cell r="B428" t="str">
            <v>Suministro e instalación de sello cortafuego con resistencia al fuego de 2 horas, con certificado UL, para boca  interior  de tubo  de 2" en ambos extremos  ( porcentaje de ocupacion 50%).</v>
          </cell>
        </row>
        <row r="429">
          <cell r="B429">
            <v>0</v>
          </cell>
        </row>
        <row r="430">
          <cell r="B430">
            <v>0</v>
          </cell>
        </row>
        <row r="431">
          <cell r="B431">
            <v>0</v>
          </cell>
        </row>
        <row r="432">
          <cell r="B432">
            <v>0</v>
          </cell>
        </row>
        <row r="433">
          <cell r="B433">
            <v>0</v>
          </cell>
        </row>
        <row r="434">
          <cell r="B434">
            <v>0</v>
          </cell>
        </row>
        <row r="435">
          <cell r="B435">
            <v>0</v>
          </cell>
        </row>
        <row r="436">
          <cell r="B436">
            <v>0</v>
          </cell>
        </row>
        <row r="437">
          <cell r="B437">
            <v>0</v>
          </cell>
        </row>
        <row r="438">
          <cell r="B438">
            <v>0</v>
          </cell>
        </row>
        <row r="439">
          <cell r="B439">
            <v>0</v>
          </cell>
        </row>
        <row r="440">
          <cell r="B440">
            <v>0</v>
          </cell>
        </row>
        <row r="441">
          <cell r="B441">
            <v>0</v>
          </cell>
        </row>
        <row r="442">
          <cell r="B442">
            <v>0</v>
          </cell>
        </row>
        <row r="443">
          <cell r="B443">
            <v>0</v>
          </cell>
        </row>
        <row r="444">
          <cell r="B444">
            <v>0</v>
          </cell>
        </row>
        <row r="445">
          <cell r="B445">
            <v>0</v>
          </cell>
        </row>
        <row r="446">
          <cell r="B446">
            <v>0</v>
          </cell>
        </row>
        <row r="447">
          <cell r="B447">
            <v>0</v>
          </cell>
        </row>
        <row r="448">
          <cell r="B448">
            <v>0</v>
          </cell>
        </row>
        <row r="449">
          <cell r="B449">
            <v>0</v>
          </cell>
        </row>
        <row r="450">
          <cell r="B450">
            <v>0</v>
          </cell>
        </row>
        <row r="451">
          <cell r="B451">
            <v>0</v>
          </cell>
        </row>
        <row r="452">
          <cell r="B452">
            <v>0</v>
          </cell>
        </row>
        <row r="453">
          <cell r="B453">
            <v>0</v>
          </cell>
        </row>
        <row r="454">
          <cell r="B454">
            <v>0</v>
          </cell>
        </row>
        <row r="455">
          <cell r="B455">
            <v>0</v>
          </cell>
        </row>
        <row r="456">
          <cell r="B456">
            <v>0</v>
          </cell>
        </row>
        <row r="457">
          <cell r="B457">
            <v>0</v>
          </cell>
        </row>
        <row r="458">
          <cell r="B458">
            <v>0</v>
          </cell>
        </row>
        <row r="459">
          <cell r="B459">
            <v>0</v>
          </cell>
        </row>
        <row r="460">
          <cell r="B460">
            <v>0</v>
          </cell>
        </row>
        <row r="461">
          <cell r="B461">
            <v>0</v>
          </cell>
        </row>
        <row r="462">
          <cell r="B462">
            <v>0</v>
          </cell>
        </row>
        <row r="463">
          <cell r="B463">
            <v>0</v>
          </cell>
        </row>
        <row r="464">
          <cell r="B464">
            <v>0</v>
          </cell>
        </row>
        <row r="465">
          <cell r="B465">
            <v>0</v>
          </cell>
        </row>
        <row r="466">
          <cell r="B466">
            <v>0</v>
          </cell>
        </row>
        <row r="467">
          <cell r="B467">
            <v>0</v>
          </cell>
        </row>
        <row r="468">
          <cell r="B468">
            <v>0</v>
          </cell>
        </row>
        <row r="469">
          <cell r="B469">
            <v>0</v>
          </cell>
        </row>
        <row r="470">
          <cell r="B470">
            <v>0</v>
          </cell>
        </row>
        <row r="471">
          <cell r="B471">
            <v>0</v>
          </cell>
        </row>
        <row r="472">
          <cell r="B472">
            <v>0</v>
          </cell>
        </row>
        <row r="473">
          <cell r="B473">
            <v>0</v>
          </cell>
        </row>
        <row r="474">
          <cell r="B474">
            <v>0</v>
          </cell>
        </row>
        <row r="475">
          <cell r="B475">
            <v>0</v>
          </cell>
        </row>
        <row r="476">
          <cell r="B476">
            <v>0</v>
          </cell>
        </row>
        <row r="477">
          <cell r="B477">
            <v>0</v>
          </cell>
        </row>
        <row r="478">
          <cell r="B478">
            <v>0</v>
          </cell>
        </row>
        <row r="479">
          <cell r="B479">
            <v>0</v>
          </cell>
        </row>
        <row r="480">
          <cell r="B480">
            <v>0</v>
          </cell>
        </row>
        <row r="481">
          <cell r="B481">
            <v>0</v>
          </cell>
        </row>
        <row r="482">
          <cell r="B482">
            <v>0</v>
          </cell>
        </row>
        <row r="483">
          <cell r="B483">
            <v>0</v>
          </cell>
        </row>
        <row r="484">
          <cell r="B484">
            <v>0</v>
          </cell>
        </row>
        <row r="485">
          <cell r="B485">
            <v>0</v>
          </cell>
        </row>
        <row r="486">
          <cell r="B486">
            <v>0</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s>
    <sheetDataSet>
      <sheetData sheetId="0"/>
      <sheetData sheetId="1">
        <row r="19">
          <cell r="C19">
            <v>100.28</v>
          </cell>
        </row>
      </sheetData>
      <sheetData sheetId="2"/>
      <sheetData sheetId="3"/>
      <sheetData sheetId="4">
        <row r="7">
          <cell r="A7" t="str">
            <v>A</v>
          </cell>
          <cell r="B7" t="str">
            <v>OBRAS DE DESARROLLO INFANTIL 95 NIÑOS</v>
          </cell>
          <cell r="C7">
            <v>0</v>
          </cell>
          <cell r="D7">
            <v>0</v>
          </cell>
          <cell r="E7">
            <v>0</v>
          </cell>
          <cell r="F7">
            <v>0</v>
          </cell>
          <cell r="G7" t="e">
            <v>#VALUE!</v>
          </cell>
        </row>
        <row r="8">
          <cell r="A8" t="str">
            <v>01.</v>
          </cell>
          <cell r="B8" t="str">
            <v>PRELIMINARES</v>
          </cell>
          <cell r="C8">
            <v>0</v>
          </cell>
          <cell r="D8">
            <v>0</v>
          </cell>
          <cell r="E8">
            <v>0</v>
          </cell>
          <cell r="F8">
            <v>0</v>
          </cell>
          <cell r="G8" t="e">
            <v>#VALUE!</v>
          </cell>
        </row>
        <row r="9">
          <cell r="A9" t="str">
            <v>01.01</v>
          </cell>
          <cell r="B9" t="str">
            <v>ACTIVIDADES PRELIMINARES</v>
          </cell>
          <cell r="C9">
            <v>0</v>
          </cell>
          <cell r="D9">
            <v>0</v>
          </cell>
          <cell r="E9">
            <v>0</v>
          </cell>
          <cell r="F9" t="e">
            <v>#VALUE!</v>
          </cell>
          <cell r="G9">
            <v>0</v>
          </cell>
        </row>
        <row r="10">
          <cell r="A10" t="str">
            <v>01.01.01</v>
          </cell>
          <cell r="B10" t="str">
            <v>Campamento provisional 100 M2 . Incluye excavaciones, rellenos, concretos, aparatos sanitarios, eléctricos, y todos los demás elementos para su correcto funcionamiento. Incluye desmonte al finalizar el proyecto.</v>
          </cell>
          <cell r="C10" t="str">
            <v>Un</v>
          </cell>
          <cell r="D10">
            <v>1</v>
          </cell>
          <cell r="E10">
            <v>4266853</v>
          </cell>
          <cell r="F10">
            <v>4266853</v>
          </cell>
          <cell r="G10">
            <v>0</v>
          </cell>
        </row>
        <row r="11">
          <cell r="A11" t="str">
            <v>01.01.02</v>
          </cell>
          <cell r="B11" t="str">
            <v>Cerramiento provisional en varas de clavo (distanciadas cada 1.20m) y lona verde h.=2,00 m. Incluye dados de concreto, puertas y desmonte al finalizar el proyecto.</v>
          </cell>
          <cell r="C11" t="str">
            <v>M</v>
          </cell>
          <cell r="D11">
            <v>0</v>
          </cell>
          <cell r="E11">
            <v>17560</v>
          </cell>
          <cell r="F11" t="e">
            <v>#VALUE!</v>
          </cell>
          <cell r="G11">
            <v>0</v>
          </cell>
        </row>
        <row r="12">
          <cell r="A12" t="str">
            <v>01.01.03</v>
          </cell>
          <cell r="B12" t="str">
            <v>Localización y replanteo con equipo de Topográfia en area intervenidas (primer piso y segundo piso) incluye cubierta,nivele y localizacion de cada espacio con mojones y puntos de referencia.etc.</v>
          </cell>
          <cell r="C12" t="str">
            <v>M²</v>
          </cell>
          <cell r="D12">
            <v>0</v>
          </cell>
          <cell r="E12">
            <v>1495</v>
          </cell>
          <cell r="F12" t="e">
            <v>#VALUE!</v>
          </cell>
          <cell r="G12">
            <v>0</v>
          </cell>
        </row>
        <row r="13">
          <cell r="A13" t="str">
            <v>01.01.04</v>
          </cell>
          <cell r="B13" t="str">
            <v>Valla informativa metálica de licencia de construcción, cumpliendo con la normatividad vigente, Incluye estructura metálica y concreto de fijación.</v>
          </cell>
          <cell r="C13" t="str">
            <v>M²</v>
          </cell>
          <cell r="D13">
            <v>4</v>
          </cell>
          <cell r="E13">
            <v>84561</v>
          </cell>
          <cell r="F13">
            <v>338244</v>
          </cell>
          <cell r="G13">
            <v>0</v>
          </cell>
        </row>
        <row r="14">
          <cell r="A14" t="str">
            <v>02</v>
          </cell>
          <cell r="B14" t="str">
            <v>CIMENTACIÓN</v>
          </cell>
          <cell r="C14">
            <v>0</v>
          </cell>
          <cell r="D14">
            <v>0</v>
          </cell>
          <cell r="E14">
            <v>0</v>
          </cell>
          <cell r="F14">
            <v>0</v>
          </cell>
          <cell r="G14" t="e">
            <v>#VALUE!</v>
          </cell>
        </row>
        <row r="15">
          <cell r="A15" t="str">
            <v>02.01</v>
          </cell>
          <cell r="B15" t="str">
            <v>EXCAVACIONES Y RELLENOS</v>
          </cell>
          <cell r="C15">
            <v>0</v>
          </cell>
          <cell r="D15">
            <v>0</v>
          </cell>
          <cell r="E15">
            <v>0</v>
          </cell>
          <cell r="F15" t="e">
            <v>#VALUE!</v>
          </cell>
          <cell r="G15">
            <v>0</v>
          </cell>
        </row>
        <row r="16">
          <cell r="A16" t="str">
            <v>02.01.01</v>
          </cell>
          <cell r="B16" t="str">
            <v>Excavación manual de material heterogéneo para cimentación "Descapote, zapatas, vigas, columnas" Incluye cargue y retiro del material excavado a botadero autorizados.</v>
          </cell>
          <cell r="C16" t="str">
            <v>M³</v>
          </cell>
          <cell r="D16">
            <v>0</v>
          </cell>
          <cell r="E16">
            <v>34304</v>
          </cell>
          <cell r="F16" t="e">
            <v>#VALUE!</v>
          </cell>
          <cell r="G16">
            <v>0</v>
          </cell>
        </row>
        <row r="17">
          <cell r="A17" t="str">
            <v>02.01.02</v>
          </cell>
          <cell r="B17" t="str">
            <v>Relleno en base granular B-400 compactado al 95% del protor (suministro e instalación).</v>
          </cell>
          <cell r="C17" t="str">
            <v>M³</v>
          </cell>
          <cell r="D17">
            <v>0</v>
          </cell>
          <cell r="E17">
            <v>55499</v>
          </cell>
          <cell r="F17" t="e">
            <v>#VALUE!</v>
          </cell>
          <cell r="G17">
            <v>0</v>
          </cell>
        </row>
        <row r="18">
          <cell r="A18" t="str">
            <v>02.01.03</v>
          </cell>
          <cell r="B18" t="str">
            <v>Relleno con material seleccionado compactado al 90% del protor (producto de la excavación).</v>
          </cell>
          <cell r="C18" t="str">
            <v>M³</v>
          </cell>
          <cell r="D18">
            <v>0</v>
          </cell>
          <cell r="E18">
            <v>12999</v>
          </cell>
          <cell r="F18" t="e">
            <v>#VALUE!</v>
          </cell>
          <cell r="G18">
            <v>0</v>
          </cell>
        </row>
        <row r="19">
          <cell r="A19" t="str">
            <v>02.02</v>
          </cell>
          <cell r="B19" t="str">
            <v>CONCRETOS DE CIMENTACIÓN</v>
          </cell>
          <cell r="C19">
            <v>0</v>
          </cell>
          <cell r="D19">
            <v>0</v>
          </cell>
          <cell r="E19">
            <v>0</v>
          </cell>
          <cell r="F19">
            <v>11396434</v>
          </cell>
          <cell r="G19">
            <v>0</v>
          </cell>
        </row>
        <row r="20">
          <cell r="A20" t="str">
            <v>02.02.01</v>
          </cell>
          <cell r="B20" t="str">
            <v>Concreto de limpieza de 14 Mpa "2000Psi" E:±0,05m.</v>
          </cell>
          <cell r="C20" t="str">
            <v>M³</v>
          </cell>
          <cell r="D20">
            <v>0.71590909090909094</v>
          </cell>
          <cell r="E20">
            <v>440411</v>
          </cell>
          <cell r="F20">
            <v>315294</v>
          </cell>
          <cell r="G20">
            <v>0</v>
          </cell>
        </row>
        <row r="21">
          <cell r="A21" t="str">
            <v>02.02.03</v>
          </cell>
          <cell r="B21" t="str">
            <v>Zapatas en Hormigón de 24.5 Mpa en gravilla  común, incluye formaleta donde se requiera. "Concreto Fabricado en obra"</v>
          </cell>
          <cell r="C21" t="str">
            <v>M³</v>
          </cell>
          <cell r="D21">
            <v>7.875</v>
          </cell>
          <cell r="E21">
            <v>460599</v>
          </cell>
          <cell r="F21">
            <v>3627217</v>
          </cell>
          <cell r="G21">
            <v>0</v>
          </cell>
        </row>
        <row r="22">
          <cell r="A22" t="str">
            <v>02.02.04</v>
          </cell>
          <cell r="B22" t="str">
            <v>Vigas de cimentación en Hormigón de 24.5 Mpa, incluye formaleta donde se requiera.  "Concreto Fabricado en obra"</v>
          </cell>
          <cell r="C22" t="str">
            <v>M³</v>
          </cell>
          <cell r="D22">
            <v>15.608250000000002</v>
          </cell>
          <cell r="E22">
            <v>477563</v>
          </cell>
          <cell r="F22">
            <v>7453923</v>
          </cell>
          <cell r="G22">
            <v>0</v>
          </cell>
        </row>
        <row r="23">
          <cell r="A23" t="str">
            <v>02.03</v>
          </cell>
          <cell r="B23" t="str">
            <v xml:space="preserve">ACERO DE REFUERZO </v>
          </cell>
          <cell r="C23">
            <v>0</v>
          </cell>
          <cell r="D23">
            <v>0</v>
          </cell>
          <cell r="E23">
            <v>0</v>
          </cell>
          <cell r="F23">
            <v>18849451</v>
          </cell>
          <cell r="G23">
            <v>0</v>
          </cell>
        </row>
        <row r="24">
          <cell r="A24" t="str">
            <v>02.03.01</v>
          </cell>
          <cell r="B24" t="str">
            <v>Acero 60.000 PSI para cimentación ( Incluye alambre negro, figuración y trasiego).</v>
          </cell>
          <cell r="C24" t="str">
            <v>Kg</v>
          </cell>
          <cell r="D24">
            <v>1541.825</v>
          </cell>
          <cell r="E24">
            <v>2869</v>
          </cell>
          <cell r="F24">
            <v>4423496</v>
          </cell>
          <cell r="G24">
            <v>0</v>
          </cell>
        </row>
        <row r="25">
          <cell r="A25" t="str">
            <v>02.03.02</v>
          </cell>
          <cell r="B25" t="str">
            <v>Malla electrosoldada M-188  Φ 6.00 mm c/.15m en ambos sentidos (incluye alambre negro, colocación y traslapo).</v>
          </cell>
          <cell r="C25" t="str">
            <v>Kg</v>
          </cell>
          <cell r="D25">
            <v>264.18769999999995</v>
          </cell>
          <cell r="E25">
            <v>3263</v>
          </cell>
          <cell r="F25">
            <v>862044</v>
          </cell>
          <cell r="G25">
            <v>0</v>
          </cell>
        </row>
        <row r="26">
          <cell r="A26" t="str">
            <v>02.03.03</v>
          </cell>
          <cell r="B26" t="str">
            <v>Acero 60.000 PSI para estructura  (Incluye alambre negro, figuración y trasiego).</v>
          </cell>
          <cell r="C26" t="str">
            <v>Kg</v>
          </cell>
          <cell r="D26">
            <v>4727.7487499999997</v>
          </cell>
          <cell r="E26">
            <v>2869</v>
          </cell>
          <cell r="F26">
            <v>13563911</v>
          </cell>
          <cell r="G26">
            <v>0</v>
          </cell>
        </row>
        <row r="27">
          <cell r="A27" t="str">
            <v>03</v>
          </cell>
          <cell r="B27" t="str">
            <v>ESTRUCTURAS EN CONCRETO Y METÁLICAS</v>
          </cell>
          <cell r="C27">
            <v>0</v>
          </cell>
          <cell r="D27">
            <v>0</v>
          </cell>
          <cell r="E27">
            <v>0</v>
          </cell>
          <cell r="F27">
            <v>0</v>
          </cell>
          <cell r="G27">
            <v>43901444</v>
          </cell>
        </row>
        <row r="28">
          <cell r="A28" t="str">
            <v>03.01</v>
          </cell>
          <cell r="B28" t="str">
            <v>ELEMENTOS VERTICALES  Y HORIZONTALES</v>
          </cell>
          <cell r="C28">
            <v>0</v>
          </cell>
          <cell r="D28">
            <v>0</v>
          </cell>
          <cell r="E28">
            <v>0</v>
          </cell>
          <cell r="F28">
            <v>15166017</v>
          </cell>
          <cell r="G28">
            <v>0</v>
          </cell>
        </row>
        <row r="29">
          <cell r="A29" t="str">
            <v>03.01.01</v>
          </cell>
          <cell r="B29" t="str">
            <v>Columnas en hormigón 28 Mpa de secciones variables a la vista, Incluye boceles. "Concreto Fabricado en obra"</v>
          </cell>
          <cell r="C29" t="str">
            <v>M³</v>
          </cell>
          <cell r="D29">
            <v>7.5600000000000005</v>
          </cell>
          <cell r="E29">
            <v>641837</v>
          </cell>
          <cell r="F29">
            <v>4852288</v>
          </cell>
          <cell r="G29">
            <v>0</v>
          </cell>
        </row>
        <row r="30">
          <cell r="A30" t="str">
            <v>03.01.02</v>
          </cell>
          <cell r="B30" t="str">
            <v>Vigas Aéreas en Hormigón de 21 Mpa a la vista, Incluye boceles y formaleta según diseño. "Concreto Fabricado en obra"</v>
          </cell>
          <cell r="C30" t="str">
            <v>M³</v>
          </cell>
          <cell r="D30">
            <v>17.107999999999997</v>
          </cell>
          <cell r="E30">
            <v>602860</v>
          </cell>
          <cell r="F30">
            <v>10313729</v>
          </cell>
          <cell r="G30">
            <v>0</v>
          </cell>
        </row>
        <row r="31">
          <cell r="A31" t="str">
            <v>03.02</v>
          </cell>
          <cell r="B31" t="str">
            <v>ELEMENTOS NO ESTRUCTURALES</v>
          </cell>
          <cell r="C31">
            <v>0</v>
          </cell>
          <cell r="D31">
            <v>0</v>
          </cell>
          <cell r="E31">
            <v>0</v>
          </cell>
          <cell r="F31">
            <v>1039990</v>
          </cell>
          <cell r="G31">
            <v>0</v>
          </cell>
        </row>
        <row r="32">
          <cell r="A32" t="str">
            <v>03.02.01</v>
          </cell>
          <cell r="B32" t="str">
            <v>Dintel en concreto de 3000 PSI a la vista, incluye bocel de remates en las aristas y todos los elementos necesarios.</v>
          </cell>
          <cell r="C32" t="str">
            <v>M</v>
          </cell>
          <cell r="D32">
            <v>0</v>
          </cell>
          <cell r="E32">
            <v>29328</v>
          </cell>
          <cell r="F32">
            <v>0</v>
          </cell>
          <cell r="G32">
            <v>0</v>
          </cell>
        </row>
        <row r="33">
          <cell r="A33" t="str">
            <v>03.02.02</v>
          </cell>
          <cell r="B33" t="str">
            <v>Columnetas y viguetas de confinamiento en hormigón 3000 Psi a la vista, incluye acero, alambre, formaleta y dilatadores en madera.</v>
          </cell>
          <cell r="C33" t="str">
            <v>M</v>
          </cell>
          <cell r="D33">
            <v>0</v>
          </cell>
          <cell r="E33">
            <v>30531</v>
          </cell>
          <cell r="F33">
            <v>0</v>
          </cell>
          <cell r="G33">
            <v>0</v>
          </cell>
        </row>
        <row r="34">
          <cell r="A34" t="str">
            <v>03.02.03</v>
          </cell>
          <cell r="B34" t="str">
            <v>Marco para ventanas en concreto f'c=3000 Psi, sección 22x7cm (profundo x espesor), acabado a la vista, bordes achaflanados, incluye refuerzo, anclaje a los muros.</v>
          </cell>
          <cell r="C34" t="str">
            <v>M</v>
          </cell>
          <cell r="D34">
            <v>32.520000000000003</v>
          </cell>
          <cell r="E34">
            <v>31980</v>
          </cell>
          <cell r="F34">
            <v>1039990</v>
          </cell>
          <cell r="G34">
            <v>0</v>
          </cell>
        </row>
        <row r="35">
          <cell r="A35" t="str">
            <v>03.02.04</v>
          </cell>
          <cell r="B35" t="str">
            <v xml:space="preserve">Anclaje ø3/8 con resina epoxica, incluye acero de 1.00 m por anclaje, columnetas de confinamiento y cubierta. </v>
          </cell>
          <cell r="C35" t="str">
            <v>Un</v>
          </cell>
          <cell r="D35">
            <v>0</v>
          </cell>
          <cell r="E35">
            <v>8801</v>
          </cell>
          <cell r="F35">
            <v>0</v>
          </cell>
          <cell r="G35">
            <v>0</v>
          </cell>
        </row>
        <row r="36">
          <cell r="A36" t="str">
            <v>03.03</v>
          </cell>
          <cell r="B36" t="str">
            <v>PLACAS</v>
          </cell>
          <cell r="C36">
            <v>0</v>
          </cell>
          <cell r="D36">
            <v>0</v>
          </cell>
          <cell r="E36">
            <v>0</v>
          </cell>
          <cell r="F36">
            <v>7770567</v>
          </cell>
          <cell r="G36">
            <v>0</v>
          </cell>
        </row>
        <row r="37">
          <cell r="A37" t="str">
            <v>03.03.01</v>
          </cell>
          <cell r="B37" t="str">
            <v>Poliestileno expandido para juntas de 10 mm "Placa y columnas o elementos estructurales"</v>
          </cell>
          <cell r="C37" t="str">
            <v>M</v>
          </cell>
          <cell r="D37">
            <v>75</v>
          </cell>
          <cell r="E37">
            <v>4797</v>
          </cell>
          <cell r="F37">
            <v>359775</v>
          </cell>
          <cell r="G37">
            <v>0</v>
          </cell>
        </row>
        <row r="38">
          <cell r="A38" t="str">
            <v>03.03.02</v>
          </cell>
          <cell r="B38" t="str">
            <v>Placa de contrapiso de E:10 cm en hormigón 21 Mpa en sistema constructivo en junta perdida.</v>
          </cell>
          <cell r="C38" t="str">
            <v>M²</v>
          </cell>
          <cell r="D38">
            <v>0</v>
          </cell>
          <cell r="E38">
            <v>52619</v>
          </cell>
          <cell r="F38">
            <v>0</v>
          </cell>
          <cell r="G38">
            <v>0</v>
          </cell>
        </row>
        <row r="39">
          <cell r="A39" t="str">
            <v>03.03.03</v>
          </cell>
          <cell r="B39" t="str">
            <v>Placa maciza - alero, e= 0.10 m en Hormigon 21 Mpa Gravilla común</v>
          </cell>
          <cell r="C39" t="str">
            <v>M²</v>
          </cell>
          <cell r="D39">
            <v>100.28</v>
          </cell>
          <cell r="E39">
            <v>73901</v>
          </cell>
          <cell r="F39">
            <v>7410792</v>
          </cell>
          <cell r="G39">
            <v>0</v>
          </cell>
        </row>
        <row r="40">
          <cell r="A40" t="str">
            <v>03.04</v>
          </cell>
          <cell r="B40" t="str">
            <v>ESTRUCTURAS METÁLICAS</v>
          </cell>
          <cell r="C40">
            <v>0</v>
          </cell>
          <cell r="D40">
            <v>0</v>
          </cell>
          <cell r="E40">
            <v>0</v>
          </cell>
          <cell r="F40">
            <v>19924870</v>
          </cell>
          <cell r="G40">
            <v>0</v>
          </cell>
        </row>
        <row r="41">
          <cell r="A41" t="str">
            <v>03.04.01</v>
          </cell>
          <cell r="B41" t="str">
            <v>Tuberia estructural, de 100x150x6 y  Correas PHR-C-254x67-1.5PHR C 160x60x1.2mm, ASTM A 1011 ‐ Grado 50, sección en cajón, incluye soldadura, pulida de uniones. 2 manos de anticorrosivo, pintura esmalte 3 manos y todos los elementos de seguridad industria</v>
          </cell>
          <cell r="C41" t="str">
            <v>Kg</v>
          </cell>
          <cell r="D41">
            <v>2580.1143999999999</v>
          </cell>
          <cell r="E41">
            <v>7219</v>
          </cell>
          <cell r="F41">
            <v>18625846</v>
          </cell>
          <cell r="G41">
            <v>0</v>
          </cell>
        </row>
        <row r="42">
          <cell r="A42" t="str">
            <v>03.04.02</v>
          </cell>
          <cell r="B42" t="str">
            <v xml:space="preserve">Varilla para tensor, φ= 3/8,  incluye soldadura, pulida de juntas y 2 manos de anticorrosivo, pintura esmalte 3 manos y todos los elementos de seguridad industrial para trabajos en altura </v>
          </cell>
          <cell r="C42" t="str">
            <v>Kg</v>
          </cell>
          <cell r="D42">
            <v>139.392</v>
          </cell>
          <cell r="E42">
            <v>7219</v>
          </cell>
          <cell r="F42">
            <v>1006271</v>
          </cell>
          <cell r="G42">
            <v>0</v>
          </cell>
        </row>
        <row r="43">
          <cell r="A43" t="str">
            <v>03.04.03</v>
          </cell>
          <cell r="B43" t="str">
            <v xml:space="preserve">Portacorreas lamina ASTM A36 incluye soldadura, pulida de juntas y 2 manos de anticorrosivo, pintura esmalte 3 manos y todos los elementos de seguridad industrial para trabajos en altura </v>
          </cell>
          <cell r="C43" t="str">
            <v>Kg</v>
          </cell>
          <cell r="D43">
            <v>40.553125000000001</v>
          </cell>
          <cell r="E43">
            <v>7219</v>
          </cell>
          <cell r="F43">
            <v>292753</v>
          </cell>
          <cell r="G43">
            <v>0</v>
          </cell>
        </row>
        <row r="44">
          <cell r="A44" t="str">
            <v>04</v>
          </cell>
          <cell r="B44" t="str">
            <v>MAMPOSTERIA Y PAÑETES</v>
          </cell>
          <cell r="C44">
            <v>0</v>
          </cell>
          <cell r="D44">
            <v>0</v>
          </cell>
          <cell r="E44">
            <v>0</v>
          </cell>
          <cell r="F44">
            <v>0</v>
          </cell>
          <cell r="G44">
            <v>26089354</v>
          </cell>
        </row>
        <row r="45">
          <cell r="A45" t="str">
            <v>04.01</v>
          </cell>
          <cell r="B45" t="str">
            <v>MAMPOSTERIA</v>
          </cell>
          <cell r="C45">
            <v>0</v>
          </cell>
          <cell r="D45">
            <v>0</v>
          </cell>
          <cell r="E45">
            <v>0</v>
          </cell>
          <cell r="F45">
            <v>10635516</v>
          </cell>
          <cell r="G45">
            <v>0</v>
          </cell>
        </row>
        <row r="46">
          <cell r="A46" t="str">
            <v>04.01.01</v>
          </cell>
          <cell r="B46" t="str">
            <v>Muros en bloque hueco No. 5 estriado 33x11,5x23 cm. Incluye mortero de pega 1:4</v>
          </cell>
          <cell r="C46" t="str">
            <v>M²</v>
          </cell>
          <cell r="D46">
            <v>399.03039999999993</v>
          </cell>
          <cell r="E46">
            <v>25079</v>
          </cell>
          <cell r="F46">
            <v>10007283</v>
          </cell>
          <cell r="G46">
            <v>0</v>
          </cell>
        </row>
        <row r="47">
          <cell r="A47" t="str">
            <v>04.01.02</v>
          </cell>
          <cell r="B47" t="str">
            <v>Muros en bloque hueco No. 5 estriado 33x11,5x23 cm. Incluye mortero de pega 1:4</v>
          </cell>
          <cell r="C47" t="str">
            <v>M</v>
          </cell>
          <cell r="D47">
            <v>39.903039999999997</v>
          </cell>
          <cell r="E47">
            <v>15744</v>
          </cell>
          <cell r="F47">
            <v>628233</v>
          </cell>
          <cell r="G47">
            <v>0</v>
          </cell>
        </row>
        <row r="48">
          <cell r="A48" t="str">
            <v>04.02</v>
          </cell>
          <cell r="B48" t="str">
            <v>PAÑETES</v>
          </cell>
          <cell r="C48">
            <v>0</v>
          </cell>
          <cell r="D48">
            <v>0</v>
          </cell>
          <cell r="E48">
            <v>0</v>
          </cell>
          <cell r="F48">
            <v>15453838</v>
          </cell>
          <cell r="G48">
            <v>0</v>
          </cell>
        </row>
        <row r="49">
          <cell r="A49" t="str">
            <v>04.02.01</v>
          </cell>
          <cell r="B49" t="str">
            <v xml:space="preserve">Pañete sobre muros liso impermeabilizado 1:4 e.=2 cm. Incluye filos y dilataciones según diseño. </v>
          </cell>
          <cell r="C49" t="str">
            <v>M²</v>
          </cell>
          <cell r="D49">
            <v>798.06079999999986</v>
          </cell>
          <cell r="E49">
            <v>16489</v>
          </cell>
          <cell r="F49">
            <v>13159225</v>
          </cell>
          <cell r="G49">
            <v>0</v>
          </cell>
        </row>
        <row r="50">
          <cell r="A50" t="str">
            <v>04.02.02</v>
          </cell>
          <cell r="B50" t="str">
            <v>Pañete sobre muros liso impermeabilizado  1:4 e.=2 cm. Incluye filos y dilataciones según diseño. Lineal igual o menor a 50cm</v>
          </cell>
          <cell r="C50" t="str">
            <v>M</v>
          </cell>
          <cell r="D50">
            <v>79.806079999999994</v>
          </cell>
          <cell r="E50">
            <v>12145</v>
          </cell>
          <cell r="F50">
            <v>969245</v>
          </cell>
          <cell r="G50">
            <v>0</v>
          </cell>
        </row>
        <row r="51">
          <cell r="A51">
            <v>0</v>
          </cell>
          <cell r="B51" t="str">
            <v xml:space="preserve">Pañete sobre muros liso  1:4 e.=2 cm. Incluye filos y dilataciones según diseño. </v>
          </cell>
          <cell r="C51" t="str">
            <v>M²</v>
          </cell>
          <cell r="D51">
            <v>0</v>
          </cell>
          <cell r="E51" t="e">
            <v>#N/A</v>
          </cell>
          <cell r="F51">
            <v>0</v>
          </cell>
          <cell r="G51">
            <v>0</v>
          </cell>
        </row>
        <row r="52">
          <cell r="A52">
            <v>0</v>
          </cell>
          <cell r="B52" t="str">
            <v xml:space="preserve">Pañete sobre muros liso  1:4 e.=2 cm. Incluye filos y dilataciones según diseño. </v>
          </cell>
          <cell r="C52" t="str">
            <v>M</v>
          </cell>
          <cell r="D52">
            <v>0</v>
          </cell>
          <cell r="E52" t="e">
            <v>#N/A</v>
          </cell>
          <cell r="F52">
            <v>0</v>
          </cell>
          <cell r="G52">
            <v>0</v>
          </cell>
        </row>
        <row r="53">
          <cell r="A53" t="str">
            <v>04.02.03</v>
          </cell>
          <cell r="B53" t="str">
            <v>Grafil de 4,0 mm a 8,5 mm para mampostería,Ver detalle en planos de elementos no estructurales.</v>
          </cell>
          <cell r="C53" t="str">
            <v>Kg</v>
          </cell>
          <cell r="D53">
            <v>65.840015999999977</v>
          </cell>
          <cell r="E53">
            <v>2972</v>
          </cell>
          <cell r="F53">
            <v>195677</v>
          </cell>
          <cell r="G53">
            <v>0</v>
          </cell>
        </row>
        <row r="54">
          <cell r="A54" t="str">
            <v>04.02.04</v>
          </cell>
          <cell r="B54" t="str">
            <v>Media caña en mortero 1:4 impermeabilizado en perimetro interno de losa de cubierta</v>
          </cell>
          <cell r="C54" t="str">
            <v>M</v>
          </cell>
          <cell r="D54">
            <v>155.22</v>
          </cell>
          <cell r="E54">
            <v>7278</v>
          </cell>
          <cell r="F54">
            <v>1129691</v>
          </cell>
          <cell r="G54">
            <v>0</v>
          </cell>
        </row>
        <row r="55">
          <cell r="A55" t="str">
            <v>05</v>
          </cell>
          <cell r="B55" t="str">
            <v>PISOS</v>
          </cell>
          <cell r="C55">
            <v>0</v>
          </cell>
          <cell r="D55">
            <v>0</v>
          </cell>
          <cell r="E55">
            <v>0</v>
          </cell>
          <cell r="F55">
            <v>0</v>
          </cell>
          <cell r="G55">
            <v>35150125</v>
          </cell>
        </row>
        <row r="56">
          <cell r="A56" t="str">
            <v>05.01</v>
          </cell>
          <cell r="B56" t="str">
            <v>BASES PISOS Y AFINADOS</v>
          </cell>
          <cell r="C56">
            <v>0</v>
          </cell>
          <cell r="D56">
            <v>0</v>
          </cell>
          <cell r="E56">
            <v>0</v>
          </cell>
          <cell r="F56">
            <v>35150125</v>
          </cell>
          <cell r="G56">
            <v>0</v>
          </cell>
        </row>
        <row r="57">
          <cell r="A57" t="str">
            <v>05.01.01</v>
          </cell>
          <cell r="B57" t="str">
            <v>Piso en Baldosa en grano de mármol vibroprensado 30x30 cm, grano #1. Incluye, boquilla blanca, destronque (#36), 3 pulidas (#60,120,220) y brillo al plomo. Color blanco Huila fondo blanco</v>
          </cell>
          <cell r="C57" t="str">
            <v>M²</v>
          </cell>
          <cell r="D57">
            <v>181.86</v>
          </cell>
          <cell r="E57">
            <v>56926</v>
          </cell>
          <cell r="F57">
            <v>10352562</v>
          </cell>
          <cell r="G57">
            <v>0</v>
          </cell>
        </row>
        <row r="58">
          <cell r="A58" t="str">
            <v>05.01.02</v>
          </cell>
          <cell r="B58" t="str">
            <v>Alistado de piso en mortero 1:3 E:4 Cm</v>
          </cell>
          <cell r="C58" t="str">
            <v>M²</v>
          </cell>
          <cell r="D58">
            <v>86.34</v>
          </cell>
          <cell r="E58">
            <v>17474</v>
          </cell>
          <cell r="F58">
            <v>1508705</v>
          </cell>
          <cell r="G58">
            <v>0</v>
          </cell>
        </row>
        <row r="59">
          <cell r="A59" t="str">
            <v>05.01.03</v>
          </cell>
          <cell r="B59" t="str">
            <v xml:space="preserve">Alistado de piso en mortero 1:3 E:4 Cm impermeabilizado </v>
          </cell>
          <cell r="C59" t="str">
            <v>M²</v>
          </cell>
          <cell r="D59">
            <v>217.08</v>
          </cell>
          <cell r="E59">
            <v>19962</v>
          </cell>
          <cell r="F59">
            <v>4333351</v>
          </cell>
          <cell r="G59">
            <v>0</v>
          </cell>
        </row>
        <row r="60">
          <cell r="A60" t="str">
            <v>05.01.04</v>
          </cell>
          <cell r="B60" t="str">
            <v>Piso en concreto de 3000 Psi escobeado, "Enmarcado en 10 cm (guala), ejecutado durante el fraguado del concreto".</v>
          </cell>
          <cell r="C60" t="str">
            <v>M²</v>
          </cell>
          <cell r="D60">
            <v>87.77</v>
          </cell>
          <cell r="E60">
            <v>44891</v>
          </cell>
          <cell r="F60">
            <v>3940083</v>
          </cell>
          <cell r="G60">
            <v>0</v>
          </cell>
        </row>
        <row r="61">
          <cell r="A61" t="str">
            <v>05.01.05</v>
          </cell>
          <cell r="B61" t="str">
            <v>Cenefas en tablón cuarto 26 26x6x3,5 a.=26 cm. Incluye mortero de pega 1:3</v>
          </cell>
          <cell r="C61" t="str">
            <v>M</v>
          </cell>
          <cell r="D61">
            <v>76</v>
          </cell>
          <cell r="E61">
            <v>20890</v>
          </cell>
          <cell r="F61">
            <v>1587640</v>
          </cell>
          <cell r="G61">
            <v>0</v>
          </cell>
        </row>
        <row r="62">
          <cell r="A62" t="str">
            <v>05.01.06</v>
          </cell>
          <cell r="B62" t="str">
            <v>Bordillo en concreto de 3000 Psi;  ancho 15 cm y altura 30 cm en ,con bordes achaflanados, incluye excavación y atraque con recebo B200</v>
          </cell>
          <cell r="C62" t="str">
            <v>M</v>
          </cell>
          <cell r="D62">
            <v>80.44</v>
          </cell>
          <cell r="E62">
            <v>38313</v>
          </cell>
          <cell r="F62">
            <v>3081898</v>
          </cell>
          <cell r="G62">
            <v>0</v>
          </cell>
        </row>
        <row r="63">
          <cell r="A63" t="str">
            <v>05.01.07</v>
          </cell>
          <cell r="B63" t="str">
            <v>Cañuela semicircular en concreto, R=0,1, B=0,20 m (cañuela IDRD tipo B)</v>
          </cell>
          <cell r="C63" t="str">
            <v>M</v>
          </cell>
          <cell r="D63">
            <v>98.5</v>
          </cell>
          <cell r="E63">
            <v>39086</v>
          </cell>
          <cell r="F63">
            <v>3849971</v>
          </cell>
          <cell r="G63">
            <v>0</v>
          </cell>
        </row>
        <row r="64">
          <cell r="A64" t="str">
            <v>05.01.08</v>
          </cell>
          <cell r="B64" t="str">
            <v>Guardaescoba de H: 10 cm en Baldosa en grano de mármol vibroprensado 30x30 cm, grano #1. "Incluye boquilla blanca, destronque (#36), 3 pulidas (#60,120,220) y brillo al plomo. Color blanco Huila fondo blanco"</v>
          </cell>
          <cell r="C64" t="str">
            <v>M</v>
          </cell>
          <cell r="D64">
            <v>0</v>
          </cell>
          <cell r="E64" t="e">
            <v>#N/A</v>
          </cell>
          <cell r="F64">
            <v>0</v>
          </cell>
          <cell r="G64">
            <v>0</v>
          </cell>
        </row>
        <row r="65">
          <cell r="A65" t="str">
            <v>05.01.09</v>
          </cell>
          <cell r="B65" t="str">
            <v>Media caña en granito fundido y pulido e.=1,5 cm a.=10 h.=10 cm, sobre asiento en mortero 1:3 e.=3 cm. Incluye elemento de dilatación transversal curva cada 1,00 m y dilatación longitudinal</v>
          </cell>
          <cell r="C65" t="str">
            <v>M</v>
          </cell>
          <cell r="D65">
            <v>200.87</v>
          </cell>
          <cell r="E65">
            <v>29484</v>
          </cell>
          <cell r="F65">
            <v>5922451</v>
          </cell>
          <cell r="G65">
            <v>0</v>
          </cell>
        </row>
        <row r="66">
          <cell r="A66" t="str">
            <v>05.01.10</v>
          </cell>
          <cell r="B66" t="str">
            <v>Bocapuerta en granito pulido #3 h.=1,5 cm sobre capa de mortero 1:3 h.=3 cm a.&lt;=15 cm,. Incluye dilatación en bronce pulida y cristalizada.</v>
          </cell>
          <cell r="C66" t="str">
            <v>M</v>
          </cell>
          <cell r="D66">
            <v>19.45</v>
          </cell>
          <cell r="E66">
            <v>29484</v>
          </cell>
          <cell r="F66">
            <v>573464</v>
          </cell>
          <cell r="G66">
            <v>0</v>
          </cell>
        </row>
        <row r="67">
          <cell r="A67" t="str">
            <v>05.01.09</v>
          </cell>
          <cell r="B67" t="str">
            <v>Piso vinílico tipo LG Hausys referencia delight color gris espesor 2 mm, Tráfico pesado o equivalente de igual calidad o superior, incluye Guardaescoba y todos los pegantes necesarios para su buen funcionamiento.</v>
          </cell>
          <cell r="C67" t="str">
            <v>M²</v>
          </cell>
          <cell r="D67">
            <v>0</v>
          </cell>
          <cell r="E67">
            <v>29484</v>
          </cell>
          <cell r="F67">
            <v>0</v>
          </cell>
          <cell r="G67">
            <v>0</v>
          </cell>
        </row>
        <row r="68">
          <cell r="A68" t="str">
            <v>05.01.10</v>
          </cell>
          <cell r="B68" t="str">
            <v>Piso vinílico infantil color gris espesor 2 mm, Tráfico pesado o equivalente de igual calidad o superior, incluye Guardaescoba y todos los pegantes necesarios para su buen funcionamiento. Piso guardería (tapete)</v>
          </cell>
          <cell r="C68" t="str">
            <v>M²</v>
          </cell>
          <cell r="D68">
            <v>0</v>
          </cell>
          <cell r="E68">
            <v>29484</v>
          </cell>
          <cell r="F68">
            <v>0</v>
          </cell>
          <cell r="G68">
            <v>0</v>
          </cell>
        </row>
        <row r="69">
          <cell r="A69" t="str">
            <v>05.01.11</v>
          </cell>
          <cell r="B69" t="str">
            <v>Bordillo base ventana en concreto a la vista 0.15*0.12 cm  f'c=3000 psi, acabado a la vista, formaleta tablero liso aglomerado e.=19mm tipo Formaleta T de TABLEMAC, con bordes achaflanados.</v>
          </cell>
          <cell r="C69" t="str">
            <v>M</v>
          </cell>
          <cell r="D69">
            <v>0</v>
          </cell>
          <cell r="E69" t="e">
            <v>#N/A</v>
          </cell>
          <cell r="F69">
            <v>0</v>
          </cell>
          <cell r="G69">
            <v>0</v>
          </cell>
        </row>
        <row r="70">
          <cell r="A70" t="str">
            <v>06</v>
          </cell>
          <cell r="B70" t="str">
            <v>INSTALACIONES HIDROSANITARIAS Y DE GAS</v>
          </cell>
          <cell r="C70">
            <v>0</v>
          </cell>
          <cell r="D70">
            <v>0</v>
          </cell>
          <cell r="E70">
            <v>0</v>
          </cell>
          <cell r="F70">
            <v>0</v>
          </cell>
          <cell r="G70">
            <v>31218097</v>
          </cell>
        </row>
        <row r="71">
          <cell r="A71" t="str">
            <v>06.01</v>
          </cell>
          <cell r="B71" t="str">
            <v>DRENAJES, DESAGUES PARA AGUAS NEGRAS</v>
          </cell>
          <cell r="C71">
            <v>0</v>
          </cell>
          <cell r="D71">
            <v>0</v>
          </cell>
          <cell r="E71">
            <v>0</v>
          </cell>
          <cell r="F71">
            <v>7654737</v>
          </cell>
          <cell r="G71">
            <v>0</v>
          </cell>
        </row>
        <row r="72">
          <cell r="A72" t="str">
            <v>06.01.01</v>
          </cell>
          <cell r="B72" t="str">
            <v>Tubería PVC para aguas lluvias ф:4",Incluye accesorios, colchón en arena de 10 cm, excavación y relleno.</v>
          </cell>
          <cell r="C72" t="str">
            <v>M</v>
          </cell>
          <cell r="D72">
            <v>18.45</v>
          </cell>
          <cell r="E72">
            <v>25077</v>
          </cell>
          <cell r="F72">
            <v>462671</v>
          </cell>
          <cell r="G72">
            <v>0</v>
          </cell>
        </row>
        <row r="73">
          <cell r="A73" t="str">
            <v>06.01.04</v>
          </cell>
          <cell r="B73" t="str">
            <v>Tubería PVC NOVAFORT 160 mm (Incluye accesorios, excavación y relleno según especificación técnica, suministro e instalación)</v>
          </cell>
          <cell r="C73" t="str">
            <v>M</v>
          </cell>
          <cell r="D73">
            <v>20</v>
          </cell>
          <cell r="E73">
            <v>36164</v>
          </cell>
          <cell r="F73">
            <v>723280</v>
          </cell>
          <cell r="G73">
            <v>0</v>
          </cell>
        </row>
        <row r="74">
          <cell r="A74" t="str">
            <v>06.01.05</v>
          </cell>
          <cell r="B74" t="str">
            <v>Tubería NOVAFORT 200 mm (Incluye accesorios, excavación y relleno según especificación técnica, suministro e instalación)</v>
          </cell>
          <cell r="C74" t="str">
            <v>M</v>
          </cell>
          <cell r="D74">
            <v>36</v>
          </cell>
          <cell r="E74">
            <v>57425</v>
          </cell>
          <cell r="F74">
            <v>2067300</v>
          </cell>
          <cell r="G74">
            <v>0</v>
          </cell>
        </row>
        <row r="75">
          <cell r="A75" t="str">
            <v>06.01.06</v>
          </cell>
          <cell r="B75" t="str">
            <v>TUBERIA PVC SANITARIA D: 2", (Incluye accesorios, excavación y relleno según especificación técnica, suministro e instalación)</v>
          </cell>
          <cell r="C75" t="str">
            <v>M</v>
          </cell>
          <cell r="D75">
            <v>38</v>
          </cell>
          <cell r="E75">
            <v>14757</v>
          </cell>
          <cell r="F75">
            <v>560766</v>
          </cell>
          <cell r="G75">
            <v>0</v>
          </cell>
        </row>
        <row r="76">
          <cell r="A76" t="str">
            <v>06.01.07</v>
          </cell>
          <cell r="B76" t="str">
            <v>TUBERIA PVC SANITARIA D: 3", (Incluye accesorios, excavación y relleno según especificación técnica, suministro e instalación)</v>
          </cell>
          <cell r="C76" t="str">
            <v>M</v>
          </cell>
          <cell r="D76">
            <v>39</v>
          </cell>
          <cell r="E76">
            <v>20653</v>
          </cell>
          <cell r="F76">
            <v>805467</v>
          </cell>
          <cell r="G76">
            <v>0</v>
          </cell>
        </row>
        <row r="77">
          <cell r="A77" t="str">
            <v>06.01.08</v>
          </cell>
          <cell r="B77" t="str">
            <v>TUBERIA PVC SANITARIA D: 4", (Incluye accesorios, excavación y relleno según especificación técnica, suministro e instalación)</v>
          </cell>
          <cell r="C77" t="str">
            <v>M</v>
          </cell>
          <cell r="D77">
            <v>38.4</v>
          </cell>
          <cell r="E77">
            <v>24339</v>
          </cell>
          <cell r="F77">
            <v>934618</v>
          </cell>
          <cell r="G77">
            <v>0</v>
          </cell>
        </row>
        <row r="78">
          <cell r="A78" t="str">
            <v>06.01.10</v>
          </cell>
          <cell r="B78" t="str">
            <v xml:space="preserve">PUNTO SANITARIO DE D: 2", Incluye accesorios y 2,50 m tubería </v>
          </cell>
          <cell r="C78" t="str">
            <v>Un</v>
          </cell>
          <cell r="D78">
            <v>24</v>
          </cell>
          <cell r="E78">
            <v>40176</v>
          </cell>
          <cell r="F78">
            <v>964224</v>
          </cell>
          <cell r="G78">
            <v>0</v>
          </cell>
        </row>
        <row r="79">
          <cell r="A79" t="str">
            <v>06.01.12</v>
          </cell>
          <cell r="B79" t="str">
            <v xml:space="preserve">PUNTO SANITARIO DE D: 4", Incluye accesorios y 2,50 m tubería </v>
          </cell>
          <cell r="C79" t="str">
            <v>Un</v>
          </cell>
          <cell r="D79">
            <v>5</v>
          </cell>
          <cell r="E79">
            <v>64254</v>
          </cell>
          <cell r="F79">
            <v>321270</v>
          </cell>
          <cell r="G79">
            <v>0</v>
          </cell>
        </row>
        <row r="80">
          <cell r="A80" t="str">
            <v>06.01.14</v>
          </cell>
          <cell r="B80" t="str">
            <v>Sifones de piso ø 2"; Incluye accesorios  y todos elementos necesarios.</v>
          </cell>
          <cell r="C80" t="str">
            <v>Un</v>
          </cell>
          <cell r="D80">
            <v>15</v>
          </cell>
          <cell r="E80">
            <v>28679</v>
          </cell>
          <cell r="F80">
            <v>430185</v>
          </cell>
          <cell r="G80">
            <v>0</v>
          </cell>
        </row>
        <row r="81">
          <cell r="A81" t="str">
            <v>06.01.15</v>
          </cell>
          <cell r="B81" t="str">
            <v>Sifones de piso ø 3"; Incluye accesorios  y todos elementos necesarios.</v>
          </cell>
          <cell r="C81" t="str">
            <v>Un</v>
          </cell>
          <cell r="D81">
            <v>11</v>
          </cell>
          <cell r="E81">
            <v>34996</v>
          </cell>
          <cell r="F81">
            <v>384956</v>
          </cell>
          <cell r="G81">
            <v>0</v>
          </cell>
        </row>
        <row r="82">
          <cell r="A82" t="str">
            <v>06.02</v>
          </cell>
          <cell r="B82" t="str">
            <v>CAJAS DE INSPECCIÓN</v>
          </cell>
          <cell r="C82">
            <v>0</v>
          </cell>
          <cell r="D82">
            <v>0</v>
          </cell>
          <cell r="E82">
            <v>0</v>
          </cell>
          <cell r="F82">
            <v>3543510</v>
          </cell>
          <cell r="G82">
            <v>0</v>
          </cell>
        </row>
        <row r="83">
          <cell r="A83" t="str">
            <v>06.02.01</v>
          </cell>
          <cell r="B83" t="str">
            <v>Caja de inspección Hmax=0.80 M de 0,80x0,80m  en mampostería(suministro e instalación) Incluye tapa, marcos y contramarcos, excavación, mamposteria, pañete, medias cañas, rellenos con recebo e=0,20 Base, Base en concreto.</v>
          </cell>
          <cell r="C83" t="str">
            <v>Un</v>
          </cell>
          <cell r="D83">
            <v>6</v>
          </cell>
          <cell r="E83">
            <v>372991</v>
          </cell>
          <cell r="F83">
            <v>2237946</v>
          </cell>
          <cell r="G83">
            <v>0</v>
          </cell>
        </row>
        <row r="84">
          <cell r="A84" t="str">
            <v>06.02.02</v>
          </cell>
          <cell r="B84" t="str">
            <v>Caja de inspección Hmax=1.50 M de 0,60x0,60m  en mampostería(suministro e instalación) Incluye tapa, marcos y contramarcos, excavación, mamposteria, pañete, medias cañas, rellenos con recebo e=0,20 Base, Base en concreto.</v>
          </cell>
          <cell r="C84" t="str">
            <v>Un</v>
          </cell>
          <cell r="D84">
            <v>4</v>
          </cell>
          <cell r="E84">
            <v>326391</v>
          </cell>
          <cell r="F84">
            <v>1305564</v>
          </cell>
          <cell r="G84">
            <v>0</v>
          </cell>
        </row>
        <row r="85">
          <cell r="A85" t="str">
            <v>06.03</v>
          </cell>
          <cell r="B85" t="str">
            <v>RED DE VENTILACIÓN</v>
          </cell>
          <cell r="C85">
            <v>0</v>
          </cell>
          <cell r="D85">
            <v>0</v>
          </cell>
          <cell r="E85">
            <v>0</v>
          </cell>
          <cell r="F85">
            <v>379095</v>
          </cell>
          <cell r="G85">
            <v>0</v>
          </cell>
        </row>
        <row r="86">
          <cell r="A86" t="str">
            <v>06.03.01</v>
          </cell>
          <cell r="B86" t="str">
            <v>Tubería PVC VENTILACION D: 2", Incluye accesorios y abrazaderas</v>
          </cell>
          <cell r="C86" t="str">
            <v>M</v>
          </cell>
          <cell r="D86">
            <v>15</v>
          </cell>
          <cell r="E86">
            <v>25273</v>
          </cell>
          <cell r="F86">
            <v>379095</v>
          </cell>
          <cell r="G86">
            <v>0</v>
          </cell>
        </row>
        <row r="87">
          <cell r="A87" t="str">
            <v>06.04</v>
          </cell>
          <cell r="B87" t="str">
            <v>ACOMETIDA Y REGISTROS</v>
          </cell>
          <cell r="C87">
            <v>0</v>
          </cell>
          <cell r="D87">
            <v>0</v>
          </cell>
          <cell r="E87">
            <v>0</v>
          </cell>
          <cell r="F87">
            <v>3028151</v>
          </cell>
          <cell r="G87">
            <v>0</v>
          </cell>
        </row>
        <row r="88">
          <cell r="A88" t="str">
            <v>06.04.01</v>
          </cell>
          <cell r="B88" t="str">
            <v xml:space="preserve">Tubería PVC P D: 1" RED 21, Incluye accesorios, excavación o regata </v>
          </cell>
          <cell r="C88" t="str">
            <v>M</v>
          </cell>
          <cell r="D88">
            <v>45</v>
          </cell>
          <cell r="E88">
            <v>10570</v>
          </cell>
          <cell r="F88">
            <v>475650</v>
          </cell>
          <cell r="G88">
            <v>0</v>
          </cell>
        </row>
        <row r="89">
          <cell r="A89" t="str">
            <v>06.04.02</v>
          </cell>
          <cell r="B89" t="str">
            <v xml:space="preserve">Tubería PVC P D: 1/2" RED 21,Incluye accesorios, excavación o regata </v>
          </cell>
          <cell r="C89" t="str">
            <v>M</v>
          </cell>
          <cell r="D89">
            <v>19</v>
          </cell>
          <cell r="E89">
            <v>6974</v>
          </cell>
          <cell r="F89">
            <v>132506</v>
          </cell>
          <cell r="G89">
            <v>0</v>
          </cell>
        </row>
        <row r="90">
          <cell r="A90" t="str">
            <v>06.04.03</v>
          </cell>
          <cell r="B90" t="str">
            <v xml:space="preserve">Tuberia PVC P D: 3/4" RED 21,Incluye accesorios, excavación o regata </v>
          </cell>
          <cell r="C90" t="str">
            <v>M</v>
          </cell>
          <cell r="D90">
            <v>45</v>
          </cell>
          <cell r="E90">
            <v>7819</v>
          </cell>
          <cell r="F90">
            <v>351855</v>
          </cell>
          <cell r="G90">
            <v>0</v>
          </cell>
        </row>
        <row r="91">
          <cell r="A91" t="str">
            <v>06.04.04</v>
          </cell>
          <cell r="B91" t="str">
            <v xml:space="preserve">Tubería PVC P D: 1 1/2" RED 21,Incluye accesorios, excavación o regata </v>
          </cell>
          <cell r="C91" t="str">
            <v>M</v>
          </cell>
          <cell r="D91">
            <v>9.5</v>
          </cell>
          <cell r="E91">
            <v>20102</v>
          </cell>
          <cell r="F91">
            <v>190969</v>
          </cell>
          <cell r="G91">
            <v>0</v>
          </cell>
        </row>
        <row r="92">
          <cell r="A92" t="str">
            <v>06.04.05</v>
          </cell>
          <cell r="B92" t="str">
            <v xml:space="preserve">Tubería PVC P D: 2" RED 21-200 PSI, Incluye accesorios, excavación o regata </v>
          </cell>
          <cell r="C92" t="str">
            <v>M</v>
          </cell>
          <cell r="D92">
            <v>6</v>
          </cell>
          <cell r="E92">
            <v>28205</v>
          </cell>
          <cell r="F92">
            <v>169230</v>
          </cell>
          <cell r="G92">
            <v>0</v>
          </cell>
        </row>
        <row r="93">
          <cell r="A93" t="str">
            <v>06.04.06</v>
          </cell>
          <cell r="B93" t="str">
            <v>Registro Tipo R&amp;W - 3/4'' (de cortina) Ref. 206 o Equivalente</v>
          </cell>
          <cell r="C93" t="str">
            <v>Un</v>
          </cell>
          <cell r="D93">
            <v>7</v>
          </cell>
          <cell r="E93">
            <v>46008</v>
          </cell>
          <cell r="F93">
            <v>322056</v>
          </cell>
          <cell r="G93">
            <v>0</v>
          </cell>
        </row>
        <row r="94">
          <cell r="A94" t="str">
            <v>06.04.07</v>
          </cell>
          <cell r="B94" t="str">
            <v>Registro Tipo R&amp;W - 1'' (de cortina) Ref. 206 o Equivalente</v>
          </cell>
          <cell r="C94" t="str">
            <v>Un</v>
          </cell>
          <cell r="D94">
            <v>6</v>
          </cell>
          <cell r="E94">
            <v>61108</v>
          </cell>
          <cell r="F94">
            <v>366648</v>
          </cell>
          <cell r="G94">
            <v>0</v>
          </cell>
        </row>
        <row r="95">
          <cell r="A95" t="str">
            <v>06.04.08</v>
          </cell>
          <cell r="B95" t="str">
            <v>Registro Tipo R&amp;W - 1 1/2''  (de cortina) Ref. 206 o Equivalente</v>
          </cell>
          <cell r="C95" t="str">
            <v>Un</v>
          </cell>
          <cell r="D95">
            <v>1</v>
          </cell>
          <cell r="E95">
            <v>118468</v>
          </cell>
          <cell r="F95">
            <v>118468</v>
          </cell>
          <cell r="G95">
            <v>0</v>
          </cell>
        </row>
        <row r="96">
          <cell r="A96" t="str">
            <v>06.04.09</v>
          </cell>
          <cell r="B96" t="str">
            <v xml:space="preserve">Flotador D: 1" de Cobre, incluye accesorios para su buen funcionamiento </v>
          </cell>
          <cell r="C96" t="str">
            <v>Un</v>
          </cell>
          <cell r="D96">
            <v>3</v>
          </cell>
          <cell r="E96">
            <v>100463</v>
          </cell>
          <cell r="F96">
            <v>301389</v>
          </cell>
          <cell r="G96">
            <v>0</v>
          </cell>
        </row>
        <row r="97">
          <cell r="A97" t="str">
            <v>06.04.10</v>
          </cell>
          <cell r="B97" t="str">
            <v>Válvula de Cheque 11/2", incluye accesorios para su buen funcionamiento</v>
          </cell>
          <cell r="C97" t="str">
            <v>Un</v>
          </cell>
          <cell r="D97">
            <v>2</v>
          </cell>
          <cell r="E97">
            <v>28028</v>
          </cell>
          <cell r="F97">
            <v>56056</v>
          </cell>
          <cell r="G97">
            <v>0</v>
          </cell>
        </row>
        <row r="98">
          <cell r="A98" t="str">
            <v>06.04.11</v>
          </cell>
          <cell r="B98" t="str">
            <v>Punto hidráulico 1/2" Red 11 (Incluye todas las tuberías verticales y los accesorios necesarios después de la válvula de control)</v>
          </cell>
          <cell r="C98" t="str">
            <v>Un</v>
          </cell>
          <cell r="D98">
            <v>19</v>
          </cell>
          <cell r="E98">
            <v>28596</v>
          </cell>
          <cell r="F98">
            <v>543324</v>
          </cell>
          <cell r="G98">
            <v>0</v>
          </cell>
        </row>
        <row r="99">
          <cell r="A99" t="str">
            <v>06.05</v>
          </cell>
          <cell r="B99" t="str">
            <v xml:space="preserve">DOTACION </v>
          </cell>
          <cell r="C99">
            <v>0</v>
          </cell>
          <cell r="D99">
            <v>0</v>
          </cell>
          <cell r="E99">
            <v>0</v>
          </cell>
          <cell r="F99">
            <v>10911261</v>
          </cell>
          <cell r="G99">
            <v>0</v>
          </cell>
        </row>
        <row r="100">
          <cell r="A100" t="str">
            <v>06.05.01</v>
          </cell>
          <cell r="B100" t="str">
            <v>Meson en acero inoxidable cal 20 con salpicadero y estructura metalica de soporte, incluye lavaplatos y mueble inferior con entrepaños y herrajes para su buen funcionamiento.</v>
          </cell>
          <cell r="C100" t="str">
            <v>M</v>
          </cell>
          <cell r="D100">
            <v>17.649999999999999</v>
          </cell>
          <cell r="E100">
            <v>335000</v>
          </cell>
          <cell r="F100">
            <v>5912750</v>
          </cell>
          <cell r="G100">
            <v>0</v>
          </cell>
        </row>
        <row r="101">
          <cell r="A101" t="str">
            <v>06.05.02</v>
          </cell>
          <cell r="B101" t="str">
            <v>GRIFERIA LAVAPLATOS SENCILLO GALAXIA CROMO Ref. 50960 Grival o Similar (Incluye sifón en p, canastilla 4" y grivalflex) para poceta.</v>
          </cell>
          <cell r="C101" t="str">
            <v>Un</v>
          </cell>
          <cell r="D101">
            <v>3</v>
          </cell>
          <cell r="E101">
            <v>61549</v>
          </cell>
          <cell r="F101">
            <v>184647</v>
          </cell>
          <cell r="G101">
            <v>0</v>
          </cell>
        </row>
        <row r="102">
          <cell r="A102" t="str">
            <v>06.05.03</v>
          </cell>
          <cell r="B102" t="str">
            <v>Rejillas plásticas de 0,20x0,20m para ventilación de la cocina.</v>
          </cell>
          <cell r="C102" t="str">
            <v>Un</v>
          </cell>
          <cell r="D102">
            <v>2</v>
          </cell>
          <cell r="E102">
            <v>10646</v>
          </cell>
          <cell r="F102">
            <v>21292</v>
          </cell>
          <cell r="G102">
            <v>0</v>
          </cell>
        </row>
        <row r="103">
          <cell r="A103" t="str">
            <v>06.05.04</v>
          </cell>
          <cell r="B103" t="str">
            <v>Rejilla de Aluminio  3"x2"  con Sosco Anticucarachas - Ref. TA-3"x2" Tipo Col rejillas o Similar</v>
          </cell>
          <cell r="C103" t="str">
            <v>Un</v>
          </cell>
          <cell r="D103">
            <v>15</v>
          </cell>
          <cell r="E103">
            <v>14624</v>
          </cell>
          <cell r="F103">
            <v>219360</v>
          </cell>
          <cell r="G103">
            <v>0</v>
          </cell>
        </row>
        <row r="104">
          <cell r="A104" t="str">
            <v>06.05.05</v>
          </cell>
          <cell r="B104" t="str">
            <v xml:space="preserve">Trampa de grasas plástica de 500 L tipo Ajover o similar, incluye excavación, relleno en fondo en recebo 25 cm y laterales con material clasificado, todos los accesorios para su buen funcionamiento y retiro del material sobrante. </v>
          </cell>
          <cell r="C104" t="str">
            <v>UN</v>
          </cell>
          <cell r="D104">
            <v>1</v>
          </cell>
          <cell r="E104">
            <v>486744</v>
          </cell>
          <cell r="F104">
            <v>486744</v>
          </cell>
          <cell r="G104">
            <v>0</v>
          </cell>
        </row>
        <row r="105">
          <cell r="A105" t="str">
            <v>06.05.06</v>
          </cell>
          <cell r="B105" t="str">
            <v>Cúpulas tragantes plásticas 5x4"</v>
          </cell>
          <cell r="C105" t="str">
            <v>Un</v>
          </cell>
          <cell r="D105">
            <v>3</v>
          </cell>
          <cell r="E105">
            <v>18364</v>
          </cell>
          <cell r="F105">
            <v>55092</v>
          </cell>
          <cell r="G105">
            <v>0</v>
          </cell>
        </row>
        <row r="106">
          <cell r="A106" t="str">
            <v>06.05.07</v>
          </cell>
          <cell r="B106" t="str">
            <v>Ducto para extracción de 30 X 30 cm, en lamina galvanizada C20 con sistema de junta por grafado, las secciones se unen por medio de flanches tipo grapa en ángulo HR de 1“ debidamente pintado para evitar corrosión y sellado herméticamente con silicona para</v>
          </cell>
          <cell r="C106" t="str">
            <v>Un</v>
          </cell>
          <cell r="D106">
            <v>1</v>
          </cell>
          <cell r="E106">
            <v>432752</v>
          </cell>
          <cell r="F106">
            <v>432752</v>
          </cell>
          <cell r="G106">
            <v>0</v>
          </cell>
        </row>
        <row r="107">
          <cell r="A107" t="str">
            <v>06.05.08</v>
          </cell>
          <cell r="B107" t="str">
            <v>Campanas extractoras en acero inoxidable calibre 18 Ref.:304 (línea industrial) Dimensiones: 100cm x 100cm x 70cm (Largo x Fondo x Alto), incluye todos los accesorios necesarios para su buen funcionamiento.</v>
          </cell>
          <cell r="C107" t="str">
            <v>Un</v>
          </cell>
          <cell r="D107">
            <v>1</v>
          </cell>
          <cell r="E107">
            <v>1544112</v>
          </cell>
          <cell r="F107">
            <v>1544112</v>
          </cell>
          <cell r="G107">
            <v>0</v>
          </cell>
        </row>
        <row r="108">
          <cell r="A108" t="str">
            <v>06.05.09</v>
          </cell>
          <cell r="B108" t="str">
            <v>Estufa industrial de tres puesto con estructura superior fabricada 100 % en Acero Inoxidable ref 304. entrepaño y bandejas recolectoras de grasa.Quemadores y parrillas en hierro fundido, Válvulas M-1 para el control de la flama, Patas en aluminio, manguer</v>
          </cell>
          <cell r="C108" t="str">
            <v>Un</v>
          </cell>
          <cell r="D108">
            <v>1</v>
          </cell>
          <cell r="E108">
            <v>2054512</v>
          </cell>
          <cell r="F108">
            <v>2054512</v>
          </cell>
          <cell r="G108">
            <v>0</v>
          </cell>
        </row>
        <row r="109">
          <cell r="A109" t="str">
            <v>06.06</v>
          </cell>
          <cell r="B109" t="str">
            <v>CUARTO DE BOMBAS DE AGUA POTABLE</v>
          </cell>
          <cell r="C109">
            <v>0</v>
          </cell>
          <cell r="D109">
            <v>0</v>
          </cell>
          <cell r="E109">
            <v>0</v>
          </cell>
          <cell r="F109">
            <v>5075525</v>
          </cell>
          <cell r="G109">
            <v>0</v>
          </cell>
        </row>
        <row r="110">
          <cell r="A110" t="str">
            <v>06.06.01</v>
          </cell>
          <cell r="B110" t="str">
            <v>Sistema de bombeo conformado por: dos (2) conjuntos motor-bomba de 1.0 HP, Q=3,0 l/s, CDT=14 m cada uno para trabajo alternado, con un (1) tanque hidroacumulador precargado metálico V: 100L con rango de presiones 20-40 PSI. El sistema de bombeo se incluye</v>
          </cell>
          <cell r="C110" t="str">
            <v>Un</v>
          </cell>
          <cell r="D110">
            <v>1</v>
          </cell>
          <cell r="E110">
            <v>3568689</v>
          </cell>
          <cell r="F110">
            <v>3568689</v>
          </cell>
          <cell r="G110">
            <v>0</v>
          </cell>
        </row>
        <row r="111">
          <cell r="A111" t="str">
            <v>06.06.16</v>
          </cell>
          <cell r="B111" t="str">
            <v>Tanque plástico elevado 2000 l tipo colempaques referencia bajito o similar</v>
          </cell>
          <cell r="C111" t="str">
            <v>Un</v>
          </cell>
          <cell r="D111">
            <v>2</v>
          </cell>
          <cell r="E111">
            <v>753418</v>
          </cell>
          <cell r="F111">
            <v>1506836</v>
          </cell>
          <cell r="G111">
            <v>0</v>
          </cell>
        </row>
        <row r="112">
          <cell r="A112" t="str">
            <v>06.08</v>
          </cell>
          <cell r="B112" t="str">
            <v>INSTALACIONES DE GAS</v>
          </cell>
          <cell r="C112">
            <v>0</v>
          </cell>
          <cell r="D112">
            <v>0</v>
          </cell>
          <cell r="E112">
            <v>0</v>
          </cell>
          <cell r="F112">
            <v>625818</v>
          </cell>
          <cell r="G112">
            <v>0</v>
          </cell>
        </row>
        <row r="113">
          <cell r="A113" t="str">
            <v>06.08.01</v>
          </cell>
          <cell r="B113" t="str">
            <v>Tubería de Cobre Tipo L de 3/4", Incluye accesorios</v>
          </cell>
          <cell r="C113" t="str">
            <v>M</v>
          </cell>
          <cell r="D113">
            <v>24</v>
          </cell>
          <cell r="E113">
            <v>25060</v>
          </cell>
          <cell r="F113">
            <v>601440</v>
          </cell>
          <cell r="G113">
            <v>0</v>
          </cell>
        </row>
        <row r="114">
          <cell r="A114" t="str">
            <v>06.08.02</v>
          </cell>
          <cell r="B114" t="str">
            <v>Registro de bola ø3/4" Cierre 1/4" de Vuelta, incluye regata, y accesorios para su buen funcionamiento.</v>
          </cell>
          <cell r="C114" t="str">
            <v>Un</v>
          </cell>
          <cell r="D114">
            <v>1</v>
          </cell>
          <cell r="E114">
            <v>24378</v>
          </cell>
          <cell r="F114">
            <v>24378</v>
          </cell>
          <cell r="G114">
            <v>0</v>
          </cell>
        </row>
        <row r="115">
          <cell r="A115" t="str">
            <v>07</v>
          </cell>
          <cell r="B115" t="str">
            <v>ENCHAPES</v>
          </cell>
          <cell r="C115">
            <v>0</v>
          </cell>
          <cell r="D115">
            <v>0</v>
          </cell>
          <cell r="E115">
            <v>0</v>
          </cell>
          <cell r="F115">
            <v>0</v>
          </cell>
          <cell r="G115">
            <v>10648960</v>
          </cell>
        </row>
        <row r="116">
          <cell r="A116" t="str">
            <v>07.01</v>
          </cell>
          <cell r="B116" t="str">
            <v>SOBRE MUROS</v>
          </cell>
          <cell r="C116">
            <v>0</v>
          </cell>
          <cell r="D116">
            <v>0</v>
          </cell>
          <cell r="E116">
            <v>0</v>
          </cell>
          <cell r="F116">
            <v>10418708</v>
          </cell>
          <cell r="G116">
            <v>0</v>
          </cell>
        </row>
        <row r="117">
          <cell r="A117" t="str">
            <v>07.01.01</v>
          </cell>
          <cell r="B117" t="str">
            <v>Enchape con baldosas de cerámica de 0.20x0.20m; Incluye win esquinero en aluminio, pegante y emboquilla y metros lineales.</v>
          </cell>
          <cell r="C117" t="str">
            <v>M²</v>
          </cell>
          <cell r="D117">
            <v>235.36</v>
          </cell>
          <cell r="E117">
            <v>43027</v>
          </cell>
          <cell r="F117">
            <v>10126835</v>
          </cell>
          <cell r="G117">
            <v>0</v>
          </cell>
        </row>
        <row r="118">
          <cell r="A118" t="str">
            <v>07.01.02</v>
          </cell>
          <cell r="B118" t="str">
            <v>Enchape con baldosas de cerámica de 0.20x0.20m; Incluye win esquinero en aluminio, pegante y emboquilla y metros lineales.</v>
          </cell>
          <cell r="C118" t="str">
            <v>M</v>
          </cell>
          <cell r="D118">
            <v>12.47</v>
          </cell>
          <cell r="E118">
            <v>23406</v>
          </cell>
          <cell r="F118">
            <v>291873</v>
          </cell>
          <cell r="G118">
            <v>0</v>
          </cell>
        </row>
        <row r="119">
          <cell r="A119" t="str">
            <v>07.02</v>
          </cell>
          <cell r="B119" t="str">
            <v>MESONES  Y OTROS</v>
          </cell>
          <cell r="C119">
            <v>0</v>
          </cell>
          <cell r="D119">
            <v>0</v>
          </cell>
          <cell r="E119">
            <v>0</v>
          </cell>
          <cell r="F119">
            <v>230252</v>
          </cell>
          <cell r="G119">
            <v>0</v>
          </cell>
        </row>
        <row r="120">
          <cell r="A120" t="str">
            <v>07.02.01</v>
          </cell>
          <cell r="B120" t="str">
            <v>Mesón en concreto de 2500Psi, con refuerzo en acero,machones en mamposteria a la vista, incluye granito pulido e.=1,5 cm medias cañas, faldon y dilataciones en bronce PC09 según diseño.</v>
          </cell>
          <cell r="C120" t="str">
            <v>M</v>
          </cell>
          <cell r="D120">
            <v>1.35</v>
          </cell>
          <cell r="E120">
            <v>170557</v>
          </cell>
          <cell r="F120">
            <v>230252</v>
          </cell>
          <cell r="G120">
            <v>0</v>
          </cell>
        </row>
        <row r="121">
          <cell r="A121" t="str">
            <v>08</v>
          </cell>
          <cell r="B121" t="str">
            <v>APARATOS SANITARIOS Y ACCESORIOS</v>
          </cell>
          <cell r="C121">
            <v>0</v>
          </cell>
          <cell r="D121">
            <v>0</v>
          </cell>
          <cell r="E121">
            <v>0</v>
          </cell>
          <cell r="F121">
            <v>0</v>
          </cell>
          <cell r="G121">
            <v>7402497</v>
          </cell>
        </row>
        <row r="122">
          <cell r="A122" t="str">
            <v>08.01</v>
          </cell>
          <cell r="B122" t="str">
            <v>APARATOS SANITARIOS</v>
          </cell>
          <cell r="C122">
            <v>0</v>
          </cell>
          <cell r="D122">
            <v>0</v>
          </cell>
          <cell r="E122">
            <v>0</v>
          </cell>
          <cell r="F122">
            <v>1830175</v>
          </cell>
          <cell r="G122">
            <v>0</v>
          </cell>
        </row>
        <row r="123">
          <cell r="A123" t="str">
            <v>08.01.01</v>
          </cell>
          <cell r="B123" t="str">
            <v>Lavamanos cerámico de incrustar, con orificios para grifería, tipo San Lorenzo de CORONA o equivalente de igual calidad o superior. Incluye suministro, montaje, sifón tipo botella y conexión completa. NO incluye grifería</v>
          </cell>
          <cell r="C123" t="str">
            <v>Un</v>
          </cell>
          <cell r="D123">
            <v>4</v>
          </cell>
          <cell r="E123">
            <v>151722</v>
          </cell>
          <cell r="F123">
            <v>606888</v>
          </cell>
          <cell r="G123">
            <v>0</v>
          </cell>
        </row>
        <row r="124">
          <cell r="A124" t="str">
            <v>08.01.02</v>
          </cell>
          <cell r="B124" t="str">
            <v>Suministro e instalación de Lavamanos colgar para discapacitados 56x50,5 cm, con orificios para grifería, tipo Aquajet de CORONA o equivalente de igual calidad o superior. Incluye, sifón tipo botella y conexión completa. NO incluye grifería</v>
          </cell>
          <cell r="C124" t="str">
            <v>Un</v>
          </cell>
          <cell r="D124">
            <v>1</v>
          </cell>
          <cell r="E124">
            <v>191497</v>
          </cell>
          <cell r="F124">
            <v>191497</v>
          </cell>
          <cell r="G124">
            <v>0</v>
          </cell>
        </row>
        <row r="125">
          <cell r="A125" t="str">
            <v>08.01.03</v>
          </cell>
          <cell r="B125" t="str">
            <v>Sanitario de tanque, tipo Avanti de CORONA o equivalente de igual calidad o superior. Incluye suministro, mueble plástico redondo color blanco, montaje, contenido completo del tanque, acople y conexión</v>
          </cell>
          <cell r="C125" t="str">
            <v>Un</v>
          </cell>
          <cell r="D125">
            <v>2</v>
          </cell>
          <cell r="E125">
            <v>142096</v>
          </cell>
          <cell r="F125">
            <v>284192</v>
          </cell>
          <cell r="G125">
            <v>0</v>
          </cell>
        </row>
        <row r="126">
          <cell r="A126" t="str">
            <v>08.01.04</v>
          </cell>
          <cell r="B126" t="str">
            <v>Sanitario institucional para fluxómetro de conexión superior, mayor altura para uso de discapacitados, tipo Height de CORONA o equivalente de igual calidad o superior. Incluye suministro, mueble plástico alongado color blanco, montaje completo y conexión</v>
          </cell>
          <cell r="C126" t="str">
            <v>Un</v>
          </cell>
          <cell r="D126">
            <v>1</v>
          </cell>
          <cell r="E126">
            <v>284878</v>
          </cell>
          <cell r="F126">
            <v>284878</v>
          </cell>
          <cell r="G126">
            <v>0</v>
          </cell>
        </row>
        <row r="127">
          <cell r="A127" t="str">
            <v>08.01.05</v>
          </cell>
          <cell r="B127" t="str">
            <v>Sanitario en porcelana para niños de Tipo corona o equivalente de igual calidad o superior. Incluye suministro, mueble plástico alongado color blanco y griferia.</v>
          </cell>
          <cell r="C127" t="str">
            <v>Un</v>
          </cell>
          <cell r="D127">
            <v>2</v>
          </cell>
          <cell r="E127">
            <v>231360</v>
          </cell>
          <cell r="F127">
            <v>462720</v>
          </cell>
          <cell r="G127">
            <v>0</v>
          </cell>
        </row>
        <row r="128">
          <cell r="A128" t="str">
            <v>08.02</v>
          </cell>
          <cell r="B128" t="str">
            <v>GRIFERIAS</v>
          </cell>
          <cell r="C128">
            <v>0</v>
          </cell>
          <cell r="D128">
            <v>0</v>
          </cell>
          <cell r="E128">
            <v>0</v>
          </cell>
          <cell r="F128">
            <v>1160234</v>
          </cell>
          <cell r="G128">
            <v>0</v>
          </cell>
        </row>
        <row r="129">
          <cell r="A129" t="str">
            <v>08.02.01</v>
          </cell>
          <cell r="B129" t="str">
            <v>Grifería mezclador de 8" para lavamanos, tipo push GRIVAL o equivalente de igual calidad o superior. Incluye instalación, acople de conexión</v>
          </cell>
          <cell r="C129" t="str">
            <v>Un</v>
          </cell>
          <cell r="D129">
            <v>4</v>
          </cell>
          <cell r="E129">
            <v>117514</v>
          </cell>
          <cell r="F129">
            <v>470056</v>
          </cell>
          <cell r="G129">
            <v>0</v>
          </cell>
        </row>
        <row r="130">
          <cell r="A130" t="str">
            <v>08.02.02</v>
          </cell>
          <cell r="B130" t="str">
            <v>Grifería para lavamanos tipo push para discapacitados, de sobreponer en el lavamanos, cromada metálica, accionamiento mediante palanca, tipo 4-AA-00185106 de A&amp;A DOCOL o equivalente de igual calidad o superior. Incluye instalación, accesorios desde la sal</v>
          </cell>
          <cell r="C130" t="str">
            <v>Un</v>
          </cell>
          <cell r="D130">
            <v>1</v>
          </cell>
          <cell r="E130">
            <v>254514</v>
          </cell>
          <cell r="F130">
            <v>254514</v>
          </cell>
          <cell r="G130">
            <v>0</v>
          </cell>
        </row>
        <row r="131">
          <cell r="A131" t="str">
            <v>08.02.03</v>
          </cell>
          <cell r="B131" t="str">
            <v>Grifería válvula de descarga antivandálica alta presión para sanitario de discapacitados, conexión superior, tipo push de empotrar y accionamiento con palanca, tipo 4-AA-01051300 y 4-AA-00184906 y 4-AA-TCDS de A&amp;A DOCOL o equivalente de igual calidad o su</v>
          </cell>
          <cell r="C131" t="str">
            <v>Un</v>
          </cell>
          <cell r="D131">
            <v>1</v>
          </cell>
          <cell r="E131">
            <v>435664</v>
          </cell>
          <cell r="F131">
            <v>435664</v>
          </cell>
          <cell r="G131">
            <v>0</v>
          </cell>
        </row>
        <row r="132">
          <cell r="A132" t="str">
            <v>08.03</v>
          </cell>
          <cell r="B132" t="str">
            <v>ACCESORIOS Y OTROS</v>
          </cell>
          <cell r="C132">
            <v>0</v>
          </cell>
          <cell r="D132">
            <v>0</v>
          </cell>
          <cell r="E132">
            <v>0</v>
          </cell>
          <cell r="F132">
            <v>4412088</v>
          </cell>
          <cell r="G132">
            <v>0</v>
          </cell>
        </row>
        <row r="133">
          <cell r="A133" t="str">
            <v>08.03.01</v>
          </cell>
          <cell r="B133" t="str">
            <v>Secador de manos eléctrico de sensor, carcasa metálica, pintura electrostática color blanco, motor sin escobillas, apagado automático, tipo 1-AA-1800 de ACCESORIOS &amp; ACABADOS o equivalente de igual calidad o superior. Incluye suministro e instalación. Inc</v>
          </cell>
          <cell r="C133" t="str">
            <v>Un</v>
          </cell>
          <cell r="D133">
            <v>4</v>
          </cell>
          <cell r="E133">
            <v>583980</v>
          </cell>
          <cell r="F133">
            <v>2335920</v>
          </cell>
          <cell r="G133">
            <v>0</v>
          </cell>
        </row>
        <row r="134">
          <cell r="A134" t="str">
            <v>08.03.02</v>
          </cell>
          <cell r="B134" t="str">
            <v>Barras de seguridad / pasamanos para discapacitados en acero inoxidable satinado Ø 1,1/4" L.=90 cm / 36", para sobreponer en pared, tornillos escondidos, tipo sencilla, tipo 8-AA-536 de ACCESORIOS &amp; ACABADOS o equivalente de igual calidad o superior. Incl</v>
          </cell>
          <cell r="C134" t="str">
            <v>Un</v>
          </cell>
          <cell r="D134">
            <v>1</v>
          </cell>
          <cell r="E134">
            <v>223527</v>
          </cell>
          <cell r="F134">
            <v>223527</v>
          </cell>
          <cell r="G134">
            <v>0</v>
          </cell>
        </row>
        <row r="135">
          <cell r="A135" t="str">
            <v>08.03.03</v>
          </cell>
          <cell r="B135" t="str">
            <v>Barras de seguridad para discapacitados en acero inoxidable satinado Ø 1,1/4", para instalar en sanitario sin tanque, tipo "dos brazos", medidas extremas 61x61x51 cm (l x a x h), tipo 8-AA-508 de ACCESORIOS &amp; ACABADOS o equivalente de igual calidad o supe</v>
          </cell>
          <cell r="C135" t="str">
            <v>Un</v>
          </cell>
          <cell r="D135">
            <v>1</v>
          </cell>
          <cell r="E135">
            <v>350967</v>
          </cell>
          <cell r="F135">
            <v>350967</v>
          </cell>
          <cell r="G135">
            <v>0</v>
          </cell>
        </row>
        <row r="136">
          <cell r="A136" t="str">
            <v>08.03.04</v>
          </cell>
          <cell r="B136" t="str">
            <v>Tapa registro acero inoxidable SAE 304 satinado con cerradura, medida externa 19x19cm, medida interna (útil) 15x15cm, profundidad 3,0cm, tipo 9-AA-700 de A&amp;A o equivalente de igual calidad o superior, incluye caja en muro de 20X20cm pañetada y pintada.</v>
          </cell>
          <cell r="C136" t="str">
            <v>Un</v>
          </cell>
          <cell r="D136">
            <v>7</v>
          </cell>
          <cell r="E136">
            <v>136903</v>
          </cell>
          <cell r="F136">
            <v>958321</v>
          </cell>
          <cell r="G136">
            <v>0</v>
          </cell>
        </row>
        <row r="137">
          <cell r="A137" t="str">
            <v>08.03.05</v>
          </cell>
          <cell r="B137" t="str">
            <v>Espejos cristal e.=4 mm sin biselar, borde pulido, montados sobre lámina de aglomerado de madera tipo Tablex PZ de PIZANO o equivalente de igual calidad o superior, anclada a la pared con chazos expansivos. Incluye  silicona estructural, cinta doble faz d</v>
          </cell>
          <cell r="C137" t="str">
            <v>M²</v>
          </cell>
          <cell r="D137">
            <v>5.4</v>
          </cell>
          <cell r="E137">
            <v>100621</v>
          </cell>
          <cell r="F137">
            <v>543353</v>
          </cell>
          <cell r="G137">
            <v>0</v>
          </cell>
        </row>
        <row r="138">
          <cell r="A138" t="str">
            <v>09</v>
          </cell>
          <cell r="B138" t="str">
            <v>CUBIERTAS E IMPERMEABILIZACIONES</v>
          </cell>
          <cell r="C138">
            <v>0</v>
          </cell>
          <cell r="D138">
            <v>0</v>
          </cell>
          <cell r="E138">
            <v>0</v>
          </cell>
          <cell r="F138">
            <v>0</v>
          </cell>
          <cell r="G138">
            <v>25013118</v>
          </cell>
        </row>
        <row r="139">
          <cell r="A139" t="str">
            <v>09.01</v>
          </cell>
          <cell r="B139" t="str">
            <v>CUBIERTAS</v>
          </cell>
          <cell r="C139">
            <v>0</v>
          </cell>
          <cell r="D139">
            <v>0</v>
          </cell>
          <cell r="E139">
            <v>0</v>
          </cell>
          <cell r="F139">
            <v>24542919</v>
          </cell>
          <cell r="G139">
            <v>0</v>
          </cell>
        </row>
        <row r="140">
          <cell r="A140" t="str">
            <v>09.01.01</v>
          </cell>
          <cell r="B140" t="str">
            <v>Cubierta metálica tipo Sándwich Deck Ref. 525C, Cal.26, aislante en poliuretano e.=30 mm, caras vistas pintadas en poliéster horneable, bandeja inferior lisa, fijación con clips invisibles en lámina galvanizada cal.22. Incluye todos los accesorios necesar</v>
          </cell>
          <cell r="C140" t="str">
            <v>M²</v>
          </cell>
          <cell r="D140">
            <v>214.09299999999999</v>
          </cell>
          <cell r="E140">
            <v>100728</v>
          </cell>
          <cell r="F140">
            <v>21565160</v>
          </cell>
          <cell r="G140">
            <v>0</v>
          </cell>
        </row>
        <row r="141">
          <cell r="A141" t="str">
            <v>09.01.02</v>
          </cell>
          <cell r="B141" t="str">
            <v>Cubierta termoacustica transparente e:35mm,  Incluye todos los accesorios necesarios para su correcta instalación y funcionamiento.</v>
          </cell>
          <cell r="C141" t="str">
            <v>M²</v>
          </cell>
          <cell r="D141">
            <v>25.74</v>
          </cell>
          <cell r="E141">
            <v>42311</v>
          </cell>
          <cell r="F141">
            <v>1089085</v>
          </cell>
          <cell r="G141">
            <v>0</v>
          </cell>
        </row>
        <row r="142">
          <cell r="A142" t="str">
            <v>09.01.03</v>
          </cell>
          <cell r="B142" t="str">
            <v>Impermeabilizacion con manto edil 3 mm. Incluye metros lineales de media caña, pintura alumol, elementos para su instalacion e imprimante.</v>
          </cell>
          <cell r="C142" t="str">
            <v>M²</v>
          </cell>
          <cell r="D142">
            <v>100.28</v>
          </cell>
          <cell r="E142">
            <v>18834</v>
          </cell>
          <cell r="F142">
            <v>1888674</v>
          </cell>
          <cell r="G142">
            <v>0</v>
          </cell>
        </row>
        <row r="143">
          <cell r="A143" t="str">
            <v>09.02</v>
          </cell>
          <cell r="B143" t="str">
            <v>ACCESORIOS Y OTROS</v>
          </cell>
          <cell r="C143">
            <v>0</v>
          </cell>
          <cell r="D143">
            <v>0</v>
          </cell>
          <cell r="E143">
            <v>0</v>
          </cell>
          <cell r="F143">
            <v>139482</v>
          </cell>
          <cell r="G143">
            <v>0</v>
          </cell>
        </row>
        <row r="144">
          <cell r="A144" t="str">
            <v>09.02.01</v>
          </cell>
          <cell r="B144" t="str">
            <v>Tubería PVC Aguas lluvias ø:3" (Bajante de Aguas Lluvias, incluye soportes e instalación)</v>
          </cell>
          <cell r="C144" t="str">
            <v>M</v>
          </cell>
          <cell r="D144">
            <v>7</v>
          </cell>
          <cell r="E144">
            <v>19926</v>
          </cell>
          <cell r="F144">
            <v>139482</v>
          </cell>
          <cell r="G144">
            <v>0</v>
          </cell>
        </row>
        <row r="145">
          <cell r="A145" t="str">
            <v>09.03</v>
          </cell>
          <cell r="B145" t="str">
            <v>ALIGERAMIENTOS</v>
          </cell>
          <cell r="C145">
            <v>0</v>
          </cell>
          <cell r="D145">
            <v>0</v>
          </cell>
          <cell r="E145">
            <v>0</v>
          </cell>
          <cell r="F145">
            <v>330717</v>
          </cell>
          <cell r="G145">
            <v>0</v>
          </cell>
        </row>
        <row r="146">
          <cell r="A146" t="str">
            <v>09.03.01</v>
          </cell>
          <cell r="B146" t="str">
            <v>Cielo raso en superboar en lamina 12mm" con estructura a cada 40 cm, tornillería, masillado, cinta de papel o de malla, anclajes con disparos a las vigas o placa de techo; incluye pintura en vinilo tres manos o las necesarias,perforación para lamparas,fil</v>
          </cell>
          <cell r="C146" t="str">
            <v>M²</v>
          </cell>
          <cell r="D146">
            <v>5.2374999999999998</v>
          </cell>
          <cell r="E146">
            <v>63144</v>
          </cell>
          <cell r="F146">
            <v>330717</v>
          </cell>
          <cell r="G146">
            <v>0</v>
          </cell>
        </row>
        <row r="147">
          <cell r="A147" t="str">
            <v>10</v>
          </cell>
          <cell r="B147" t="str">
            <v>CARPINTERIA METALICA</v>
          </cell>
          <cell r="C147">
            <v>0</v>
          </cell>
          <cell r="D147">
            <v>0</v>
          </cell>
          <cell r="E147">
            <v>0</v>
          </cell>
          <cell r="F147">
            <v>0</v>
          </cell>
          <cell r="G147">
            <v>40808453</v>
          </cell>
        </row>
        <row r="148">
          <cell r="A148" t="str">
            <v>10.02</v>
          </cell>
          <cell r="B148" t="str">
            <v>CARPINTERIA METALICA</v>
          </cell>
          <cell r="C148">
            <v>0</v>
          </cell>
          <cell r="D148">
            <v>0</v>
          </cell>
          <cell r="E148">
            <v>0</v>
          </cell>
          <cell r="F148">
            <v>40808453</v>
          </cell>
          <cell r="G148">
            <v>0</v>
          </cell>
        </row>
        <row r="149">
          <cell r="A149" t="str">
            <v>10.02.01</v>
          </cell>
          <cell r="B149" t="str">
            <v>Ventana con marco en perfil de aluminio color natural deslizable con montante y cerrojo de punzon. marcos superiores con vidrio crudo de 5mm, marcos inferiores con vidrio de segurida 10 mm asegurados con sikaflex  y todos los accesorios "Herrajes" para su</v>
          </cell>
          <cell r="C149" t="str">
            <v>M²</v>
          </cell>
          <cell r="D149">
            <v>32.213999999999999</v>
          </cell>
          <cell r="E149">
            <v>278587</v>
          </cell>
          <cell r="F149">
            <v>8974402</v>
          </cell>
          <cell r="G149">
            <v>0</v>
          </cell>
        </row>
        <row r="150">
          <cell r="A150" t="str">
            <v>10.02.02</v>
          </cell>
          <cell r="B150" t="str">
            <v xml:space="preserve">Ventana con marco en perfil de aluminio color natural, cuerpo superior tipo persiana, cuerpo inferior deslizable con montante.cerrojo de punzon y vidrio crudo de 5mm asegurados con sikaflex  y todos los accesorios "Herrajes" para su buen funcionamiento.
</v>
          </cell>
          <cell r="C150" t="str">
            <v>M²</v>
          </cell>
          <cell r="D150">
            <v>47.84</v>
          </cell>
          <cell r="E150">
            <v>217087</v>
          </cell>
          <cell r="F150">
            <v>10385442</v>
          </cell>
          <cell r="G150">
            <v>0</v>
          </cell>
        </row>
        <row r="151">
          <cell r="A151" t="str">
            <v>10.02.03</v>
          </cell>
          <cell r="B151" t="str">
            <v xml:space="preserve">Rejilla de  ventilación en aluminio con marco en perfil de aluminio color natural , incluye alfajia en aluminio y todos los accesorios necesarios para su buen funcionamiento
</v>
          </cell>
          <cell r="C151" t="str">
            <v>M²</v>
          </cell>
          <cell r="D151">
            <v>17.622</v>
          </cell>
          <cell r="E151">
            <v>153022</v>
          </cell>
          <cell r="F151">
            <v>2696554</v>
          </cell>
          <cell r="G151">
            <v>0</v>
          </cell>
        </row>
        <row r="152">
          <cell r="A152" t="str">
            <v>10.02.04</v>
          </cell>
          <cell r="B152" t="str">
            <v>Puerta doble hoja, cuerpo superior e inferior en aluminio con vidrio con pelicula de seguridad (4 micras). marco aluminio con cuatro bisabras. cerradura antipánico de barra para salidas de emergencia ref. base steel latch tipo o similar. manija en acero i</v>
          </cell>
          <cell r="C152" t="str">
            <v>M²</v>
          </cell>
          <cell r="D152">
            <v>6.3000000000000007</v>
          </cell>
          <cell r="E152">
            <v>314284</v>
          </cell>
          <cell r="F152">
            <v>1979989</v>
          </cell>
          <cell r="G152">
            <v>0</v>
          </cell>
        </row>
        <row r="153">
          <cell r="A153" t="str">
            <v>10.02.05</v>
          </cell>
          <cell r="B153" t="str">
            <v>Puerta sencilla, cuerpo superior con vidrio de seguridad esmerilado, cuerpo inferior tipo persiana con marco en cold rolled cal.18. cerradura antipánico de barra para salidas de emergencia ref. base steel latch tipo o similar.manija en acero inoxidable re</v>
          </cell>
          <cell r="C153" t="str">
            <v>M²</v>
          </cell>
          <cell r="D153">
            <v>4.7250000000000005</v>
          </cell>
          <cell r="E153">
            <v>261784</v>
          </cell>
          <cell r="F153">
            <v>1236929</v>
          </cell>
          <cell r="G153">
            <v>0</v>
          </cell>
        </row>
        <row r="154">
          <cell r="A154" t="str">
            <v>10.02.06</v>
          </cell>
          <cell r="B154" t="str">
            <v xml:space="preserve">Puerta doble, cuerpo superior e inferior tipo persiana con marco en cold rolled cal.18. manija en acero inoxidable ref. rimini tipo schlage o similar. cerrojo de seguridad cilindro/volteador cromado mate,llave-mariposa con pestillo que permite aplicación </v>
          </cell>
          <cell r="C154" t="str">
            <v>M²</v>
          </cell>
          <cell r="D154">
            <v>27.300000000000004</v>
          </cell>
          <cell r="E154">
            <v>313914</v>
          </cell>
          <cell r="F154">
            <v>8569852</v>
          </cell>
          <cell r="G154">
            <v>0</v>
          </cell>
        </row>
        <row r="155">
          <cell r="A155" t="str">
            <v>10.02.07</v>
          </cell>
          <cell r="B155" t="str">
            <v>Puerta  cuerpo superior e inferior entamborado en lamina con marco en cold rolled cal.18. manija en acero inoxidable ref. rimini tipo schlage o similar. cerrojo de seguridad cilindro/volteador cromado mate,llave-mariposa con pestillo que permite aplicació</v>
          </cell>
          <cell r="C155" t="str">
            <v>M²</v>
          </cell>
          <cell r="D155">
            <v>6.9300000000000006</v>
          </cell>
          <cell r="E155">
            <v>294714</v>
          </cell>
          <cell r="F155">
            <v>2042368</v>
          </cell>
          <cell r="G155">
            <v>0</v>
          </cell>
        </row>
        <row r="156">
          <cell r="A156" t="str">
            <v>10.02.08</v>
          </cell>
          <cell r="B156" t="str">
            <v xml:space="preserve">Puerta sencilla, cuerpo superior e inferior entamborado con dos (2) persianas (0.30x0.50) con marco en cold rolled cal.18.. manija en acero inoxidable ref. rimini tipo schlage o similar. cerrojo de seguridad cilindro/volteador cromado mate,llave-mariposa </v>
          </cell>
          <cell r="C156" t="str">
            <v>M²</v>
          </cell>
          <cell r="D156">
            <v>15.540000000000001</v>
          </cell>
          <cell r="E156">
            <v>316790</v>
          </cell>
          <cell r="F156">
            <v>4922917</v>
          </cell>
          <cell r="G156">
            <v>0</v>
          </cell>
        </row>
        <row r="157">
          <cell r="A157" t="str">
            <v>11</v>
          </cell>
          <cell r="B157" t="str">
            <v>PINTURA</v>
          </cell>
          <cell r="C157">
            <v>0</v>
          </cell>
          <cell r="D157">
            <v>0</v>
          </cell>
          <cell r="E157">
            <v>0</v>
          </cell>
          <cell r="F157">
            <v>0</v>
          </cell>
          <cell r="G157">
            <v>5850163</v>
          </cell>
        </row>
        <row r="158">
          <cell r="A158" t="str">
            <v>11.01</v>
          </cell>
          <cell r="B158" t="str">
            <v>SOBRE METAL</v>
          </cell>
          <cell r="C158">
            <v>0</v>
          </cell>
          <cell r="D158">
            <v>0</v>
          </cell>
          <cell r="E158">
            <v>0</v>
          </cell>
          <cell r="F158">
            <v>1209952</v>
          </cell>
          <cell r="G158">
            <v>0</v>
          </cell>
        </row>
        <row r="159">
          <cell r="A159" t="str">
            <v>11.01.01</v>
          </cell>
          <cell r="B159" t="str">
            <v>Esmalte sintético para intemperie Puertas metálicas, tres (3) capas aplicadas con pistola, incluye preparación de superficie y diluyente, marco, montante, pisavidrios, el precio incluye  las dos caras vistas de la hoja</v>
          </cell>
          <cell r="C159" t="str">
            <v>M²</v>
          </cell>
          <cell r="D159">
            <v>54.495000000000005</v>
          </cell>
          <cell r="E159">
            <v>22203</v>
          </cell>
          <cell r="F159">
            <v>1209952</v>
          </cell>
          <cell r="G159">
            <v>0</v>
          </cell>
        </row>
        <row r="160">
          <cell r="A160" t="str">
            <v>11.02</v>
          </cell>
          <cell r="B160" t="str">
            <v>MAMPOSTERIA Y ESTRUCTURA EN CONCRETO</v>
          </cell>
          <cell r="C160">
            <v>0</v>
          </cell>
          <cell r="D160">
            <v>0</v>
          </cell>
          <cell r="E160">
            <v>0</v>
          </cell>
          <cell r="F160">
            <v>4640211</v>
          </cell>
          <cell r="G160">
            <v>0</v>
          </cell>
        </row>
        <row r="161">
          <cell r="A161" t="str">
            <v>11.02.01</v>
          </cell>
          <cell r="B161" t="str">
            <v>Pintura en vinilo tipo I 3 manos en Muros, columnas y vigas en concreto, incluye filos, dilataciones y metros lineales</v>
          </cell>
          <cell r="C161" t="str">
            <v>M²</v>
          </cell>
          <cell r="D161">
            <v>225.03839999999991</v>
          </cell>
          <cell r="E161">
            <v>8568.4</v>
          </cell>
          <cell r="F161">
            <v>1928219</v>
          </cell>
          <cell r="G161">
            <v>0</v>
          </cell>
        </row>
        <row r="162">
          <cell r="A162" t="str">
            <v>11.02.02</v>
          </cell>
          <cell r="B162" t="str">
            <v>Estuco acrilico para humedad y Pintura en vinilo acrílico, tipo Koraza doble vida 10 años o similar, incluye filos y dilatacionesy metros lineales</v>
          </cell>
          <cell r="C162" t="str">
            <v>M²</v>
          </cell>
          <cell r="D162">
            <v>166.61500000000001</v>
          </cell>
          <cell r="E162">
            <v>16277</v>
          </cell>
          <cell r="F162">
            <v>2711992</v>
          </cell>
          <cell r="G162">
            <v>0</v>
          </cell>
        </row>
        <row r="163">
          <cell r="A163" t="str">
            <v>12</v>
          </cell>
          <cell r="B163" t="str">
            <v>INSTALACIONES ELÉCTRICAS Y AFINES</v>
          </cell>
          <cell r="C163">
            <v>0</v>
          </cell>
          <cell r="D163">
            <v>0</v>
          </cell>
          <cell r="E163">
            <v>0</v>
          </cell>
          <cell r="F163">
            <v>0</v>
          </cell>
          <cell r="G163">
            <v>74450579</v>
          </cell>
        </row>
        <row r="164">
          <cell r="A164" t="str">
            <v>12.01</v>
          </cell>
          <cell r="B164" t="str">
            <v>SALIDAS</v>
          </cell>
          <cell r="C164">
            <v>0</v>
          </cell>
          <cell r="D164">
            <v>0</v>
          </cell>
          <cell r="E164">
            <v>0</v>
          </cell>
          <cell r="F164">
            <v>6230477</v>
          </cell>
          <cell r="G164">
            <v>0</v>
          </cell>
        </row>
        <row r="165">
          <cell r="A165" t="str">
            <v>12.01.01</v>
          </cell>
          <cell r="B165" t="str">
            <v>Salida para lámpara fluorescente en tubo conduit EMT de 3/4" y conductores de cobre 2N12AWG THHN. Incluye curvas, terminales, uniones, soportes, cajas y accesorios para completar la salida.</v>
          </cell>
          <cell r="C165" t="str">
            <v>UN</v>
          </cell>
          <cell r="D165">
            <v>37</v>
          </cell>
          <cell r="E165">
            <v>71432</v>
          </cell>
          <cell r="F165">
            <v>2642984</v>
          </cell>
          <cell r="G165">
            <v>0</v>
          </cell>
        </row>
        <row r="166">
          <cell r="A166" t="str">
            <v>12.01.02</v>
          </cell>
          <cell r="B166" t="str">
            <v>Salida para bala fluorescente en tubo conduit PVC de 3/4", con conductores de cobre 2No12 + 1No12 desnudo. Incluye proporcional interruptor, soportes, cajas y accesorios necesarios para completar la salida.accesorios para completar la salida.</v>
          </cell>
          <cell r="C166" t="str">
            <v>UN</v>
          </cell>
          <cell r="D166">
            <v>3</v>
          </cell>
          <cell r="E166">
            <v>61695</v>
          </cell>
          <cell r="F166">
            <v>185085</v>
          </cell>
          <cell r="G166">
            <v>0</v>
          </cell>
        </row>
        <row r="167">
          <cell r="A167" t="str">
            <v>12.01.03</v>
          </cell>
          <cell r="B167" t="str">
            <v>Salida para aplique en tubo conduit EMT de 3/4" y conductores de cobre 2N12AWG THHN. Incluye bombilla de bajo consumo, roseta de porcelana, curvas, terminales, uniones, soportes, cajas y accesorios para completar la salida.</v>
          </cell>
          <cell r="C167" t="str">
            <v>UN</v>
          </cell>
          <cell r="D167">
            <v>10</v>
          </cell>
          <cell r="E167">
            <v>70188</v>
          </cell>
          <cell r="F167">
            <v>701880</v>
          </cell>
          <cell r="G167">
            <v>0</v>
          </cell>
        </row>
        <row r="168">
          <cell r="A168" t="str">
            <v>12.01.05</v>
          </cell>
          <cell r="B168" t="str">
            <v xml:space="preserve">Derivación de luminaria desde salida eléctrica en cable encauchetado 3x16 AWG con clavija aérea con polo a tierra y cable encauchetado 3x16 AWG desde luminaria con toma aérea. Incluye tapa con orificio central y accesorios. </v>
          </cell>
          <cell r="C168" t="str">
            <v>UN</v>
          </cell>
          <cell r="D168">
            <v>37</v>
          </cell>
          <cell r="E168">
            <v>22031</v>
          </cell>
          <cell r="F168">
            <v>815147</v>
          </cell>
          <cell r="G168">
            <v>0</v>
          </cell>
        </row>
        <row r="169">
          <cell r="A169" t="str">
            <v>12.01.06</v>
          </cell>
          <cell r="B169" t="str">
            <v>Salida para toma GFCI en tubo conduit EMT de 3/4" y conductores de cobre 2N12AWG THHN. Incluye toma GFCI, curvas, terminales, uniones, soportes, cajas y accesorios para completar la salida.</v>
          </cell>
          <cell r="C169" t="str">
            <v>UN</v>
          </cell>
          <cell r="D169">
            <v>2</v>
          </cell>
          <cell r="E169">
            <v>97484</v>
          </cell>
          <cell r="F169">
            <v>194968</v>
          </cell>
          <cell r="G169">
            <v>0</v>
          </cell>
        </row>
        <row r="170">
          <cell r="A170" t="str">
            <v>12.01.07</v>
          </cell>
          <cell r="B170" t="str">
            <v>Salida para toma monofásica doble con polo a tierra para red normal, en tubo conduit EMT de 3/4" y conductores de cobre 2N12AWG THHN. Incluye toma, curvas, terminales, uniones, soportes, cajas y accesorios para completar la salida.</v>
          </cell>
          <cell r="C170" t="str">
            <v>UN</v>
          </cell>
          <cell r="D170">
            <v>18</v>
          </cell>
          <cell r="E170">
            <v>76997</v>
          </cell>
          <cell r="F170">
            <v>1385946</v>
          </cell>
          <cell r="G170">
            <v>0</v>
          </cell>
        </row>
        <row r="171">
          <cell r="A171" t="str">
            <v>12.01.08</v>
          </cell>
          <cell r="B171" t="str">
            <v>Salida para toma bifásica en tubo conduit EMT de 3/4", con conductores de cobre 2No10 + 1No12 desnudo. Incluye toma, soportes, cajas y accesorios necesarios para completar la salida.</v>
          </cell>
          <cell r="C171" t="str">
            <v>UN</v>
          </cell>
          <cell r="D171">
            <v>1</v>
          </cell>
          <cell r="E171">
            <v>169889</v>
          </cell>
          <cell r="F171">
            <v>169889</v>
          </cell>
          <cell r="G171">
            <v>0</v>
          </cell>
        </row>
        <row r="172">
          <cell r="A172" t="str">
            <v>12.01.09</v>
          </cell>
          <cell r="B172" t="str">
            <v>Salida para toma extractor en tubo conduit PVC de 3/4", con conductores de cobre 2No12 + 1No14 desnudo. Incluye toma, soportes, cajas y accesorios necesarios para completar la salida.</v>
          </cell>
          <cell r="C172" t="str">
            <v>UN</v>
          </cell>
          <cell r="D172">
            <v>1</v>
          </cell>
          <cell r="E172">
            <v>55844</v>
          </cell>
          <cell r="F172">
            <v>55844</v>
          </cell>
          <cell r="G172">
            <v>0</v>
          </cell>
        </row>
        <row r="173">
          <cell r="A173" t="str">
            <v>12.01.10</v>
          </cell>
          <cell r="B173" t="str">
            <v>Salida para TV en tubo conduit PVC de 3/4" y cable RG-59. Incluye toma y accesorios para completar la salida.</v>
          </cell>
          <cell r="C173" t="str">
            <v>UN</v>
          </cell>
          <cell r="D173">
            <v>1</v>
          </cell>
          <cell r="E173">
            <v>78734</v>
          </cell>
          <cell r="F173">
            <v>78734</v>
          </cell>
          <cell r="G173">
            <v>0</v>
          </cell>
        </row>
        <row r="174">
          <cell r="A174" t="str">
            <v>12.02</v>
          </cell>
          <cell r="B174" t="str">
            <v>TABLEROS Y PROTECCIONES</v>
          </cell>
          <cell r="C174">
            <v>0</v>
          </cell>
          <cell r="D174">
            <v>0</v>
          </cell>
          <cell r="E174">
            <v>0</v>
          </cell>
          <cell r="F174">
            <v>1360901</v>
          </cell>
          <cell r="G174">
            <v>0</v>
          </cell>
        </row>
        <row r="175">
          <cell r="A175" t="str">
            <v>12.02.01</v>
          </cell>
          <cell r="B175" t="str">
            <v>Suministro, montaje y conexión de automático enchufable de 1x20,1x30, 1x40 o 1x50 amperios.</v>
          </cell>
          <cell r="C175" t="str">
            <v>UN</v>
          </cell>
          <cell r="D175">
            <v>13</v>
          </cell>
          <cell r="E175">
            <v>17456</v>
          </cell>
          <cell r="F175">
            <v>226928</v>
          </cell>
          <cell r="G175">
            <v>0</v>
          </cell>
        </row>
        <row r="176">
          <cell r="A176" t="str">
            <v>12.02.02</v>
          </cell>
          <cell r="B176" t="str">
            <v>Suministro, montaje y conexión de automático enchufable de 2x20 o 2x30 amperios.</v>
          </cell>
          <cell r="C176" t="str">
            <v>UN</v>
          </cell>
          <cell r="D176">
            <v>1</v>
          </cell>
          <cell r="E176">
            <v>40141</v>
          </cell>
          <cell r="F176">
            <v>40141</v>
          </cell>
          <cell r="G176">
            <v>0</v>
          </cell>
        </row>
        <row r="177">
          <cell r="A177" t="str">
            <v>12.02.03</v>
          </cell>
          <cell r="B177" t="str">
            <v>Suministro, montaje y conexión de automático industrial de 20, 30 o 40 amperios.</v>
          </cell>
          <cell r="C177" t="str">
            <v>UN</v>
          </cell>
          <cell r="D177">
            <v>2</v>
          </cell>
          <cell r="E177">
            <v>324076</v>
          </cell>
          <cell r="F177">
            <v>648152</v>
          </cell>
          <cell r="G177">
            <v>0</v>
          </cell>
        </row>
        <row r="178">
          <cell r="A178" t="str">
            <v>12.02.09</v>
          </cell>
          <cell r="B178" t="str">
            <v>Suministro, montaje y conexión de tablero trifásico con espacio para totalizador de 18 circuitos. Debe disponer de puerta y chapa, barra de neutro y barra de tierra.</v>
          </cell>
          <cell r="C178" t="str">
            <v>UN</v>
          </cell>
          <cell r="D178">
            <v>1</v>
          </cell>
          <cell r="E178">
            <v>445680</v>
          </cell>
          <cell r="F178">
            <v>445680</v>
          </cell>
          <cell r="G178">
            <v>0</v>
          </cell>
        </row>
        <row r="179">
          <cell r="A179" t="str">
            <v>12.03</v>
          </cell>
          <cell r="B179" t="str">
            <v>ACOMETIDAS Y DUCTOS</v>
          </cell>
          <cell r="C179">
            <v>0</v>
          </cell>
          <cell r="D179">
            <v>0</v>
          </cell>
          <cell r="E179">
            <v>0</v>
          </cell>
          <cell r="F179">
            <v>46905</v>
          </cell>
          <cell r="G179">
            <v>0</v>
          </cell>
        </row>
        <row r="180">
          <cell r="A180" t="str">
            <v>12.03.04</v>
          </cell>
          <cell r="B180" t="str">
            <v>Suministro y tendido de acometida trifásica en conductores 3No10+1No10+1No10 por tubo. Incluye accesorios para completar la actividad.</v>
          </cell>
          <cell r="C180" t="str">
            <v>ML</v>
          </cell>
          <cell r="D180">
            <v>3</v>
          </cell>
          <cell r="E180">
            <v>15635</v>
          </cell>
          <cell r="F180">
            <v>46905</v>
          </cell>
          <cell r="G180">
            <v>0</v>
          </cell>
        </row>
        <row r="181">
          <cell r="A181" t="str">
            <v>12.04</v>
          </cell>
          <cell r="B181" t="str">
            <v>LUMINARIAS</v>
          </cell>
          <cell r="C181">
            <v>0</v>
          </cell>
          <cell r="D181">
            <v>0</v>
          </cell>
          <cell r="E181">
            <v>0</v>
          </cell>
          <cell r="F181">
            <v>5753222</v>
          </cell>
          <cell r="G181">
            <v>0</v>
          </cell>
        </row>
        <row r="182">
          <cell r="A182" t="str">
            <v>12.04.01</v>
          </cell>
          <cell r="B182" t="str">
            <v>Suministro, montaje y conexión de luminaria Bala fluorescente de 2x26W + Bombillo Ahorrador  philips FBS 297 2XPL-C/2P 26WC . Incluye bombilla y accesorios.</v>
          </cell>
          <cell r="C182" t="str">
            <v>UN</v>
          </cell>
          <cell r="D182">
            <v>3</v>
          </cell>
          <cell r="E182">
            <v>110735</v>
          </cell>
          <cell r="F182">
            <v>332205</v>
          </cell>
          <cell r="G182">
            <v>0</v>
          </cell>
        </row>
        <row r="183">
          <cell r="A183" t="str">
            <v>12.04.02</v>
          </cell>
          <cell r="B183" t="str">
            <v>Suministro, montaje y conexión de Aplique fluorescente en muro. Incluye accesorios.</v>
          </cell>
          <cell r="C183" t="str">
            <v>UN</v>
          </cell>
          <cell r="D183">
            <v>10</v>
          </cell>
          <cell r="E183">
            <v>69090</v>
          </cell>
          <cell r="F183">
            <v>690900</v>
          </cell>
          <cell r="G183">
            <v>0</v>
          </cell>
        </row>
        <row r="184">
          <cell r="A184" t="str">
            <v>12.04.03</v>
          </cell>
          <cell r="B184" t="str">
            <v>Suministro, montaje y conexión de luminaria fluorescente de 2x32W T8 de sobreponer, balasto electrónico, sellada, bajo consumo. Incluye 2 tubos y accesorios.</v>
          </cell>
          <cell r="C184" t="str">
            <v>UN</v>
          </cell>
          <cell r="D184">
            <v>37</v>
          </cell>
          <cell r="E184">
            <v>127841</v>
          </cell>
          <cell r="F184">
            <v>4730117</v>
          </cell>
          <cell r="G184">
            <v>0</v>
          </cell>
        </row>
        <row r="185">
          <cell r="A185" t="str">
            <v>12.05</v>
          </cell>
          <cell r="B185" t="str">
            <v>VARIOS</v>
          </cell>
          <cell r="C185">
            <v>0</v>
          </cell>
          <cell r="D185">
            <v>0</v>
          </cell>
          <cell r="E185">
            <v>0</v>
          </cell>
          <cell r="F185">
            <v>44993990</v>
          </cell>
          <cell r="G185">
            <v>0</v>
          </cell>
        </row>
        <row r="186">
          <cell r="A186" t="str">
            <v>12.05.03</v>
          </cell>
          <cell r="B186" t="str">
            <v>Medición del sistema de tierra del apantallamiento.</v>
          </cell>
          <cell r="C186" t="str">
            <v>GL</v>
          </cell>
          <cell r="D186">
            <v>1</v>
          </cell>
          <cell r="E186">
            <v>728008</v>
          </cell>
          <cell r="F186">
            <v>728008</v>
          </cell>
          <cell r="G186">
            <v>0</v>
          </cell>
        </row>
        <row r="187">
          <cell r="A187" t="str">
            <v>12.05.04</v>
          </cell>
          <cell r="B187" t="str">
            <v>Caja de paso metálica de 10x10 cm.</v>
          </cell>
          <cell r="C187" t="str">
            <v>UN</v>
          </cell>
          <cell r="D187">
            <v>2</v>
          </cell>
          <cell r="E187">
            <v>11300</v>
          </cell>
          <cell r="F187">
            <v>22600</v>
          </cell>
          <cell r="G187">
            <v>0</v>
          </cell>
        </row>
        <row r="188">
          <cell r="A188" t="str">
            <v>12.05.05</v>
          </cell>
          <cell r="B188" t="str">
            <v>Suministro, montaje y conexión de antena para televisión. Incluye soportes, amplificador de señal y accesorios.</v>
          </cell>
          <cell r="C188" t="str">
            <v>UN</v>
          </cell>
          <cell r="D188">
            <v>1</v>
          </cell>
          <cell r="E188">
            <v>649579</v>
          </cell>
          <cell r="F188">
            <v>649579</v>
          </cell>
          <cell r="G188">
            <v>0</v>
          </cell>
        </row>
        <row r="189">
          <cell r="A189" t="str">
            <v>12.05.11</v>
          </cell>
          <cell r="B189" t="str">
            <v>Suministro, montaje, anclaje y conexión de gabinete de distribución. Incluye barrajes, puentes y accesorios. Ver especificaciones y diagrama unifilar.</v>
          </cell>
          <cell r="C189" t="str">
            <v>UN</v>
          </cell>
          <cell r="D189">
            <v>1</v>
          </cell>
          <cell r="E189">
            <v>2107250</v>
          </cell>
          <cell r="F189">
            <v>2107250</v>
          </cell>
          <cell r="G189">
            <v>0</v>
          </cell>
        </row>
        <row r="190">
          <cell r="A190" t="str">
            <v>12.05.12</v>
          </cell>
          <cell r="B190" t="str">
            <v>Suministro, transporte, conexión y montaje en de medidor electrónico trifásico de 100 amperios. Incluye caja homologada por el operador y accesorios. unifilar.</v>
          </cell>
          <cell r="C190" t="str">
            <v>UN</v>
          </cell>
          <cell r="D190">
            <v>1</v>
          </cell>
          <cell r="E190">
            <v>763355</v>
          </cell>
          <cell r="F190">
            <v>763355</v>
          </cell>
          <cell r="G190">
            <v>0</v>
          </cell>
        </row>
        <row r="191">
          <cell r="A191" t="str">
            <v>12.05.13</v>
          </cell>
          <cell r="B191" t="str">
            <v>Suministro, montaje, conexión y puesta en operación, de planta de emergencia de 45 KVA efectivos a la altura de Bogotá. Incluye transferencia automática de 100 amperios, cámara de insonorización, ductos de ventilación y desfogue, ductos de combustible, ex</v>
          </cell>
          <cell r="C191" t="str">
            <v>UN</v>
          </cell>
          <cell r="D191">
            <v>1</v>
          </cell>
          <cell r="E191">
            <v>40723198</v>
          </cell>
          <cell r="F191">
            <v>40723198</v>
          </cell>
          <cell r="G191">
            <v>0</v>
          </cell>
        </row>
        <row r="192">
          <cell r="A192">
            <v>12.06</v>
          </cell>
          <cell r="B192" t="str">
            <v>SISTEMA DE APANTALLAMIENTO Y PUESTA A TIERRA</v>
          </cell>
          <cell r="C192">
            <v>0</v>
          </cell>
          <cell r="D192">
            <v>0</v>
          </cell>
          <cell r="E192">
            <v>0</v>
          </cell>
          <cell r="F192">
            <v>7072094</v>
          </cell>
          <cell r="G192">
            <v>0</v>
          </cell>
        </row>
        <row r="193">
          <cell r="A193" t="str">
            <v>12.06.01</v>
          </cell>
          <cell r="B193" t="str">
            <v>Suministro y construcción de caja de paso en mampostería de 60 x60 para medición y mantenimiento del sistema de tierra y apantallamiento. Incluye barra de cobre de 20x5x1/8".</v>
          </cell>
          <cell r="C193" t="str">
            <v>UN</v>
          </cell>
          <cell r="D193">
            <v>2</v>
          </cell>
          <cell r="E193">
            <v>373065</v>
          </cell>
          <cell r="F193">
            <v>746130</v>
          </cell>
          <cell r="G193">
            <v>0</v>
          </cell>
        </row>
        <row r="194">
          <cell r="A194" t="str">
            <v>12.06.02</v>
          </cell>
          <cell r="B194" t="str">
            <v>Suministro e hincada de varilla de cobre de 2.44 metros x 5/8" para aterrizar la infraestructura de apantallamiento y la malla de puesta a tierra.</v>
          </cell>
          <cell r="C194" t="str">
            <v>UN</v>
          </cell>
          <cell r="D194">
            <v>2</v>
          </cell>
          <cell r="E194">
            <v>139837</v>
          </cell>
          <cell r="F194">
            <v>279674</v>
          </cell>
          <cell r="G194">
            <v>0</v>
          </cell>
        </row>
        <row r="195">
          <cell r="A195" t="str">
            <v>12.06.03</v>
          </cell>
          <cell r="B195" t="str">
            <v>Suministro y tendido de cable de cobre No 8 para polo a tierra. Incluye tubo PVC de 3/4".</v>
          </cell>
          <cell r="C195" t="str">
            <v>ML</v>
          </cell>
          <cell r="D195">
            <v>10</v>
          </cell>
          <cell r="E195">
            <v>23784</v>
          </cell>
          <cell r="F195">
            <v>237840</v>
          </cell>
          <cell r="G195">
            <v>0</v>
          </cell>
        </row>
        <row r="196">
          <cell r="A196" t="str">
            <v>12.06.04</v>
          </cell>
          <cell r="B196" t="str">
            <v>Suministro y tendido de cable de cobre No 2/0 desnudo para configurar sistema de apantallamiento, malla a tierra y equipotenciar.</v>
          </cell>
          <cell r="C196" t="str">
            <v>ML</v>
          </cell>
          <cell r="D196">
            <v>103</v>
          </cell>
          <cell r="E196">
            <v>36380</v>
          </cell>
          <cell r="F196">
            <v>3747140</v>
          </cell>
          <cell r="G196">
            <v>0</v>
          </cell>
        </row>
        <row r="197">
          <cell r="A197" t="str">
            <v>12.06.05</v>
          </cell>
          <cell r="B197" t="str">
            <v>Suminsitro y colocación de barra captora para sistema apantallamiento. Incluye aislador, soporte y accesorios de fijación.</v>
          </cell>
          <cell r="C197" t="str">
            <v>UN</v>
          </cell>
          <cell r="D197">
            <v>10</v>
          </cell>
          <cell r="E197">
            <v>138331</v>
          </cell>
          <cell r="F197">
            <v>1383310</v>
          </cell>
          <cell r="G197">
            <v>0</v>
          </cell>
        </row>
        <row r="198">
          <cell r="A198" t="str">
            <v>12.06.06</v>
          </cell>
          <cell r="B198" t="str">
            <v>Suministro y armado de soldadura tipo cadweld 120 grs para empalmes del sistema de apantallamiento y puestas a tierra. Incluye moldes, encendedor, pinzas y accesorios.</v>
          </cell>
          <cell r="C198" t="str">
            <v>UN</v>
          </cell>
          <cell r="D198">
            <v>12</v>
          </cell>
          <cell r="E198">
            <v>56500</v>
          </cell>
          <cell r="F198">
            <v>678000</v>
          </cell>
          <cell r="G198">
            <v>0</v>
          </cell>
        </row>
        <row r="199">
          <cell r="A199">
            <v>12.07</v>
          </cell>
          <cell r="B199" t="str">
            <v>SISTEMA CONTRA INCENDIO</v>
          </cell>
          <cell r="C199">
            <v>0</v>
          </cell>
          <cell r="D199">
            <v>0</v>
          </cell>
          <cell r="E199">
            <v>0</v>
          </cell>
          <cell r="F199">
            <v>7309858</v>
          </cell>
          <cell r="G199">
            <v>0</v>
          </cell>
        </row>
        <row r="200">
          <cell r="A200" t="str">
            <v>12.07.01</v>
          </cell>
          <cell r="B200" t="str">
            <v>Salida para sensor de humo en tubo conduit IMC y cable FLP. Incluye soportes y accesoriospara completar la salida.</v>
          </cell>
          <cell r="C200" t="str">
            <v>UN</v>
          </cell>
          <cell r="D200">
            <v>13</v>
          </cell>
          <cell r="E200">
            <v>182743</v>
          </cell>
          <cell r="F200">
            <v>2375659</v>
          </cell>
          <cell r="G200">
            <v>0</v>
          </cell>
        </row>
        <row r="201">
          <cell r="A201" t="str">
            <v>12.07.02</v>
          </cell>
          <cell r="B201" t="str">
            <v>Salida para estación manual en tubo conduit IMC y cable FLP. Incluye soportes y accesoriospara completar la salida.</v>
          </cell>
          <cell r="C201" t="str">
            <v>UN</v>
          </cell>
          <cell r="D201">
            <v>2</v>
          </cell>
          <cell r="E201">
            <v>143519</v>
          </cell>
          <cell r="F201">
            <v>287038</v>
          </cell>
          <cell r="G201">
            <v>0</v>
          </cell>
        </row>
        <row r="202">
          <cell r="A202" t="str">
            <v>12.07.03</v>
          </cell>
          <cell r="B202" t="str">
            <v>Salida para sirena estroboscópica en tubo conduit IMC y cable FLP. Incluye soportes y accesoriospara completar la salida.</v>
          </cell>
          <cell r="C202" t="str">
            <v>UN</v>
          </cell>
          <cell r="D202">
            <v>2</v>
          </cell>
          <cell r="E202">
            <v>158454</v>
          </cell>
          <cell r="F202">
            <v>316908</v>
          </cell>
          <cell r="G202">
            <v>0</v>
          </cell>
        </row>
        <row r="203">
          <cell r="A203" t="str">
            <v>12.07.04</v>
          </cell>
          <cell r="B203" t="str">
            <v>Suministro y montaje de sensor de humo</v>
          </cell>
          <cell r="C203" t="str">
            <v>UN</v>
          </cell>
          <cell r="D203">
            <v>13</v>
          </cell>
          <cell r="E203">
            <v>260949</v>
          </cell>
          <cell r="F203">
            <v>3392337</v>
          </cell>
          <cell r="G203">
            <v>0</v>
          </cell>
        </row>
        <row r="204">
          <cell r="A204" t="str">
            <v>12.07.05</v>
          </cell>
          <cell r="B204" t="str">
            <v>Suministro y montaje de estación manual.</v>
          </cell>
          <cell r="C204" t="str">
            <v>UN</v>
          </cell>
          <cell r="D204">
            <v>2</v>
          </cell>
          <cell r="E204">
            <v>207979</v>
          </cell>
          <cell r="F204">
            <v>415958</v>
          </cell>
          <cell r="G204">
            <v>0</v>
          </cell>
        </row>
        <row r="205">
          <cell r="A205" t="str">
            <v>12.07.06</v>
          </cell>
          <cell r="B205" t="str">
            <v>Suministro y montaje de sirena estroboscópica.</v>
          </cell>
          <cell r="C205" t="str">
            <v>UN</v>
          </cell>
          <cell r="D205">
            <v>2</v>
          </cell>
          <cell r="E205">
            <v>260979</v>
          </cell>
          <cell r="F205">
            <v>521958</v>
          </cell>
          <cell r="G205">
            <v>0</v>
          </cell>
        </row>
        <row r="206">
          <cell r="A206">
            <v>12.08</v>
          </cell>
          <cell r="B206" t="str">
            <v>SEÑALES DE EVACUACIÓN</v>
          </cell>
          <cell r="C206">
            <v>0</v>
          </cell>
          <cell r="D206">
            <v>0</v>
          </cell>
          <cell r="E206">
            <v>0</v>
          </cell>
          <cell r="F206">
            <v>1461860</v>
          </cell>
          <cell r="G206">
            <v>0</v>
          </cell>
        </row>
        <row r="207">
          <cell r="A207" t="str">
            <v>12.08.01</v>
          </cell>
          <cell r="B207" t="str">
            <v>Salida para señal de evacuación en tubo conduit IMC y cable de cobre 2No12 retardante a la llama. Incluye toma regulada, soportes y accesoriospara completar la salida.</v>
          </cell>
          <cell r="C207" t="str">
            <v>UN</v>
          </cell>
          <cell r="D207">
            <v>4</v>
          </cell>
          <cell r="E207">
            <v>131811</v>
          </cell>
          <cell r="F207">
            <v>527244</v>
          </cell>
          <cell r="G207">
            <v>0</v>
          </cell>
        </row>
        <row r="208">
          <cell r="A208" t="str">
            <v>12.08.02</v>
          </cell>
          <cell r="B208" t="str">
            <v>Suministro, montaje y conexión de luminaria de emergencia de 11W bajo consumo. Incluye bombilla y accesorios.</v>
          </cell>
          <cell r="C208" t="str">
            <v>UN</v>
          </cell>
          <cell r="D208">
            <v>4</v>
          </cell>
          <cell r="E208">
            <v>233654</v>
          </cell>
          <cell r="F208">
            <v>934616</v>
          </cell>
          <cell r="G208">
            <v>0</v>
          </cell>
        </row>
        <row r="209">
          <cell r="A209">
            <v>12.11</v>
          </cell>
          <cell r="B209" t="str">
            <v>SISTEMA CÁMARA DE VIGILANCIA CCTV</v>
          </cell>
          <cell r="C209">
            <v>0</v>
          </cell>
          <cell r="D209">
            <v>0</v>
          </cell>
          <cell r="E209">
            <v>0</v>
          </cell>
          <cell r="F209">
            <v>221272</v>
          </cell>
          <cell r="G209">
            <v>0</v>
          </cell>
        </row>
        <row r="210">
          <cell r="A210" t="str">
            <v>12.11.01</v>
          </cell>
          <cell r="B210" t="str">
            <v>Salida para CCTV en tubo conduit EMT de 3/4" y cable UTP categoría 6a. Incluye soportes y accesorios para completar la salida.</v>
          </cell>
          <cell r="C210" t="str">
            <v>UN</v>
          </cell>
          <cell r="D210">
            <v>2</v>
          </cell>
          <cell r="E210">
            <v>110636</v>
          </cell>
          <cell r="F210">
            <v>221272</v>
          </cell>
          <cell r="G210">
            <v>0</v>
          </cell>
        </row>
        <row r="211">
          <cell r="A211">
            <v>13</v>
          </cell>
          <cell r="B211" t="str">
            <v>ASEO Y VARIOS</v>
          </cell>
          <cell r="C211">
            <v>0</v>
          </cell>
          <cell r="D211">
            <v>0</v>
          </cell>
          <cell r="E211">
            <v>0</v>
          </cell>
          <cell r="F211">
            <v>0</v>
          </cell>
          <cell r="G211">
            <v>64686</v>
          </cell>
        </row>
        <row r="212">
          <cell r="A212" t="str">
            <v>13.01</v>
          </cell>
          <cell r="B212" t="str">
            <v>ASEO Y LIMPIEZA</v>
          </cell>
          <cell r="C212">
            <v>0</v>
          </cell>
          <cell r="D212">
            <v>0</v>
          </cell>
          <cell r="E212">
            <v>0</v>
          </cell>
          <cell r="F212">
            <v>64686</v>
          </cell>
          <cell r="G212">
            <v>0</v>
          </cell>
        </row>
        <row r="213">
          <cell r="A213" t="str">
            <v>13.01.01</v>
          </cell>
          <cell r="B213" t="str">
            <v xml:space="preserve">Aseo general final, incluye retiro de escombros </v>
          </cell>
          <cell r="C213" t="str">
            <v>M²</v>
          </cell>
          <cell r="D213">
            <v>87.77</v>
          </cell>
          <cell r="E213">
            <v>737</v>
          </cell>
          <cell r="F213">
            <v>64686</v>
          </cell>
          <cell r="G213">
            <v>0</v>
          </cell>
        </row>
        <row r="214">
          <cell r="A214">
            <v>14</v>
          </cell>
          <cell r="B214" t="str">
            <v>TANQUE DE ALMACENAMIENTO V 120 M3</v>
          </cell>
          <cell r="C214">
            <v>0</v>
          </cell>
          <cell r="D214">
            <v>0</v>
          </cell>
          <cell r="E214">
            <v>0</v>
          </cell>
          <cell r="F214">
            <v>0</v>
          </cell>
          <cell r="G214">
            <v>27054071</v>
          </cell>
        </row>
        <row r="215">
          <cell r="A215" t="str">
            <v>14.01</v>
          </cell>
          <cell r="B215" t="str">
            <v>EXCAVACIONES Y RELLENOS</v>
          </cell>
          <cell r="C215">
            <v>0</v>
          </cell>
          <cell r="D215">
            <v>0</v>
          </cell>
          <cell r="E215">
            <v>0</v>
          </cell>
          <cell r="F215">
            <v>2292917</v>
          </cell>
          <cell r="G215">
            <v>0</v>
          </cell>
        </row>
        <row r="216">
          <cell r="A216" t="str">
            <v>14.01.01</v>
          </cell>
          <cell r="B216" t="str">
            <v>Excavación manual de material heterogéneo para cimentación "Descapote y Muros" Incluye cargue y retiro del material excavado a botadero autorizados.</v>
          </cell>
          <cell r="C216" t="str">
            <v>M³</v>
          </cell>
          <cell r="D216">
            <v>45</v>
          </cell>
          <cell r="E216">
            <v>34304</v>
          </cell>
          <cell r="F216">
            <v>1543680</v>
          </cell>
          <cell r="G216">
            <v>0</v>
          </cell>
        </row>
        <row r="217">
          <cell r="A217" t="str">
            <v>14.01.02</v>
          </cell>
          <cell r="B217" t="str">
            <v>Relleno en base granular B-400 compactado al 95% del protor (suministro e instalación), para espaldar del tanque.</v>
          </cell>
          <cell r="C217" t="str">
            <v>M³</v>
          </cell>
          <cell r="D217">
            <v>13.5</v>
          </cell>
          <cell r="E217">
            <v>55499</v>
          </cell>
          <cell r="F217">
            <v>749237</v>
          </cell>
          <cell r="G217">
            <v>0</v>
          </cell>
        </row>
        <row r="218">
          <cell r="A218" t="str">
            <v>14.02</v>
          </cell>
          <cell r="B218" t="str">
            <v xml:space="preserve">HORMIGON </v>
          </cell>
          <cell r="C218">
            <v>0</v>
          </cell>
          <cell r="D218">
            <v>0</v>
          </cell>
          <cell r="E218">
            <v>0</v>
          </cell>
          <cell r="F218">
            <v>12459450</v>
          </cell>
          <cell r="G218">
            <v>0</v>
          </cell>
        </row>
        <row r="219">
          <cell r="A219" t="str">
            <v>14.02.01</v>
          </cell>
          <cell r="B219" t="str">
            <v>Concreto de limpieza de 1500 Psi e=±0,05m.</v>
          </cell>
          <cell r="C219" t="str">
            <v>M³</v>
          </cell>
          <cell r="D219">
            <v>0.30000000000000004</v>
          </cell>
          <cell r="E219">
            <v>435241</v>
          </cell>
          <cell r="F219">
            <v>130572</v>
          </cell>
          <cell r="G219">
            <v>0</v>
          </cell>
        </row>
        <row r="220">
          <cell r="A220" t="str">
            <v>14.02.02</v>
          </cell>
          <cell r="B220" t="str">
            <v>Pañete de proteccion de taludes con mortero 1.4 de espesor 2.5 cm y malla de pollo.</v>
          </cell>
          <cell r="C220" t="str">
            <v>M²</v>
          </cell>
          <cell r="D220">
            <v>47.599999999999994</v>
          </cell>
          <cell r="E220">
            <v>12673</v>
          </cell>
          <cell r="F220">
            <v>603235</v>
          </cell>
          <cell r="G220">
            <v>0</v>
          </cell>
        </row>
        <row r="221">
          <cell r="A221" t="str">
            <v>14.02.03</v>
          </cell>
          <cell r="B221" t="str">
            <v xml:space="preserve">Muro en hormigón 4000 PSI de baja impermeabilidad  a la vista E:20cm para tanque de almacenamiento de incluye refuerzo, alambre y todos los elementos necesarios para su buen funcionamiento. </v>
          </cell>
          <cell r="C221" t="str">
            <v>M²</v>
          </cell>
          <cell r="D221">
            <v>51.9</v>
          </cell>
          <cell r="E221">
            <v>190555</v>
          </cell>
          <cell r="F221">
            <v>9889805</v>
          </cell>
          <cell r="G221">
            <v>0</v>
          </cell>
        </row>
        <row r="222">
          <cell r="A222" t="str">
            <v>14.02.04</v>
          </cell>
          <cell r="B222" t="str">
            <v>Placa de contrapiso "fondo" en concreto 4000 PSI de baja impermeabilidad  E:20cm; incluye refuerzo, tratamiento de juntas por grietas a la fundida y curadores.</v>
          </cell>
          <cell r="C222" t="str">
            <v>M²</v>
          </cell>
          <cell r="D222">
            <v>9</v>
          </cell>
          <cell r="E222">
            <v>94218</v>
          </cell>
          <cell r="F222">
            <v>847962</v>
          </cell>
          <cell r="G222">
            <v>0</v>
          </cell>
        </row>
        <row r="223">
          <cell r="A223" t="str">
            <v>14.02.05</v>
          </cell>
          <cell r="B223" t="str">
            <v>Placa tapa del tanque en concreto 4000 PSI de baja impermeabilidad, para tanque de almacenamiento E: 20cm; incluye refuerzo,tratamiento de juntas por grietas a la fundida y curadores.</v>
          </cell>
          <cell r="C223" t="str">
            <v>M²</v>
          </cell>
          <cell r="D223">
            <v>9</v>
          </cell>
          <cell r="E223">
            <v>109764</v>
          </cell>
          <cell r="F223">
            <v>987876</v>
          </cell>
          <cell r="G223">
            <v>0</v>
          </cell>
        </row>
        <row r="224">
          <cell r="A224" t="str">
            <v>14.03</v>
          </cell>
          <cell r="B224" t="str">
            <v xml:space="preserve">ACERO DE REFUERZO </v>
          </cell>
          <cell r="C224">
            <v>0</v>
          </cell>
          <cell r="D224">
            <v>0</v>
          </cell>
          <cell r="E224">
            <v>0</v>
          </cell>
          <cell r="F224">
            <v>4813034</v>
          </cell>
          <cell r="G224">
            <v>0</v>
          </cell>
        </row>
        <row r="225">
          <cell r="A225" t="str">
            <v>14.03.01</v>
          </cell>
          <cell r="B225" t="str">
            <v>Acero 60.000 PSI para cimentación ( Incluye alambre negro, figuración y trasiego).</v>
          </cell>
          <cell r="C225" t="str">
            <v>Kg</v>
          </cell>
          <cell r="D225">
            <v>1677.6000000000004</v>
          </cell>
          <cell r="E225">
            <v>2869</v>
          </cell>
          <cell r="F225">
            <v>4813034</v>
          </cell>
          <cell r="G225">
            <v>0</v>
          </cell>
        </row>
        <row r="226">
          <cell r="A226" t="str">
            <v>14.04</v>
          </cell>
          <cell r="B226" t="str">
            <v>IMPERMEABILIZATES</v>
          </cell>
          <cell r="C226">
            <v>0</v>
          </cell>
          <cell r="D226">
            <v>0</v>
          </cell>
          <cell r="E226">
            <v>0</v>
          </cell>
          <cell r="F226">
            <v>4325422</v>
          </cell>
          <cell r="G226">
            <v>0</v>
          </cell>
        </row>
        <row r="227">
          <cell r="A227" t="str">
            <v>14.04.01</v>
          </cell>
          <cell r="B227" t="str">
            <v xml:space="preserve">Impermeabilización de muros enterrados externamente (terreno) con  igol denso o equivalente mas imprimante, 2 manos según ficha técnica </v>
          </cell>
          <cell r="C227" t="str">
            <v>M²</v>
          </cell>
          <cell r="D227">
            <v>51.9</v>
          </cell>
          <cell r="E227">
            <v>26314</v>
          </cell>
          <cell r="F227">
            <v>1365697</v>
          </cell>
          <cell r="G227">
            <v>0</v>
          </cell>
        </row>
        <row r="228">
          <cell r="A228" t="str">
            <v>14.04.02</v>
          </cell>
          <cell r="B228" t="str">
            <v>Limpieza y lavada e Impermeabilización de tanque  "Muros, placa inferior o superior"  con Sikaguarg-63N internamente, incluye resanes y todos los accesorios necesarios para su buen funcionamiento.</v>
          </cell>
          <cell r="C228" t="str">
            <v>M²</v>
          </cell>
          <cell r="D228">
            <v>83.91</v>
          </cell>
          <cell r="E228">
            <v>22495</v>
          </cell>
          <cell r="F228">
            <v>1887555</v>
          </cell>
          <cell r="G228">
            <v>0</v>
          </cell>
        </row>
        <row r="229">
          <cell r="A229" t="str">
            <v>14.04.03</v>
          </cell>
          <cell r="B229" t="str">
            <v>Cinta PVC 022 con unión en calor y soldadura PVC</v>
          </cell>
          <cell r="C229" t="str">
            <v>M</v>
          </cell>
          <cell r="D229">
            <v>22</v>
          </cell>
          <cell r="E229">
            <v>48735</v>
          </cell>
          <cell r="F229">
            <v>1072170</v>
          </cell>
          <cell r="G229">
            <v>0</v>
          </cell>
        </row>
        <row r="230">
          <cell r="A230" t="str">
            <v>14.05</v>
          </cell>
          <cell r="B230" t="str">
            <v>CARPINTERIA EN METALICA Y EN ACERO INOXIDABLE.</v>
          </cell>
          <cell r="C230">
            <v>0</v>
          </cell>
          <cell r="D230">
            <v>0</v>
          </cell>
          <cell r="E230">
            <v>0</v>
          </cell>
          <cell r="F230">
            <v>3163248</v>
          </cell>
          <cell r="G230">
            <v>0</v>
          </cell>
        </row>
        <row r="231">
          <cell r="A231" t="str">
            <v>14.05.01</v>
          </cell>
          <cell r="B231" t="str">
            <v xml:space="preserve">Escalera de gato para tanque en acero inoxidable D:1" Cal 18 Ref 304 ancho 50 cm, incluye anclajes con epoxico a muro,soldadura en acero inoxidable en las uniones, pulida y brillada  y los accesorios necesarios para su buen funcionamiento. </v>
          </cell>
          <cell r="C231" t="str">
            <v>M</v>
          </cell>
          <cell r="D231">
            <v>6</v>
          </cell>
          <cell r="E231">
            <v>392230</v>
          </cell>
          <cell r="F231">
            <v>2353380</v>
          </cell>
          <cell r="G231">
            <v>0</v>
          </cell>
        </row>
        <row r="232">
          <cell r="A232" t="str">
            <v>14.05.02</v>
          </cell>
          <cell r="B232" t="str">
            <v>Tapa en lamina alfajor calibre 3/16" en acero ASTM A-36,marco en angulo 11/4"x1/8", Bisagra tipo basculante para Man-hole de acceso  a tanque y cuarto de maquinas (Dimensiones 0.70X.70 m) incluye anclajes, pintura antocorrosiva y pintura en esmalte tipo i</v>
          </cell>
          <cell r="C232" t="str">
            <v>Un</v>
          </cell>
          <cell r="D232">
            <v>1</v>
          </cell>
          <cell r="E232">
            <v>333992</v>
          </cell>
          <cell r="F232">
            <v>333992</v>
          </cell>
          <cell r="G232">
            <v>0</v>
          </cell>
        </row>
        <row r="233">
          <cell r="A233" t="str">
            <v>14.05.03</v>
          </cell>
          <cell r="B233" t="str">
            <v>Bastones de ventilación en tubería de ø 4" en acero carbono SCH 40 de longitud 60 Cm con ruana en lamina cal 18 25X25cm y codos, incluye pintura horneable al baston con los accesorios</v>
          </cell>
          <cell r="C233" t="str">
            <v>Un</v>
          </cell>
          <cell r="D233">
            <v>2</v>
          </cell>
          <cell r="E233">
            <v>237938</v>
          </cell>
          <cell r="F233">
            <v>475876</v>
          </cell>
          <cell r="G233">
            <v>0</v>
          </cell>
        </row>
        <row r="234">
          <cell r="A234">
            <v>0</v>
          </cell>
          <cell r="B234" t="str">
            <v>VALOR COSTOS DIRECTOS</v>
          </cell>
          <cell r="C234">
            <v>0</v>
          </cell>
          <cell r="D234">
            <v>0</v>
          </cell>
          <cell r="E234">
            <v>0</v>
          </cell>
          <cell r="F234">
            <v>0</v>
          </cell>
          <cell r="G234" t="e">
            <v>#VALUE!</v>
          </cell>
        </row>
        <row r="235">
          <cell r="A235">
            <v>0</v>
          </cell>
          <cell r="B235">
            <v>0</v>
          </cell>
          <cell r="C235">
            <v>0</v>
          </cell>
          <cell r="D235">
            <v>0</v>
          </cell>
          <cell r="E235">
            <v>0</v>
          </cell>
          <cell r="F235">
            <v>0</v>
          </cell>
          <cell r="G235">
            <v>0</v>
          </cell>
        </row>
        <row r="236">
          <cell r="A236">
            <v>0</v>
          </cell>
          <cell r="B236" t="str">
            <v xml:space="preserve">ADMINISTRACION </v>
          </cell>
          <cell r="C236">
            <v>0</v>
          </cell>
          <cell r="D236">
            <v>0.13</v>
          </cell>
          <cell r="E236">
            <v>0</v>
          </cell>
          <cell r="F236">
            <v>0</v>
          </cell>
          <cell r="G236" t="e">
            <v>#VALUE!</v>
          </cell>
        </row>
        <row r="237">
          <cell r="A237">
            <v>0</v>
          </cell>
          <cell r="B237" t="str">
            <v>IMPREVISTOS</v>
          </cell>
          <cell r="C237">
            <v>0</v>
          </cell>
          <cell r="D237">
            <v>0.03</v>
          </cell>
          <cell r="E237">
            <v>0</v>
          </cell>
          <cell r="F237">
            <v>0</v>
          </cell>
          <cell r="G237" t="e">
            <v>#VALUE!</v>
          </cell>
        </row>
        <row r="238">
          <cell r="A238">
            <v>0</v>
          </cell>
          <cell r="B238" t="str">
            <v>UTILIDAD</v>
          </cell>
          <cell r="C238">
            <v>0</v>
          </cell>
          <cell r="D238">
            <v>0.04</v>
          </cell>
          <cell r="E238">
            <v>0</v>
          </cell>
          <cell r="F238">
            <v>0</v>
          </cell>
          <cell r="G238" t="e">
            <v>#VALUE!</v>
          </cell>
        </row>
        <row r="239">
          <cell r="A239">
            <v>0</v>
          </cell>
          <cell r="B239" t="str">
            <v>VALOR IVA 16% SOBRE UTILIDAD</v>
          </cell>
          <cell r="C239">
            <v>0</v>
          </cell>
          <cell r="D239">
            <v>0.16</v>
          </cell>
          <cell r="E239">
            <v>0</v>
          </cell>
          <cell r="F239">
            <v>0</v>
          </cell>
          <cell r="G239" t="e">
            <v>#VALUE!</v>
          </cell>
        </row>
        <row r="240">
          <cell r="A240">
            <v>0</v>
          </cell>
          <cell r="B240" t="str">
            <v xml:space="preserve">IMPUESTO DE  CONTRIBUCION ESPECIAL </v>
          </cell>
          <cell r="C240">
            <v>0</v>
          </cell>
          <cell r="D240">
            <v>0.05</v>
          </cell>
          <cell r="E240">
            <v>0</v>
          </cell>
          <cell r="F240">
            <v>0</v>
          </cell>
          <cell r="G240" t="e">
            <v>#VALUE!</v>
          </cell>
        </row>
        <row r="241">
          <cell r="A241">
            <v>0</v>
          </cell>
          <cell r="B241" t="str">
            <v>VALOR  TOTAL OBRA (A)</v>
          </cell>
          <cell r="C241">
            <v>0</v>
          </cell>
          <cell r="D241">
            <v>0</v>
          </cell>
          <cell r="E241">
            <v>0</v>
          </cell>
          <cell r="F241">
            <v>0</v>
          </cell>
          <cell r="G241" t="e">
            <v>#VALUE!</v>
          </cell>
        </row>
        <row r="242">
          <cell r="A242">
            <v>0</v>
          </cell>
          <cell r="B242">
            <v>0</v>
          </cell>
          <cell r="C242">
            <v>0</v>
          </cell>
          <cell r="D242">
            <v>0</v>
          </cell>
          <cell r="E242">
            <v>0</v>
          </cell>
          <cell r="F242">
            <v>0</v>
          </cell>
          <cell r="G242">
            <v>0</v>
          </cell>
        </row>
        <row r="243">
          <cell r="A243" t="str">
            <v>DURACION DE LA OBRA:</v>
          </cell>
          <cell r="B243">
            <v>0</v>
          </cell>
          <cell r="C243">
            <v>0</v>
          </cell>
          <cell r="D243" t="str">
            <v>CONVECIONES</v>
          </cell>
          <cell r="E243">
            <v>0</v>
          </cell>
          <cell r="F243">
            <v>0</v>
          </cell>
          <cell r="G243">
            <v>0</v>
          </cell>
        </row>
        <row r="244">
          <cell r="A244">
            <v>0</v>
          </cell>
          <cell r="B244">
            <v>3</v>
          </cell>
          <cell r="C244" t="str">
            <v>Meses</v>
          </cell>
          <cell r="D244" t="str">
            <v xml:space="preserve">Unidad de Medida </v>
          </cell>
          <cell r="E244" t="str">
            <v>Descripción</v>
          </cell>
          <cell r="F244" t="str">
            <v xml:space="preserve">Unidad de Medida </v>
          </cell>
          <cell r="G244" t="str">
            <v>Descripción</v>
          </cell>
        </row>
        <row r="245">
          <cell r="A245" t="str">
            <v xml:space="preserve">COSTO X METRO CUADRADO </v>
          </cell>
          <cell r="B245">
            <v>0</v>
          </cell>
          <cell r="C245">
            <v>0</v>
          </cell>
          <cell r="D245" t="str">
            <v>M³</v>
          </cell>
          <cell r="E245" t="str">
            <v xml:space="preserve">Metro Cubico </v>
          </cell>
          <cell r="F245" t="str">
            <v>Kg</v>
          </cell>
          <cell r="G245" t="str">
            <v xml:space="preserve">Kilogramo </v>
          </cell>
        </row>
        <row r="246">
          <cell r="A246">
            <v>0</v>
          </cell>
          <cell r="B246">
            <v>0</v>
          </cell>
          <cell r="C246">
            <v>0</v>
          </cell>
          <cell r="D246" t="str">
            <v>M²</v>
          </cell>
          <cell r="E246" t="str">
            <v xml:space="preserve">Metro Cuadrado </v>
          </cell>
          <cell r="F246" t="str">
            <v>Un</v>
          </cell>
          <cell r="G246" t="str">
            <v>Unidad</v>
          </cell>
        </row>
        <row r="247">
          <cell r="A247">
            <v>0</v>
          </cell>
          <cell r="B247">
            <v>0</v>
          </cell>
          <cell r="C247">
            <v>0</v>
          </cell>
          <cell r="D247" t="str">
            <v>M</v>
          </cell>
          <cell r="E247" t="str">
            <v xml:space="preserve">Metro lineal </v>
          </cell>
          <cell r="F247" t="str">
            <v>Gl</v>
          </cell>
          <cell r="G247" t="str">
            <v xml:space="preserve">Global </v>
          </cell>
        </row>
        <row r="248">
          <cell r="A248" t="str">
            <v>Observación</v>
          </cell>
          <cell r="B248">
            <v>0</v>
          </cell>
          <cell r="C248">
            <v>0</v>
          </cell>
          <cell r="D248" t="str">
            <v>E</v>
          </cell>
          <cell r="E248" t="str">
            <v>Espesor</v>
          </cell>
          <cell r="F248" t="str">
            <v>Lb</v>
          </cell>
          <cell r="G248" t="str">
            <v>Libras (500 Gms)</v>
          </cell>
        </row>
        <row r="249">
          <cell r="A249">
            <v>1</v>
          </cell>
          <cell r="B249" t="str">
            <v>El presupuesto incluye el capitulo de Actividades preliminares del todo el proyecto</v>
          </cell>
          <cell r="C249">
            <v>0</v>
          </cell>
          <cell r="D249" t="str">
            <v>ф</v>
          </cell>
          <cell r="E249" t="str">
            <v>Diametro</v>
          </cell>
          <cell r="F249">
            <v>0</v>
          </cell>
          <cell r="G249">
            <v>0</v>
          </cell>
        </row>
        <row r="250">
          <cell r="A250">
            <v>2</v>
          </cell>
          <cell r="B250" t="str">
            <v>Las excavaciones y rellenos de cimentacion no incluyen sobre anchos y derrumbes</v>
          </cell>
          <cell r="C250">
            <v>0</v>
          </cell>
          <cell r="D250">
            <v>0</v>
          </cell>
          <cell r="E250">
            <v>0</v>
          </cell>
          <cell r="F250">
            <v>0</v>
          </cell>
          <cell r="G250">
            <v>0</v>
          </cell>
        </row>
        <row r="251">
          <cell r="A251">
            <v>0</v>
          </cell>
          <cell r="B251">
            <v>0</v>
          </cell>
          <cell r="C251">
            <v>0</v>
          </cell>
          <cell r="D251">
            <v>0</v>
          </cell>
          <cell r="E251">
            <v>0</v>
          </cell>
          <cell r="F251">
            <v>0</v>
          </cell>
          <cell r="G251">
            <v>0</v>
          </cell>
        </row>
        <row r="252">
          <cell r="A252" t="str">
            <v>Para constancia de lo anterior, se firma la presente acta bajo la responsabilidad expresa de los que intervienen en ella, de  conformidad  con las funciones  desempeñadas por cada uno de los mismos,  de acuerdo con el manual de interventoría, en _________</v>
          </cell>
          <cell r="B252">
            <v>0</v>
          </cell>
          <cell r="C252">
            <v>0</v>
          </cell>
          <cell r="D252">
            <v>0</v>
          </cell>
          <cell r="E252">
            <v>0</v>
          </cell>
          <cell r="F252">
            <v>0</v>
          </cell>
          <cell r="G252">
            <v>0</v>
          </cell>
        </row>
        <row r="253">
          <cell r="A253">
            <v>0</v>
          </cell>
          <cell r="B253">
            <v>0</v>
          </cell>
          <cell r="C253">
            <v>0</v>
          </cell>
          <cell r="D253">
            <v>0</v>
          </cell>
          <cell r="E253">
            <v>0</v>
          </cell>
          <cell r="F253">
            <v>0</v>
          </cell>
          <cell r="G253">
            <v>0</v>
          </cell>
        </row>
        <row r="254">
          <cell r="A254">
            <v>0</v>
          </cell>
          <cell r="B254">
            <v>0</v>
          </cell>
          <cell r="C254">
            <v>0</v>
          </cell>
          <cell r="D254">
            <v>0</v>
          </cell>
          <cell r="E254">
            <v>0</v>
          </cell>
          <cell r="F254">
            <v>0</v>
          </cell>
          <cell r="G254">
            <v>0</v>
          </cell>
        </row>
        <row r="255">
          <cell r="A255">
            <v>0</v>
          </cell>
          <cell r="B255">
            <v>0</v>
          </cell>
          <cell r="C255">
            <v>0</v>
          </cell>
          <cell r="D255">
            <v>0</v>
          </cell>
          <cell r="E255">
            <v>0</v>
          </cell>
          <cell r="F255">
            <v>0</v>
          </cell>
          <cell r="G255">
            <v>0</v>
          </cell>
        </row>
        <row r="256">
          <cell r="A256">
            <v>0</v>
          </cell>
          <cell r="B256" t="str">
            <v>Firma:</v>
          </cell>
          <cell r="C256">
            <v>0</v>
          </cell>
          <cell r="D256">
            <v>0</v>
          </cell>
          <cell r="E256">
            <v>0</v>
          </cell>
          <cell r="F256">
            <v>0</v>
          </cell>
          <cell r="G256">
            <v>0</v>
          </cell>
        </row>
        <row r="257">
          <cell r="A257">
            <v>0</v>
          </cell>
          <cell r="B257" t="str">
            <v xml:space="preserve">Nombre: </v>
          </cell>
          <cell r="C257">
            <v>0</v>
          </cell>
          <cell r="D257">
            <v>0</v>
          </cell>
          <cell r="E257">
            <v>0</v>
          </cell>
          <cell r="F257">
            <v>0</v>
          </cell>
          <cell r="G257">
            <v>0</v>
          </cell>
        </row>
        <row r="258">
          <cell r="A258">
            <v>0</v>
          </cell>
          <cell r="B258" t="str">
            <v>REPRESENTATE LEGAL Ó DIRECTOR DE CONSULTORIA</v>
          </cell>
          <cell r="C258">
            <v>0</v>
          </cell>
          <cell r="D258">
            <v>0</v>
          </cell>
          <cell r="E258">
            <v>0</v>
          </cell>
          <cell r="F258">
            <v>0</v>
          </cell>
          <cell r="G258">
            <v>0</v>
          </cell>
        </row>
        <row r="259">
          <cell r="A259" t="str">
            <v>C. OBSERVACIONES INTERVENTORIA (Campo de obligatorio diligenciamiento)</v>
          </cell>
          <cell r="B259">
            <v>0</v>
          </cell>
          <cell r="C259">
            <v>0</v>
          </cell>
          <cell r="D259">
            <v>0</v>
          </cell>
          <cell r="E259">
            <v>0</v>
          </cell>
          <cell r="F259">
            <v>0</v>
          </cell>
          <cell r="G259">
            <v>0</v>
          </cell>
        </row>
        <row r="260">
          <cell r="A260">
            <v>0</v>
          </cell>
          <cell r="B260">
            <v>0</v>
          </cell>
          <cell r="C260">
            <v>0</v>
          </cell>
          <cell r="D260">
            <v>0</v>
          </cell>
          <cell r="E260">
            <v>0</v>
          </cell>
          <cell r="F260">
            <v>0</v>
          </cell>
          <cell r="G260">
            <v>0</v>
          </cell>
        </row>
        <row r="261">
          <cell r="A261">
            <v>0</v>
          </cell>
          <cell r="B261">
            <v>0</v>
          </cell>
          <cell r="C261">
            <v>0</v>
          </cell>
          <cell r="D261">
            <v>0</v>
          </cell>
          <cell r="E261">
            <v>0</v>
          </cell>
          <cell r="F261">
            <v>0</v>
          </cell>
          <cell r="G261">
            <v>0</v>
          </cell>
        </row>
        <row r="262">
          <cell r="A262">
            <v>0</v>
          </cell>
          <cell r="B262">
            <v>0</v>
          </cell>
          <cell r="C262">
            <v>0</v>
          </cell>
          <cell r="D262">
            <v>0</v>
          </cell>
          <cell r="E262">
            <v>0</v>
          </cell>
          <cell r="F262">
            <v>0</v>
          </cell>
          <cell r="G262">
            <v>0</v>
          </cell>
        </row>
        <row r="263">
          <cell r="A263">
            <v>0</v>
          </cell>
          <cell r="B263" t="str">
            <v>Firma:</v>
          </cell>
          <cell r="C263">
            <v>0</v>
          </cell>
          <cell r="D263">
            <v>0</v>
          </cell>
          <cell r="E263">
            <v>0</v>
          </cell>
          <cell r="F263">
            <v>0</v>
          </cell>
          <cell r="G263">
            <v>0</v>
          </cell>
        </row>
        <row r="264">
          <cell r="A264">
            <v>0</v>
          </cell>
          <cell r="B264" t="str">
            <v xml:space="preserve">Nombre: </v>
          </cell>
          <cell r="C264">
            <v>0</v>
          </cell>
          <cell r="D264">
            <v>0</v>
          </cell>
          <cell r="E264">
            <v>0</v>
          </cell>
          <cell r="F264">
            <v>0</v>
          </cell>
          <cell r="G264" t="str">
            <v>Original  - FONADE</v>
          </cell>
        </row>
        <row r="265">
          <cell r="A265">
            <v>0</v>
          </cell>
          <cell r="B265" t="str">
            <v>REPRESENTANTE LEGAL Ó DIRECTOR DE INTERVENTORÍA</v>
          </cell>
          <cell r="C265">
            <v>0</v>
          </cell>
          <cell r="D265">
            <v>0</v>
          </cell>
          <cell r="E265">
            <v>0</v>
          </cell>
          <cell r="F265">
            <v>0</v>
          </cell>
          <cell r="G265" t="str">
            <v>Copias: Contratista, Interventor</v>
          </cell>
        </row>
        <row r="266">
          <cell r="C266">
            <v>0</v>
          </cell>
          <cell r="D266">
            <v>0</v>
          </cell>
          <cell r="E266">
            <v>0</v>
          </cell>
          <cell r="F266">
            <v>0</v>
          </cell>
          <cell r="G266">
            <v>0</v>
          </cell>
        </row>
        <row r="267">
          <cell r="C267">
            <v>0</v>
          </cell>
          <cell r="D267">
            <v>0</v>
          </cell>
          <cell r="E267">
            <v>0</v>
          </cell>
          <cell r="F267">
            <v>0</v>
          </cell>
          <cell r="G267">
            <v>0</v>
          </cell>
        </row>
        <row r="268">
          <cell r="C268">
            <v>0</v>
          </cell>
          <cell r="D268">
            <v>0</v>
          </cell>
          <cell r="E268">
            <v>0</v>
          </cell>
          <cell r="F268">
            <v>0</v>
          </cell>
          <cell r="G268">
            <v>0</v>
          </cell>
        </row>
        <row r="269">
          <cell r="C269">
            <v>0</v>
          </cell>
          <cell r="D269">
            <v>0</v>
          </cell>
          <cell r="E269">
            <v>0</v>
          </cell>
          <cell r="F269">
            <v>0</v>
          </cell>
          <cell r="G269">
            <v>0</v>
          </cell>
        </row>
        <row r="270">
          <cell r="C270">
            <v>0</v>
          </cell>
          <cell r="D270">
            <v>0</v>
          </cell>
          <cell r="E270">
            <v>0</v>
          </cell>
          <cell r="F270">
            <v>0</v>
          </cell>
          <cell r="G270">
            <v>0</v>
          </cell>
        </row>
        <row r="271">
          <cell r="C271">
            <v>0</v>
          </cell>
          <cell r="D271">
            <v>0</v>
          </cell>
          <cell r="E271">
            <v>0</v>
          </cell>
          <cell r="F271">
            <v>0</v>
          </cell>
          <cell r="G271">
            <v>0</v>
          </cell>
        </row>
        <row r="272">
          <cell r="C272">
            <v>0</v>
          </cell>
          <cell r="D272">
            <v>0</v>
          </cell>
          <cell r="E272">
            <v>0</v>
          </cell>
          <cell r="F272">
            <v>0</v>
          </cell>
          <cell r="G272">
            <v>0</v>
          </cell>
        </row>
        <row r="273">
          <cell r="C273">
            <v>0</v>
          </cell>
          <cell r="D273">
            <v>0</v>
          </cell>
          <cell r="E273">
            <v>0</v>
          </cell>
          <cell r="F273">
            <v>0</v>
          </cell>
          <cell r="G273">
            <v>0</v>
          </cell>
        </row>
        <row r="274">
          <cell r="C274">
            <v>0</v>
          </cell>
          <cell r="D274">
            <v>0</v>
          </cell>
          <cell r="E274">
            <v>0</v>
          </cell>
          <cell r="F274">
            <v>0</v>
          </cell>
          <cell r="G274">
            <v>0</v>
          </cell>
        </row>
        <row r="275">
          <cell r="C275">
            <v>0</v>
          </cell>
          <cell r="D275">
            <v>0</v>
          </cell>
          <cell r="E275">
            <v>0</v>
          </cell>
          <cell r="F275">
            <v>0</v>
          </cell>
          <cell r="G27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Aula Multiple"/>
      <sheetName val="M.E.Comedor"/>
      <sheetName val="M.E.Lectura"/>
      <sheetName val="M.E.Gateo"/>
      <sheetName val="M.Med_Arq"/>
      <sheetName val="AIU"/>
      <sheetName val="Pres_CDI90"/>
      <sheetName val="1_Preliminares"/>
      <sheetName val="2-3_Cimentación_Est.Met"/>
      <sheetName val="4_Mampost"/>
      <sheetName val="5Electricos"/>
      <sheetName val="6_Pisos"/>
      <sheetName val="7_HidroSa"/>
      <sheetName val="8 Enchapes"/>
      <sheetName val="9_Aparatos"/>
      <sheetName val="10_Cub_CM"/>
      <sheetName val="11_CarMeta"/>
      <sheetName val="12-13-14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row r="8">
          <cell r="B8" t="str">
            <v>01.</v>
          </cell>
          <cell r="C8" t="str">
            <v>PRELIMINARES</v>
          </cell>
          <cell r="D8">
            <v>0</v>
          </cell>
          <cell r="E8">
            <v>0</v>
          </cell>
          <cell r="F8">
            <v>0</v>
          </cell>
          <cell r="G8">
            <v>0</v>
          </cell>
          <cell r="H8">
            <v>10615396</v>
          </cell>
        </row>
        <row r="9">
          <cell r="B9" t="str">
            <v>01.01</v>
          </cell>
          <cell r="C9" t="str">
            <v>ACTIVIDADES PRELIMINARES</v>
          </cell>
          <cell r="D9">
            <v>0</v>
          </cell>
          <cell r="E9">
            <v>0</v>
          </cell>
          <cell r="F9">
            <v>0</v>
          </cell>
          <cell r="G9">
            <v>0</v>
          </cell>
          <cell r="H9">
            <v>0</v>
          </cell>
        </row>
        <row r="10">
          <cell r="B10" t="str">
            <v>01.01.01</v>
          </cell>
          <cell r="C10" t="str">
            <v>Campamento provisional 50 m2. Incluye excavaciones, rellenos, concretos, aparatos sanitarios,eléctricos, y todos los demás elementos para su correcto funcionamiento.</v>
          </cell>
          <cell r="D10" t="str">
            <v>Un</v>
          </cell>
          <cell r="E10">
            <v>1</v>
          </cell>
          <cell r="F10">
            <v>3933463</v>
          </cell>
          <cell r="G10">
            <v>3933463</v>
          </cell>
          <cell r="H10">
            <v>0</v>
          </cell>
        </row>
        <row r="11">
          <cell r="B11" t="str">
            <v>01.01.02</v>
          </cell>
          <cell r="C11" t="str">
            <v>Cerramiento provisional en repisas de madera 5x10cm (distanciadas cada 1.20m) y lona verde h.=2,00 m. Incluye dados de concreto,varas de clavo y puertas.</v>
          </cell>
          <cell r="D11" t="str">
            <v>M</v>
          </cell>
          <cell r="E11">
            <v>206.32</v>
          </cell>
          <cell r="F11">
            <v>14126</v>
          </cell>
          <cell r="G11">
            <v>2914476</v>
          </cell>
          <cell r="H11">
            <v>0</v>
          </cell>
        </row>
        <row r="12">
          <cell r="B12" t="str">
            <v>01.01.03</v>
          </cell>
          <cell r="C12" t="str">
            <v>Localización y replanteo Topográfico por metro cuadrado de área construida en placa.</v>
          </cell>
          <cell r="D12" t="str">
            <v>M²</v>
          </cell>
          <cell r="E12">
            <v>1898.4</v>
          </cell>
          <cell r="F12">
            <v>1940</v>
          </cell>
          <cell r="G12">
            <v>3682896</v>
          </cell>
          <cell r="H12">
            <v>0</v>
          </cell>
        </row>
        <row r="13">
          <cell r="B13" t="str">
            <v>01.01.04</v>
          </cell>
          <cell r="C13" t="str">
            <v>Valla informativa metálica de licencia de construcción, cumpliendo con la normatividad vigente, Incluye estructura metalica y concreto de fijación</v>
          </cell>
          <cell r="D13" t="str">
            <v>M²</v>
          </cell>
          <cell r="E13">
            <v>1</v>
          </cell>
          <cell r="F13">
            <v>84561</v>
          </cell>
          <cell r="G13">
            <v>84561</v>
          </cell>
          <cell r="H13">
            <v>0</v>
          </cell>
        </row>
        <row r="14">
          <cell r="B14" t="str">
            <v>02</v>
          </cell>
          <cell r="C14" t="str">
            <v>CIMENTACIÓN</v>
          </cell>
          <cell r="D14">
            <v>0</v>
          </cell>
          <cell r="E14">
            <v>0</v>
          </cell>
          <cell r="F14">
            <v>0</v>
          </cell>
          <cell r="G14">
            <v>0</v>
          </cell>
          <cell r="H14">
            <v>131991011</v>
          </cell>
        </row>
        <row r="15">
          <cell r="B15" t="str">
            <v>02.01</v>
          </cell>
          <cell r="C15" t="str">
            <v>EXCAVACIONES Y RELLENOS</v>
          </cell>
          <cell r="D15">
            <v>0</v>
          </cell>
          <cell r="E15">
            <v>0</v>
          </cell>
          <cell r="F15">
            <v>0</v>
          </cell>
          <cell r="G15">
            <v>0</v>
          </cell>
          <cell r="H15">
            <v>0</v>
          </cell>
        </row>
        <row r="16">
          <cell r="B16" t="str">
            <v>02.01.01</v>
          </cell>
          <cell r="C16" t="str">
            <v>Excavacion manual de material heterogeneo para cimentacion "Descapote,zapatas,vigas,columnas" Incluye cargue y retiro del material excavado a botadero autorizados.</v>
          </cell>
          <cell r="D16" t="str">
            <v>M³</v>
          </cell>
          <cell r="E16">
            <v>623.15099999999995</v>
          </cell>
          <cell r="F16">
            <v>34304</v>
          </cell>
          <cell r="G16">
            <v>21376572</v>
          </cell>
          <cell r="H16">
            <v>0</v>
          </cell>
        </row>
        <row r="17">
          <cell r="B17" t="str">
            <v>02.01.02</v>
          </cell>
          <cell r="C17" t="str">
            <v>Relleno en base granular B-400 compactado al 95% del protor (suministro e instalación)</v>
          </cell>
          <cell r="D17" t="str">
            <v>M³</v>
          </cell>
          <cell r="E17">
            <v>379.68000000000006</v>
          </cell>
          <cell r="F17">
            <v>55051</v>
          </cell>
          <cell r="G17">
            <v>20901764</v>
          </cell>
          <cell r="H17">
            <v>0</v>
          </cell>
        </row>
        <row r="18">
          <cell r="B18" t="str">
            <v>02.02</v>
          </cell>
          <cell r="C18" t="str">
            <v>CONCRETOS DE CIMENTACIÓN</v>
          </cell>
          <cell r="D18">
            <v>0</v>
          </cell>
          <cell r="E18">
            <v>0</v>
          </cell>
          <cell r="F18">
            <v>0</v>
          </cell>
          <cell r="G18">
            <v>0</v>
          </cell>
          <cell r="H18">
            <v>0</v>
          </cell>
        </row>
        <row r="19">
          <cell r="B19" t="str">
            <v>02.02.01</v>
          </cell>
          <cell r="C19" t="str">
            <v>Concreto de limpieza de 1500 Psi e=0,05m</v>
          </cell>
          <cell r="D19" t="str">
            <v>M²</v>
          </cell>
          <cell r="E19">
            <v>74.599999999999994</v>
          </cell>
          <cell r="F19">
            <v>19545</v>
          </cell>
          <cell r="G19">
            <v>1458057</v>
          </cell>
          <cell r="H19">
            <v>0</v>
          </cell>
        </row>
        <row r="20">
          <cell r="B20" t="str">
            <v>02.02.02</v>
          </cell>
          <cell r="C20" t="str">
            <v>Concreto ciclopeo en Hormigon 14 Mpa 60:40</v>
          </cell>
          <cell r="D20" t="str">
            <v>M³</v>
          </cell>
          <cell r="E20">
            <v>15</v>
          </cell>
          <cell r="F20">
            <v>258477</v>
          </cell>
          <cell r="G20">
            <v>3877155</v>
          </cell>
          <cell r="H20">
            <v>0</v>
          </cell>
        </row>
        <row r="21">
          <cell r="B21" t="str">
            <v>02.02.03</v>
          </cell>
          <cell r="C21" t="str">
            <v>Zapatas en Hormigón de 24.5 Mpa en gravilla  comun, incluye formaleta donde se requiera</v>
          </cell>
          <cell r="D21" t="str">
            <v>M³</v>
          </cell>
          <cell r="E21">
            <v>26.774999999999999</v>
          </cell>
          <cell r="F21">
            <v>495456</v>
          </cell>
          <cell r="G21">
            <v>13265834</v>
          </cell>
          <cell r="H21">
            <v>0</v>
          </cell>
        </row>
        <row r="22">
          <cell r="B22" t="str">
            <v>02.02.04</v>
          </cell>
          <cell r="C22" t="str">
            <v>Vigas de cimentación en Hormigón de 24.5 Mpa, incluye formaleta donde se requiera</v>
          </cell>
          <cell r="D22" t="str">
            <v>M³</v>
          </cell>
          <cell r="E22">
            <v>22.379999999999995</v>
          </cell>
          <cell r="F22">
            <v>513084</v>
          </cell>
          <cell r="G22">
            <v>11482820</v>
          </cell>
          <cell r="H22">
            <v>0</v>
          </cell>
        </row>
        <row r="23">
          <cell r="B23" t="str">
            <v>02.03</v>
          </cell>
          <cell r="C23" t="str">
            <v xml:space="preserve">ACERO DE REFUERZO </v>
          </cell>
          <cell r="D23">
            <v>0</v>
          </cell>
          <cell r="E23">
            <v>0</v>
          </cell>
          <cell r="F23">
            <v>0</v>
          </cell>
          <cell r="G23">
            <v>0</v>
          </cell>
          <cell r="H23">
            <v>0</v>
          </cell>
        </row>
        <row r="24">
          <cell r="B24" t="str">
            <v>02.03.01</v>
          </cell>
          <cell r="C24" t="str">
            <v>Acero 60.000 PSI para cimentacion ( Incluye alambre negro,figuración y trasiego)</v>
          </cell>
          <cell r="D24" t="str">
            <v>Kg</v>
          </cell>
          <cell r="E24">
            <v>4957.4375000000009</v>
          </cell>
          <cell r="F24">
            <v>2869</v>
          </cell>
          <cell r="G24">
            <v>14222888</v>
          </cell>
          <cell r="H24">
            <v>0</v>
          </cell>
        </row>
        <row r="25">
          <cell r="B25" t="str">
            <v>02.03.02</v>
          </cell>
          <cell r="C25" t="str">
            <v>Malla electrosoldada M-188  Φ 6.00 mm c/.15m en ambos sentidos (incluye alambre negro, colocación y traslapo).</v>
          </cell>
          <cell r="D25" t="str">
            <v>Kg</v>
          </cell>
          <cell r="E25">
            <v>3630</v>
          </cell>
          <cell r="F25">
            <v>3263</v>
          </cell>
          <cell r="G25">
            <v>11844690</v>
          </cell>
          <cell r="H25">
            <v>0</v>
          </cell>
        </row>
        <row r="26">
          <cell r="B26" t="str">
            <v>02.03.03</v>
          </cell>
          <cell r="C26" t="str">
            <v>Acero 60.000 PSI para estructura  (Incluye alambre negro,figuración y trasiego)</v>
          </cell>
          <cell r="D26" t="str">
            <v>Kg</v>
          </cell>
          <cell r="E26">
            <v>10953.404375</v>
          </cell>
          <cell r="F26">
            <v>3064</v>
          </cell>
          <cell r="G26">
            <v>33561231</v>
          </cell>
          <cell r="H26">
            <v>0</v>
          </cell>
        </row>
        <row r="27">
          <cell r="B27" t="str">
            <v>03</v>
          </cell>
          <cell r="C27" t="str">
            <v>ESTRUCTURAS EN CONCRETO Y METÁLICAS</v>
          </cell>
          <cell r="D27">
            <v>0</v>
          </cell>
          <cell r="E27">
            <v>0</v>
          </cell>
          <cell r="F27">
            <v>0</v>
          </cell>
          <cell r="G27">
            <v>0</v>
          </cell>
          <cell r="H27">
            <v>223249208</v>
          </cell>
        </row>
        <row r="28">
          <cell r="B28" t="str">
            <v>03.01</v>
          </cell>
          <cell r="C28" t="str">
            <v>ELEMENTOS VERTICALES  Y HORIZONTALES</v>
          </cell>
          <cell r="D28">
            <v>0</v>
          </cell>
          <cell r="E28">
            <v>0</v>
          </cell>
          <cell r="F28">
            <v>0</v>
          </cell>
          <cell r="G28">
            <v>0</v>
          </cell>
          <cell r="H28">
            <v>0</v>
          </cell>
        </row>
        <row r="29">
          <cell r="B29" t="str">
            <v>03.01.01</v>
          </cell>
          <cell r="C29" t="str">
            <v>Columnas en hormigon 28 Mpa de secciones variables a la vista, Incluye boceles</v>
          </cell>
          <cell r="D29" t="str">
            <v>M³</v>
          </cell>
          <cell r="E29">
            <v>22.694999999999997</v>
          </cell>
          <cell r="F29">
            <v>657575</v>
          </cell>
          <cell r="G29">
            <v>14923665</v>
          </cell>
          <cell r="H29">
            <v>0</v>
          </cell>
        </row>
        <row r="30">
          <cell r="B30" t="str">
            <v>03.01.02</v>
          </cell>
          <cell r="C30" t="str">
            <v>Vigas Areas en Hormigón de 21 Mpa a la vista, Incluye boceles</v>
          </cell>
          <cell r="D30" t="str">
            <v>M³</v>
          </cell>
          <cell r="E30">
            <v>52.043999999999997</v>
          </cell>
          <cell r="F30">
            <v>639725</v>
          </cell>
          <cell r="G30">
            <v>33293848</v>
          </cell>
          <cell r="H30">
            <v>0</v>
          </cell>
        </row>
        <row r="31">
          <cell r="B31" t="str">
            <v>03.02</v>
          </cell>
          <cell r="C31" t="str">
            <v>PLACAS Y LOSAS DE ENTREPISO</v>
          </cell>
          <cell r="D31">
            <v>0</v>
          </cell>
          <cell r="E31">
            <v>0</v>
          </cell>
          <cell r="F31">
            <v>0</v>
          </cell>
          <cell r="G31">
            <v>0</v>
          </cell>
          <cell r="H31">
            <v>0</v>
          </cell>
        </row>
        <row r="32">
          <cell r="B32" t="str">
            <v>03.02.01</v>
          </cell>
          <cell r="C32" t="str">
            <v>Placa de contrapiso de E:10 cm en hormigon 21 Mpa en sistema constructivo en junta perdida.</v>
          </cell>
          <cell r="D32" t="str">
            <v>M²</v>
          </cell>
          <cell r="E32">
            <v>748.37</v>
          </cell>
          <cell r="F32">
            <v>56306</v>
          </cell>
          <cell r="G32">
            <v>42137721</v>
          </cell>
          <cell r="H32">
            <v>0</v>
          </cell>
        </row>
        <row r="33">
          <cell r="B33" t="str">
            <v>03.02.02</v>
          </cell>
          <cell r="C33" t="str">
            <v>Poliestileno expandido para juntas de 10 mm "Placa y columnas o elementos estructurales"</v>
          </cell>
          <cell r="D33" t="str">
            <v>M</v>
          </cell>
          <cell r="E33">
            <v>82.8</v>
          </cell>
          <cell r="F33">
            <v>4347</v>
          </cell>
          <cell r="G33">
            <v>359932</v>
          </cell>
          <cell r="H33">
            <v>0</v>
          </cell>
        </row>
        <row r="34">
          <cell r="B34" t="str">
            <v>03.02.03</v>
          </cell>
          <cell r="C34" t="str">
            <v>Placa en hormigón de 21 Mpa maciza espesor 15 cm para tanques</v>
          </cell>
          <cell r="D34" t="str">
            <v>M²</v>
          </cell>
          <cell r="E34">
            <v>64.202700000000007</v>
          </cell>
          <cell r="F34">
            <v>83634</v>
          </cell>
          <cell r="G34">
            <v>5369529</v>
          </cell>
          <cell r="H34">
            <v>0</v>
          </cell>
        </row>
        <row r="35">
          <cell r="B35" t="str">
            <v>03.03</v>
          </cell>
          <cell r="C35" t="str">
            <v>ESTRUCTURAS METÁLICAS</v>
          </cell>
          <cell r="D35">
            <v>0</v>
          </cell>
          <cell r="E35">
            <v>0</v>
          </cell>
          <cell r="F35">
            <v>0</v>
          </cell>
          <cell r="G35">
            <v>0</v>
          </cell>
          <cell r="H35">
            <v>0</v>
          </cell>
        </row>
        <row r="36">
          <cell r="B36" t="str">
            <v>03.03.01</v>
          </cell>
          <cell r="C36" t="str">
            <v xml:space="preserve">Correas PHR-C-254x67-1.5PHR C 160x60x1.2mm, ASTM A 1011 ‐ Grado 50, seccion en cajon, incluye soldadura, pulida de uniones. 2 manos de anticorrosivo y todos los elementos de seguridad industrial para trabajos en altura </v>
          </cell>
          <cell r="D36" t="str">
            <v>Kg</v>
          </cell>
          <cell r="E36">
            <v>11622.227199999999</v>
          </cell>
          <cell r="F36">
            <v>7087</v>
          </cell>
          <cell r="G36">
            <v>82366724</v>
          </cell>
          <cell r="H36">
            <v>0</v>
          </cell>
        </row>
        <row r="37">
          <cell r="B37" t="str">
            <v>03.03.03</v>
          </cell>
          <cell r="C37" t="str">
            <v xml:space="preserve">Varilla para tensor, φ= 3/8,  incluye soldadura, pulida de juntas y 2 manos de anticorrosivo y todos los elementos de seguridad industrial para trabajos en altura </v>
          </cell>
          <cell r="D37" t="str">
            <v>Kg</v>
          </cell>
          <cell r="E37">
            <v>537.03039999999999</v>
          </cell>
          <cell r="F37">
            <v>7087</v>
          </cell>
          <cell r="G37">
            <v>3805934</v>
          </cell>
          <cell r="H37">
            <v>0</v>
          </cell>
        </row>
        <row r="38">
          <cell r="B38" t="str">
            <v>03.03.04</v>
          </cell>
          <cell r="C38" t="str">
            <v xml:space="preserve">Portacorreas lamina ASTM A36 incluye soldadura, pulida de juntas y 2 manos de anticorrosivo y todos los elementos de seguridad industrial para trabajos en altura </v>
          </cell>
          <cell r="D38" t="str">
            <v>Kg</v>
          </cell>
          <cell r="E38">
            <v>429.62432000000001</v>
          </cell>
          <cell r="F38">
            <v>7218</v>
          </cell>
          <cell r="G38">
            <v>3101028</v>
          </cell>
          <cell r="H38">
            <v>0</v>
          </cell>
        </row>
        <row r="39">
          <cell r="B39" t="str">
            <v>03.04</v>
          </cell>
          <cell r="C39" t="str">
            <v>ELEMENTOS NO ESTRUCTURAS</v>
          </cell>
          <cell r="D39">
            <v>0</v>
          </cell>
          <cell r="E39">
            <v>0</v>
          </cell>
          <cell r="F39">
            <v>0</v>
          </cell>
          <cell r="G39">
            <v>0</v>
          </cell>
          <cell r="H39">
            <v>0</v>
          </cell>
        </row>
        <row r="40">
          <cell r="B40" t="str">
            <v>03.04.01</v>
          </cell>
          <cell r="C40" t="str">
            <v>Dintel 0.10x0.15M en concreto de 3000 PSI a la vista, incluye bordes achaflanados, anclajes, acero y todos los elementos necesarios para su buen funcionamiento.</v>
          </cell>
          <cell r="D40" t="str">
            <v>M</v>
          </cell>
          <cell r="E40">
            <v>23.9</v>
          </cell>
          <cell r="F40">
            <v>29855</v>
          </cell>
          <cell r="G40">
            <v>713535</v>
          </cell>
          <cell r="H40">
            <v>0</v>
          </cell>
        </row>
        <row r="41">
          <cell r="B41" t="str">
            <v>03.04.02</v>
          </cell>
          <cell r="C41" t="str">
            <v>Columnetas y viguetas de confinamiento en hormigon 3000 Psi a la vista, incluye acero, alambre,formaleta y dilatadores en madera</v>
          </cell>
          <cell r="D41" t="str">
            <v>M</v>
          </cell>
          <cell r="E41">
            <v>686.93000000000006</v>
          </cell>
          <cell r="F41">
            <v>44144</v>
          </cell>
          <cell r="G41">
            <v>30323838</v>
          </cell>
          <cell r="H41">
            <v>0</v>
          </cell>
        </row>
        <row r="42">
          <cell r="B42" t="str">
            <v>03.04.03</v>
          </cell>
          <cell r="C42" t="str">
            <v>Marco para ventanas en concreto f'c=3000 psi, sección 22x7cm (profundo x espesor), acabado a la vista,bordes achaflanados,incluye refuerzo, anclaje a los muros</v>
          </cell>
          <cell r="D42" t="str">
            <v>M</v>
          </cell>
          <cell r="E42">
            <v>98.299999999999983</v>
          </cell>
          <cell r="F42">
            <v>32521</v>
          </cell>
          <cell r="G42">
            <v>3196814</v>
          </cell>
          <cell r="H42">
            <v>0</v>
          </cell>
        </row>
        <row r="43">
          <cell r="B43" t="str">
            <v>03.04.04</v>
          </cell>
          <cell r="C43" t="str">
            <v>Anclaje en perno de 3/8 con resina epoxica.</v>
          </cell>
          <cell r="D43" t="str">
            <v>Un</v>
          </cell>
          <cell r="E43">
            <v>312</v>
          </cell>
          <cell r="F43">
            <v>11720</v>
          </cell>
          <cell r="G43">
            <v>3656640</v>
          </cell>
          <cell r="H43">
            <v>0</v>
          </cell>
        </row>
        <row r="44">
          <cell r="B44" t="str">
            <v>04</v>
          </cell>
          <cell r="C44" t="str">
            <v>MAMPOSTERIA Y PAÑETES</v>
          </cell>
          <cell r="D44">
            <v>0</v>
          </cell>
          <cell r="E44">
            <v>0</v>
          </cell>
          <cell r="F44">
            <v>0</v>
          </cell>
          <cell r="G44">
            <v>0</v>
          </cell>
          <cell r="H44">
            <v>72993324</v>
          </cell>
        </row>
        <row r="45">
          <cell r="B45" t="str">
            <v>04.01.01</v>
          </cell>
          <cell r="C45" t="str">
            <v>Pañete liso impermeabilizado integralmente 1:4 e.=2 cm. Incluye filos y dilataciones según diseño. Lineal igual o menor a 50cm.</v>
          </cell>
          <cell r="D45" t="str">
            <v>M</v>
          </cell>
          <cell r="E45">
            <v>48</v>
          </cell>
          <cell r="F45">
            <v>7983</v>
          </cell>
          <cell r="G45">
            <v>383184</v>
          </cell>
          <cell r="H45">
            <v>0</v>
          </cell>
        </row>
        <row r="46">
          <cell r="B46" t="str">
            <v>04.01.02</v>
          </cell>
          <cell r="C46" t="str">
            <v>Pañete liso impermeabilización 1:4 e: 2,00 cm, incluye filos y dilataciones.</v>
          </cell>
          <cell r="D46" t="str">
            <v>M²</v>
          </cell>
          <cell r="E46">
            <v>370.62000000000012</v>
          </cell>
          <cell r="F46">
            <v>13441</v>
          </cell>
          <cell r="G46">
            <v>4981503</v>
          </cell>
          <cell r="H46">
            <v>0</v>
          </cell>
        </row>
        <row r="47">
          <cell r="B47" t="str">
            <v>04.01.03</v>
          </cell>
          <cell r="C47" t="str">
            <v>Muro en ladrillo prensado liviano 24.5x12x6 con pega en mortero 1:4 impermeabilizado, Incluye lavada con hidrófugo.</v>
          </cell>
          <cell r="D47" t="str">
            <v>M²</v>
          </cell>
          <cell r="E47">
            <v>969.04020000000014</v>
          </cell>
          <cell r="F47">
            <v>66092</v>
          </cell>
          <cell r="G47">
            <v>64045805</v>
          </cell>
          <cell r="H47">
            <v>0</v>
          </cell>
        </row>
        <row r="48">
          <cell r="B48" t="str">
            <v>04.01.04</v>
          </cell>
          <cell r="C48" t="str">
            <v>Muro en ladrillo prensado liviano 24.5x12x6 con pega en mortero 1:4 impermeabilizado, Incluye lavada con hidrófugo.</v>
          </cell>
          <cell r="D48" t="str">
            <v>M</v>
          </cell>
          <cell r="E48">
            <v>96.904020000000017</v>
          </cell>
          <cell r="F48">
            <v>36973</v>
          </cell>
          <cell r="G48">
            <v>3582832</v>
          </cell>
          <cell r="H48">
            <v>0</v>
          </cell>
        </row>
        <row r="49">
          <cell r="B49" t="str">
            <v>05</v>
          </cell>
          <cell r="C49" t="str">
            <v>INSTALACIÓN ELÉCTRICA</v>
          </cell>
          <cell r="D49">
            <v>0</v>
          </cell>
          <cell r="E49">
            <v>0</v>
          </cell>
          <cell r="F49">
            <v>0</v>
          </cell>
          <cell r="G49">
            <v>0</v>
          </cell>
          <cell r="H49">
            <v>141367933</v>
          </cell>
        </row>
        <row r="50">
          <cell r="B50" t="str">
            <v>05.01</v>
          </cell>
          <cell r="C50" t="str">
            <v>SALIDAS</v>
          </cell>
          <cell r="D50">
            <v>0</v>
          </cell>
          <cell r="E50">
            <v>0</v>
          </cell>
          <cell r="F50">
            <v>0</v>
          </cell>
          <cell r="G50">
            <v>19140081</v>
          </cell>
          <cell r="H50">
            <v>0</v>
          </cell>
        </row>
        <row r="51">
          <cell r="B51" t="str">
            <v>05.01.01</v>
          </cell>
          <cell r="C51" t="str">
            <v>Salida para lámpara fluorescente en tubo conduit EMT de 3/4" y conductores de cobre 2N12AWG THHN. Incluye curvas, terminales, uniones, soportes, cajas y accesorios para completar la salida.</v>
          </cell>
          <cell r="D51" t="str">
            <v>Un</v>
          </cell>
          <cell r="E51">
            <v>87</v>
          </cell>
          <cell r="F51">
            <v>71433</v>
          </cell>
          <cell r="G51">
            <v>6214671</v>
          </cell>
          <cell r="H51">
            <v>0</v>
          </cell>
        </row>
        <row r="52">
          <cell r="B52" t="str">
            <v>05.01.02</v>
          </cell>
          <cell r="C52" t="str">
            <v>Salida para bala fluorescente en tubo conduit PVC de 3/4", con conductores de cobre 2No12 + 1No12 desnudo. Incluye proporcional interruptor, soportes, cajas y accesorios necesarios para completar la salida.accesorios para completar la salida.</v>
          </cell>
          <cell r="D52" t="str">
            <v>Un</v>
          </cell>
          <cell r="E52">
            <v>37</v>
          </cell>
          <cell r="F52">
            <v>61695</v>
          </cell>
          <cell r="G52">
            <v>2282715</v>
          </cell>
          <cell r="H52">
            <v>0</v>
          </cell>
        </row>
        <row r="53">
          <cell r="B53" t="str">
            <v>05.01.03</v>
          </cell>
          <cell r="C53" t="str">
            <v>Salida para aplique en tubo conduit EMT de 3/4" y conductores de cobre 2N12AWG THHN. Incluye bombilla de bajo consumo, roseta de porcelana, curvas, terminales, uniones, soportes, cajas y accesorios para completar la salida.</v>
          </cell>
          <cell r="D53" t="str">
            <v>Un</v>
          </cell>
          <cell r="E53">
            <v>5</v>
          </cell>
          <cell r="F53">
            <v>70189</v>
          </cell>
          <cell r="G53">
            <v>350945</v>
          </cell>
          <cell r="H53">
            <v>0</v>
          </cell>
        </row>
        <row r="54">
          <cell r="B54" t="str">
            <v>05.01.04</v>
          </cell>
          <cell r="C54" t="str">
            <v>Salida para toma monofásica doble con polo a tierra para red regulada, en tubo conduit EMT de 3/4" y conductores de cobre 3N12AWG THHN. Incluye toma, curvas, terminales, uniones, soportes, cajas y accesorios para completar la salida.</v>
          </cell>
          <cell r="D54" t="str">
            <v>Un</v>
          </cell>
          <cell r="E54">
            <v>14</v>
          </cell>
          <cell r="F54">
            <v>93470</v>
          </cell>
          <cell r="G54">
            <v>1308580</v>
          </cell>
          <cell r="H54">
            <v>0</v>
          </cell>
        </row>
        <row r="55">
          <cell r="B55" t="str">
            <v>05.01.05</v>
          </cell>
          <cell r="C55" t="str">
            <v xml:space="preserve">Derivación de luminaria desde salida eléctrica en cable encauchetado 3x16 AWG con clavija aérea con polo a tierra y cable encauchetado 3x16 AWG desde luminaria con toma aérea. Incluye tapa con orificio central y accesorios. </v>
          </cell>
          <cell r="D55" t="str">
            <v>Un</v>
          </cell>
          <cell r="E55">
            <v>99</v>
          </cell>
          <cell r="F55">
            <v>22031</v>
          </cell>
          <cell r="G55">
            <v>2181069</v>
          </cell>
          <cell r="H55">
            <v>0</v>
          </cell>
        </row>
        <row r="56">
          <cell r="B56" t="str">
            <v>05.01.06</v>
          </cell>
          <cell r="C56" t="str">
            <v>Salida para toma GFCI en tubo conduit EMT de 3/4" y conductores de cobre 2N12AWG THHN. Incluye toma GFCI, curvas, terminales, uniones, soportes, cajas y accesorios para completar la salida.</v>
          </cell>
          <cell r="D56" t="str">
            <v>Un</v>
          </cell>
          <cell r="E56">
            <v>1</v>
          </cell>
          <cell r="F56">
            <v>97485</v>
          </cell>
          <cell r="G56">
            <v>97485</v>
          </cell>
          <cell r="H56">
            <v>0</v>
          </cell>
        </row>
        <row r="57">
          <cell r="B57" t="str">
            <v>05.01.07</v>
          </cell>
          <cell r="C57" t="str">
            <v>Salida para toma monofásica doble con polo a tierra para red normal, en tubo conduit EMT de 3/4" y conductores de cobre 2N12AWG THHN. Incluye toma, curvas, terminales, uniones, soportes, cajas y accesorios para completar la salida.</v>
          </cell>
          <cell r="D57" t="str">
            <v>Un</v>
          </cell>
          <cell r="E57">
            <v>64</v>
          </cell>
          <cell r="F57">
            <v>76996</v>
          </cell>
          <cell r="G57">
            <v>4927744</v>
          </cell>
          <cell r="H57">
            <v>0</v>
          </cell>
        </row>
        <row r="58">
          <cell r="B58" t="str">
            <v>05.01.08</v>
          </cell>
          <cell r="C58" t="str">
            <v>Salida para toma bifásica en tubo conduit EMT de 3/4", con conductores de cobre 2No10 + 1No12 desnudo. Incluye toma, soportes, cajas y accesorios necesarios para completar la salida.</v>
          </cell>
          <cell r="D58" t="str">
            <v>Un</v>
          </cell>
          <cell r="E58">
            <v>6</v>
          </cell>
          <cell r="F58">
            <v>169890</v>
          </cell>
          <cell r="G58">
            <v>1019340</v>
          </cell>
          <cell r="H58">
            <v>0</v>
          </cell>
        </row>
        <row r="59">
          <cell r="B59" t="str">
            <v>05.01.09</v>
          </cell>
          <cell r="C59" t="str">
            <v>Salida para toma extractor en tubo conduit PVC de 3/4", con conductores de cobre 2No12 + 1No14 desnudo. Incluye toma, soportes, cajas y accesorios necesarios para completar la salida.</v>
          </cell>
          <cell r="D59" t="str">
            <v>Un</v>
          </cell>
          <cell r="E59">
            <v>1</v>
          </cell>
          <cell r="F59">
            <v>54794</v>
          </cell>
          <cell r="G59">
            <v>54794</v>
          </cell>
          <cell r="H59">
            <v>0</v>
          </cell>
        </row>
        <row r="60">
          <cell r="B60" t="str">
            <v>05.01.10</v>
          </cell>
          <cell r="C60" t="str">
            <v>Salida para TV en tubo conduit PVC de 3/4" y cable RG-59. Incluye toma y accesorios para completar la salida.</v>
          </cell>
          <cell r="D60" t="str">
            <v>Un</v>
          </cell>
          <cell r="E60">
            <v>9</v>
          </cell>
          <cell r="F60">
            <v>78082</v>
          </cell>
          <cell r="G60">
            <v>702738</v>
          </cell>
          <cell r="H60">
            <v>0</v>
          </cell>
        </row>
        <row r="61">
          <cell r="B61" t="str">
            <v>05.02</v>
          </cell>
          <cell r="C61" t="str">
            <v>TABLEROS Y PROTECCIONES</v>
          </cell>
          <cell r="D61">
            <v>0</v>
          </cell>
          <cell r="E61">
            <v>0</v>
          </cell>
          <cell r="F61">
            <v>0</v>
          </cell>
          <cell r="G61">
            <v>4511652</v>
          </cell>
          <cell r="H61">
            <v>0</v>
          </cell>
        </row>
        <row r="62">
          <cell r="B62" t="str">
            <v>05.02.01</v>
          </cell>
          <cell r="C62" t="str">
            <v>Suministro, montaje y conexión de automático enchufable de 1x20,1x30, 1x40 o 1x50 amperios.</v>
          </cell>
          <cell r="D62" t="str">
            <v>Un</v>
          </cell>
          <cell r="E62">
            <v>42</v>
          </cell>
          <cell r="F62">
            <v>17456</v>
          </cell>
          <cell r="G62">
            <v>733152</v>
          </cell>
          <cell r="H62">
            <v>0</v>
          </cell>
        </row>
        <row r="63">
          <cell r="B63" t="str">
            <v>05.02.02</v>
          </cell>
          <cell r="C63" t="str">
            <v>Suministro, montaje y conexión de automático enchufable de 2x20 o 2x30 amperios.</v>
          </cell>
          <cell r="D63" t="str">
            <v>Un</v>
          </cell>
          <cell r="E63">
            <v>6</v>
          </cell>
          <cell r="F63">
            <v>40141</v>
          </cell>
          <cell r="G63">
            <v>240846</v>
          </cell>
          <cell r="H63">
            <v>0</v>
          </cell>
        </row>
        <row r="64">
          <cell r="B64" t="str">
            <v>05.02.03</v>
          </cell>
          <cell r="C64" t="str">
            <v>Suministro, montaje y conexión de automático industrial de 20, 30 o 40 amperios.</v>
          </cell>
          <cell r="D64" t="str">
            <v>Un</v>
          </cell>
          <cell r="E64">
            <v>2</v>
          </cell>
          <cell r="F64">
            <v>324076</v>
          </cell>
          <cell r="G64">
            <v>648152</v>
          </cell>
          <cell r="H64">
            <v>0</v>
          </cell>
        </row>
        <row r="65">
          <cell r="B65" t="str">
            <v>05.02.04</v>
          </cell>
          <cell r="C65" t="str">
            <v>Suministro, montaje y conexión de automático industrial de 50 o 60 amperios.</v>
          </cell>
          <cell r="D65" t="str">
            <v>Un</v>
          </cell>
          <cell r="E65">
            <v>2</v>
          </cell>
          <cell r="F65">
            <v>324076</v>
          </cell>
          <cell r="G65">
            <v>648152</v>
          </cell>
          <cell r="H65">
            <v>0</v>
          </cell>
        </row>
        <row r="66">
          <cell r="B66" t="str">
            <v>05.02.05</v>
          </cell>
          <cell r="C66" t="str">
            <v>Suministro, montaje y conexión de automático industrial regulable de 60 a 100 amperios.</v>
          </cell>
          <cell r="D66" t="str">
            <v>Un</v>
          </cell>
          <cell r="E66">
            <v>1</v>
          </cell>
          <cell r="F66">
            <v>424076</v>
          </cell>
          <cell r="G66">
            <v>424076</v>
          </cell>
          <cell r="H66">
            <v>0</v>
          </cell>
        </row>
        <row r="67">
          <cell r="B67" t="str">
            <v>05.02.06</v>
          </cell>
          <cell r="C67" t="str">
            <v>Suministro, montaje y conexión de caja de 3 circuitos. Debe disponer de puerta y chapa, barra de neutro y barra de tierra.</v>
          </cell>
          <cell r="D67" t="str">
            <v>Un</v>
          </cell>
          <cell r="E67">
            <v>1</v>
          </cell>
          <cell r="F67">
            <v>207529</v>
          </cell>
          <cell r="G67">
            <v>207529</v>
          </cell>
          <cell r="H67">
            <v>0</v>
          </cell>
        </row>
        <row r="68">
          <cell r="B68" t="str">
            <v>05.02.07</v>
          </cell>
          <cell r="C68" t="str">
            <v>Suministro, montaje y conexión de caja de 6 circuitos. Debe disponer de puerta y chapa, barra de neutro y barra de tierra.</v>
          </cell>
          <cell r="D68" t="str">
            <v>Un</v>
          </cell>
          <cell r="E68">
            <v>1</v>
          </cell>
          <cell r="F68">
            <v>269129</v>
          </cell>
          <cell r="G68">
            <v>269129</v>
          </cell>
          <cell r="H68">
            <v>0</v>
          </cell>
        </row>
        <row r="69">
          <cell r="B69" t="str">
            <v>05.02.08</v>
          </cell>
          <cell r="C69" t="str">
            <v>Suministro, montaje y conexión de tablero trifásico con espacio para totalizador de 12 circuitos. Debe disponer de puerta y chapa, barra de neutro y barra de tierra.</v>
          </cell>
          <cell r="D69" t="str">
            <v>Un</v>
          </cell>
          <cell r="E69">
            <v>1</v>
          </cell>
          <cell r="F69">
            <v>368529</v>
          </cell>
          <cell r="G69">
            <v>368529</v>
          </cell>
          <cell r="H69">
            <v>0</v>
          </cell>
        </row>
        <row r="70">
          <cell r="B70" t="str">
            <v>05.02.09</v>
          </cell>
          <cell r="C70" t="str">
            <v>Suministro, montaje y conexión de tablero trifásico con espacio para totalizador de 18 circuitos. Debe disponer de puerta y chapa, barra de neutro y barra de tierra.</v>
          </cell>
          <cell r="D70" t="str">
            <v>Un</v>
          </cell>
          <cell r="E70">
            <v>3</v>
          </cell>
          <cell r="F70">
            <v>324029</v>
          </cell>
          <cell r="G70">
            <v>972087</v>
          </cell>
          <cell r="H70">
            <v>0</v>
          </cell>
        </row>
        <row r="71">
          <cell r="B71" t="str">
            <v>05.03</v>
          </cell>
          <cell r="C71" t="str">
            <v>ACOMETIDAS Y DUCTOS</v>
          </cell>
          <cell r="D71">
            <v>0</v>
          </cell>
          <cell r="E71">
            <v>0</v>
          </cell>
          <cell r="F71">
            <v>0</v>
          </cell>
          <cell r="G71">
            <v>11009157</v>
          </cell>
          <cell r="H71">
            <v>0</v>
          </cell>
        </row>
        <row r="72">
          <cell r="B72" t="str">
            <v>05.03.01</v>
          </cell>
          <cell r="C72" t="str">
            <v>Suministro y tendido de acometida trifásica aérea en conductores 3FNo2+1NNo4 . Incluye accesorios para completar la actividad.</v>
          </cell>
          <cell r="D72" t="str">
            <v>M</v>
          </cell>
          <cell r="E72">
            <v>30</v>
          </cell>
          <cell r="F72">
            <v>39777</v>
          </cell>
          <cell r="G72">
            <v>1193310</v>
          </cell>
          <cell r="H72">
            <v>0</v>
          </cell>
        </row>
        <row r="73">
          <cell r="B73" t="str">
            <v>05.03.02</v>
          </cell>
          <cell r="C73" t="str">
            <v>Suministro y tendido de acometida trifásica en conductores 3No4+1No4+1No6 por tubo. Incluye accesorios para completar la actividad.</v>
          </cell>
          <cell r="D73" t="str">
            <v>M</v>
          </cell>
          <cell r="E73">
            <v>3</v>
          </cell>
          <cell r="F73">
            <v>32057</v>
          </cell>
          <cell r="G73">
            <v>96171</v>
          </cell>
          <cell r="H73">
            <v>0</v>
          </cell>
        </row>
        <row r="74">
          <cell r="B74" t="str">
            <v>05.03.03</v>
          </cell>
          <cell r="C74" t="str">
            <v>Suministro y tendido de acometida trifásica en conductores 3No6+1No6+1No8 por tubo. Incluye accesorios para completar la actividad.</v>
          </cell>
          <cell r="D74" t="str">
            <v>M</v>
          </cell>
          <cell r="E74">
            <v>57</v>
          </cell>
          <cell r="F74">
            <v>25755</v>
          </cell>
          <cell r="G74">
            <v>1468035</v>
          </cell>
          <cell r="H74">
            <v>0</v>
          </cell>
        </row>
        <row r="75">
          <cell r="B75" t="str">
            <v>05.03.04</v>
          </cell>
          <cell r="C75" t="str">
            <v>Suministro y tendido de acometida trifásica en conductores 3No10+1No10+1No10 por tubo. Incluye accesorios para completar la actividad.</v>
          </cell>
          <cell r="D75" t="str">
            <v>M</v>
          </cell>
          <cell r="E75">
            <v>38</v>
          </cell>
          <cell r="F75">
            <v>15635</v>
          </cell>
          <cell r="G75">
            <v>594130</v>
          </cell>
          <cell r="H75">
            <v>0</v>
          </cell>
        </row>
        <row r="76">
          <cell r="B76" t="str">
            <v>05.03.05</v>
          </cell>
          <cell r="C76" t="str">
            <v>Suministro y tendido de acometida trifásica en conductores 3No8+1No8+1No10 por tubo. Incluye accesorios para completar la actividad.</v>
          </cell>
          <cell r="D76" t="str">
            <v>M</v>
          </cell>
          <cell r="E76">
            <v>62</v>
          </cell>
          <cell r="F76">
            <v>19473</v>
          </cell>
          <cell r="G76">
            <v>1207326</v>
          </cell>
          <cell r="H76">
            <v>0</v>
          </cell>
        </row>
        <row r="77">
          <cell r="B77" t="str">
            <v>05.03.06</v>
          </cell>
          <cell r="C77" t="str">
            <v>Suministro y tendido de acometida monofásica en conductores 1No8+1No8+1No10 por tubo. Incluye accesorios para completar la actividad.</v>
          </cell>
          <cell r="D77" t="str">
            <v>M</v>
          </cell>
          <cell r="E77">
            <v>12</v>
          </cell>
          <cell r="F77">
            <v>12839</v>
          </cell>
          <cell r="G77">
            <v>154068</v>
          </cell>
          <cell r="H77">
            <v>0</v>
          </cell>
        </row>
        <row r="78">
          <cell r="B78" t="str">
            <v>05.03.07</v>
          </cell>
          <cell r="C78" t="str">
            <v>Bajante para acometida eléctrica aérea en tubo conduit EMT de 11/2" de diámetro. Incluye capacete y accesorios.</v>
          </cell>
          <cell r="D78" t="str">
            <v>Un</v>
          </cell>
          <cell r="E78">
            <v>21</v>
          </cell>
          <cell r="F78">
            <v>57259</v>
          </cell>
          <cell r="G78">
            <v>1202439</v>
          </cell>
          <cell r="H78">
            <v>0</v>
          </cell>
        </row>
        <row r="79">
          <cell r="B79" t="str">
            <v>05.03.08</v>
          </cell>
          <cell r="C79" t="str">
            <v>Suministro y tendido de ducto PVC de 3/4". Incluye curvas, uniones, boquillas, material de relleno, excavación, compactación y accesorios.</v>
          </cell>
          <cell r="D79" t="str">
            <v>M</v>
          </cell>
          <cell r="E79">
            <v>39</v>
          </cell>
          <cell r="F79">
            <v>14906</v>
          </cell>
          <cell r="G79">
            <v>581334</v>
          </cell>
          <cell r="H79">
            <v>0</v>
          </cell>
        </row>
        <row r="80">
          <cell r="B80" t="str">
            <v>05.03.09</v>
          </cell>
          <cell r="C80" t="str">
            <v>Suministro y tendido de ducto PVC de 1". Incluye curvas, uniones, boquillas, material de relleno, excavación, compactación y accesorios.</v>
          </cell>
          <cell r="D80" t="str">
            <v>M</v>
          </cell>
          <cell r="E80">
            <v>259</v>
          </cell>
          <cell r="F80">
            <v>13412</v>
          </cell>
          <cell r="G80">
            <v>3473708</v>
          </cell>
          <cell r="H80">
            <v>0</v>
          </cell>
        </row>
        <row r="81">
          <cell r="B81" t="str">
            <v>05.03.10</v>
          </cell>
          <cell r="C81" t="str">
            <v>Suministro y tendido de ducto PVC de 1-1/2". Incluye curvas, uniones, boquillas, material de relleno, excavación, compactación y accesorios.</v>
          </cell>
          <cell r="D81" t="str">
            <v>M</v>
          </cell>
          <cell r="E81">
            <v>54</v>
          </cell>
          <cell r="F81">
            <v>19234</v>
          </cell>
          <cell r="G81">
            <v>1038636</v>
          </cell>
          <cell r="H81">
            <v>0</v>
          </cell>
        </row>
        <row r="82">
          <cell r="B82" t="str">
            <v>05.04</v>
          </cell>
          <cell r="C82" t="str">
            <v>LUMINARIAS</v>
          </cell>
          <cell r="D82">
            <v>0</v>
          </cell>
          <cell r="E82">
            <v>0</v>
          </cell>
          <cell r="F82">
            <v>0</v>
          </cell>
          <cell r="G82">
            <v>14142275</v>
          </cell>
          <cell r="H82">
            <v>0</v>
          </cell>
        </row>
        <row r="83">
          <cell r="B83" t="str">
            <v>05.04.01</v>
          </cell>
          <cell r="C83" t="str">
            <v>Suministro, montaje y conexión de luminaria Bala fluorescente de 2x26W + Bombillo Ahorrador  philips FBS 297 2XPL-C/2P 26WC . Incluye bombilla y accesorios.</v>
          </cell>
          <cell r="D83" t="str">
            <v>Un</v>
          </cell>
          <cell r="E83">
            <v>37</v>
          </cell>
          <cell r="F83">
            <v>110735</v>
          </cell>
          <cell r="G83">
            <v>4097195</v>
          </cell>
          <cell r="H83">
            <v>0</v>
          </cell>
        </row>
        <row r="84">
          <cell r="B84" t="str">
            <v>05.04.02</v>
          </cell>
          <cell r="C84" t="str">
            <v>Suministro, montaje y conexión de Aplique fluorescente en muro. Incluye accesorios.</v>
          </cell>
          <cell r="D84" t="str">
            <v>Un</v>
          </cell>
          <cell r="E84">
            <v>5</v>
          </cell>
          <cell r="F84">
            <v>69090</v>
          </cell>
          <cell r="G84">
            <v>345450</v>
          </cell>
          <cell r="H84">
            <v>0</v>
          </cell>
        </row>
        <row r="85">
          <cell r="B85" t="str">
            <v>05.04.03</v>
          </cell>
          <cell r="C85" t="str">
            <v>Suministro, montaje y conexión de luminaria fluorescente de 2x32W T8 de sobreponer, balasto electrónico, sellada, bajo consumo. Incluye 2 tubos y accesorios.</v>
          </cell>
          <cell r="D85" t="str">
            <v>Un</v>
          </cell>
          <cell r="E85">
            <v>87</v>
          </cell>
          <cell r="F85">
            <v>111490</v>
          </cell>
          <cell r="G85">
            <v>9699630</v>
          </cell>
          <cell r="H85">
            <v>0</v>
          </cell>
        </row>
        <row r="86">
          <cell r="B86" t="str">
            <v>05.05</v>
          </cell>
          <cell r="C86" t="str">
            <v>VARIOS</v>
          </cell>
          <cell r="D86">
            <v>0</v>
          </cell>
          <cell r="E86">
            <v>0</v>
          </cell>
          <cell r="F86">
            <v>0</v>
          </cell>
          <cell r="G86">
            <v>17786651</v>
          </cell>
          <cell r="H86">
            <v>0</v>
          </cell>
        </row>
        <row r="87">
          <cell r="B87" t="str">
            <v>05.05.03</v>
          </cell>
          <cell r="C87" t="str">
            <v>Medición del sistema de tierra del apantallamiento.</v>
          </cell>
          <cell r="D87" t="str">
            <v>GL</v>
          </cell>
          <cell r="E87">
            <v>1</v>
          </cell>
          <cell r="F87">
            <v>728008</v>
          </cell>
          <cell r="G87">
            <v>728008</v>
          </cell>
          <cell r="H87">
            <v>0</v>
          </cell>
        </row>
        <row r="88">
          <cell r="B88" t="str">
            <v>05.05.04</v>
          </cell>
          <cell r="C88" t="str">
            <v xml:space="preserve">Suministro y construcción de caja de paso metálica de 10x10 cm, para la iluminación </v>
          </cell>
          <cell r="D88" t="str">
            <v>Un</v>
          </cell>
          <cell r="E88">
            <v>7</v>
          </cell>
          <cell r="F88">
            <v>58362</v>
          </cell>
          <cell r="G88">
            <v>408534</v>
          </cell>
          <cell r="H88">
            <v>0</v>
          </cell>
        </row>
        <row r="89">
          <cell r="B89" t="str">
            <v>05.05.05</v>
          </cell>
          <cell r="C89" t="str">
            <v>Suministro, montaje y conexión de antena para televisión. Incluye soportes, amplificador de señal y accesorios.</v>
          </cell>
          <cell r="D89" t="str">
            <v>Un</v>
          </cell>
          <cell r="E89">
            <v>3</v>
          </cell>
          <cell r="F89">
            <v>649580</v>
          </cell>
          <cell r="G89">
            <v>1948740</v>
          </cell>
          <cell r="H89">
            <v>0</v>
          </cell>
        </row>
        <row r="90">
          <cell r="B90" t="str">
            <v>05.05.06</v>
          </cell>
          <cell r="C90" t="str">
            <v>Construcción de caja en mampostería de 30x30x30 para futuro cableado red estructurada. Incluye tapa en concreto.</v>
          </cell>
          <cell r="D90" t="str">
            <v>Un</v>
          </cell>
          <cell r="E90">
            <v>8</v>
          </cell>
          <cell r="F90">
            <v>157542</v>
          </cell>
          <cell r="G90">
            <v>1260336</v>
          </cell>
          <cell r="H90">
            <v>0</v>
          </cell>
        </row>
        <row r="91">
          <cell r="B91" t="str">
            <v>05.05.07</v>
          </cell>
          <cell r="C91" t="str">
            <v>Suministro y construcción de caja de paso de 60 x 60 tipo alumbrado público. Incluye tapa, marco y contramarco.</v>
          </cell>
          <cell r="D91" t="str">
            <v>Un</v>
          </cell>
          <cell r="E91">
            <v>4</v>
          </cell>
          <cell r="F91">
            <v>293137</v>
          </cell>
          <cell r="G91">
            <v>1172548</v>
          </cell>
          <cell r="H91">
            <v>0</v>
          </cell>
        </row>
        <row r="92">
          <cell r="B92" t="str">
            <v>05.05.08</v>
          </cell>
          <cell r="C92" t="str">
            <v>Suministro, montaje y puesta en operación de UPS monofásica de 3 KVA y tiempo de respaldo de 6 minutos. ON LINE</v>
          </cell>
          <cell r="D92" t="str">
            <v>Un</v>
          </cell>
          <cell r="E92">
            <v>2</v>
          </cell>
          <cell r="F92">
            <v>4046584</v>
          </cell>
          <cell r="G92">
            <v>8093168</v>
          </cell>
          <cell r="H92">
            <v>0</v>
          </cell>
        </row>
        <row r="93">
          <cell r="B93" t="str">
            <v>05.05.09</v>
          </cell>
          <cell r="C93" t="str">
            <v>Conexión entre llave de transferencia y UPS en cables multifilar 1No8+1No8+1No8. Incluye terminales y coraza americana de 3/4".</v>
          </cell>
          <cell r="D93" t="str">
            <v>Un</v>
          </cell>
          <cell r="E93">
            <v>2</v>
          </cell>
          <cell r="F93">
            <v>325348</v>
          </cell>
          <cell r="G93">
            <v>650696</v>
          </cell>
          <cell r="H93">
            <v>0</v>
          </cell>
        </row>
        <row r="94">
          <cell r="B94" t="str">
            <v>05.05.10</v>
          </cell>
          <cell r="C94" t="str">
            <v>Suministro, montaje y conexión de llave tetrafilar de 30 amperios 600 V. Incluye cofre metálico para montaje de llave.</v>
          </cell>
          <cell r="D94" t="str">
            <v>Un</v>
          </cell>
          <cell r="E94">
            <v>2</v>
          </cell>
          <cell r="F94">
            <v>327304</v>
          </cell>
          <cell r="G94">
            <v>654608</v>
          </cell>
          <cell r="H94">
            <v>0</v>
          </cell>
        </row>
        <row r="95">
          <cell r="B95" t="str">
            <v>05.05.11</v>
          </cell>
          <cell r="C95" t="str">
            <v>Suministro, montaje, anclaje y conexión de gabinete de distribución. Incluye barrajes, puentes y accesorios. Ver especificaciones y diagrama unifilar.</v>
          </cell>
          <cell r="D95" t="str">
            <v>Un</v>
          </cell>
          <cell r="E95">
            <v>1</v>
          </cell>
          <cell r="F95">
            <v>2106658</v>
          </cell>
          <cell r="G95">
            <v>2106658</v>
          </cell>
          <cell r="H95">
            <v>0</v>
          </cell>
        </row>
        <row r="96">
          <cell r="B96" t="str">
            <v>05.05.12</v>
          </cell>
          <cell r="C96" t="str">
            <v>Suministro, transporte, conexión y montaje en de medidor electrónico trifásico de 100 amperios. Incluye caja homologada por el operador y accesorios. unifilar.</v>
          </cell>
          <cell r="D96" t="str">
            <v>Un</v>
          </cell>
          <cell r="E96">
            <v>1</v>
          </cell>
          <cell r="F96">
            <v>763355</v>
          </cell>
          <cell r="G96">
            <v>763355</v>
          </cell>
          <cell r="H96">
            <v>0</v>
          </cell>
        </row>
        <row r="97">
          <cell r="B97" t="str">
            <v>05.06</v>
          </cell>
          <cell r="C97" t="str">
            <v>SISTEMA DE APANTALLAMIENTO Y PUESTA A TIERRA</v>
          </cell>
          <cell r="D97">
            <v>0</v>
          </cell>
          <cell r="E97">
            <v>0</v>
          </cell>
          <cell r="F97">
            <v>0</v>
          </cell>
          <cell r="G97">
            <v>29398226</v>
          </cell>
          <cell r="H97">
            <v>0</v>
          </cell>
        </row>
        <row r="98">
          <cell r="B98" t="str">
            <v>05.06.01</v>
          </cell>
          <cell r="C98" t="str">
            <v>Suministro y construcción de caja de paso en mampostería de 60 x60 para medición y mantenimiento del sistema de tierra y apantallamiento. Incluye barra de cobre de 20x5x1/8".</v>
          </cell>
          <cell r="D98" t="str">
            <v>Un</v>
          </cell>
          <cell r="E98">
            <v>8</v>
          </cell>
          <cell r="F98">
            <v>373065</v>
          </cell>
          <cell r="G98">
            <v>2984520</v>
          </cell>
          <cell r="H98">
            <v>0</v>
          </cell>
        </row>
        <row r="99">
          <cell r="B99" t="str">
            <v>05.06.02</v>
          </cell>
          <cell r="C99" t="str">
            <v>Suministro e hincada de varilla de cobre de 2.44 metros x 5/8" para aterrizar la infraestructura de apantallamiento y la malla de puesta a tierra.</v>
          </cell>
          <cell r="D99" t="str">
            <v>Un</v>
          </cell>
          <cell r="E99">
            <v>12</v>
          </cell>
          <cell r="F99">
            <v>139836</v>
          </cell>
          <cell r="G99">
            <v>1678032</v>
          </cell>
          <cell r="H99">
            <v>0</v>
          </cell>
        </row>
        <row r="100">
          <cell r="B100" t="str">
            <v>05.06.03</v>
          </cell>
          <cell r="C100" t="str">
            <v>Suministro y tendido de cable de cobre No 8 para polo a tierra. Incluye tubo PVC de 3/4".</v>
          </cell>
          <cell r="D100" t="str">
            <v>M</v>
          </cell>
          <cell r="E100">
            <v>20</v>
          </cell>
          <cell r="F100">
            <v>23783</v>
          </cell>
          <cell r="G100">
            <v>475660</v>
          </cell>
          <cell r="H100">
            <v>0</v>
          </cell>
        </row>
        <row r="101">
          <cell r="B101" t="str">
            <v>05.06.04</v>
          </cell>
          <cell r="C101" t="str">
            <v>Suministro y tendido de cable de cobre No 2/0 desnudo para configurar sistema de apantallamiento, malla a tierra y equipotenciar.</v>
          </cell>
          <cell r="D101" t="str">
            <v>M</v>
          </cell>
          <cell r="E101">
            <v>477</v>
          </cell>
          <cell r="F101">
            <v>36380</v>
          </cell>
          <cell r="G101">
            <v>17353260</v>
          </cell>
          <cell r="H101">
            <v>0</v>
          </cell>
        </row>
        <row r="102">
          <cell r="B102" t="str">
            <v>05.06.05</v>
          </cell>
          <cell r="C102" t="str">
            <v>Suminsitro y colocación de barra captora para sistema apantallamiento. Incluye aislador, soporte y accesorios de fijación.</v>
          </cell>
          <cell r="D102" t="str">
            <v>Un</v>
          </cell>
          <cell r="E102">
            <v>34</v>
          </cell>
          <cell r="F102">
            <v>138331</v>
          </cell>
          <cell r="G102">
            <v>4703254</v>
          </cell>
          <cell r="H102">
            <v>0</v>
          </cell>
        </row>
        <row r="103">
          <cell r="B103" t="str">
            <v>05.06.06</v>
          </cell>
          <cell r="C103" t="str">
            <v>Suministro y armado de soldadura tipo cadweld 120 grs para empalmes del sistema de apantallamiento y puestas a tierra. Incluye moldes, encendedor, pinzas y accesorios.</v>
          </cell>
          <cell r="D103" t="str">
            <v>Un</v>
          </cell>
          <cell r="E103">
            <v>39</v>
          </cell>
          <cell r="F103">
            <v>56500</v>
          </cell>
          <cell r="G103">
            <v>2203500</v>
          </cell>
          <cell r="H103">
            <v>0</v>
          </cell>
        </row>
        <row r="104">
          <cell r="B104" t="str">
            <v>05.07</v>
          </cell>
          <cell r="C104" t="str">
            <v>SISTEMA CONTRA INCENDIO</v>
          </cell>
          <cell r="D104">
            <v>0</v>
          </cell>
          <cell r="E104">
            <v>0</v>
          </cell>
          <cell r="F104">
            <v>0</v>
          </cell>
          <cell r="G104">
            <v>21409957</v>
          </cell>
          <cell r="H104">
            <v>0</v>
          </cell>
        </row>
        <row r="105">
          <cell r="B105" t="str">
            <v>05.07.01</v>
          </cell>
          <cell r="C105" t="str">
            <v>Salida para sensor de humo en tubo conduit IMC y cable FLP. Incluye soportes y accesoriospara completar la salida.</v>
          </cell>
          <cell r="D105" t="str">
            <v>Un</v>
          </cell>
          <cell r="E105">
            <v>25</v>
          </cell>
          <cell r="F105">
            <v>182743</v>
          </cell>
          <cell r="G105">
            <v>4568575</v>
          </cell>
          <cell r="H105">
            <v>0</v>
          </cell>
        </row>
        <row r="106">
          <cell r="B106" t="str">
            <v>05.07.02</v>
          </cell>
          <cell r="C106" t="str">
            <v>Salida para estación manual en tubo conduit IMC y cable FLP. Incluye soportes y accesoriospara completar la salida.</v>
          </cell>
          <cell r="D106" t="str">
            <v>Un</v>
          </cell>
          <cell r="E106">
            <v>4</v>
          </cell>
          <cell r="F106">
            <v>143519</v>
          </cell>
          <cell r="G106">
            <v>574076</v>
          </cell>
          <cell r="H106">
            <v>0</v>
          </cell>
        </row>
        <row r="107">
          <cell r="B107" t="str">
            <v>05.07.03</v>
          </cell>
          <cell r="C107" t="str">
            <v>Salida para sirena estroboscópica en tubo conduit IMC y cable FLP. Incluye soportes y accesoriospara completar la salida.</v>
          </cell>
          <cell r="D107" t="str">
            <v>Un</v>
          </cell>
          <cell r="E107">
            <v>4</v>
          </cell>
          <cell r="F107">
            <v>158454</v>
          </cell>
          <cell r="G107">
            <v>633816</v>
          </cell>
          <cell r="H107">
            <v>0</v>
          </cell>
        </row>
        <row r="108">
          <cell r="B108" t="str">
            <v>05.07.04</v>
          </cell>
          <cell r="C108" t="str">
            <v>Suministro y montaje de sensor de humo</v>
          </cell>
          <cell r="D108" t="str">
            <v>Un</v>
          </cell>
          <cell r="E108">
            <v>25</v>
          </cell>
          <cell r="F108">
            <v>260948</v>
          </cell>
          <cell r="G108">
            <v>6523700</v>
          </cell>
          <cell r="H108">
            <v>0</v>
          </cell>
        </row>
        <row r="109">
          <cell r="B109" t="str">
            <v>05.07.05</v>
          </cell>
          <cell r="C109" t="str">
            <v>Suministro y montaje de estación manual.</v>
          </cell>
          <cell r="D109" t="str">
            <v>Un</v>
          </cell>
          <cell r="E109">
            <v>4</v>
          </cell>
          <cell r="F109">
            <v>207979</v>
          </cell>
          <cell r="G109">
            <v>831916</v>
          </cell>
          <cell r="H109">
            <v>0</v>
          </cell>
        </row>
        <row r="110">
          <cell r="B110" t="str">
            <v>05.07.06</v>
          </cell>
          <cell r="C110" t="str">
            <v>Suministro y montaje de sirena estroboscópica.</v>
          </cell>
          <cell r="D110" t="str">
            <v>Un</v>
          </cell>
          <cell r="E110">
            <v>4</v>
          </cell>
          <cell r="F110">
            <v>260979</v>
          </cell>
          <cell r="G110">
            <v>1043916</v>
          </cell>
          <cell r="H110">
            <v>0</v>
          </cell>
        </row>
        <row r="111">
          <cell r="B111" t="str">
            <v>05.07.07</v>
          </cell>
          <cell r="C111" t="str">
            <v>Suministro, montaje y conexión de Panel de enlace sistema  detección y alarma contraincendios. Verificar compatibilidad y conectividad con equipos existentes.</v>
          </cell>
          <cell r="D111" t="str">
            <v>Un</v>
          </cell>
          <cell r="E111">
            <v>2</v>
          </cell>
          <cell r="F111">
            <v>3616979</v>
          </cell>
          <cell r="G111">
            <v>7233958</v>
          </cell>
          <cell r="H111">
            <v>0</v>
          </cell>
        </row>
        <row r="112">
          <cell r="B112" t="str">
            <v>05.08</v>
          </cell>
          <cell r="C112" t="str">
            <v>SEÑALES DE EVACUACIÓN</v>
          </cell>
          <cell r="D112">
            <v>0</v>
          </cell>
          <cell r="E112">
            <v>0</v>
          </cell>
          <cell r="F112">
            <v>0</v>
          </cell>
          <cell r="G112">
            <v>4751045</v>
          </cell>
          <cell r="H112">
            <v>0</v>
          </cell>
        </row>
        <row r="113">
          <cell r="B113" t="str">
            <v>05.08.01</v>
          </cell>
          <cell r="C113" t="str">
            <v>Salida para señal de evacuación en tubo conduit IMC y cable de cobre 2No12 retardante a la llama. Incluye toma regulada, soportes y accesoriospara completar la salida.</v>
          </cell>
          <cell r="D113" t="str">
            <v>Un</v>
          </cell>
          <cell r="E113">
            <v>13</v>
          </cell>
          <cell r="F113">
            <v>131811</v>
          </cell>
          <cell r="G113">
            <v>1713543</v>
          </cell>
          <cell r="H113">
            <v>0</v>
          </cell>
        </row>
        <row r="114">
          <cell r="B114" t="str">
            <v>05.08.02</v>
          </cell>
          <cell r="C114" t="str">
            <v>Suministro, montaje y conexión de luminaria de emergencia de 11W bajo consumo. Incluye bombilla y accesorios.</v>
          </cell>
          <cell r="D114" t="str">
            <v>Un</v>
          </cell>
          <cell r="E114">
            <v>13</v>
          </cell>
          <cell r="F114">
            <v>233654</v>
          </cell>
          <cell r="G114">
            <v>3037502</v>
          </cell>
          <cell r="H114">
            <v>0</v>
          </cell>
        </row>
        <row r="115">
          <cell r="B115" t="str">
            <v>05.09</v>
          </cell>
          <cell r="C115" t="str">
            <v>SISTEMA DE SONIDO</v>
          </cell>
          <cell r="D115">
            <v>0</v>
          </cell>
          <cell r="E115">
            <v>0</v>
          </cell>
          <cell r="F115">
            <v>0</v>
          </cell>
          <cell r="G115">
            <v>674413</v>
          </cell>
          <cell r="H115">
            <v>0</v>
          </cell>
        </row>
        <row r="116">
          <cell r="B116" t="str">
            <v>05.09.01</v>
          </cell>
          <cell r="C116" t="str">
            <v>Salida para sonido en tubo conduit EMT de 3/4", con cable duplex polarizado 2x18. Incluye soportes, cajas y accesorios necesarios para completar la salida.</v>
          </cell>
          <cell r="D116" t="str">
            <v>Un</v>
          </cell>
          <cell r="E116">
            <v>7</v>
          </cell>
          <cell r="F116">
            <v>48767.637687999995</v>
          </cell>
          <cell r="G116">
            <v>341373</v>
          </cell>
          <cell r="H116">
            <v>0</v>
          </cell>
        </row>
        <row r="117">
          <cell r="B117" t="str">
            <v>05.09.02</v>
          </cell>
          <cell r="C117" t="str">
            <v>Suministro, montaje y conexión de parlante de techo de 4", 20w, 8ω. Incluye fuente, caja y rejilla. Ver especificaciones técnicas.</v>
          </cell>
          <cell r="D117" t="str">
            <v>Un</v>
          </cell>
          <cell r="E117">
            <v>6</v>
          </cell>
          <cell r="F117">
            <v>55506.7088</v>
          </cell>
          <cell r="G117">
            <v>333040</v>
          </cell>
          <cell r="H117">
            <v>0</v>
          </cell>
        </row>
        <row r="118">
          <cell r="B118" t="str">
            <v>05.10</v>
          </cell>
          <cell r="C118" t="str">
            <v>CABLEADO ESTRUCTURADO</v>
          </cell>
          <cell r="D118">
            <v>0</v>
          </cell>
          <cell r="E118">
            <v>0</v>
          </cell>
          <cell r="F118">
            <v>0</v>
          </cell>
          <cell r="G118">
            <v>12064896</v>
          </cell>
          <cell r="H118">
            <v>0</v>
          </cell>
        </row>
        <row r="119">
          <cell r="B119" t="str">
            <v>05.10.01</v>
          </cell>
          <cell r="C119" t="str">
            <v>Suministro, montaje y conexión de toma sencilla para cableado estructurado categoría 6, marca AMP o similar. Incluye face plate, jack y marquilla de identificación.</v>
          </cell>
          <cell r="D119" t="str">
            <v>Un</v>
          </cell>
          <cell r="E119">
            <v>9</v>
          </cell>
          <cell r="F119">
            <v>48104</v>
          </cell>
          <cell r="G119">
            <v>432936</v>
          </cell>
          <cell r="H119">
            <v>0</v>
          </cell>
        </row>
        <row r="120">
          <cell r="B120" t="str">
            <v>05.10.02</v>
          </cell>
          <cell r="C120" t="str">
            <v>Suministro, montaje y conexión de toma doble para cableado estructurado categoría 6, marca AMP o similar. Incluye face plate, jack y marquilla de identificación.</v>
          </cell>
          <cell r="D120" t="str">
            <v>Un</v>
          </cell>
          <cell r="E120">
            <v>6</v>
          </cell>
          <cell r="F120">
            <v>45854</v>
          </cell>
          <cell r="G120">
            <v>275124</v>
          </cell>
          <cell r="H120">
            <v>0</v>
          </cell>
        </row>
        <row r="121">
          <cell r="B121" t="str">
            <v>05.10.03</v>
          </cell>
          <cell r="C121" t="str">
            <v>Suministro y montaje de rack cerrado de 1.20 metros. Incluye multitoma y ventiladores.</v>
          </cell>
          <cell r="D121" t="str">
            <v>Un</v>
          </cell>
          <cell r="E121">
            <v>1</v>
          </cell>
          <cell r="F121">
            <v>1048425</v>
          </cell>
          <cell r="G121">
            <v>1048425</v>
          </cell>
          <cell r="H121">
            <v>0</v>
          </cell>
        </row>
        <row r="122">
          <cell r="B122" t="str">
            <v>05.10.04</v>
          </cell>
          <cell r="C122" t="str">
            <v>Suministro, montaje y conexión de patch panel de 24 puertos. Incluye marquillas.</v>
          </cell>
          <cell r="D122" t="str">
            <v>Un</v>
          </cell>
          <cell r="E122">
            <v>3</v>
          </cell>
          <cell r="F122">
            <v>447060</v>
          </cell>
          <cell r="G122">
            <v>1341180</v>
          </cell>
          <cell r="H122">
            <v>0</v>
          </cell>
        </row>
        <row r="123">
          <cell r="B123" t="str">
            <v>05.10.05</v>
          </cell>
          <cell r="C123" t="str">
            <v>Suministro de patch cord categoría 6 de 1 metro certificado de fábrica. Incluye marquillas.</v>
          </cell>
          <cell r="D123" t="str">
            <v>Un</v>
          </cell>
          <cell r="E123">
            <v>21</v>
          </cell>
          <cell r="F123">
            <v>33372</v>
          </cell>
          <cell r="G123">
            <v>700812</v>
          </cell>
          <cell r="H123">
            <v>0</v>
          </cell>
        </row>
        <row r="124">
          <cell r="B124" t="str">
            <v>05.10.06</v>
          </cell>
          <cell r="C124" t="str">
            <v>Suministro y montaje de organizador horizontal.</v>
          </cell>
          <cell r="D124" t="str">
            <v>Un</v>
          </cell>
          <cell r="E124">
            <v>1</v>
          </cell>
          <cell r="F124">
            <v>102409</v>
          </cell>
          <cell r="G124">
            <v>102409</v>
          </cell>
          <cell r="H124">
            <v>0</v>
          </cell>
        </row>
        <row r="125">
          <cell r="B125" t="str">
            <v>05.10.07</v>
          </cell>
          <cell r="C125" t="str">
            <v>Suministro y montaje de organizador vertical.</v>
          </cell>
          <cell r="D125" t="str">
            <v>Un</v>
          </cell>
          <cell r="E125">
            <v>1</v>
          </cell>
          <cell r="F125">
            <v>107868</v>
          </cell>
          <cell r="G125">
            <v>107868</v>
          </cell>
          <cell r="H125">
            <v>0</v>
          </cell>
        </row>
        <row r="126">
          <cell r="B126" t="str">
            <v>05.10.08</v>
          </cell>
          <cell r="C126" t="str">
            <v>Suministro y montaje de bandeja sencilla para rack.</v>
          </cell>
          <cell r="D126" t="str">
            <v>Un</v>
          </cell>
          <cell r="E126">
            <v>3</v>
          </cell>
          <cell r="F126">
            <v>95040</v>
          </cell>
          <cell r="G126">
            <v>285120</v>
          </cell>
          <cell r="H126">
            <v>0</v>
          </cell>
        </row>
        <row r="127">
          <cell r="B127" t="str">
            <v>05.10.09</v>
          </cell>
          <cell r="C127" t="str">
            <v>Certificación punto lógico categoría 6.</v>
          </cell>
          <cell r="D127" t="str">
            <v>Un</v>
          </cell>
          <cell r="E127">
            <v>13</v>
          </cell>
          <cell r="F127">
            <v>13846</v>
          </cell>
          <cell r="G127">
            <v>179998</v>
          </cell>
          <cell r="H127">
            <v>0</v>
          </cell>
        </row>
        <row r="128">
          <cell r="B128" t="str">
            <v>05.10.10</v>
          </cell>
          <cell r="C128" t="str">
            <v>Suministro, transporte y colocación de switch conectividad con 24 puertos de auto negociación 10base-T/100base-TX administrable</v>
          </cell>
          <cell r="D128" t="str">
            <v>Un</v>
          </cell>
          <cell r="E128">
            <v>1</v>
          </cell>
          <cell r="F128">
            <v>4896423</v>
          </cell>
          <cell r="G128">
            <v>4896423</v>
          </cell>
          <cell r="H128">
            <v>0</v>
          </cell>
        </row>
        <row r="129">
          <cell r="B129" t="str">
            <v>05.10.11</v>
          </cell>
          <cell r="C129" t="str">
            <v>Suministro, montaje y conexión de strip telefónico de 20 pares. Incluye regletas y marquillas.</v>
          </cell>
          <cell r="D129" t="str">
            <v>Un</v>
          </cell>
          <cell r="E129">
            <v>1</v>
          </cell>
          <cell r="F129">
            <v>133703</v>
          </cell>
          <cell r="G129">
            <v>133703</v>
          </cell>
          <cell r="H129">
            <v>0</v>
          </cell>
        </row>
        <row r="130">
          <cell r="B130" t="str">
            <v>05.10.12</v>
          </cell>
          <cell r="C130" t="str">
            <v>Suministro y tendido de cable UTP categoría 6, marca AMP o similar.</v>
          </cell>
          <cell r="D130" t="str">
            <v>M</v>
          </cell>
          <cell r="E130">
            <v>787</v>
          </cell>
          <cell r="F130">
            <v>3254</v>
          </cell>
          <cell r="G130">
            <v>2560898</v>
          </cell>
          <cell r="H130">
            <v>0</v>
          </cell>
        </row>
        <row r="131">
          <cell r="B131" t="str">
            <v>05.11</v>
          </cell>
          <cell r="C131" t="str">
            <v>SISTEMA CÁMARA DE VIGILANCIA CCTV</v>
          </cell>
          <cell r="D131">
            <v>0</v>
          </cell>
          <cell r="E131">
            <v>0</v>
          </cell>
          <cell r="F131">
            <v>0</v>
          </cell>
          <cell r="G131">
            <v>6479580</v>
          </cell>
          <cell r="H131">
            <v>0</v>
          </cell>
        </row>
        <row r="132">
          <cell r="B132" t="str">
            <v>05.11.01</v>
          </cell>
          <cell r="C132" t="str">
            <v>Salida para CCTV en tubo conduit EMT de 3/4" y cable UTP categoría 6a. Incluye soportes y accesorios para completar la salida.</v>
          </cell>
          <cell r="D132" t="str">
            <v>Un</v>
          </cell>
          <cell r="E132">
            <v>7</v>
          </cell>
          <cell r="F132">
            <v>137951</v>
          </cell>
          <cell r="G132">
            <v>965657</v>
          </cell>
          <cell r="H132">
            <v>0</v>
          </cell>
        </row>
        <row r="133">
          <cell r="B133" t="str">
            <v>05.11.02</v>
          </cell>
          <cell r="C133" t="str">
            <v>Suministro e instalación de switch de 24 puertos con PoE para cámaras, de auto negociación 10base-T/100base-TX administrable..</v>
          </cell>
          <cell r="D133" t="str">
            <v>Un</v>
          </cell>
          <cell r="E133">
            <v>1</v>
          </cell>
          <cell r="F133">
            <v>5513923</v>
          </cell>
          <cell r="G133">
            <v>5513923</v>
          </cell>
          <cell r="H133">
            <v>0</v>
          </cell>
        </row>
        <row r="134">
          <cell r="B134" t="str">
            <v>06</v>
          </cell>
          <cell r="C134" t="str">
            <v>PISOS</v>
          </cell>
          <cell r="D134">
            <v>0</v>
          </cell>
          <cell r="E134">
            <v>0</v>
          </cell>
          <cell r="F134">
            <v>0</v>
          </cell>
          <cell r="G134">
            <v>0</v>
          </cell>
          <cell r="H134">
            <v>123422317</v>
          </cell>
        </row>
        <row r="135">
          <cell r="B135" t="str">
            <v>06.01</v>
          </cell>
          <cell r="C135" t="str">
            <v>BASES PISOS Y AFINADOS</v>
          </cell>
          <cell r="D135">
            <v>0</v>
          </cell>
          <cell r="E135">
            <v>0</v>
          </cell>
          <cell r="F135">
            <v>0</v>
          </cell>
          <cell r="G135">
            <v>0</v>
          </cell>
          <cell r="H135">
            <v>0</v>
          </cell>
        </row>
        <row r="136">
          <cell r="B136" t="str">
            <v>06.01.01</v>
          </cell>
          <cell r="C136" t="str">
            <v>Piso en Baldosa en grano de mármol vibroprensado 30x30 cm, grano #1. Incluye, boquilla blanca, destronque (#36), 3 pulidas (#60,120,220) y brillo al plomo. Color blanco huila fondo blanco</v>
          </cell>
          <cell r="D136" t="str">
            <v>M²</v>
          </cell>
          <cell r="E136">
            <v>685.41999999999973</v>
          </cell>
          <cell r="F136">
            <v>56926</v>
          </cell>
          <cell r="G136">
            <v>39018219</v>
          </cell>
          <cell r="H136">
            <v>0</v>
          </cell>
        </row>
        <row r="137">
          <cell r="B137" t="str">
            <v>06.01.02</v>
          </cell>
          <cell r="C137" t="str">
            <v>Alistado de piso en mortero 1:3 E:4 Cm</v>
          </cell>
          <cell r="D137" t="str">
            <v>M²</v>
          </cell>
          <cell r="E137">
            <v>594.29999999999995</v>
          </cell>
          <cell r="F137">
            <v>17511</v>
          </cell>
          <cell r="G137">
            <v>10406787</v>
          </cell>
          <cell r="H137">
            <v>0</v>
          </cell>
        </row>
        <row r="138">
          <cell r="B138" t="str">
            <v>06.01.03</v>
          </cell>
          <cell r="C138" t="str">
            <v>Alistado de piso en mortero 1:3 impermeabilizado E:4 Cm, en baños y placa de cubierta</v>
          </cell>
          <cell r="D138" t="str">
            <v>M²</v>
          </cell>
          <cell r="E138">
            <v>90.04</v>
          </cell>
          <cell r="F138">
            <v>19209</v>
          </cell>
          <cell r="G138">
            <v>1729578</v>
          </cell>
          <cell r="H138">
            <v>0</v>
          </cell>
        </row>
        <row r="139">
          <cell r="B139" t="str">
            <v>06.01.04</v>
          </cell>
          <cell r="C139" t="str">
            <v>Cenefas en tablón cuarto 26 26x6x3,5 a.=26 cm. Incluye mortero de pega 1:3</v>
          </cell>
          <cell r="D139" t="str">
            <v>M</v>
          </cell>
          <cell r="E139">
            <v>121.24000000000001</v>
          </cell>
          <cell r="F139">
            <v>20890</v>
          </cell>
          <cell r="G139">
            <v>2532704</v>
          </cell>
          <cell r="H139">
            <v>0</v>
          </cell>
        </row>
        <row r="140">
          <cell r="B140" t="str">
            <v>06.01.05</v>
          </cell>
          <cell r="C140" t="str">
            <v>Piso en concreto de 3000 Psi escobeado, "Enmarcado en 10 cm (guala), ejecutado durante el fraguado del concreto".</v>
          </cell>
          <cell r="D140" t="str">
            <v>M²</v>
          </cell>
          <cell r="E140">
            <v>457.58</v>
          </cell>
          <cell r="F140">
            <v>48578</v>
          </cell>
          <cell r="G140">
            <v>22228321</v>
          </cell>
          <cell r="H140">
            <v>0</v>
          </cell>
        </row>
        <row r="141">
          <cell r="B141" t="str">
            <v>06.01.06</v>
          </cell>
          <cell r="C141" t="str">
            <v>Bordillo en concreto a.&gt;30&lt;=45 h.&lt;=5 cm f'c=3000 psi, acabado a la vista, formaleta tablero liso aglomerado e.=19mm tipo Formaleta T de TABLEMAC, con bordes achaflanados</v>
          </cell>
          <cell r="D141" t="str">
            <v>M</v>
          </cell>
          <cell r="E141">
            <v>306.05</v>
          </cell>
          <cell r="F141">
            <v>40420</v>
          </cell>
          <cell r="G141">
            <v>12370541</v>
          </cell>
          <cell r="H141">
            <v>0</v>
          </cell>
        </row>
        <row r="142">
          <cell r="B142" t="str">
            <v>06.01.07</v>
          </cell>
          <cell r="C142" t="str">
            <v>Cañuela semicircular en concreto, R=0,1, B=0,20 m (cañuela IDRD tipo B)</v>
          </cell>
          <cell r="D142" t="str">
            <v>M</v>
          </cell>
          <cell r="E142">
            <v>287.36</v>
          </cell>
          <cell r="F142">
            <v>45446</v>
          </cell>
          <cell r="G142">
            <v>13059363</v>
          </cell>
          <cell r="H142">
            <v>0</v>
          </cell>
        </row>
        <row r="143">
          <cell r="B143" t="str">
            <v>06.01.08</v>
          </cell>
          <cell r="C143" t="str">
            <v>Guardaescoba de H: 10 cm en Baldosa en grano de mármol vibroprensado 30x30 cm, grano #1. "Incluye boquilla blanca, destronque (#36), 3 pulidas (#60,120,220) y brillo al plomo. Color blanco huila fondo blanco"</v>
          </cell>
          <cell r="D143" t="str">
            <v>M</v>
          </cell>
          <cell r="E143">
            <v>595.84</v>
          </cell>
          <cell r="F143">
            <v>23776</v>
          </cell>
          <cell r="G143">
            <v>14166692</v>
          </cell>
          <cell r="H143">
            <v>0</v>
          </cell>
        </row>
        <row r="144">
          <cell r="B144" t="str">
            <v>06.01.09</v>
          </cell>
          <cell r="C144" t="str">
            <v>Media caña en granito fundido y pulido e.=1,5 cm a.=10 h.=10 cm, sobre asiento en mortero 1:3 e.=3 cm. Incluye elemento de dilatación transversal curva cada 1,00 m y dilatación longitudinal.</v>
          </cell>
          <cell r="D144" t="str">
            <v>M</v>
          </cell>
          <cell r="E144">
            <v>137.99999999999997</v>
          </cell>
          <cell r="F144">
            <v>29484</v>
          </cell>
          <cell r="G144">
            <v>4068792</v>
          </cell>
          <cell r="H144">
            <v>0</v>
          </cell>
        </row>
        <row r="145">
          <cell r="B145" t="str">
            <v>06.01.10</v>
          </cell>
          <cell r="C145" t="str">
            <v>Bocapuerta en granito pulido #3 h.=1,5 cm sobre capa de mortero 1:3 h.=3 cm a.&lt;=15 cm,. Incluye dilatación en bronce pulida y cristalizada.</v>
          </cell>
          <cell r="D145" t="str">
            <v>M</v>
          </cell>
          <cell r="E145">
            <v>40.15</v>
          </cell>
          <cell r="F145">
            <v>29484</v>
          </cell>
          <cell r="G145">
            <v>1183783</v>
          </cell>
          <cell r="H145">
            <v>0</v>
          </cell>
        </row>
        <row r="146">
          <cell r="B146" t="str">
            <v>06.01.11</v>
          </cell>
          <cell r="C146" t="str">
            <v>Bordillo en concreto de 3000 Psi, acabado a la vista,con bordes achaflanados, incluye anclaje en varilla de acero. Para el arranque de la ventaneria.</v>
          </cell>
          <cell r="D146" t="str">
            <v>M</v>
          </cell>
          <cell r="E146">
            <v>81.02000000000001</v>
          </cell>
          <cell r="F146">
            <v>32801</v>
          </cell>
          <cell r="G146">
            <v>2657537</v>
          </cell>
          <cell r="H146">
            <v>0</v>
          </cell>
        </row>
        <row r="147">
          <cell r="B147" t="str">
            <v>07</v>
          </cell>
          <cell r="C147" t="str">
            <v>INSTALACIONES HIDROSANITARIAS Y DE GAS</v>
          </cell>
          <cell r="D147">
            <v>0</v>
          </cell>
          <cell r="E147">
            <v>0</v>
          </cell>
          <cell r="F147">
            <v>0</v>
          </cell>
          <cell r="G147">
            <v>0</v>
          </cell>
          <cell r="H147">
            <v>27108787</v>
          </cell>
        </row>
        <row r="148">
          <cell r="B148">
            <v>7.01</v>
          </cell>
          <cell r="C148" t="str">
            <v>DRENAJES</v>
          </cell>
          <cell r="D148">
            <v>0</v>
          </cell>
          <cell r="E148">
            <v>0</v>
          </cell>
          <cell r="F148">
            <v>0</v>
          </cell>
          <cell r="G148">
            <v>6759690</v>
          </cell>
          <cell r="H148">
            <v>0</v>
          </cell>
        </row>
        <row r="149">
          <cell r="B149" t="str">
            <v>07.01.01</v>
          </cell>
          <cell r="C149" t="str">
            <v>TuberÍa PVC para aguas lluvias ф:3",Incluye accesorios,colchon en arena de 10 cm, excavación y relleno.</v>
          </cell>
          <cell r="D149" t="str">
            <v>M</v>
          </cell>
          <cell r="E149">
            <v>11</v>
          </cell>
          <cell r="F149">
            <v>16622</v>
          </cell>
          <cell r="G149">
            <v>182842</v>
          </cell>
          <cell r="H149">
            <v>0</v>
          </cell>
        </row>
        <row r="150">
          <cell r="B150" t="str">
            <v>07.01.02</v>
          </cell>
          <cell r="C150" t="str">
            <v>TuberÍa PVC NOVAFORT 160 mm (Incluye accesorios, excavación y relleno según especificación tecnica, suministro e instalación)</v>
          </cell>
          <cell r="D150" t="str">
            <v>M</v>
          </cell>
          <cell r="E150">
            <v>41.4</v>
          </cell>
          <cell r="F150">
            <v>36164</v>
          </cell>
          <cell r="G150">
            <v>1497190</v>
          </cell>
          <cell r="H150">
            <v>0</v>
          </cell>
        </row>
        <row r="151">
          <cell r="B151" t="str">
            <v>07.01.03</v>
          </cell>
          <cell r="C151" t="str">
            <v>TuberÍa PVC NOVAFORT 200 mm (Incluye accesorios, excavación y relleno según especificación tecnica, suministro e instalación)</v>
          </cell>
          <cell r="D151" t="str">
            <v>M</v>
          </cell>
          <cell r="E151">
            <v>36</v>
          </cell>
          <cell r="F151">
            <v>47513</v>
          </cell>
          <cell r="G151">
            <v>1710468</v>
          </cell>
          <cell r="H151">
            <v>0</v>
          </cell>
        </row>
        <row r="152">
          <cell r="B152" t="str">
            <v>07.01.04</v>
          </cell>
          <cell r="C152" t="str">
            <v>TuberÍa NOVAFORT 110 mm (Incluye accesorios, excavación y relleno según especificación tecnica, suministro e instalación)</v>
          </cell>
          <cell r="D152" t="str">
            <v>M</v>
          </cell>
          <cell r="E152">
            <v>126.05</v>
          </cell>
          <cell r="F152">
            <v>26729</v>
          </cell>
          <cell r="G152">
            <v>3369190</v>
          </cell>
          <cell r="H152">
            <v>0</v>
          </cell>
        </row>
        <row r="153">
          <cell r="B153">
            <v>7.02</v>
          </cell>
          <cell r="C153" t="str">
            <v>SALIDAS SANITARIAS Y VENTILACIÓN</v>
          </cell>
          <cell r="D153">
            <v>0</v>
          </cell>
          <cell r="E153">
            <v>0</v>
          </cell>
          <cell r="F153">
            <v>0</v>
          </cell>
          <cell r="G153">
            <v>4466268</v>
          </cell>
          <cell r="H153">
            <v>0</v>
          </cell>
        </row>
        <row r="154">
          <cell r="B154" t="str">
            <v>07.02.01</v>
          </cell>
          <cell r="C154" t="str">
            <v>TUBERIA PVC SANITARIA D: 2", (Incluye accesorios, excavación y relleno según especificación tecnica)</v>
          </cell>
          <cell r="D154" t="str">
            <v>M</v>
          </cell>
          <cell r="E154">
            <v>40.71</v>
          </cell>
          <cell r="F154">
            <v>13888</v>
          </cell>
          <cell r="G154">
            <v>565380</v>
          </cell>
          <cell r="H154">
            <v>0</v>
          </cell>
        </row>
        <row r="155">
          <cell r="B155" t="str">
            <v>07.02.02</v>
          </cell>
          <cell r="C155" t="str">
            <v>TUBERIA PVC SANITARIA D: 3", (Incluye accesorios, excavación y relleno según especificación tecnica)</v>
          </cell>
          <cell r="D155" t="str">
            <v>M</v>
          </cell>
          <cell r="E155">
            <v>31.5</v>
          </cell>
          <cell r="F155">
            <v>19784</v>
          </cell>
          <cell r="G155">
            <v>623196</v>
          </cell>
          <cell r="H155">
            <v>0</v>
          </cell>
        </row>
        <row r="156">
          <cell r="B156" t="str">
            <v>07.02.03</v>
          </cell>
          <cell r="C156" t="str">
            <v>TUBERIA PVC SANITARIA D: 4", (Incluye accesorios, excavación y relleno según especificación tecnica)</v>
          </cell>
          <cell r="D156" t="str">
            <v>M</v>
          </cell>
          <cell r="E156">
            <v>36.299999999999997</v>
          </cell>
          <cell r="F156">
            <v>24339</v>
          </cell>
          <cell r="G156">
            <v>883506</v>
          </cell>
          <cell r="H156">
            <v>0</v>
          </cell>
        </row>
        <row r="157">
          <cell r="B157" t="str">
            <v>07.02.04</v>
          </cell>
          <cell r="C157" t="str">
            <v xml:space="preserve">PUNTO SANITARIO D: 4",(Incluye accesorios y 2,50 m tubería,excavación y relleno según especificación técnica) </v>
          </cell>
          <cell r="D157" t="str">
            <v>Un</v>
          </cell>
          <cell r="E157">
            <v>11</v>
          </cell>
          <cell r="F157">
            <v>64254</v>
          </cell>
          <cell r="G157">
            <v>706794</v>
          </cell>
          <cell r="H157">
            <v>0</v>
          </cell>
        </row>
        <row r="158">
          <cell r="B158" t="str">
            <v>07.02.05</v>
          </cell>
          <cell r="C158" t="str">
            <v xml:space="preserve">PUNTO SANITARIO DE D: 2",(Incluye accesorios y 2,50 m tubería,excavación y relleno según especificación técnica) </v>
          </cell>
          <cell r="D158" t="str">
            <v>Un</v>
          </cell>
          <cell r="E158">
            <v>42</v>
          </cell>
          <cell r="F158">
            <v>40176</v>
          </cell>
          <cell r="G158">
            <v>1687392</v>
          </cell>
          <cell r="H158">
            <v>0</v>
          </cell>
        </row>
        <row r="159">
          <cell r="B159">
            <v>7.03</v>
          </cell>
          <cell r="C159" t="str">
            <v>CAJAS DE INSPECCIÓN</v>
          </cell>
          <cell r="D159">
            <v>0</v>
          </cell>
          <cell r="E159">
            <v>0</v>
          </cell>
          <cell r="F159">
            <v>0</v>
          </cell>
          <cell r="G159">
            <v>4688443</v>
          </cell>
          <cell r="H159">
            <v>0</v>
          </cell>
        </row>
        <row r="160">
          <cell r="B160" t="str">
            <v>07.03.01</v>
          </cell>
          <cell r="C160" t="str">
            <v>Caja de inspección Hmax=1.00 M DE 0,60x0,60  en mamposteria(suministro e instalación) Incluye tapa, marcos y contramarcos,excavación,mamposteria, pañete,medias cañas,rellenos con recebo e=0,20 Base, Base en concreto.</v>
          </cell>
          <cell r="D160" t="str">
            <v>Un</v>
          </cell>
          <cell r="E160">
            <v>8</v>
          </cell>
          <cell r="F160">
            <v>343628</v>
          </cell>
          <cell r="G160">
            <v>2749024</v>
          </cell>
          <cell r="H160">
            <v>0</v>
          </cell>
        </row>
        <row r="161">
          <cell r="B161" t="str">
            <v>07.03.02</v>
          </cell>
          <cell r="C161" t="str">
            <v>Caja de inspección Hmax=0.80 M DE 0,40x0,40  en mamposteria(suministro e instalación) Incluye tapa, marcos y contramarcos,excavación,mamposteria, pañete,medias cañas,rellenos con recebo e=0,20 Base, Base en concreto.</v>
          </cell>
          <cell r="D161" t="str">
            <v>Un</v>
          </cell>
          <cell r="E161">
            <v>9</v>
          </cell>
          <cell r="F161">
            <v>215491</v>
          </cell>
          <cell r="G161">
            <v>1939419</v>
          </cell>
          <cell r="H161">
            <v>0</v>
          </cell>
        </row>
        <row r="162">
          <cell r="B162">
            <v>7.04</v>
          </cell>
          <cell r="C162" t="str">
            <v>ACOMETIDA Y REGISTROS</v>
          </cell>
          <cell r="D162">
            <v>0</v>
          </cell>
          <cell r="E162">
            <v>0</v>
          </cell>
          <cell r="F162">
            <v>0</v>
          </cell>
          <cell r="G162">
            <v>4473639</v>
          </cell>
          <cell r="H162">
            <v>0</v>
          </cell>
        </row>
        <row r="163">
          <cell r="B163" t="str">
            <v>07.04.01</v>
          </cell>
          <cell r="C163" t="str">
            <v xml:space="preserve">Tuberia PVC P D: 1" RED 21, Incluye accesorios, excavacion o regata </v>
          </cell>
          <cell r="D163" t="str">
            <v>M</v>
          </cell>
          <cell r="E163">
            <v>54.65</v>
          </cell>
          <cell r="F163">
            <v>9701</v>
          </cell>
          <cell r="G163">
            <v>530160</v>
          </cell>
          <cell r="H163">
            <v>0</v>
          </cell>
        </row>
        <row r="164">
          <cell r="B164" t="str">
            <v>07.04.02</v>
          </cell>
          <cell r="C164" t="str">
            <v xml:space="preserve">Tuberia PVC P D: 1/2" RED 21,Incluye accesorios, excavacion o regata </v>
          </cell>
          <cell r="D164" t="str">
            <v>M</v>
          </cell>
          <cell r="E164">
            <v>22.7</v>
          </cell>
          <cell r="F164">
            <v>6974</v>
          </cell>
          <cell r="G164">
            <v>158310</v>
          </cell>
          <cell r="H164">
            <v>0</v>
          </cell>
        </row>
        <row r="165">
          <cell r="B165" t="str">
            <v>07.04.03</v>
          </cell>
          <cell r="C165" t="str">
            <v xml:space="preserve">TuberiaPVC P D: 3/4" RED 21,Incluye accesorios, excavacion o regata </v>
          </cell>
          <cell r="D165" t="str">
            <v>M</v>
          </cell>
          <cell r="E165">
            <v>14.65</v>
          </cell>
          <cell r="F165">
            <v>8341</v>
          </cell>
          <cell r="G165">
            <v>122196</v>
          </cell>
          <cell r="H165">
            <v>0</v>
          </cell>
        </row>
        <row r="166">
          <cell r="B166" t="str">
            <v>07.04.04</v>
          </cell>
          <cell r="C166" t="str">
            <v xml:space="preserve">Tuberia PVC P D: 1" RED 21,Incluye accesorios, excavacion o regata </v>
          </cell>
          <cell r="D166" t="str">
            <v>M</v>
          </cell>
          <cell r="E166">
            <v>54.65</v>
          </cell>
          <cell r="F166">
            <v>11901</v>
          </cell>
          <cell r="G166">
            <v>650390</v>
          </cell>
          <cell r="H166">
            <v>0</v>
          </cell>
        </row>
        <row r="167">
          <cell r="B167" t="str">
            <v>07.04.05</v>
          </cell>
          <cell r="C167" t="str">
            <v xml:space="preserve">Tuberia PVC P D: 1 1/2" RED 21,Incluye accesorios, excavacion o regata </v>
          </cell>
          <cell r="D167" t="str">
            <v>M</v>
          </cell>
          <cell r="E167">
            <v>10.35</v>
          </cell>
          <cell r="F167">
            <v>23703</v>
          </cell>
          <cell r="G167">
            <v>245326</v>
          </cell>
          <cell r="H167">
            <v>0</v>
          </cell>
        </row>
        <row r="168">
          <cell r="B168" t="str">
            <v>07.04.06</v>
          </cell>
          <cell r="C168" t="str">
            <v xml:space="preserve">Tuberia PVC P D: 2" RED 21,Incluye accesorios, excavacion o regata </v>
          </cell>
          <cell r="D168" t="str">
            <v>M</v>
          </cell>
          <cell r="E168">
            <v>1.5</v>
          </cell>
          <cell r="F168">
            <v>61108</v>
          </cell>
          <cell r="G168">
            <v>91662</v>
          </cell>
          <cell r="H168">
            <v>0</v>
          </cell>
        </row>
        <row r="169">
          <cell r="B169" t="str">
            <v>07.04.07</v>
          </cell>
          <cell r="C169" t="str">
            <v xml:space="preserve">Registro Tipo R&amp;W - 3/4'' (de cortina) Ref. 206 o equivalente </v>
          </cell>
          <cell r="D169" t="str">
            <v>Un</v>
          </cell>
          <cell r="E169">
            <v>2</v>
          </cell>
          <cell r="F169">
            <v>45140</v>
          </cell>
          <cell r="G169">
            <v>90280</v>
          </cell>
          <cell r="H169">
            <v>0</v>
          </cell>
        </row>
        <row r="170">
          <cell r="B170" t="str">
            <v>07.04.08</v>
          </cell>
          <cell r="C170" t="str">
            <v>Registro Tipo R&amp;W - 1'' (de cortina) Ref. 206 o Equivalente</v>
          </cell>
          <cell r="D170" t="str">
            <v>Un</v>
          </cell>
          <cell r="E170">
            <v>19</v>
          </cell>
          <cell r="F170">
            <v>65363</v>
          </cell>
          <cell r="G170">
            <v>1241897</v>
          </cell>
          <cell r="H170">
            <v>0</v>
          </cell>
        </row>
        <row r="171">
          <cell r="B171" t="str">
            <v>07.04.09</v>
          </cell>
          <cell r="C171" t="str">
            <v>Registro Tipo R&amp;W - 1 1/2''  (de cortina) Ref. 206 o Equivalente</v>
          </cell>
          <cell r="D171" t="str">
            <v>Un</v>
          </cell>
          <cell r="E171">
            <v>2</v>
          </cell>
          <cell r="F171">
            <v>106840</v>
          </cell>
          <cell r="G171">
            <v>213680</v>
          </cell>
          <cell r="H171">
            <v>0</v>
          </cell>
        </row>
        <row r="172">
          <cell r="B172" t="str">
            <v>07.04.10</v>
          </cell>
          <cell r="C172" t="str">
            <v>Cheque Tipo R&amp;W Roscado  1"  Ref. 236 o Similar</v>
          </cell>
          <cell r="D172" t="str">
            <v>Un</v>
          </cell>
          <cell r="E172">
            <v>4</v>
          </cell>
          <cell r="F172">
            <v>70300</v>
          </cell>
          <cell r="G172">
            <v>281200</v>
          </cell>
          <cell r="H172">
            <v>0</v>
          </cell>
        </row>
        <row r="173">
          <cell r="B173" t="str">
            <v>07.04.11</v>
          </cell>
          <cell r="C173" t="str">
            <v>Valvula cheque  PVC 11/2"</v>
          </cell>
          <cell r="D173" t="str">
            <v>Un</v>
          </cell>
          <cell r="E173">
            <v>2</v>
          </cell>
          <cell r="F173">
            <v>120180</v>
          </cell>
          <cell r="G173">
            <v>240360</v>
          </cell>
          <cell r="H173">
            <v>0</v>
          </cell>
        </row>
        <row r="174">
          <cell r="B174" t="str">
            <v>07.04.12</v>
          </cell>
          <cell r="C174" t="str">
            <v xml:space="preserve">Valvula de flotador D: 1" de Cobre </v>
          </cell>
          <cell r="D174" t="str">
            <v>Un</v>
          </cell>
          <cell r="E174">
            <v>6</v>
          </cell>
          <cell r="F174">
            <v>101363</v>
          </cell>
          <cell r="G174">
            <v>608178</v>
          </cell>
          <cell r="H174">
            <v>0</v>
          </cell>
        </row>
        <row r="175">
          <cell r="B175" t="str">
            <v>07.05</v>
          </cell>
          <cell r="C175" t="str">
            <v xml:space="preserve">DOTACION </v>
          </cell>
          <cell r="D175">
            <v>0</v>
          </cell>
          <cell r="E175">
            <v>0</v>
          </cell>
          <cell r="F175">
            <v>0</v>
          </cell>
          <cell r="G175">
            <v>6352942</v>
          </cell>
          <cell r="H175">
            <v>0</v>
          </cell>
        </row>
        <row r="176">
          <cell r="B176" t="str">
            <v>07.05.01</v>
          </cell>
          <cell r="C176" t="str">
            <v xml:space="preserve">Tapa registro acero inoxidable SAE 304 satinado con cerradura, medida externa 19x19cm, medida interna (útil) 15x15cm, profundidad 3,0cm, tipo 9-AA-700 de A&amp;A o equivalente de igual calidad o superior, incluye caja en muro de 20X20cm pañetada y pintura en </v>
          </cell>
          <cell r="D176" t="str">
            <v>Un</v>
          </cell>
          <cell r="E176">
            <v>10</v>
          </cell>
          <cell r="F176">
            <v>131015</v>
          </cell>
          <cell r="G176">
            <v>1310150</v>
          </cell>
          <cell r="H176">
            <v>0</v>
          </cell>
        </row>
        <row r="177">
          <cell r="B177" t="str">
            <v>07.05.02</v>
          </cell>
          <cell r="C177" t="str">
            <v>Punto hidraulico 1/2" (incluye todas las tuberías verticales 2.50m y los accesorios necesarios despues de la valvula de control)</v>
          </cell>
          <cell r="D177" t="str">
            <v>Un</v>
          </cell>
          <cell r="E177">
            <v>45</v>
          </cell>
          <cell r="F177">
            <v>28028</v>
          </cell>
          <cell r="G177">
            <v>1261260</v>
          </cell>
          <cell r="H177">
            <v>0</v>
          </cell>
        </row>
        <row r="178">
          <cell r="B178" t="str">
            <v>07.05.03</v>
          </cell>
          <cell r="C178" t="str">
            <v>Suministro e instalación de tanque elevado 2000 L  tipo colempaques referencia Bajito o similar,Incluye accesorios.</v>
          </cell>
          <cell r="D178" t="str">
            <v>Un</v>
          </cell>
          <cell r="E178">
            <v>6</v>
          </cell>
          <cell r="F178">
            <v>439102</v>
          </cell>
          <cell r="G178">
            <v>2634612</v>
          </cell>
          <cell r="H178">
            <v>0</v>
          </cell>
        </row>
        <row r="179">
          <cell r="B179" t="str">
            <v>07.05.04</v>
          </cell>
          <cell r="C179" t="str">
            <v>Suministro e instalación de Lavaplatos de empotrar doble en Acero Inoxidable - Tipo Socoda o Similar - Dimensiones 81 x 51 cm. No incluye griferia</v>
          </cell>
          <cell r="D179" t="str">
            <v>Un</v>
          </cell>
          <cell r="E179">
            <v>5</v>
          </cell>
          <cell r="F179">
            <v>185422</v>
          </cell>
          <cell r="G179">
            <v>927110</v>
          </cell>
          <cell r="H179">
            <v>0</v>
          </cell>
        </row>
        <row r="180">
          <cell r="B180" t="str">
            <v>07.05.05</v>
          </cell>
          <cell r="C180" t="str">
            <v>Rejilla Aluminio  3" x 2"  con Sosco Anticucarachas - Ref. TA-3"x2" Tipo Colrejillas o Similar</v>
          </cell>
          <cell r="D180" t="str">
            <v>Un</v>
          </cell>
          <cell r="E180">
            <v>15</v>
          </cell>
          <cell r="F180">
            <v>14654</v>
          </cell>
          <cell r="G180">
            <v>219810</v>
          </cell>
          <cell r="H180">
            <v>0</v>
          </cell>
        </row>
        <row r="181">
          <cell r="B181">
            <v>7.06</v>
          </cell>
          <cell r="C181" t="str">
            <v>RED GENERAL DE AGUA CALIENTE A PRESION</v>
          </cell>
          <cell r="D181">
            <v>0</v>
          </cell>
          <cell r="E181">
            <v>0</v>
          </cell>
          <cell r="F181">
            <v>0</v>
          </cell>
          <cell r="G181">
            <v>289727</v>
          </cell>
          <cell r="H181">
            <v>0</v>
          </cell>
        </row>
        <row r="182">
          <cell r="B182" t="str">
            <v>07.06.01</v>
          </cell>
          <cell r="C182" t="str">
            <v xml:space="preserve">Tuberias CPVC D:1/2", Incluye accesorios,excavación o regata y lleno </v>
          </cell>
          <cell r="D182" t="str">
            <v>M</v>
          </cell>
          <cell r="E182">
            <v>2.7</v>
          </cell>
          <cell r="F182">
            <v>14432</v>
          </cell>
          <cell r="G182">
            <v>38966</v>
          </cell>
          <cell r="H182">
            <v>0</v>
          </cell>
        </row>
        <row r="183">
          <cell r="B183" t="str">
            <v>07.06.02</v>
          </cell>
          <cell r="C183" t="str">
            <v>Tuberias CPVC D:3/4", Incluye accesorios,excavación o regata y lleno</v>
          </cell>
          <cell r="D183" t="str">
            <v>M</v>
          </cell>
          <cell r="E183">
            <v>5.9</v>
          </cell>
          <cell r="F183">
            <v>18362</v>
          </cell>
          <cell r="G183">
            <v>108336</v>
          </cell>
          <cell r="H183">
            <v>0</v>
          </cell>
        </row>
        <row r="184">
          <cell r="B184" t="str">
            <v>07.06.03</v>
          </cell>
          <cell r="C184" t="str">
            <v>Punto hidraulico CPVC D:1/2", Incluye todas las tuberías verticales 2.50m y los accesorios necesarios después de la valvula de control.</v>
          </cell>
          <cell r="D184" t="str">
            <v>Un</v>
          </cell>
          <cell r="E184">
            <v>3</v>
          </cell>
          <cell r="F184">
            <v>47475</v>
          </cell>
          <cell r="G184">
            <v>142425</v>
          </cell>
          <cell r="H184">
            <v>0</v>
          </cell>
        </row>
        <row r="185">
          <cell r="B185">
            <v>7.07</v>
          </cell>
          <cell r="C185" t="str">
            <v>INSTALACIONES DE GAS</v>
          </cell>
          <cell r="D185">
            <v>0</v>
          </cell>
          <cell r="E185">
            <v>0</v>
          </cell>
          <cell r="F185">
            <v>0</v>
          </cell>
          <cell r="G185">
            <v>78078</v>
          </cell>
          <cell r="H185">
            <v>0</v>
          </cell>
        </row>
        <row r="186">
          <cell r="B186" t="str">
            <v>07.07.01</v>
          </cell>
          <cell r="C186" t="str">
            <v>Tubería para gas Tipo L de 3/4", incluye accesorios para su buen funcionamiento.</v>
          </cell>
          <cell r="D186" t="str">
            <v>M</v>
          </cell>
          <cell r="E186">
            <v>2</v>
          </cell>
          <cell r="F186">
            <v>27437</v>
          </cell>
          <cell r="G186">
            <v>54874</v>
          </cell>
          <cell r="H186">
            <v>0</v>
          </cell>
        </row>
        <row r="187">
          <cell r="B187" t="str">
            <v>07.07.02</v>
          </cell>
          <cell r="C187" t="str">
            <v xml:space="preserve">Registros de bola de 3/4"  600 PSI,incluye accesorios para su correcto funcionamiento </v>
          </cell>
          <cell r="D187" t="str">
            <v>Un</v>
          </cell>
          <cell r="E187">
            <v>1</v>
          </cell>
          <cell r="F187">
            <v>23204</v>
          </cell>
          <cell r="G187">
            <v>23204</v>
          </cell>
          <cell r="H187">
            <v>0</v>
          </cell>
        </row>
        <row r="188">
          <cell r="B188" t="str">
            <v>08</v>
          </cell>
          <cell r="C188" t="str">
            <v>ENCHAPES</v>
          </cell>
          <cell r="D188">
            <v>0</v>
          </cell>
          <cell r="E188">
            <v>0</v>
          </cell>
          <cell r="F188">
            <v>0</v>
          </cell>
          <cell r="G188">
            <v>0</v>
          </cell>
          <cell r="H188">
            <v>12951507</v>
          </cell>
        </row>
        <row r="189">
          <cell r="B189" t="str">
            <v>08.01</v>
          </cell>
          <cell r="C189" t="str">
            <v>SOBRE MUROS</v>
          </cell>
          <cell r="D189">
            <v>0</v>
          </cell>
          <cell r="E189">
            <v>0</v>
          </cell>
          <cell r="F189">
            <v>0</v>
          </cell>
          <cell r="G189">
            <v>0</v>
          </cell>
          <cell r="H189">
            <v>0</v>
          </cell>
        </row>
        <row r="190">
          <cell r="B190" t="str">
            <v>08.01.01</v>
          </cell>
          <cell r="C190" t="str">
            <v>Enchape cerámico para pared de 0,15x0,15 m blanco. Incluye win esquinero en aluminio,pegante y emboquilla</v>
          </cell>
          <cell r="D190" t="str">
            <v>M²</v>
          </cell>
          <cell r="E190">
            <v>230.91700000000003</v>
          </cell>
          <cell r="F190">
            <v>44474</v>
          </cell>
          <cell r="G190">
            <v>10269803</v>
          </cell>
          <cell r="H190">
            <v>0</v>
          </cell>
        </row>
        <row r="191">
          <cell r="B191" t="str">
            <v>08.01.02</v>
          </cell>
          <cell r="C191" t="str">
            <v>Enchape cerámico para pared de 0,15x0,15 m blanco. Incluye win esquinero en aluminio,pegante y emboquilla</v>
          </cell>
          <cell r="D191" t="str">
            <v>M</v>
          </cell>
          <cell r="E191">
            <v>26.450000000000003</v>
          </cell>
          <cell r="F191">
            <v>26936</v>
          </cell>
          <cell r="G191">
            <v>712457</v>
          </cell>
          <cell r="H191">
            <v>0</v>
          </cell>
        </row>
        <row r="192">
          <cell r="B192" t="str">
            <v>08.02</v>
          </cell>
          <cell r="C192" t="str">
            <v>MESONES  Y OTROS</v>
          </cell>
          <cell r="D192">
            <v>0</v>
          </cell>
          <cell r="E192">
            <v>0</v>
          </cell>
          <cell r="F192">
            <v>0</v>
          </cell>
          <cell r="G192">
            <v>0</v>
          </cell>
          <cell r="H192">
            <v>0</v>
          </cell>
        </row>
        <row r="193">
          <cell r="B193" t="str">
            <v>08.02.01</v>
          </cell>
          <cell r="C193" t="str">
            <v>Mesón en concreto de 2500  Psi, con refuerzo en acero,machones en mamposteria a la vista, incluye granito pulido e.=1,5 cm medias cañas, faldon y dilataciones en bronce PC09 según diseño.</v>
          </cell>
          <cell r="D193" t="str">
            <v>M</v>
          </cell>
          <cell r="E193">
            <v>30.95</v>
          </cell>
          <cell r="F193">
            <v>29546</v>
          </cell>
          <cell r="G193">
            <v>914449</v>
          </cell>
          <cell r="H193">
            <v>0</v>
          </cell>
        </row>
        <row r="194">
          <cell r="B194" t="str">
            <v>08.02.02</v>
          </cell>
          <cell r="C194" t="str">
            <v>Poceta de aseo 50x50x60cm (a x l x h), incluye bloque, placa de fondo de 5 cm,pañete y enchape en todas las caras con win en aluminio.</v>
          </cell>
          <cell r="D194" t="str">
            <v>Un</v>
          </cell>
          <cell r="E194">
            <v>3</v>
          </cell>
          <cell r="F194">
            <v>99994</v>
          </cell>
          <cell r="G194">
            <v>299982</v>
          </cell>
          <cell r="H194">
            <v>0</v>
          </cell>
        </row>
        <row r="195">
          <cell r="B195" t="str">
            <v>08.02.03</v>
          </cell>
          <cell r="C195" t="str">
            <v>Espejos cristal e.=4 mm sin biselar, borde pulido, montados sobre lámina de aglomerado de madera tipo Tablex PZ de PIZANO o equivalente de igual calidad o superior, anclada a la pared con chazos expansivos. Incluye  silicona estructural, cinta doble faz d</v>
          </cell>
          <cell r="D195" t="str">
            <v>M²</v>
          </cell>
          <cell r="E195">
            <v>6.968</v>
          </cell>
          <cell r="F195">
            <v>108326</v>
          </cell>
          <cell r="G195">
            <v>754816</v>
          </cell>
          <cell r="H195">
            <v>0</v>
          </cell>
        </row>
        <row r="196">
          <cell r="B196" t="str">
            <v>09</v>
          </cell>
          <cell r="C196" t="str">
            <v>APARATOS SANITARIOS Y ACCESORIOS</v>
          </cell>
          <cell r="D196">
            <v>0</v>
          </cell>
          <cell r="E196">
            <v>0</v>
          </cell>
          <cell r="F196">
            <v>0</v>
          </cell>
          <cell r="G196">
            <v>0</v>
          </cell>
          <cell r="H196">
            <v>10069284</v>
          </cell>
        </row>
        <row r="197">
          <cell r="B197" t="str">
            <v>09.01</v>
          </cell>
          <cell r="C197" t="str">
            <v>APARATOS SANITARIOS</v>
          </cell>
          <cell r="D197">
            <v>0</v>
          </cell>
          <cell r="E197">
            <v>0</v>
          </cell>
          <cell r="F197">
            <v>0</v>
          </cell>
          <cell r="G197">
            <v>6409202</v>
          </cell>
          <cell r="H197">
            <v>0</v>
          </cell>
        </row>
        <row r="198">
          <cell r="B198" t="str">
            <v>09.01.01</v>
          </cell>
          <cell r="C198" t="str">
            <v>Lavamanos cerámico de incrustar, con orificios para grifería, tipo San Lorenzo de CORONA o equivalente de igual calidad o superior. Incluye suministro, montaje, sifón tipo botella y conexión completa. NO incluye grifería</v>
          </cell>
          <cell r="D198" t="str">
            <v>Un</v>
          </cell>
          <cell r="E198">
            <v>16</v>
          </cell>
          <cell r="F198">
            <v>151730</v>
          </cell>
          <cell r="G198">
            <v>2427680</v>
          </cell>
          <cell r="H198">
            <v>0</v>
          </cell>
        </row>
        <row r="199">
          <cell r="B199" t="str">
            <v>09.01.02</v>
          </cell>
          <cell r="C199" t="str">
            <v>Sanitario de tanque, tipo Avanti de CORONA o equivalente de igual calidad o superior. Incluye suministro, mueble plástico redondo color blanco, montaje, contenido completo del tanque, acople y conexión</v>
          </cell>
          <cell r="D199" t="str">
            <v>Un</v>
          </cell>
          <cell r="E199">
            <v>3</v>
          </cell>
          <cell r="F199">
            <v>203353</v>
          </cell>
          <cell r="G199">
            <v>610059</v>
          </cell>
          <cell r="H199">
            <v>0</v>
          </cell>
        </row>
        <row r="200">
          <cell r="B200" t="str">
            <v>09.01.03</v>
          </cell>
          <cell r="C200" t="str">
            <v>Sanitario de tanque infantil. Incluye suministro de mueble plástico redondo color blanco,acople y conexión y la griferia para su buen funcionamiento.</v>
          </cell>
          <cell r="D200" t="str">
            <v>Un</v>
          </cell>
          <cell r="E200">
            <v>8</v>
          </cell>
          <cell r="F200">
            <v>354353</v>
          </cell>
          <cell r="G200">
            <v>2834824</v>
          </cell>
          <cell r="H200">
            <v>0</v>
          </cell>
        </row>
        <row r="201">
          <cell r="B201" t="str">
            <v>09.01.04</v>
          </cell>
          <cell r="C201" t="str">
            <v>Orinal cerámico de colgar infantil, tipo CORONA o equivalente de igual calidad o superior. Incluye suministro, montaje, sifón tipo botella y conexión completa.</v>
          </cell>
          <cell r="D201" t="str">
            <v>Un</v>
          </cell>
          <cell r="E201">
            <v>2</v>
          </cell>
          <cell r="F201">
            <v>131171</v>
          </cell>
          <cell r="G201">
            <v>262342</v>
          </cell>
          <cell r="H201">
            <v>0</v>
          </cell>
        </row>
        <row r="202">
          <cell r="B202" t="str">
            <v>09.01.05</v>
          </cell>
          <cell r="C202" t="str">
            <v xml:space="preserve">Tina en fibra de vidrio para lavada de bebes según especificaciones tecnicas de jardin infantil, incluye poyo en concreto y aseguramiento y accesorios para su buen funcionamiento </v>
          </cell>
          <cell r="D202" t="str">
            <v>Un</v>
          </cell>
          <cell r="E202">
            <v>1</v>
          </cell>
          <cell r="F202">
            <v>274297</v>
          </cell>
          <cell r="G202">
            <v>274297</v>
          </cell>
          <cell r="H202">
            <v>0</v>
          </cell>
        </row>
        <row r="203">
          <cell r="B203" t="str">
            <v>09.02</v>
          </cell>
          <cell r="C203" t="str">
            <v>GRIFERIAS</v>
          </cell>
          <cell r="D203">
            <v>0</v>
          </cell>
          <cell r="E203">
            <v>0</v>
          </cell>
          <cell r="F203">
            <v>0</v>
          </cell>
          <cell r="G203">
            <v>2492566</v>
          </cell>
          <cell r="H203">
            <v>0</v>
          </cell>
        </row>
        <row r="204">
          <cell r="B204" t="str">
            <v>09.02.01</v>
          </cell>
          <cell r="C204" t="str">
            <v>Grifería mezclador de 8" para lavamanos,tipo push GRIVAL o equivalente de igual calidad o superior. Incluye instalación, acople de conexión</v>
          </cell>
          <cell r="D204" t="str">
            <v>Un</v>
          </cell>
          <cell r="E204">
            <v>16</v>
          </cell>
          <cell r="F204">
            <v>117589</v>
          </cell>
          <cell r="G204">
            <v>1881424</v>
          </cell>
          <cell r="H204">
            <v>0</v>
          </cell>
        </row>
        <row r="205">
          <cell r="B205" t="str">
            <v>09.02.02</v>
          </cell>
          <cell r="C205" t="str">
            <v>Grifería Tipo Push para orinal, conexiónes cromados, diámetro de entrada 1/2", presión de funcionamiento 20-125 psi, tipo Original Tradicional de GRIVAL o equivalente de igual calidad o superior. Incluye instalación, accesorios desde la entrada a la válvu</v>
          </cell>
          <cell r="D205" t="str">
            <v>Un</v>
          </cell>
          <cell r="E205">
            <v>2</v>
          </cell>
          <cell r="F205">
            <v>141442</v>
          </cell>
          <cell r="G205">
            <v>282884</v>
          </cell>
          <cell r="H205">
            <v>0</v>
          </cell>
        </row>
        <row r="206">
          <cell r="B206" t="str">
            <v>09.02.03</v>
          </cell>
          <cell r="C206" t="str">
            <v>Ducha telefono cromada para bañera de bebes;Incluye  todo los elementos relacionado para su puesta en funcionamiento</v>
          </cell>
          <cell r="D206" t="str">
            <v>Un</v>
          </cell>
          <cell r="E206">
            <v>3</v>
          </cell>
          <cell r="F206">
            <v>72442</v>
          </cell>
          <cell r="G206">
            <v>217326</v>
          </cell>
          <cell r="H206">
            <v>0</v>
          </cell>
        </row>
        <row r="207">
          <cell r="B207" t="str">
            <v>09.02.04</v>
          </cell>
          <cell r="C207" t="str">
            <v>Llave terminal para manguera tipo pesado, metálica cromada, extremo roscado, tipo GRIVAL o equivalente de igual calidad o superior. Incluye instalación</v>
          </cell>
          <cell r="D207" t="str">
            <v>Un</v>
          </cell>
          <cell r="E207">
            <v>4</v>
          </cell>
          <cell r="F207">
            <v>27733</v>
          </cell>
          <cell r="G207">
            <v>110932</v>
          </cell>
          <cell r="H207">
            <v>0</v>
          </cell>
        </row>
        <row r="208">
          <cell r="B208" t="str">
            <v>09.03</v>
          </cell>
          <cell r="C208" t="str">
            <v>ACCESORIOS Y OTROS</v>
          </cell>
          <cell r="D208">
            <v>0</v>
          </cell>
          <cell r="E208">
            <v>0</v>
          </cell>
          <cell r="F208">
            <v>0</v>
          </cell>
          <cell r="G208">
            <v>1167516</v>
          </cell>
          <cell r="H208">
            <v>0</v>
          </cell>
        </row>
        <row r="209">
          <cell r="B209" t="str">
            <v>09.03.01</v>
          </cell>
          <cell r="C209" t="str">
            <v>Secador de manos eléctrico de sensor, carcasa metálica, pintura electrostática color blanco, motor sin escobillas, apagado automático, tipo 1-AA-1800 de ACCESORIOS &amp; ACABADOS o equivalente de igual calidad o superior. Incluye suministro e instalación. Inc</v>
          </cell>
          <cell r="D209" t="str">
            <v>Un</v>
          </cell>
          <cell r="E209">
            <v>2</v>
          </cell>
          <cell r="F209">
            <v>583758</v>
          </cell>
          <cell r="G209">
            <v>1167516</v>
          </cell>
          <cell r="H209">
            <v>0</v>
          </cell>
        </row>
        <row r="210">
          <cell r="B210" t="str">
            <v>10</v>
          </cell>
          <cell r="C210" t="str">
            <v>CUBIERTAS E IMPERMEABILIZACIONES</v>
          </cell>
          <cell r="D210">
            <v>0</v>
          </cell>
          <cell r="E210">
            <v>0</v>
          </cell>
          <cell r="F210">
            <v>0</v>
          </cell>
          <cell r="G210">
            <v>0</v>
          </cell>
          <cell r="H210">
            <v>220190821</v>
          </cell>
        </row>
        <row r="211">
          <cell r="B211" t="str">
            <v>10.01</v>
          </cell>
          <cell r="C211" t="str">
            <v>CUBIERTAS</v>
          </cell>
          <cell r="D211">
            <v>0</v>
          </cell>
          <cell r="E211">
            <v>0</v>
          </cell>
          <cell r="F211">
            <v>0</v>
          </cell>
          <cell r="G211">
            <v>0</v>
          </cell>
          <cell r="H211">
            <v>0</v>
          </cell>
        </row>
        <row r="212">
          <cell r="B212" t="str">
            <v>10.01.01</v>
          </cell>
          <cell r="C212" t="str">
            <v>Cubierta metálica tipo Sándwich Deck de HUNTER DOUGLAS o equivalente de igual calidad o superior, perfiles en tira a.=525 mm Aluzinc cal.26, aislante en poliuretano e.=30 mm, caras vistas pintadas en poliéster horneable, bandeja inferior lisa, fijación co</v>
          </cell>
          <cell r="D212" t="str">
            <v>M²</v>
          </cell>
          <cell r="E212">
            <v>1074.0608</v>
          </cell>
          <cell r="F212">
            <v>102279</v>
          </cell>
          <cell r="G212">
            <v>109853865</v>
          </cell>
          <cell r="H212">
            <v>0</v>
          </cell>
        </row>
        <row r="213">
          <cell r="B213" t="str">
            <v>10.01.02</v>
          </cell>
          <cell r="C213" t="str">
            <v>Fachada con teja de acero galvanizado G60 y figurado trapezoidal tipo Master 1000 de ACESCO Calibre 26 o equivalente de igual calidad o superior, acabado pintura tipo poliéster secada al horno de color según planos de detalle. Incluye soportes estructural</v>
          </cell>
          <cell r="D213" t="str">
            <v>M²</v>
          </cell>
          <cell r="E213">
            <v>1053.7040000000002</v>
          </cell>
          <cell r="F213">
            <v>94516</v>
          </cell>
          <cell r="G213">
            <v>99591887</v>
          </cell>
          <cell r="H213">
            <v>0</v>
          </cell>
        </row>
        <row r="214">
          <cell r="B214" t="str">
            <v>10.02</v>
          </cell>
          <cell r="C214" t="str">
            <v>ACCESORIOS Y OTROS</v>
          </cell>
          <cell r="D214">
            <v>0</v>
          </cell>
          <cell r="E214">
            <v>0</v>
          </cell>
          <cell r="F214">
            <v>0</v>
          </cell>
          <cell r="G214">
            <v>0</v>
          </cell>
          <cell r="H214">
            <v>0</v>
          </cell>
        </row>
        <row r="215">
          <cell r="B215" t="str">
            <v>10.02.01</v>
          </cell>
          <cell r="C215" t="str">
            <v>Canal en lámina galvanizada Cal. 20 Desarrollo &gt;100&lt;=150 cm.Incluye soportes y/o anclajes, y pintura was primer, anticorrosivo y pintura en esmalte para intemperie.</v>
          </cell>
          <cell r="D215" t="str">
            <v>M</v>
          </cell>
          <cell r="E215">
            <v>108.39999999999999</v>
          </cell>
          <cell r="F215">
            <v>89823</v>
          </cell>
          <cell r="G215">
            <v>9736813</v>
          </cell>
          <cell r="H215">
            <v>0</v>
          </cell>
        </row>
        <row r="216">
          <cell r="B216" t="str">
            <v>10.02.02</v>
          </cell>
          <cell r="C216" t="str">
            <v>TUBERIA PVC PARA AGUAS LLUVIAS D:3" (Bajante de Aguas Lluvias y Red, incluye soportes).</v>
          </cell>
          <cell r="D216" t="str">
            <v>M</v>
          </cell>
          <cell r="E216">
            <v>50.6</v>
          </cell>
          <cell r="F216">
            <v>19926</v>
          </cell>
          <cell r="G216">
            <v>1008256</v>
          </cell>
          <cell r="H216">
            <v>0</v>
          </cell>
        </row>
        <row r="217">
          <cell r="B217" t="str">
            <v>11</v>
          </cell>
          <cell r="C217" t="str">
            <v>CARPINTERIA METALICA</v>
          </cell>
          <cell r="D217">
            <v>0</v>
          </cell>
          <cell r="E217">
            <v>0</v>
          </cell>
          <cell r="F217">
            <v>0</v>
          </cell>
          <cell r="G217">
            <v>0</v>
          </cell>
          <cell r="H217">
            <v>103153130</v>
          </cell>
        </row>
        <row r="218">
          <cell r="B218" t="str">
            <v>11.01</v>
          </cell>
          <cell r="C218" t="str">
            <v>CERRADURAS</v>
          </cell>
          <cell r="D218">
            <v>0</v>
          </cell>
          <cell r="E218">
            <v>0</v>
          </cell>
          <cell r="F218">
            <v>0</v>
          </cell>
          <cell r="G218">
            <v>0</v>
          </cell>
          <cell r="H218">
            <v>0</v>
          </cell>
        </row>
        <row r="219">
          <cell r="B219" t="str">
            <v>11.01.01</v>
          </cell>
          <cell r="C219" t="str">
            <v>Cerrojo de seguridad, un cilindro y un volteador, ANSI grado 1, resistente a vandalismo y golpes, tipo B360 de SCHLAGE o equivalente de igual calidad o superior. Incluye instalación y accesorios</v>
          </cell>
          <cell r="D219" t="str">
            <v>Un</v>
          </cell>
          <cell r="E219">
            <v>37</v>
          </cell>
          <cell r="F219">
            <v>104315</v>
          </cell>
          <cell r="G219">
            <v>3859655</v>
          </cell>
          <cell r="H219">
            <v>0</v>
          </cell>
        </row>
        <row r="220">
          <cell r="B220" t="str">
            <v>11.02</v>
          </cell>
          <cell r="C220" t="str">
            <v>CARPINTERIA METALICA</v>
          </cell>
          <cell r="D220">
            <v>0</v>
          </cell>
          <cell r="E220">
            <v>0</v>
          </cell>
          <cell r="F220">
            <v>0</v>
          </cell>
          <cell r="G220">
            <v>0</v>
          </cell>
          <cell r="H220">
            <v>0</v>
          </cell>
        </row>
        <row r="221">
          <cell r="B221" t="str">
            <v>11.02.01</v>
          </cell>
          <cell r="C221" t="str">
            <v>Ventana Fija en lámina CR cal. 18 con cortasol en lamina. Incluye pisavidrios, alfajía respectiva en acero (si aplica), perfiles según diseño. Incluye soldaduras, pernos de anclajes y complementarios, suministro, fabricación, montaje, anticorrosivo aplica</v>
          </cell>
          <cell r="D221" t="str">
            <v>M²</v>
          </cell>
          <cell r="E221">
            <v>342.3248000000001</v>
          </cell>
          <cell r="F221">
            <v>214079</v>
          </cell>
          <cell r="G221">
            <v>73284551</v>
          </cell>
          <cell r="H221">
            <v>0</v>
          </cell>
        </row>
        <row r="222">
          <cell r="B222" t="str">
            <v>11.02.02</v>
          </cell>
          <cell r="C222" t="str">
            <v>Puerta Entablerada en lámina CR cal. 18 y alma (centro) en vidrio; con marco en lámina CR cal 18, montante y pisavidrios en lámina (si aplican), manija, perfiles según diseño. Incluye soldaduras, pernos de anclajes y complementarios, pintura anticorrosivo</v>
          </cell>
          <cell r="D222" t="str">
            <v>M²</v>
          </cell>
          <cell r="E222">
            <v>33.39</v>
          </cell>
          <cell r="F222">
            <v>270811</v>
          </cell>
          <cell r="G222">
            <v>9042379</v>
          </cell>
          <cell r="H222">
            <v>0</v>
          </cell>
        </row>
        <row r="223">
          <cell r="B223" t="str">
            <v>11.02.03</v>
          </cell>
          <cell r="C223" t="str">
            <v xml:space="preserve">Puerta Entamborada con rejilla de ventilación y  marco en lámina CR Cal. 18; Incluye soldaduras, pernos de anclajes,manija, perfiles según diseño, pintura anticorrosivo dos (2) capas  y todos los elementos complementarios.  </v>
          </cell>
          <cell r="D223" t="str">
            <v>M²</v>
          </cell>
          <cell r="E223">
            <v>26.67</v>
          </cell>
          <cell r="F223">
            <v>250845</v>
          </cell>
          <cell r="G223">
            <v>6690036</v>
          </cell>
          <cell r="H223">
            <v>0</v>
          </cell>
        </row>
        <row r="224">
          <cell r="B224" t="str">
            <v>11.02.04</v>
          </cell>
          <cell r="C224" t="str">
            <v>Puerta Ventana Compuesta en lámina CR cal. 18 (combina: fija, proyectante, batiente, pivotante, corrediza, rejilla de ventilación en lamina CR  Cal 18). Incluye pisavidrios, alfajía lamina CR cal 16 perfiles según diseño,soldaduras, pernos de anclajes y c</v>
          </cell>
          <cell r="D224" t="str">
            <v>M²</v>
          </cell>
          <cell r="E224">
            <v>14.34</v>
          </cell>
          <cell r="F224">
            <v>277132</v>
          </cell>
          <cell r="G224">
            <v>3974073</v>
          </cell>
          <cell r="H224">
            <v>0</v>
          </cell>
        </row>
        <row r="225">
          <cell r="B225" t="str">
            <v>11.02.05</v>
          </cell>
          <cell r="C225" t="str">
            <v>Puerta batiente madecor con recubrimiento melamínico referencia nogal tipo Pizano o similar de igual o mejor calidad,con alma en madera tipo A.Bisagras de Libro tipo Acero Cromada Mate 3". Incluye Marco en madecor con recubrimiento melamínico referencia n</v>
          </cell>
          <cell r="D225" t="str">
            <v>M²</v>
          </cell>
          <cell r="E225">
            <v>14.217000000000001</v>
          </cell>
          <cell r="F225">
            <v>307731</v>
          </cell>
          <cell r="G225">
            <v>4375012</v>
          </cell>
          <cell r="H225">
            <v>0</v>
          </cell>
        </row>
        <row r="226">
          <cell r="B226" t="str">
            <v>11.02.06</v>
          </cell>
          <cell r="C226" t="str">
            <v>Rejilla de ventilación, en lámina CR cal. 18; con marco en lámina, Incluye pintura anticorrosiva 2 mano y esmalte tipo intemperie 3 manos.</v>
          </cell>
          <cell r="D226" t="str">
            <v>M</v>
          </cell>
          <cell r="E226">
            <v>10.24</v>
          </cell>
          <cell r="F226">
            <v>188225</v>
          </cell>
          <cell r="G226">
            <v>1927424</v>
          </cell>
          <cell r="H226">
            <v>0</v>
          </cell>
        </row>
        <row r="227">
          <cell r="B227" t="str">
            <v>12</v>
          </cell>
          <cell r="C227" t="str">
            <v>PINTURA</v>
          </cell>
          <cell r="D227">
            <v>0</v>
          </cell>
          <cell r="E227">
            <v>0</v>
          </cell>
          <cell r="F227">
            <v>0</v>
          </cell>
          <cell r="G227">
            <v>0</v>
          </cell>
          <cell r="H227">
            <v>16355162</v>
          </cell>
        </row>
        <row r="228">
          <cell r="B228" t="str">
            <v>12.01</v>
          </cell>
          <cell r="C228" t="str">
            <v>SOBRE METAL</v>
          </cell>
          <cell r="D228">
            <v>0</v>
          </cell>
          <cell r="E228">
            <v>0</v>
          </cell>
          <cell r="F228">
            <v>0</v>
          </cell>
          <cell r="G228">
            <v>14011138</v>
          </cell>
          <cell r="H228">
            <v>0</v>
          </cell>
        </row>
        <row r="229">
          <cell r="B229" t="str">
            <v>12.01.01</v>
          </cell>
          <cell r="C229" t="str">
            <v>Esmalte sintético para intemperie Puertas metálicas, tres (3) capas aplicadas con pistola, incluye preparación de superficie y diluyente,marco, montante, pisavidrios, el precio incluye  las dos caras vistas de la hoja</v>
          </cell>
          <cell r="D229" t="str">
            <v>M²</v>
          </cell>
          <cell r="E229">
            <v>74.400000000000006</v>
          </cell>
          <cell r="F229">
            <v>22203</v>
          </cell>
          <cell r="G229">
            <v>1651903</v>
          </cell>
          <cell r="H229">
            <v>0</v>
          </cell>
        </row>
        <row r="230">
          <cell r="B230" t="str">
            <v>12.01.02</v>
          </cell>
          <cell r="C230" t="str">
            <v>Esmalte sintético para intemperie Ventanería metálica, tres (3) capas aplicadas con pistola, incluye preparación de superficie y diluyente,marco, montante, divisiones y pisavidrios</v>
          </cell>
          <cell r="D230" t="str">
            <v>M²</v>
          </cell>
          <cell r="E230">
            <v>342.3248000000001</v>
          </cell>
          <cell r="F230">
            <v>22203</v>
          </cell>
          <cell r="G230">
            <v>7600638</v>
          </cell>
          <cell r="H230">
            <v>0</v>
          </cell>
        </row>
        <row r="231">
          <cell r="B231" t="str">
            <v>12.01.03</v>
          </cell>
          <cell r="C231" t="str">
            <v xml:space="preserve">Pintura de estructura metalica en esmalte tipo I "Marca reconocida", tres manos,incluye armada y desarmada de andamios. </v>
          </cell>
          <cell r="D231" t="str">
            <v>Kg</v>
          </cell>
          <cell r="E231">
            <v>12588.88192</v>
          </cell>
          <cell r="F231">
            <v>378</v>
          </cell>
          <cell r="G231">
            <v>4758597</v>
          </cell>
          <cell r="H231">
            <v>0</v>
          </cell>
        </row>
        <row r="232">
          <cell r="B232" t="str">
            <v>12.02</v>
          </cell>
          <cell r="C232" t="str">
            <v>MAMPOSTERIA Y ESTRUCTURA EN CONCRETO</v>
          </cell>
          <cell r="D232">
            <v>0</v>
          </cell>
          <cell r="E232">
            <v>0</v>
          </cell>
          <cell r="F232">
            <v>0</v>
          </cell>
          <cell r="G232">
            <v>9349593</v>
          </cell>
          <cell r="H232">
            <v>0</v>
          </cell>
        </row>
        <row r="233">
          <cell r="B233" t="str">
            <v>12.02.01</v>
          </cell>
          <cell r="C233" t="str">
            <v>Pintura en vinilo 3 mano en columnas y vigas en concreto, incluye filos, dilataciones y metros lineales</v>
          </cell>
          <cell r="D233" t="str">
            <v>M²</v>
          </cell>
          <cell r="E233">
            <v>861.45749999999998</v>
          </cell>
          <cell r="F233">
            <v>8565</v>
          </cell>
          <cell r="G233">
            <v>7378383</v>
          </cell>
          <cell r="H233">
            <v>0</v>
          </cell>
        </row>
        <row r="234">
          <cell r="B234" t="str">
            <v>12.02.02</v>
          </cell>
          <cell r="C234" t="str">
            <v>Estuco acrilico para humedad y Pintura en vinilo acrílico, tipo Koraza doble vida 10 años o similar, incluye filos y dilatacionesy metros lineales</v>
          </cell>
          <cell r="D234" t="str">
            <v>M²</v>
          </cell>
          <cell r="E234">
            <v>121.10400000000003</v>
          </cell>
          <cell r="F234">
            <v>16277</v>
          </cell>
          <cell r="G234">
            <v>1971210</v>
          </cell>
          <cell r="H234">
            <v>0</v>
          </cell>
        </row>
        <row r="235">
          <cell r="B235" t="str">
            <v>13</v>
          </cell>
          <cell r="C235" t="str">
            <v>PARQUE Y DOTACION</v>
          </cell>
          <cell r="D235">
            <v>0</v>
          </cell>
          <cell r="E235">
            <v>0</v>
          </cell>
          <cell r="F235">
            <v>0</v>
          </cell>
          <cell r="G235">
            <v>0</v>
          </cell>
          <cell r="H235">
            <v>8696025</v>
          </cell>
        </row>
        <row r="236">
          <cell r="B236" t="str">
            <v>13.01.01</v>
          </cell>
          <cell r="C236" t="str">
            <v xml:space="preserve">Empradización zonas  para canchas y zonas practicas. (suministro 5 cm de mezcla tierra negra 30%+arena de rio 70%, salado, fertilizantes,  l kg/m2 de humus de lombriz, cespedones cortados con maquina de pasto kikuyo,  cortes, riegos, según manual general </v>
          </cell>
          <cell r="D236" t="str">
            <v>M²</v>
          </cell>
          <cell r="E236">
            <v>585</v>
          </cell>
          <cell r="F236">
            <v>14865</v>
          </cell>
          <cell r="G236">
            <v>8696025</v>
          </cell>
          <cell r="H236">
            <v>0</v>
          </cell>
        </row>
        <row r="237">
          <cell r="B237">
            <v>0</v>
          </cell>
          <cell r="C237">
            <v>0</v>
          </cell>
          <cell r="D237">
            <v>0</v>
          </cell>
          <cell r="E237">
            <v>0</v>
          </cell>
          <cell r="F237">
            <v>0</v>
          </cell>
          <cell r="G237">
            <v>0</v>
          </cell>
          <cell r="H237">
            <v>0</v>
          </cell>
        </row>
        <row r="238">
          <cell r="B238">
            <v>14</v>
          </cell>
          <cell r="C238" t="str">
            <v>ASEO Y VARIOS</v>
          </cell>
          <cell r="D238">
            <v>0</v>
          </cell>
          <cell r="E238">
            <v>0</v>
          </cell>
          <cell r="F238">
            <v>0</v>
          </cell>
          <cell r="G238">
            <v>0</v>
          </cell>
          <cell r="H238">
            <v>1399121</v>
          </cell>
        </row>
        <row r="239">
          <cell r="B239" t="str">
            <v>14.01</v>
          </cell>
          <cell r="C239" t="str">
            <v>ASEO Y LIMPIEZA</v>
          </cell>
          <cell r="D239">
            <v>0</v>
          </cell>
          <cell r="E239">
            <v>0</v>
          </cell>
          <cell r="F239">
            <v>0</v>
          </cell>
          <cell r="G239">
            <v>0</v>
          </cell>
          <cell r="H239">
            <v>0</v>
          </cell>
        </row>
        <row r="240">
          <cell r="B240" t="str">
            <v>14.01.01</v>
          </cell>
          <cell r="C240" t="str">
            <v xml:space="preserve">Aseo general final, incluye retiro de escombros </v>
          </cell>
          <cell r="D240" t="str">
            <v>M²</v>
          </cell>
          <cell r="E240">
            <v>1898.4</v>
          </cell>
          <cell r="F240">
            <v>737</v>
          </cell>
          <cell r="G240">
            <v>1399121</v>
          </cell>
          <cell r="H240">
            <v>0</v>
          </cell>
        </row>
        <row r="241">
          <cell r="B241">
            <v>0</v>
          </cell>
          <cell r="C241">
            <v>0</v>
          </cell>
          <cell r="D241">
            <v>0</v>
          </cell>
          <cell r="E241">
            <v>0</v>
          </cell>
          <cell r="F241">
            <v>0</v>
          </cell>
          <cell r="G241">
            <v>0</v>
          </cell>
          <cell r="H241">
            <v>0</v>
          </cell>
        </row>
        <row r="242">
          <cell r="B242">
            <v>0</v>
          </cell>
          <cell r="C242" t="str">
            <v>VALOR COSTOS DIRECTOS</v>
          </cell>
          <cell r="D242">
            <v>0</v>
          </cell>
          <cell r="E242">
            <v>0</v>
          </cell>
          <cell r="F242">
            <v>0</v>
          </cell>
          <cell r="G242">
            <v>0</v>
          </cell>
          <cell r="H242">
            <v>1103563026</v>
          </cell>
        </row>
        <row r="243">
          <cell r="B243">
            <v>0</v>
          </cell>
          <cell r="C243">
            <v>0</v>
          </cell>
          <cell r="D243">
            <v>0</v>
          </cell>
          <cell r="E243">
            <v>0</v>
          </cell>
          <cell r="F243">
            <v>0</v>
          </cell>
          <cell r="G243">
            <v>0</v>
          </cell>
          <cell r="H243">
            <v>0</v>
          </cell>
        </row>
        <row r="244">
          <cell r="B244">
            <v>0</v>
          </cell>
          <cell r="C244" t="str">
            <v xml:space="preserve">ADMINISTRACION </v>
          </cell>
          <cell r="D244">
            <v>0</v>
          </cell>
          <cell r="E244">
            <v>0.13</v>
          </cell>
          <cell r="F244">
            <v>0</v>
          </cell>
          <cell r="G244">
            <v>0</v>
          </cell>
          <cell r="H244">
            <v>143463193</v>
          </cell>
        </row>
        <row r="245">
          <cell r="B245">
            <v>0</v>
          </cell>
          <cell r="C245" t="str">
            <v>IMPREVISTOS</v>
          </cell>
          <cell r="D245">
            <v>0</v>
          </cell>
          <cell r="E245">
            <v>0.03</v>
          </cell>
          <cell r="F245">
            <v>0</v>
          </cell>
          <cell r="G245">
            <v>0</v>
          </cell>
          <cell r="H245">
            <v>33106891</v>
          </cell>
        </row>
        <row r="246">
          <cell r="B246">
            <v>0</v>
          </cell>
          <cell r="C246" t="str">
            <v>UTILIDAD</v>
          </cell>
          <cell r="D246">
            <v>0</v>
          </cell>
          <cell r="E246">
            <v>0.04</v>
          </cell>
          <cell r="F246">
            <v>0</v>
          </cell>
          <cell r="G246">
            <v>0</v>
          </cell>
          <cell r="H246">
            <v>44142521</v>
          </cell>
        </row>
        <row r="247">
          <cell r="B247">
            <v>0</v>
          </cell>
          <cell r="C247">
            <v>0</v>
          </cell>
          <cell r="D247">
            <v>0</v>
          </cell>
          <cell r="E247">
            <v>0</v>
          </cell>
          <cell r="F247">
            <v>0</v>
          </cell>
          <cell r="G247">
            <v>0</v>
          </cell>
          <cell r="H247">
            <v>0</v>
          </cell>
        </row>
        <row r="248">
          <cell r="B248">
            <v>0</v>
          </cell>
          <cell r="C248" t="str">
            <v>VALOR IVA 16% SOBRE UTILIDAD</v>
          </cell>
          <cell r="D248">
            <v>0</v>
          </cell>
          <cell r="E248">
            <v>0.16</v>
          </cell>
          <cell r="F248">
            <v>0</v>
          </cell>
          <cell r="G248">
            <v>0</v>
          </cell>
          <cell r="H248">
            <v>7062803</v>
          </cell>
        </row>
        <row r="249">
          <cell r="B249">
            <v>0</v>
          </cell>
          <cell r="C249">
            <v>0</v>
          </cell>
          <cell r="D249">
            <v>0</v>
          </cell>
          <cell r="E249" t="e">
            <v>#REF!</v>
          </cell>
          <cell r="F249">
            <v>0</v>
          </cell>
          <cell r="G249">
            <v>0</v>
          </cell>
          <cell r="H249">
            <v>0</v>
          </cell>
        </row>
        <row r="250">
          <cell r="B250">
            <v>0</v>
          </cell>
          <cell r="C250" t="str">
            <v xml:space="preserve">IMPUESTO DE  CONTRIBUCION ESPECIAL </v>
          </cell>
          <cell r="D250">
            <v>0</v>
          </cell>
          <cell r="E250">
            <v>0.05</v>
          </cell>
          <cell r="F250">
            <v>0</v>
          </cell>
          <cell r="G250">
            <v>0</v>
          </cell>
          <cell r="H250">
            <v>66213782</v>
          </cell>
        </row>
        <row r="251">
          <cell r="B251">
            <v>0</v>
          </cell>
          <cell r="C251">
            <v>0</v>
          </cell>
          <cell r="D251">
            <v>0</v>
          </cell>
          <cell r="E251">
            <v>0</v>
          </cell>
          <cell r="F251">
            <v>0</v>
          </cell>
          <cell r="G251">
            <v>0</v>
          </cell>
          <cell r="H251">
            <v>0</v>
          </cell>
        </row>
        <row r="252">
          <cell r="B252">
            <v>0</v>
          </cell>
          <cell r="C252" t="str">
            <v>VALOR  TOTAL OBRA (A)</v>
          </cell>
          <cell r="D252">
            <v>0</v>
          </cell>
          <cell r="E252">
            <v>0</v>
          </cell>
          <cell r="F252">
            <v>0</v>
          </cell>
          <cell r="G252">
            <v>0</v>
          </cell>
          <cell r="H252">
            <v>1397552216</v>
          </cell>
        </row>
        <row r="253">
          <cell r="B253">
            <v>0</v>
          </cell>
          <cell r="C253" t="str">
            <v>VALOR  TOTAL OBRA (A)</v>
          </cell>
          <cell r="D253">
            <v>0</v>
          </cell>
          <cell r="E253">
            <v>0.25640000000000002</v>
          </cell>
          <cell r="F253">
            <v>0</v>
          </cell>
          <cell r="G253">
            <v>0</v>
          </cell>
          <cell r="H253">
            <v>1397552216</v>
          </cell>
        </row>
        <row r="254">
          <cell r="B254" t="str">
            <v>DURACION DE LA OBRA:</v>
          </cell>
          <cell r="C254">
            <v>0</v>
          </cell>
          <cell r="D254">
            <v>0</v>
          </cell>
          <cell r="E254">
            <v>0</v>
          </cell>
          <cell r="F254">
            <v>0</v>
          </cell>
          <cell r="G254">
            <v>0</v>
          </cell>
          <cell r="H254">
            <v>0</v>
          </cell>
        </row>
        <row r="255">
          <cell r="B255">
            <v>0</v>
          </cell>
          <cell r="C255" t="str">
            <v>5.50 MESES</v>
          </cell>
          <cell r="D255">
            <v>0</v>
          </cell>
          <cell r="E255">
            <v>0</v>
          </cell>
          <cell r="F255">
            <v>0</v>
          </cell>
          <cell r="G255">
            <v>0</v>
          </cell>
          <cell r="H255">
            <v>0</v>
          </cell>
        </row>
        <row r="256">
          <cell r="B256" t="str">
            <v xml:space="preserve">COSTO X METRO CUADRADO </v>
          </cell>
          <cell r="C256">
            <v>0</v>
          </cell>
          <cell r="D256">
            <v>0</v>
          </cell>
          <cell r="E256">
            <v>0</v>
          </cell>
          <cell r="F256">
            <v>0</v>
          </cell>
          <cell r="G256">
            <v>0</v>
          </cell>
          <cell r="H256">
            <v>0</v>
          </cell>
        </row>
        <row r="257">
          <cell r="B257">
            <v>0</v>
          </cell>
          <cell r="C257">
            <v>1301185</v>
          </cell>
          <cell r="D257">
            <v>0</v>
          </cell>
          <cell r="E257">
            <v>0</v>
          </cell>
          <cell r="F257">
            <v>0</v>
          </cell>
          <cell r="G257">
            <v>0</v>
          </cell>
          <cell r="H257">
            <v>0</v>
          </cell>
        </row>
        <row r="258">
          <cell r="B258" t="str">
            <v>Para constancia de lo anterior, se firma la presente acta bajo la responsabilidad expresa de los que intervienen en ella, de  conformidad  con las funciones  desempeñadas por cada uno de los mismos,  de acuerdo con el manual de interventoría, en _________</v>
          </cell>
          <cell r="C258">
            <v>0</v>
          </cell>
          <cell r="D258">
            <v>0</v>
          </cell>
          <cell r="E258">
            <v>0</v>
          </cell>
          <cell r="F258">
            <v>0</v>
          </cell>
          <cell r="G258">
            <v>0</v>
          </cell>
          <cell r="H258">
            <v>0</v>
          </cell>
        </row>
        <row r="259">
          <cell r="B259">
            <v>0</v>
          </cell>
          <cell r="C259">
            <v>0</v>
          </cell>
          <cell r="D259">
            <v>0</v>
          </cell>
          <cell r="E259">
            <v>0</v>
          </cell>
          <cell r="F259">
            <v>0</v>
          </cell>
          <cell r="G259">
            <v>0</v>
          </cell>
          <cell r="H259">
            <v>0</v>
          </cell>
        </row>
        <row r="260">
          <cell r="B260">
            <v>0</v>
          </cell>
          <cell r="C260">
            <v>0</v>
          </cell>
          <cell r="D260">
            <v>0</v>
          </cell>
          <cell r="E260">
            <v>0</v>
          </cell>
          <cell r="F260">
            <v>0</v>
          </cell>
          <cell r="G260">
            <v>0</v>
          </cell>
          <cell r="H260">
            <v>0</v>
          </cell>
        </row>
        <row r="261">
          <cell r="B261">
            <v>0</v>
          </cell>
          <cell r="C261" t="str">
            <v>Firma:</v>
          </cell>
          <cell r="D261">
            <v>0</v>
          </cell>
          <cell r="E261">
            <v>0</v>
          </cell>
          <cell r="F261">
            <v>0</v>
          </cell>
          <cell r="G261">
            <v>0</v>
          </cell>
          <cell r="H261">
            <v>0</v>
          </cell>
        </row>
        <row r="262">
          <cell r="B262">
            <v>0</v>
          </cell>
          <cell r="C262" t="str">
            <v xml:space="preserve">Nombre: </v>
          </cell>
          <cell r="D262">
            <v>0</v>
          </cell>
          <cell r="E262">
            <v>0</v>
          </cell>
          <cell r="F262">
            <v>0</v>
          </cell>
          <cell r="G262">
            <v>0</v>
          </cell>
          <cell r="H262">
            <v>0</v>
          </cell>
        </row>
        <row r="263">
          <cell r="B263">
            <v>0</v>
          </cell>
          <cell r="C263" t="str">
            <v>REPRESENTATE LEGAL Ó DIRECTOR DE CONSULTORIA</v>
          </cell>
          <cell r="D263">
            <v>0</v>
          </cell>
          <cell r="E263">
            <v>0</v>
          </cell>
          <cell r="F263">
            <v>0</v>
          </cell>
          <cell r="G263">
            <v>0</v>
          </cell>
          <cell r="H263">
            <v>0</v>
          </cell>
        </row>
        <row r="264">
          <cell r="B264">
            <v>0</v>
          </cell>
          <cell r="C264">
            <v>0</v>
          </cell>
          <cell r="D264">
            <v>0</v>
          </cell>
          <cell r="E264">
            <v>0</v>
          </cell>
          <cell r="F264">
            <v>0</v>
          </cell>
          <cell r="G264">
            <v>0</v>
          </cell>
          <cell r="H264">
            <v>0</v>
          </cell>
        </row>
        <row r="265">
          <cell r="B265" t="str">
            <v>C. OBSERVACIONES INTERVENTORIA (Campo de obligatorio diligenciamiento)</v>
          </cell>
          <cell r="C265">
            <v>0</v>
          </cell>
          <cell r="D265">
            <v>0</v>
          </cell>
          <cell r="E265">
            <v>0</v>
          </cell>
          <cell r="F265">
            <v>0</v>
          </cell>
          <cell r="G265">
            <v>0</v>
          </cell>
          <cell r="H265">
            <v>0</v>
          </cell>
        </row>
        <row r="266">
          <cell r="B266">
            <v>0</v>
          </cell>
          <cell r="C266">
            <v>0</v>
          </cell>
          <cell r="D266">
            <v>0</v>
          </cell>
          <cell r="E266">
            <v>0</v>
          </cell>
          <cell r="F266">
            <v>0</v>
          </cell>
          <cell r="G266">
            <v>0</v>
          </cell>
          <cell r="H266">
            <v>0</v>
          </cell>
        </row>
        <row r="267">
          <cell r="B267">
            <v>0</v>
          </cell>
          <cell r="C267">
            <v>0</v>
          </cell>
          <cell r="D267">
            <v>0</v>
          </cell>
          <cell r="E267">
            <v>0</v>
          </cell>
          <cell r="F267">
            <v>0</v>
          </cell>
          <cell r="G267">
            <v>0</v>
          </cell>
          <cell r="H267">
            <v>0</v>
          </cell>
        </row>
        <row r="268">
          <cell r="B268">
            <v>0</v>
          </cell>
          <cell r="C268">
            <v>0</v>
          </cell>
          <cell r="D268">
            <v>0</v>
          </cell>
          <cell r="E268">
            <v>0</v>
          </cell>
          <cell r="F268">
            <v>0</v>
          </cell>
          <cell r="G268">
            <v>0</v>
          </cell>
          <cell r="H268">
            <v>0</v>
          </cell>
        </row>
        <row r="269">
          <cell r="B269">
            <v>0</v>
          </cell>
          <cell r="C269" t="str">
            <v>Firma:</v>
          </cell>
          <cell r="D269">
            <v>0</v>
          </cell>
          <cell r="E269">
            <v>0</v>
          </cell>
          <cell r="F269">
            <v>0</v>
          </cell>
          <cell r="G269">
            <v>0</v>
          </cell>
          <cell r="H269">
            <v>0</v>
          </cell>
        </row>
        <row r="270">
          <cell r="B270">
            <v>0</v>
          </cell>
          <cell r="C270" t="str">
            <v xml:space="preserve">Nombre: </v>
          </cell>
          <cell r="D270">
            <v>0</v>
          </cell>
          <cell r="E270">
            <v>0</v>
          </cell>
          <cell r="F270">
            <v>0</v>
          </cell>
          <cell r="G270">
            <v>0</v>
          </cell>
          <cell r="H270" t="str">
            <v>Original  - FONADE</v>
          </cell>
        </row>
        <row r="271">
          <cell r="B271">
            <v>0</v>
          </cell>
          <cell r="C271" t="str">
            <v>REPRESENTANTE LEGAL Ó DIRECTOR DE INTERVENTORÍA</v>
          </cell>
          <cell r="D271">
            <v>0</v>
          </cell>
          <cell r="E271">
            <v>0</v>
          </cell>
          <cell r="F271">
            <v>0</v>
          </cell>
          <cell r="G271">
            <v>0</v>
          </cell>
          <cell r="H271" t="str">
            <v>Copias: Contratista, Interventor</v>
          </cell>
        </row>
        <row r="272">
          <cell r="D272">
            <v>0</v>
          </cell>
          <cell r="E272">
            <v>0</v>
          </cell>
          <cell r="F272">
            <v>0</v>
          </cell>
          <cell r="G272">
            <v>0</v>
          </cell>
          <cell r="H272">
            <v>0</v>
          </cell>
        </row>
        <row r="273">
          <cell r="D273">
            <v>0</v>
          </cell>
          <cell r="E273">
            <v>0</v>
          </cell>
          <cell r="F273">
            <v>0</v>
          </cell>
          <cell r="G273">
            <v>0</v>
          </cell>
          <cell r="H273">
            <v>0</v>
          </cell>
        </row>
        <row r="274">
          <cell r="D274">
            <v>0</v>
          </cell>
          <cell r="E274">
            <v>0</v>
          </cell>
          <cell r="F274">
            <v>0</v>
          </cell>
          <cell r="G274">
            <v>0</v>
          </cell>
          <cell r="H274">
            <v>0</v>
          </cell>
        </row>
        <row r="275">
          <cell r="D275">
            <v>0</v>
          </cell>
          <cell r="E275">
            <v>0</v>
          </cell>
          <cell r="F275">
            <v>0</v>
          </cell>
          <cell r="G275">
            <v>0</v>
          </cell>
          <cell r="H275">
            <v>0</v>
          </cell>
        </row>
        <row r="276">
          <cell r="D276">
            <v>0</v>
          </cell>
          <cell r="E276">
            <v>0</v>
          </cell>
          <cell r="F276">
            <v>0</v>
          </cell>
          <cell r="G276">
            <v>0</v>
          </cell>
          <cell r="H276">
            <v>0</v>
          </cell>
        </row>
        <row r="277">
          <cell r="D277">
            <v>0</v>
          </cell>
          <cell r="E277">
            <v>0</v>
          </cell>
          <cell r="F277">
            <v>0</v>
          </cell>
          <cell r="G277">
            <v>0</v>
          </cell>
          <cell r="H277">
            <v>0</v>
          </cell>
        </row>
        <row r="278">
          <cell r="D278">
            <v>0</v>
          </cell>
          <cell r="E278">
            <v>0</v>
          </cell>
          <cell r="F278">
            <v>0</v>
          </cell>
          <cell r="G278">
            <v>0</v>
          </cell>
          <cell r="H278">
            <v>0</v>
          </cell>
        </row>
        <row r="279">
          <cell r="D279">
            <v>0</v>
          </cell>
          <cell r="E279">
            <v>0</v>
          </cell>
          <cell r="F279">
            <v>0</v>
          </cell>
          <cell r="G279">
            <v>0</v>
          </cell>
          <cell r="H279">
            <v>0</v>
          </cell>
        </row>
        <row r="280">
          <cell r="D280">
            <v>0</v>
          </cell>
          <cell r="E280">
            <v>0</v>
          </cell>
          <cell r="F280">
            <v>0</v>
          </cell>
          <cell r="G280">
            <v>0</v>
          </cell>
          <cell r="H280">
            <v>0</v>
          </cell>
        </row>
        <row r="281">
          <cell r="D281">
            <v>0</v>
          </cell>
          <cell r="E281">
            <v>0</v>
          </cell>
          <cell r="F281">
            <v>0</v>
          </cell>
          <cell r="G281">
            <v>0</v>
          </cell>
          <cell r="H281">
            <v>0</v>
          </cell>
        </row>
        <row r="282">
          <cell r="D282">
            <v>0</v>
          </cell>
          <cell r="E282">
            <v>0</v>
          </cell>
          <cell r="F282">
            <v>0</v>
          </cell>
          <cell r="G282">
            <v>0</v>
          </cell>
          <cell r="H282">
            <v>0</v>
          </cell>
        </row>
        <row r="283">
          <cell r="D283">
            <v>0</v>
          </cell>
          <cell r="E283">
            <v>0</v>
          </cell>
          <cell r="F283">
            <v>0</v>
          </cell>
          <cell r="G283">
            <v>0</v>
          </cell>
          <cell r="H283">
            <v>0</v>
          </cell>
        </row>
        <row r="284">
          <cell r="D284">
            <v>0</v>
          </cell>
          <cell r="E284">
            <v>0</v>
          </cell>
          <cell r="F284">
            <v>0</v>
          </cell>
          <cell r="G284">
            <v>0</v>
          </cell>
          <cell r="H284">
            <v>0</v>
          </cell>
        </row>
        <row r="285">
          <cell r="D285">
            <v>0</v>
          </cell>
          <cell r="E285">
            <v>0</v>
          </cell>
          <cell r="F285">
            <v>0</v>
          </cell>
          <cell r="G285">
            <v>0</v>
          </cell>
          <cell r="H285">
            <v>0</v>
          </cell>
        </row>
        <row r="286">
          <cell r="D286">
            <v>0</v>
          </cell>
          <cell r="E286">
            <v>0</v>
          </cell>
          <cell r="F286">
            <v>0</v>
          </cell>
          <cell r="G286">
            <v>0</v>
          </cell>
          <cell r="H286">
            <v>0</v>
          </cell>
        </row>
        <row r="287">
          <cell r="D287">
            <v>0</v>
          </cell>
          <cell r="E287">
            <v>0</v>
          </cell>
          <cell r="F287">
            <v>0</v>
          </cell>
          <cell r="G287">
            <v>0</v>
          </cell>
          <cell r="H287">
            <v>0</v>
          </cell>
        </row>
        <row r="288">
          <cell r="D288">
            <v>0</v>
          </cell>
          <cell r="E288">
            <v>0</v>
          </cell>
          <cell r="F288">
            <v>0</v>
          </cell>
          <cell r="G288">
            <v>0</v>
          </cell>
          <cell r="H288">
            <v>0</v>
          </cell>
        </row>
        <row r="289">
          <cell r="D289">
            <v>0</v>
          </cell>
          <cell r="E289">
            <v>0</v>
          </cell>
          <cell r="F289">
            <v>0</v>
          </cell>
          <cell r="G289">
            <v>0</v>
          </cell>
          <cell r="H289">
            <v>0</v>
          </cell>
        </row>
        <row r="290">
          <cell r="D290">
            <v>0</v>
          </cell>
          <cell r="E290">
            <v>0</v>
          </cell>
          <cell r="F290">
            <v>0</v>
          </cell>
          <cell r="G290">
            <v>0</v>
          </cell>
          <cell r="H290">
            <v>0</v>
          </cell>
        </row>
        <row r="291">
          <cell r="D291">
            <v>0</v>
          </cell>
          <cell r="E291">
            <v>0</v>
          </cell>
          <cell r="F291">
            <v>0</v>
          </cell>
          <cell r="G291">
            <v>0</v>
          </cell>
          <cell r="H291">
            <v>0</v>
          </cell>
        </row>
        <row r="292">
          <cell r="D292">
            <v>0</v>
          </cell>
          <cell r="E292">
            <v>0</v>
          </cell>
          <cell r="F292">
            <v>0</v>
          </cell>
          <cell r="G292">
            <v>0</v>
          </cell>
          <cell r="H292">
            <v>0</v>
          </cell>
        </row>
        <row r="293">
          <cell r="D293">
            <v>0</v>
          </cell>
          <cell r="E293">
            <v>0</v>
          </cell>
          <cell r="F293">
            <v>0</v>
          </cell>
          <cell r="G293">
            <v>0</v>
          </cell>
          <cell r="H293">
            <v>0</v>
          </cell>
        </row>
        <row r="294">
          <cell r="D294">
            <v>0</v>
          </cell>
          <cell r="E294">
            <v>0</v>
          </cell>
          <cell r="F294">
            <v>0</v>
          </cell>
          <cell r="G294">
            <v>0</v>
          </cell>
          <cell r="H294">
            <v>0</v>
          </cell>
        </row>
        <row r="295">
          <cell r="D295">
            <v>0</v>
          </cell>
          <cell r="E295">
            <v>0</v>
          </cell>
          <cell r="F295">
            <v>0</v>
          </cell>
          <cell r="G295">
            <v>0</v>
          </cell>
          <cell r="H295">
            <v>0</v>
          </cell>
        </row>
        <row r="296">
          <cell r="D296">
            <v>0</v>
          </cell>
          <cell r="E296">
            <v>0</v>
          </cell>
          <cell r="F296">
            <v>0</v>
          </cell>
          <cell r="G296">
            <v>0</v>
          </cell>
          <cell r="H296">
            <v>0</v>
          </cell>
        </row>
        <row r="297">
          <cell r="D297">
            <v>0</v>
          </cell>
          <cell r="E297">
            <v>0</v>
          </cell>
          <cell r="F297">
            <v>0</v>
          </cell>
          <cell r="G297">
            <v>0</v>
          </cell>
          <cell r="H297">
            <v>0</v>
          </cell>
        </row>
        <row r="298">
          <cell r="D298">
            <v>0</v>
          </cell>
          <cell r="E298">
            <v>0</v>
          </cell>
          <cell r="F298">
            <v>0</v>
          </cell>
          <cell r="G298">
            <v>0</v>
          </cell>
          <cell r="H298">
            <v>0</v>
          </cell>
        </row>
        <row r="299">
          <cell r="D299">
            <v>0</v>
          </cell>
          <cell r="E299">
            <v>0</v>
          </cell>
          <cell r="F299">
            <v>0</v>
          </cell>
          <cell r="G299">
            <v>0</v>
          </cell>
          <cell r="H299">
            <v>0</v>
          </cell>
        </row>
        <row r="300">
          <cell r="D300">
            <v>0</v>
          </cell>
          <cell r="E300">
            <v>0</v>
          </cell>
          <cell r="F300">
            <v>0</v>
          </cell>
          <cell r="G300">
            <v>0</v>
          </cell>
          <cell r="H300">
            <v>0</v>
          </cell>
        </row>
        <row r="301">
          <cell r="D301">
            <v>0</v>
          </cell>
          <cell r="E301">
            <v>0</v>
          </cell>
          <cell r="F301">
            <v>0</v>
          </cell>
          <cell r="G301">
            <v>0</v>
          </cell>
          <cell r="H301">
            <v>0</v>
          </cell>
        </row>
        <row r="302">
          <cell r="D302">
            <v>0</v>
          </cell>
          <cell r="E302">
            <v>0</v>
          </cell>
          <cell r="F302">
            <v>0</v>
          </cell>
          <cell r="G302">
            <v>0</v>
          </cell>
          <cell r="H302">
            <v>0</v>
          </cell>
        </row>
        <row r="303">
          <cell r="D303">
            <v>0</v>
          </cell>
          <cell r="E303">
            <v>0</v>
          </cell>
          <cell r="F303">
            <v>0</v>
          </cell>
          <cell r="G303">
            <v>0</v>
          </cell>
          <cell r="H303">
            <v>0</v>
          </cell>
        </row>
        <row r="304">
          <cell r="D304">
            <v>0</v>
          </cell>
          <cell r="E304">
            <v>0</v>
          </cell>
          <cell r="F304">
            <v>0</v>
          </cell>
          <cell r="G304">
            <v>0</v>
          </cell>
          <cell r="H304">
            <v>0</v>
          </cell>
        </row>
        <row r="305">
          <cell r="D305">
            <v>0</v>
          </cell>
          <cell r="E305">
            <v>0</v>
          </cell>
          <cell r="F305">
            <v>0</v>
          </cell>
          <cell r="G305">
            <v>0</v>
          </cell>
          <cell r="H305">
            <v>0</v>
          </cell>
        </row>
        <row r="306">
          <cell r="D306">
            <v>0</v>
          </cell>
          <cell r="E306">
            <v>0</v>
          </cell>
          <cell r="F306">
            <v>0</v>
          </cell>
          <cell r="G306">
            <v>0</v>
          </cell>
          <cell r="H306">
            <v>0</v>
          </cell>
        </row>
        <row r="307">
          <cell r="D307">
            <v>0</v>
          </cell>
          <cell r="E307">
            <v>0</v>
          </cell>
          <cell r="F307">
            <v>0</v>
          </cell>
          <cell r="G307">
            <v>0</v>
          </cell>
          <cell r="H307">
            <v>0</v>
          </cell>
        </row>
        <row r="308">
          <cell r="D308">
            <v>0</v>
          </cell>
          <cell r="E308">
            <v>0</v>
          </cell>
          <cell r="F308">
            <v>0</v>
          </cell>
          <cell r="G308">
            <v>0</v>
          </cell>
          <cell r="H308">
            <v>0</v>
          </cell>
        </row>
        <row r="309">
          <cell r="D309">
            <v>0</v>
          </cell>
          <cell r="E309">
            <v>0</v>
          </cell>
          <cell r="F309">
            <v>0</v>
          </cell>
          <cell r="G309">
            <v>0</v>
          </cell>
          <cell r="H309">
            <v>0</v>
          </cell>
        </row>
        <row r="310">
          <cell r="D310">
            <v>0</v>
          </cell>
          <cell r="E310">
            <v>0</v>
          </cell>
          <cell r="F310">
            <v>0</v>
          </cell>
          <cell r="G310">
            <v>0</v>
          </cell>
          <cell r="H310">
            <v>0</v>
          </cell>
        </row>
        <row r="311">
          <cell r="D311">
            <v>0</v>
          </cell>
          <cell r="E311">
            <v>0</v>
          </cell>
          <cell r="F311">
            <v>0</v>
          </cell>
          <cell r="G311">
            <v>0</v>
          </cell>
          <cell r="H311">
            <v>0</v>
          </cell>
        </row>
        <row r="312">
          <cell r="D312">
            <v>0</v>
          </cell>
          <cell r="E312">
            <v>0</v>
          </cell>
          <cell r="F312">
            <v>0</v>
          </cell>
          <cell r="G312">
            <v>0</v>
          </cell>
          <cell r="H312">
            <v>0</v>
          </cell>
        </row>
        <row r="313">
          <cell r="D313">
            <v>0</v>
          </cell>
          <cell r="E313">
            <v>0</v>
          </cell>
          <cell r="F313">
            <v>0</v>
          </cell>
          <cell r="G313">
            <v>0</v>
          </cell>
          <cell r="H313">
            <v>0</v>
          </cell>
        </row>
        <row r="314">
          <cell r="D314">
            <v>0</v>
          </cell>
          <cell r="E314">
            <v>0</v>
          </cell>
          <cell r="F314">
            <v>0</v>
          </cell>
          <cell r="G314">
            <v>0</v>
          </cell>
          <cell r="H314">
            <v>0</v>
          </cell>
        </row>
        <row r="315">
          <cell r="D315">
            <v>0</v>
          </cell>
          <cell r="E315">
            <v>0</v>
          </cell>
          <cell r="F315">
            <v>0</v>
          </cell>
          <cell r="G315">
            <v>0</v>
          </cell>
          <cell r="H315">
            <v>0</v>
          </cell>
        </row>
        <row r="316">
          <cell r="D316">
            <v>0</v>
          </cell>
          <cell r="E316">
            <v>0</v>
          </cell>
          <cell r="F316">
            <v>0</v>
          </cell>
          <cell r="G316">
            <v>0</v>
          </cell>
          <cell r="H316">
            <v>0</v>
          </cell>
        </row>
        <row r="317">
          <cell r="D317">
            <v>0</v>
          </cell>
          <cell r="E317">
            <v>0</v>
          </cell>
          <cell r="F317">
            <v>0</v>
          </cell>
          <cell r="G317">
            <v>0</v>
          </cell>
          <cell r="H317">
            <v>0</v>
          </cell>
        </row>
        <row r="318">
          <cell r="D318">
            <v>0</v>
          </cell>
          <cell r="E318">
            <v>0</v>
          </cell>
          <cell r="F318">
            <v>0</v>
          </cell>
          <cell r="G318">
            <v>0</v>
          </cell>
          <cell r="H318">
            <v>0</v>
          </cell>
        </row>
        <row r="319">
          <cell r="D319">
            <v>0</v>
          </cell>
          <cell r="E319">
            <v>0</v>
          </cell>
          <cell r="F319">
            <v>0</v>
          </cell>
          <cell r="G319">
            <v>0</v>
          </cell>
          <cell r="H319">
            <v>0</v>
          </cell>
        </row>
        <row r="320">
          <cell r="D320">
            <v>0</v>
          </cell>
          <cell r="E320">
            <v>0</v>
          </cell>
          <cell r="F320">
            <v>0</v>
          </cell>
          <cell r="G320">
            <v>0</v>
          </cell>
          <cell r="H320">
            <v>0</v>
          </cell>
        </row>
        <row r="321">
          <cell r="D321">
            <v>0</v>
          </cell>
          <cell r="E321">
            <v>0</v>
          </cell>
          <cell r="F321">
            <v>0</v>
          </cell>
          <cell r="G321">
            <v>0</v>
          </cell>
          <cell r="H321">
            <v>0</v>
          </cell>
        </row>
        <row r="322">
          <cell r="D322">
            <v>0</v>
          </cell>
          <cell r="E322">
            <v>0</v>
          </cell>
          <cell r="F322">
            <v>0</v>
          </cell>
          <cell r="G322">
            <v>0</v>
          </cell>
          <cell r="H322">
            <v>0</v>
          </cell>
        </row>
        <row r="323">
          <cell r="D323">
            <v>0</v>
          </cell>
          <cell r="E323">
            <v>0</v>
          </cell>
          <cell r="F323">
            <v>0</v>
          </cell>
          <cell r="G323">
            <v>0</v>
          </cell>
          <cell r="H323">
            <v>0</v>
          </cell>
        </row>
        <row r="324">
          <cell r="D324">
            <v>0</v>
          </cell>
          <cell r="E324">
            <v>0</v>
          </cell>
          <cell r="F324">
            <v>0</v>
          </cell>
          <cell r="G324">
            <v>0</v>
          </cell>
          <cell r="H324">
            <v>0</v>
          </cell>
        </row>
        <row r="325">
          <cell r="D325">
            <v>0</v>
          </cell>
          <cell r="E325">
            <v>0</v>
          </cell>
          <cell r="F325">
            <v>0</v>
          </cell>
          <cell r="G325">
            <v>0</v>
          </cell>
          <cell r="H325">
            <v>0</v>
          </cell>
        </row>
        <row r="326">
          <cell r="D326">
            <v>0</v>
          </cell>
          <cell r="E326">
            <v>0</v>
          </cell>
          <cell r="F326">
            <v>0</v>
          </cell>
          <cell r="G326">
            <v>0</v>
          </cell>
          <cell r="H326">
            <v>0</v>
          </cell>
        </row>
        <row r="327">
          <cell r="D327">
            <v>0</v>
          </cell>
          <cell r="E327">
            <v>0</v>
          </cell>
          <cell r="F327">
            <v>0</v>
          </cell>
          <cell r="G327">
            <v>0</v>
          </cell>
          <cell r="H327">
            <v>0</v>
          </cell>
        </row>
        <row r="328">
          <cell r="D328">
            <v>0</v>
          </cell>
          <cell r="E328">
            <v>0</v>
          </cell>
          <cell r="F328">
            <v>0</v>
          </cell>
          <cell r="G328">
            <v>0</v>
          </cell>
          <cell r="H328">
            <v>0</v>
          </cell>
        </row>
        <row r="329">
          <cell r="D329">
            <v>0</v>
          </cell>
          <cell r="E329">
            <v>0</v>
          </cell>
          <cell r="F329">
            <v>0</v>
          </cell>
          <cell r="G329">
            <v>0</v>
          </cell>
          <cell r="H329">
            <v>0</v>
          </cell>
        </row>
        <row r="330">
          <cell r="D330">
            <v>0</v>
          </cell>
          <cell r="E330">
            <v>0</v>
          </cell>
          <cell r="F330">
            <v>0</v>
          </cell>
          <cell r="G330">
            <v>0</v>
          </cell>
          <cell r="H330">
            <v>0</v>
          </cell>
        </row>
        <row r="331">
          <cell r="D331">
            <v>0</v>
          </cell>
          <cell r="E331">
            <v>0</v>
          </cell>
          <cell r="F331">
            <v>0</v>
          </cell>
          <cell r="G331">
            <v>0</v>
          </cell>
          <cell r="H331">
            <v>0</v>
          </cell>
        </row>
        <row r="332">
          <cell r="D332">
            <v>0</v>
          </cell>
          <cell r="E332">
            <v>0</v>
          </cell>
          <cell r="F332">
            <v>0</v>
          </cell>
          <cell r="G332">
            <v>0</v>
          </cell>
          <cell r="H332">
            <v>0</v>
          </cell>
        </row>
        <row r="333">
          <cell r="D333">
            <v>0</v>
          </cell>
          <cell r="E333">
            <v>0</v>
          </cell>
          <cell r="F333">
            <v>0</v>
          </cell>
          <cell r="G333">
            <v>0</v>
          </cell>
          <cell r="H333">
            <v>0</v>
          </cell>
        </row>
        <row r="334">
          <cell r="D334">
            <v>0</v>
          </cell>
          <cell r="E334">
            <v>0</v>
          </cell>
          <cell r="F334">
            <v>0</v>
          </cell>
          <cell r="G334">
            <v>0</v>
          </cell>
          <cell r="H334">
            <v>0</v>
          </cell>
        </row>
        <row r="335">
          <cell r="D335">
            <v>0</v>
          </cell>
          <cell r="E335">
            <v>0</v>
          </cell>
          <cell r="F335">
            <v>0</v>
          </cell>
          <cell r="G335">
            <v>0</v>
          </cell>
          <cell r="H335">
            <v>0</v>
          </cell>
        </row>
        <row r="336">
          <cell r="D336">
            <v>0</v>
          </cell>
          <cell r="E336">
            <v>0</v>
          </cell>
          <cell r="F336">
            <v>0</v>
          </cell>
          <cell r="G336">
            <v>0</v>
          </cell>
          <cell r="H336">
            <v>0</v>
          </cell>
        </row>
        <row r="337">
          <cell r="D337">
            <v>0</v>
          </cell>
          <cell r="E337">
            <v>0</v>
          </cell>
          <cell r="F337">
            <v>0</v>
          </cell>
          <cell r="G337">
            <v>0</v>
          </cell>
          <cell r="H337">
            <v>0</v>
          </cell>
        </row>
        <row r="338">
          <cell r="D338">
            <v>0</v>
          </cell>
          <cell r="E338">
            <v>0</v>
          </cell>
          <cell r="F338">
            <v>0</v>
          </cell>
          <cell r="G338">
            <v>0</v>
          </cell>
          <cell r="H338">
            <v>0</v>
          </cell>
        </row>
        <row r="339">
          <cell r="D339">
            <v>0</v>
          </cell>
          <cell r="E339">
            <v>0</v>
          </cell>
          <cell r="F339">
            <v>0</v>
          </cell>
          <cell r="G339">
            <v>0</v>
          </cell>
          <cell r="H339">
            <v>0</v>
          </cell>
        </row>
        <row r="340">
          <cell r="D340">
            <v>0</v>
          </cell>
          <cell r="E340">
            <v>0</v>
          </cell>
          <cell r="F340">
            <v>0</v>
          </cell>
          <cell r="G340">
            <v>0</v>
          </cell>
          <cell r="H340">
            <v>0</v>
          </cell>
        </row>
        <row r="341">
          <cell r="D341">
            <v>0</v>
          </cell>
          <cell r="E341">
            <v>0</v>
          </cell>
          <cell r="F341">
            <v>0</v>
          </cell>
          <cell r="G341">
            <v>0</v>
          </cell>
          <cell r="H341">
            <v>0</v>
          </cell>
        </row>
        <row r="342">
          <cell r="D342">
            <v>0</v>
          </cell>
          <cell r="E342">
            <v>0</v>
          </cell>
          <cell r="F342">
            <v>0</v>
          </cell>
          <cell r="G342">
            <v>0</v>
          </cell>
          <cell r="H342">
            <v>0</v>
          </cell>
        </row>
        <row r="343">
          <cell r="D343">
            <v>0</v>
          </cell>
          <cell r="E343">
            <v>0</v>
          </cell>
          <cell r="F343">
            <v>0</v>
          </cell>
          <cell r="G343">
            <v>0</v>
          </cell>
          <cell r="H343">
            <v>0</v>
          </cell>
        </row>
        <row r="344">
          <cell r="D344">
            <v>0</v>
          </cell>
          <cell r="E344">
            <v>0</v>
          </cell>
          <cell r="F344">
            <v>0</v>
          </cell>
          <cell r="G344">
            <v>0</v>
          </cell>
          <cell r="H344">
            <v>0</v>
          </cell>
        </row>
        <row r="345">
          <cell r="D345">
            <v>0</v>
          </cell>
          <cell r="E345">
            <v>0</v>
          </cell>
          <cell r="F345">
            <v>0</v>
          </cell>
          <cell r="G345">
            <v>0</v>
          </cell>
          <cell r="H345">
            <v>0</v>
          </cell>
        </row>
        <row r="346">
          <cell r="D346">
            <v>0</v>
          </cell>
          <cell r="E346">
            <v>0</v>
          </cell>
          <cell r="F346">
            <v>0</v>
          </cell>
          <cell r="G346">
            <v>0</v>
          </cell>
          <cell r="H346">
            <v>0</v>
          </cell>
        </row>
        <row r="347">
          <cell r="D347">
            <v>0</v>
          </cell>
          <cell r="E347">
            <v>0</v>
          </cell>
          <cell r="F347">
            <v>0</v>
          </cell>
          <cell r="G347">
            <v>0</v>
          </cell>
          <cell r="H347">
            <v>0</v>
          </cell>
        </row>
        <row r="348">
          <cell r="D348">
            <v>0</v>
          </cell>
          <cell r="E348">
            <v>0</v>
          </cell>
          <cell r="F348">
            <v>0</v>
          </cell>
          <cell r="G348">
            <v>0</v>
          </cell>
          <cell r="H348">
            <v>0</v>
          </cell>
        </row>
        <row r="349">
          <cell r="D349">
            <v>0</v>
          </cell>
          <cell r="E349">
            <v>0</v>
          </cell>
          <cell r="F349">
            <v>0</v>
          </cell>
          <cell r="G349">
            <v>0</v>
          </cell>
          <cell r="H349">
            <v>0</v>
          </cell>
        </row>
        <row r="350">
          <cell r="D350">
            <v>0</v>
          </cell>
          <cell r="E350">
            <v>0</v>
          </cell>
          <cell r="F350">
            <v>0</v>
          </cell>
          <cell r="G350">
            <v>0</v>
          </cell>
          <cell r="H350">
            <v>0</v>
          </cell>
        </row>
        <row r="351">
          <cell r="D351">
            <v>0</v>
          </cell>
          <cell r="E351">
            <v>0</v>
          </cell>
          <cell r="F351">
            <v>0</v>
          </cell>
          <cell r="G351">
            <v>0</v>
          </cell>
          <cell r="H351">
            <v>0</v>
          </cell>
        </row>
        <row r="352">
          <cell r="D352">
            <v>0</v>
          </cell>
          <cell r="E352">
            <v>0</v>
          </cell>
          <cell r="F352">
            <v>0</v>
          </cell>
          <cell r="G352">
            <v>0</v>
          </cell>
          <cell r="H352">
            <v>0</v>
          </cell>
        </row>
        <row r="353">
          <cell r="D353">
            <v>0</v>
          </cell>
          <cell r="E353">
            <v>0</v>
          </cell>
          <cell r="F353">
            <v>0</v>
          </cell>
          <cell r="G353">
            <v>0</v>
          </cell>
          <cell r="H353">
            <v>0</v>
          </cell>
        </row>
        <row r="354">
          <cell r="D354">
            <v>0</v>
          </cell>
          <cell r="E354">
            <v>0</v>
          </cell>
          <cell r="F354">
            <v>0</v>
          </cell>
          <cell r="G354">
            <v>0</v>
          </cell>
          <cell r="H354">
            <v>0</v>
          </cell>
        </row>
        <row r="355">
          <cell r="D355">
            <v>0</v>
          </cell>
          <cell r="E355">
            <v>0</v>
          </cell>
          <cell r="F355">
            <v>0</v>
          </cell>
          <cell r="G355">
            <v>0</v>
          </cell>
          <cell r="H355">
            <v>0</v>
          </cell>
        </row>
        <row r="356">
          <cell r="D356">
            <v>0</v>
          </cell>
          <cell r="E356">
            <v>0</v>
          </cell>
          <cell r="F356">
            <v>0</v>
          </cell>
          <cell r="G356">
            <v>0</v>
          </cell>
          <cell r="H356">
            <v>0</v>
          </cell>
        </row>
        <row r="357">
          <cell r="D357">
            <v>0</v>
          </cell>
          <cell r="E357">
            <v>0</v>
          </cell>
          <cell r="F357">
            <v>0</v>
          </cell>
          <cell r="G357">
            <v>0</v>
          </cell>
          <cell r="H357">
            <v>0</v>
          </cell>
        </row>
        <row r="358">
          <cell r="D358">
            <v>0</v>
          </cell>
          <cell r="E358">
            <v>0</v>
          </cell>
          <cell r="F358">
            <v>0</v>
          </cell>
          <cell r="G358">
            <v>0</v>
          </cell>
          <cell r="H358">
            <v>0</v>
          </cell>
        </row>
        <row r="359">
          <cell r="D359">
            <v>0</v>
          </cell>
          <cell r="E359">
            <v>0</v>
          </cell>
          <cell r="F359">
            <v>0</v>
          </cell>
          <cell r="G359">
            <v>0</v>
          </cell>
          <cell r="H359">
            <v>0</v>
          </cell>
        </row>
        <row r="360">
          <cell r="D360">
            <v>0</v>
          </cell>
          <cell r="E360">
            <v>0</v>
          </cell>
          <cell r="F360">
            <v>0</v>
          </cell>
          <cell r="G360">
            <v>0</v>
          </cell>
          <cell r="H360">
            <v>0</v>
          </cell>
        </row>
        <row r="361">
          <cell r="D361">
            <v>0</v>
          </cell>
          <cell r="E361">
            <v>0</v>
          </cell>
          <cell r="F361">
            <v>0</v>
          </cell>
          <cell r="G361">
            <v>0</v>
          </cell>
          <cell r="H361">
            <v>0</v>
          </cell>
        </row>
        <row r="362">
          <cell r="D362">
            <v>0</v>
          </cell>
          <cell r="E362">
            <v>0</v>
          </cell>
          <cell r="F362">
            <v>0</v>
          </cell>
          <cell r="G362">
            <v>0</v>
          </cell>
          <cell r="H362">
            <v>0</v>
          </cell>
        </row>
        <row r="363">
          <cell r="D363">
            <v>0</v>
          </cell>
          <cell r="E363">
            <v>0</v>
          </cell>
          <cell r="F363">
            <v>0</v>
          </cell>
          <cell r="G363">
            <v>0</v>
          </cell>
          <cell r="H363">
            <v>0</v>
          </cell>
        </row>
        <row r="364">
          <cell r="D364">
            <v>0</v>
          </cell>
          <cell r="E364">
            <v>0</v>
          </cell>
          <cell r="F364">
            <v>0</v>
          </cell>
          <cell r="G364">
            <v>0</v>
          </cell>
          <cell r="H364">
            <v>0</v>
          </cell>
        </row>
        <row r="365">
          <cell r="D365">
            <v>0</v>
          </cell>
          <cell r="E365">
            <v>0</v>
          </cell>
          <cell r="F365">
            <v>0</v>
          </cell>
          <cell r="G365">
            <v>0</v>
          </cell>
          <cell r="H365">
            <v>0</v>
          </cell>
        </row>
        <row r="366">
          <cell r="D366">
            <v>0</v>
          </cell>
          <cell r="E366">
            <v>0</v>
          </cell>
          <cell r="F366">
            <v>0</v>
          </cell>
          <cell r="G366">
            <v>0</v>
          </cell>
          <cell r="H366">
            <v>0</v>
          </cell>
        </row>
        <row r="367">
          <cell r="D367">
            <v>0</v>
          </cell>
          <cell r="E367">
            <v>0</v>
          </cell>
          <cell r="F367">
            <v>0</v>
          </cell>
          <cell r="G367">
            <v>0</v>
          </cell>
          <cell r="H367">
            <v>0</v>
          </cell>
        </row>
        <row r="368">
          <cell r="D368">
            <v>0</v>
          </cell>
          <cell r="E368">
            <v>0</v>
          </cell>
          <cell r="F368">
            <v>0</v>
          </cell>
          <cell r="G368">
            <v>0</v>
          </cell>
          <cell r="H368">
            <v>0</v>
          </cell>
        </row>
        <row r="369">
          <cell r="D369">
            <v>0</v>
          </cell>
          <cell r="E369">
            <v>0</v>
          </cell>
          <cell r="F369">
            <v>0</v>
          </cell>
          <cell r="G369">
            <v>0</v>
          </cell>
          <cell r="H369">
            <v>0</v>
          </cell>
        </row>
        <row r="370">
          <cell r="D370">
            <v>0</v>
          </cell>
          <cell r="E370">
            <v>0</v>
          </cell>
          <cell r="F370">
            <v>0</v>
          </cell>
          <cell r="G370">
            <v>0</v>
          </cell>
          <cell r="H370">
            <v>0</v>
          </cell>
        </row>
        <row r="371">
          <cell r="D371">
            <v>0</v>
          </cell>
          <cell r="E371">
            <v>0</v>
          </cell>
          <cell r="F371">
            <v>0</v>
          </cell>
          <cell r="G371">
            <v>0</v>
          </cell>
          <cell r="H371">
            <v>0</v>
          </cell>
        </row>
        <row r="372">
          <cell r="D372">
            <v>0</v>
          </cell>
          <cell r="E372">
            <v>0</v>
          </cell>
          <cell r="F372">
            <v>0</v>
          </cell>
          <cell r="G372">
            <v>0</v>
          </cell>
          <cell r="H372">
            <v>0</v>
          </cell>
        </row>
        <row r="373">
          <cell r="D373">
            <v>0</v>
          </cell>
          <cell r="E373">
            <v>0</v>
          </cell>
          <cell r="F373">
            <v>0</v>
          </cell>
          <cell r="G373">
            <v>0</v>
          </cell>
          <cell r="H373">
            <v>0</v>
          </cell>
        </row>
        <row r="374">
          <cell r="D374">
            <v>0</v>
          </cell>
          <cell r="E374">
            <v>0</v>
          </cell>
          <cell r="F374">
            <v>0</v>
          </cell>
          <cell r="G374">
            <v>0</v>
          </cell>
          <cell r="H374">
            <v>0</v>
          </cell>
        </row>
        <row r="375">
          <cell r="D375">
            <v>0</v>
          </cell>
          <cell r="E375">
            <v>0</v>
          </cell>
          <cell r="F375">
            <v>0</v>
          </cell>
          <cell r="G375">
            <v>0</v>
          </cell>
          <cell r="H375">
            <v>0</v>
          </cell>
        </row>
        <row r="376">
          <cell r="D376">
            <v>0</v>
          </cell>
          <cell r="E376">
            <v>0</v>
          </cell>
          <cell r="F376">
            <v>0</v>
          </cell>
          <cell r="G376">
            <v>0</v>
          </cell>
          <cell r="H376">
            <v>0</v>
          </cell>
        </row>
        <row r="377">
          <cell r="D377">
            <v>0</v>
          </cell>
          <cell r="E377">
            <v>0</v>
          </cell>
          <cell r="F377">
            <v>0</v>
          </cell>
          <cell r="G377">
            <v>0</v>
          </cell>
          <cell r="H377">
            <v>0</v>
          </cell>
        </row>
        <row r="378">
          <cell r="D378">
            <v>0</v>
          </cell>
          <cell r="E378">
            <v>0</v>
          </cell>
          <cell r="F378">
            <v>0</v>
          </cell>
          <cell r="G378">
            <v>0</v>
          </cell>
          <cell r="H378">
            <v>0</v>
          </cell>
        </row>
        <row r="379">
          <cell r="D379">
            <v>0</v>
          </cell>
          <cell r="E379">
            <v>0</v>
          </cell>
          <cell r="F379">
            <v>0</v>
          </cell>
          <cell r="G379">
            <v>0</v>
          </cell>
          <cell r="H379">
            <v>0</v>
          </cell>
        </row>
        <row r="380">
          <cell r="D380">
            <v>0</v>
          </cell>
          <cell r="E380">
            <v>0</v>
          </cell>
          <cell r="F380">
            <v>0</v>
          </cell>
          <cell r="G380">
            <v>0</v>
          </cell>
          <cell r="H380">
            <v>0</v>
          </cell>
        </row>
        <row r="381">
          <cell r="D381">
            <v>0</v>
          </cell>
          <cell r="E381">
            <v>0</v>
          </cell>
          <cell r="F381">
            <v>0</v>
          </cell>
          <cell r="G381">
            <v>0</v>
          </cell>
          <cell r="H381">
            <v>0</v>
          </cell>
        </row>
        <row r="382">
          <cell r="D382">
            <v>0</v>
          </cell>
          <cell r="E382">
            <v>0</v>
          </cell>
          <cell r="F382">
            <v>0</v>
          </cell>
          <cell r="G382">
            <v>0</v>
          </cell>
          <cell r="H382">
            <v>0</v>
          </cell>
        </row>
        <row r="383">
          <cell r="D383">
            <v>0</v>
          </cell>
          <cell r="E383">
            <v>0</v>
          </cell>
          <cell r="F383">
            <v>0</v>
          </cell>
          <cell r="G383">
            <v>0</v>
          </cell>
          <cell r="H383">
            <v>0</v>
          </cell>
        </row>
        <row r="384">
          <cell r="D384">
            <v>0</v>
          </cell>
          <cell r="E384">
            <v>0</v>
          </cell>
          <cell r="F384">
            <v>0</v>
          </cell>
          <cell r="G384">
            <v>0</v>
          </cell>
          <cell r="H384">
            <v>0</v>
          </cell>
        </row>
        <row r="385">
          <cell r="D385">
            <v>0</v>
          </cell>
          <cell r="E385">
            <v>0</v>
          </cell>
          <cell r="F385">
            <v>0</v>
          </cell>
          <cell r="G385">
            <v>0</v>
          </cell>
          <cell r="H385">
            <v>0</v>
          </cell>
        </row>
        <row r="386">
          <cell r="D386">
            <v>0</v>
          </cell>
          <cell r="E386">
            <v>0</v>
          </cell>
          <cell r="F386">
            <v>0</v>
          </cell>
          <cell r="G386">
            <v>0</v>
          </cell>
          <cell r="H386">
            <v>0</v>
          </cell>
        </row>
        <row r="387">
          <cell r="D387">
            <v>0</v>
          </cell>
          <cell r="E387">
            <v>0</v>
          </cell>
          <cell r="F387">
            <v>0</v>
          </cell>
          <cell r="G387">
            <v>0</v>
          </cell>
          <cell r="H387">
            <v>0</v>
          </cell>
        </row>
        <row r="388">
          <cell r="D388">
            <v>0</v>
          </cell>
          <cell r="E388">
            <v>0</v>
          </cell>
          <cell r="F388">
            <v>0</v>
          </cell>
          <cell r="G388">
            <v>0</v>
          </cell>
          <cell r="H388">
            <v>0</v>
          </cell>
        </row>
        <row r="389">
          <cell r="D389">
            <v>0</v>
          </cell>
          <cell r="E389">
            <v>0</v>
          </cell>
          <cell r="F389">
            <v>0</v>
          </cell>
          <cell r="G389">
            <v>0</v>
          </cell>
          <cell r="H389">
            <v>0</v>
          </cell>
        </row>
        <row r="390">
          <cell r="D390">
            <v>0</v>
          </cell>
          <cell r="E390">
            <v>0</v>
          </cell>
          <cell r="F390">
            <v>0</v>
          </cell>
          <cell r="G390">
            <v>0</v>
          </cell>
          <cell r="H390">
            <v>0</v>
          </cell>
        </row>
        <row r="391">
          <cell r="D391">
            <v>0</v>
          </cell>
          <cell r="E391">
            <v>0</v>
          </cell>
          <cell r="F391">
            <v>0</v>
          </cell>
          <cell r="G391">
            <v>0</v>
          </cell>
          <cell r="H391">
            <v>0</v>
          </cell>
        </row>
        <row r="392">
          <cell r="D392">
            <v>0</v>
          </cell>
          <cell r="E392">
            <v>0</v>
          </cell>
          <cell r="F392">
            <v>0</v>
          </cell>
          <cell r="G392">
            <v>0</v>
          </cell>
          <cell r="H392">
            <v>0</v>
          </cell>
        </row>
        <row r="393">
          <cell r="D393">
            <v>0</v>
          </cell>
          <cell r="E393">
            <v>0</v>
          </cell>
          <cell r="F393">
            <v>0</v>
          </cell>
          <cell r="G393">
            <v>0</v>
          </cell>
          <cell r="H393">
            <v>0</v>
          </cell>
        </row>
        <row r="394">
          <cell r="D394">
            <v>0</v>
          </cell>
          <cell r="E394">
            <v>0</v>
          </cell>
          <cell r="F394">
            <v>0</v>
          </cell>
          <cell r="G394">
            <v>0</v>
          </cell>
          <cell r="H394">
            <v>0</v>
          </cell>
        </row>
        <row r="395">
          <cell r="D395">
            <v>0</v>
          </cell>
          <cell r="E395">
            <v>0</v>
          </cell>
          <cell r="F395">
            <v>0</v>
          </cell>
          <cell r="G395">
            <v>0</v>
          </cell>
          <cell r="H395">
            <v>0</v>
          </cell>
        </row>
        <row r="396">
          <cell r="D396">
            <v>0</v>
          </cell>
          <cell r="E396">
            <v>0</v>
          </cell>
          <cell r="F396">
            <v>0</v>
          </cell>
          <cell r="G396">
            <v>0</v>
          </cell>
          <cell r="H396">
            <v>0</v>
          </cell>
        </row>
        <row r="397">
          <cell r="D397">
            <v>0</v>
          </cell>
          <cell r="E397">
            <v>0</v>
          </cell>
          <cell r="F397">
            <v>0</v>
          </cell>
          <cell r="G397">
            <v>0</v>
          </cell>
          <cell r="H397">
            <v>0</v>
          </cell>
        </row>
        <row r="398">
          <cell r="D398">
            <v>0</v>
          </cell>
          <cell r="E398">
            <v>0</v>
          </cell>
          <cell r="F398">
            <v>0</v>
          </cell>
          <cell r="G398">
            <v>0</v>
          </cell>
          <cell r="H398">
            <v>0</v>
          </cell>
        </row>
        <row r="399">
          <cell r="D399">
            <v>0</v>
          </cell>
          <cell r="E399">
            <v>0</v>
          </cell>
          <cell r="F399">
            <v>0</v>
          </cell>
          <cell r="G399">
            <v>0</v>
          </cell>
          <cell r="H399">
            <v>0</v>
          </cell>
        </row>
        <row r="400">
          <cell r="D400">
            <v>0</v>
          </cell>
          <cell r="E400">
            <v>0</v>
          </cell>
          <cell r="F400">
            <v>0</v>
          </cell>
          <cell r="G400">
            <v>0</v>
          </cell>
          <cell r="H400">
            <v>0</v>
          </cell>
        </row>
        <row r="401">
          <cell r="D401">
            <v>0</v>
          </cell>
          <cell r="E401">
            <v>0</v>
          </cell>
          <cell r="F401">
            <v>0</v>
          </cell>
          <cell r="G401">
            <v>0</v>
          </cell>
          <cell r="H401">
            <v>0</v>
          </cell>
        </row>
        <row r="402">
          <cell r="D402">
            <v>0</v>
          </cell>
          <cell r="E402">
            <v>0</v>
          </cell>
          <cell r="F402">
            <v>0</v>
          </cell>
          <cell r="G402">
            <v>0</v>
          </cell>
          <cell r="H402">
            <v>0</v>
          </cell>
        </row>
        <row r="403">
          <cell r="D403">
            <v>0</v>
          </cell>
          <cell r="E403">
            <v>0</v>
          </cell>
          <cell r="F403">
            <v>0</v>
          </cell>
          <cell r="G403">
            <v>0</v>
          </cell>
          <cell r="H403">
            <v>0</v>
          </cell>
        </row>
        <row r="404">
          <cell r="D404">
            <v>0</v>
          </cell>
          <cell r="E404">
            <v>0</v>
          </cell>
          <cell r="F404">
            <v>0</v>
          </cell>
          <cell r="G404">
            <v>0</v>
          </cell>
          <cell r="H404">
            <v>0</v>
          </cell>
        </row>
        <row r="405">
          <cell r="D405">
            <v>0</v>
          </cell>
          <cell r="E405">
            <v>0</v>
          </cell>
          <cell r="F405">
            <v>0</v>
          </cell>
          <cell r="G405">
            <v>0</v>
          </cell>
          <cell r="H405">
            <v>0</v>
          </cell>
        </row>
        <row r="406">
          <cell r="D406">
            <v>0</v>
          </cell>
          <cell r="E406">
            <v>0</v>
          </cell>
          <cell r="F406">
            <v>0</v>
          </cell>
          <cell r="G406">
            <v>0</v>
          </cell>
          <cell r="H406">
            <v>0</v>
          </cell>
        </row>
        <row r="407">
          <cell r="D407">
            <v>0</v>
          </cell>
          <cell r="E407">
            <v>0</v>
          </cell>
          <cell r="F407">
            <v>0</v>
          </cell>
          <cell r="G407">
            <v>0</v>
          </cell>
          <cell r="H407">
            <v>0</v>
          </cell>
        </row>
        <row r="408">
          <cell r="D408">
            <v>0</v>
          </cell>
          <cell r="E408">
            <v>0</v>
          </cell>
          <cell r="F408">
            <v>0</v>
          </cell>
          <cell r="G408">
            <v>0</v>
          </cell>
          <cell r="H408">
            <v>0</v>
          </cell>
        </row>
        <row r="409">
          <cell r="D409">
            <v>0</v>
          </cell>
          <cell r="E409">
            <v>0</v>
          </cell>
          <cell r="F409">
            <v>0</v>
          </cell>
          <cell r="G409">
            <v>0</v>
          </cell>
          <cell r="H409">
            <v>0</v>
          </cell>
        </row>
        <row r="410">
          <cell r="D410">
            <v>0</v>
          </cell>
          <cell r="E410">
            <v>0</v>
          </cell>
          <cell r="F410">
            <v>0</v>
          </cell>
          <cell r="G410">
            <v>0</v>
          </cell>
          <cell r="H410">
            <v>0</v>
          </cell>
        </row>
        <row r="411">
          <cell r="D411">
            <v>0</v>
          </cell>
          <cell r="E411">
            <v>0</v>
          </cell>
          <cell r="F411">
            <v>0</v>
          </cell>
          <cell r="G411">
            <v>0</v>
          </cell>
          <cell r="H411">
            <v>0</v>
          </cell>
        </row>
        <row r="412">
          <cell r="D412">
            <v>0</v>
          </cell>
          <cell r="E412">
            <v>0</v>
          </cell>
          <cell r="F412">
            <v>0</v>
          </cell>
          <cell r="G412">
            <v>0</v>
          </cell>
          <cell r="H412">
            <v>0</v>
          </cell>
        </row>
        <row r="413">
          <cell r="D413">
            <v>0</v>
          </cell>
          <cell r="E413">
            <v>0</v>
          </cell>
          <cell r="F413">
            <v>0</v>
          </cell>
          <cell r="G413">
            <v>0</v>
          </cell>
          <cell r="H413">
            <v>0</v>
          </cell>
        </row>
        <row r="414">
          <cell r="D414">
            <v>0</v>
          </cell>
          <cell r="E414">
            <v>0</v>
          </cell>
          <cell r="F414">
            <v>0</v>
          </cell>
          <cell r="G414">
            <v>0</v>
          </cell>
          <cell r="H414">
            <v>0</v>
          </cell>
        </row>
        <row r="415">
          <cell r="D415">
            <v>0</v>
          </cell>
          <cell r="E415">
            <v>0</v>
          </cell>
          <cell r="F415">
            <v>0</v>
          </cell>
          <cell r="G415">
            <v>0</v>
          </cell>
          <cell r="H415">
            <v>0</v>
          </cell>
        </row>
        <row r="416">
          <cell r="D416">
            <v>0</v>
          </cell>
          <cell r="E416">
            <v>0</v>
          </cell>
          <cell r="F416">
            <v>0</v>
          </cell>
          <cell r="G416">
            <v>0</v>
          </cell>
          <cell r="H416">
            <v>0</v>
          </cell>
        </row>
        <row r="417">
          <cell r="D417">
            <v>0</v>
          </cell>
          <cell r="E417">
            <v>0</v>
          </cell>
          <cell r="F417">
            <v>0</v>
          </cell>
          <cell r="G417">
            <v>0</v>
          </cell>
          <cell r="H417">
            <v>0</v>
          </cell>
        </row>
        <row r="418">
          <cell r="D418">
            <v>0</v>
          </cell>
          <cell r="E418">
            <v>0</v>
          </cell>
          <cell r="F418">
            <v>0</v>
          </cell>
          <cell r="G418">
            <v>0</v>
          </cell>
          <cell r="H418">
            <v>0</v>
          </cell>
        </row>
        <row r="419">
          <cell r="D419">
            <v>0</v>
          </cell>
          <cell r="E419">
            <v>0</v>
          </cell>
          <cell r="F419">
            <v>0</v>
          </cell>
          <cell r="G419">
            <v>0</v>
          </cell>
          <cell r="H419">
            <v>0</v>
          </cell>
        </row>
        <row r="420">
          <cell r="D420">
            <v>0</v>
          </cell>
          <cell r="E420">
            <v>0</v>
          </cell>
          <cell r="F420">
            <v>0</v>
          </cell>
          <cell r="G420">
            <v>0</v>
          </cell>
          <cell r="H420">
            <v>0</v>
          </cell>
        </row>
        <row r="421">
          <cell r="D421">
            <v>0</v>
          </cell>
          <cell r="E421">
            <v>0</v>
          </cell>
          <cell r="F421">
            <v>0</v>
          </cell>
          <cell r="G421">
            <v>0</v>
          </cell>
          <cell r="H421">
            <v>0</v>
          </cell>
        </row>
        <row r="422">
          <cell r="D422">
            <v>0</v>
          </cell>
          <cell r="E422">
            <v>0</v>
          </cell>
          <cell r="F422">
            <v>0</v>
          </cell>
          <cell r="G422">
            <v>0</v>
          </cell>
          <cell r="H422">
            <v>0</v>
          </cell>
        </row>
        <row r="423">
          <cell r="D423">
            <v>0</v>
          </cell>
          <cell r="E423">
            <v>0</v>
          </cell>
          <cell r="F423">
            <v>0</v>
          </cell>
          <cell r="G423">
            <v>0</v>
          </cell>
          <cell r="H423">
            <v>0</v>
          </cell>
        </row>
        <row r="424">
          <cell r="D424">
            <v>0</v>
          </cell>
          <cell r="E424">
            <v>0</v>
          </cell>
          <cell r="F424">
            <v>0</v>
          </cell>
          <cell r="G424">
            <v>0</v>
          </cell>
          <cell r="H424">
            <v>0</v>
          </cell>
        </row>
        <row r="425">
          <cell r="D425">
            <v>0</v>
          </cell>
          <cell r="E425">
            <v>0</v>
          </cell>
          <cell r="F425">
            <v>0</v>
          </cell>
          <cell r="G425">
            <v>0</v>
          </cell>
          <cell r="H425">
            <v>0</v>
          </cell>
        </row>
        <row r="426">
          <cell r="D426">
            <v>0</v>
          </cell>
          <cell r="E426">
            <v>0</v>
          </cell>
          <cell r="F426">
            <v>0</v>
          </cell>
          <cell r="G426">
            <v>0</v>
          </cell>
          <cell r="H426">
            <v>0</v>
          </cell>
        </row>
        <row r="427">
          <cell r="D427">
            <v>0</v>
          </cell>
          <cell r="E427">
            <v>0</v>
          </cell>
          <cell r="F427">
            <v>0</v>
          </cell>
          <cell r="G427">
            <v>0</v>
          </cell>
          <cell r="H427">
            <v>0</v>
          </cell>
        </row>
        <row r="428">
          <cell r="D428">
            <v>0</v>
          </cell>
          <cell r="E428">
            <v>0</v>
          </cell>
          <cell r="F428">
            <v>0</v>
          </cell>
          <cell r="G428">
            <v>0</v>
          </cell>
          <cell r="H428">
            <v>0</v>
          </cell>
        </row>
        <row r="429">
          <cell r="D429">
            <v>0</v>
          </cell>
          <cell r="E429">
            <v>0</v>
          </cell>
          <cell r="F429">
            <v>0</v>
          </cell>
          <cell r="G429">
            <v>0</v>
          </cell>
          <cell r="H429">
            <v>0</v>
          </cell>
        </row>
        <row r="430">
          <cell r="D430">
            <v>0</v>
          </cell>
          <cell r="E430">
            <v>0</v>
          </cell>
          <cell r="F430">
            <v>0</v>
          </cell>
          <cell r="G430">
            <v>0</v>
          </cell>
          <cell r="H430">
            <v>0</v>
          </cell>
        </row>
        <row r="431">
          <cell r="D431">
            <v>0</v>
          </cell>
          <cell r="E431">
            <v>0</v>
          </cell>
          <cell r="F431">
            <v>0</v>
          </cell>
          <cell r="G431">
            <v>0</v>
          </cell>
          <cell r="H431">
            <v>0</v>
          </cell>
        </row>
        <row r="432">
          <cell r="D432">
            <v>0</v>
          </cell>
          <cell r="E432">
            <v>0</v>
          </cell>
          <cell r="F432">
            <v>0</v>
          </cell>
          <cell r="G432">
            <v>0</v>
          </cell>
          <cell r="H432">
            <v>0</v>
          </cell>
        </row>
        <row r="433">
          <cell r="D433">
            <v>0</v>
          </cell>
          <cell r="E433">
            <v>0</v>
          </cell>
          <cell r="F433">
            <v>0</v>
          </cell>
          <cell r="G433">
            <v>0</v>
          </cell>
          <cell r="H433">
            <v>0</v>
          </cell>
        </row>
        <row r="434">
          <cell r="D434">
            <v>0</v>
          </cell>
          <cell r="E434">
            <v>0</v>
          </cell>
          <cell r="F434">
            <v>0</v>
          </cell>
          <cell r="G434">
            <v>0</v>
          </cell>
          <cell r="H434">
            <v>0</v>
          </cell>
        </row>
        <row r="435">
          <cell r="D435">
            <v>0</v>
          </cell>
          <cell r="E435">
            <v>0</v>
          </cell>
          <cell r="F435">
            <v>0</v>
          </cell>
          <cell r="G435">
            <v>0</v>
          </cell>
          <cell r="H435">
            <v>0</v>
          </cell>
        </row>
        <row r="436">
          <cell r="D436">
            <v>0</v>
          </cell>
          <cell r="E436">
            <v>0</v>
          </cell>
          <cell r="F436">
            <v>0</v>
          </cell>
          <cell r="G436">
            <v>0</v>
          </cell>
          <cell r="H436">
            <v>0</v>
          </cell>
        </row>
        <row r="437">
          <cell r="D437">
            <v>0</v>
          </cell>
          <cell r="E437">
            <v>0</v>
          </cell>
          <cell r="F437">
            <v>0</v>
          </cell>
          <cell r="G437">
            <v>0</v>
          </cell>
          <cell r="H437">
            <v>0</v>
          </cell>
        </row>
        <row r="438">
          <cell r="D438">
            <v>0</v>
          </cell>
          <cell r="E438">
            <v>0</v>
          </cell>
          <cell r="F438">
            <v>0</v>
          </cell>
          <cell r="G438">
            <v>0</v>
          </cell>
          <cell r="H438">
            <v>0</v>
          </cell>
        </row>
        <row r="439">
          <cell r="D439">
            <v>0</v>
          </cell>
          <cell r="E439">
            <v>0</v>
          </cell>
          <cell r="F439">
            <v>0</v>
          </cell>
          <cell r="G439">
            <v>0</v>
          </cell>
          <cell r="H439">
            <v>0</v>
          </cell>
        </row>
        <row r="440">
          <cell r="D440">
            <v>0</v>
          </cell>
          <cell r="E440">
            <v>0</v>
          </cell>
          <cell r="F440">
            <v>0</v>
          </cell>
          <cell r="G440">
            <v>0</v>
          </cell>
          <cell r="H440">
            <v>0</v>
          </cell>
        </row>
        <row r="441">
          <cell r="D441">
            <v>0</v>
          </cell>
          <cell r="E441">
            <v>0</v>
          </cell>
          <cell r="F441">
            <v>0</v>
          </cell>
          <cell r="G441">
            <v>0</v>
          </cell>
          <cell r="H441">
            <v>0</v>
          </cell>
        </row>
        <row r="442">
          <cell r="D442">
            <v>0</v>
          </cell>
          <cell r="E442">
            <v>0</v>
          </cell>
          <cell r="F442">
            <v>0</v>
          </cell>
          <cell r="G442">
            <v>0</v>
          </cell>
          <cell r="H442">
            <v>0</v>
          </cell>
        </row>
        <row r="443">
          <cell r="D443">
            <v>0</v>
          </cell>
          <cell r="E443">
            <v>0</v>
          </cell>
          <cell r="F443">
            <v>0</v>
          </cell>
          <cell r="G443">
            <v>0</v>
          </cell>
          <cell r="H443">
            <v>0</v>
          </cell>
        </row>
        <row r="444">
          <cell r="D444">
            <v>0</v>
          </cell>
          <cell r="E444">
            <v>0</v>
          </cell>
          <cell r="F444">
            <v>0</v>
          </cell>
          <cell r="G444">
            <v>0</v>
          </cell>
          <cell r="H444">
            <v>0</v>
          </cell>
        </row>
        <row r="445">
          <cell r="D445">
            <v>0</v>
          </cell>
          <cell r="E445">
            <v>0</v>
          </cell>
          <cell r="F445">
            <v>0</v>
          </cell>
          <cell r="G445">
            <v>0</v>
          </cell>
          <cell r="H445">
            <v>0</v>
          </cell>
        </row>
        <row r="446">
          <cell r="D446">
            <v>0</v>
          </cell>
          <cell r="E446">
            <v>0</v>
          </cell>
          <cell r="F446">
            <v>0</v>
          </cell>
          <cell r="G446">
            <v>0</v>
          </cell>
          <cell r="H446">
            <v>0</v>
          </cell>
        </row>
        <row r="447">
          <cell r="D447">
            <v>0</v>
          </cell>
          <cell r="E447">
            <v>0</v>
          </cell>
          <cell r="F447">
            <v>0</v>
          </cell>
          <cell r="G447">
            <v>0</v>
          </cell>
          <cell r="H447">
            <v>0</v>
          </cell>
        </row>
        <row r="448">
          <cell r="D448">
            <v>0</v>
          </cell>
          <cell r="E448">
            <v>0</v>
          </cell>
          <cell r="F448">
            <v>0</v>
          </cell>
          <cell r="G448">
            <v>0</v>
          </cell>
          <cell r="H448">
            <v>0</v>
          </cell>
        </row>
        <row r="449">
          <cell r="D449">
            <v>0</v>
          </cell>
          <cell r="E449">
            <v>0</v>
          </cell>
          <cell r="F449">
            <v>0</v>
          </cell>
          <cell r="G449">
            <v>0</v>
          </cell>
          <cell r="H449">
            <v>0</v>
          </cell>
        </row>
        <row r="450">
          <cell r="D450">
            <v>0</v>
          </cell>
          <cell r="E450">
            <v>0</v>
          </cell>
          <cell r="F450">
            <v>0</v>
          </cell>
          <cell r="G450">
            <v>0</v>
          </cell>
          <cell r="H450">
            <v>0</v>
          </cell>
        </row>
        <row r="451">
          <cell r="D451">
            <v>0</v>
          </cell>
          <cell r="E451">
            <v>0</v>
          </cell>
          <cell r="F451">
            <v>0</v>
          </cell>
          <cell r="G451">
            <v>0</v>
          </cell>
          <cell r="H451">
            <v>0</v>
          </cell>
        </row>
        <row r="452">
          <cell r="D452">
            <v>0</v>
          </cell>
          <cell r="E452">
            <v>0</v>
          </cell>
          <cell r="F452">
            <v>0</v>
          </cell>
          <cell r="G452">
            <v>0</v>
          </cell>
          <cell r="H452">
            <v>0</v>
          </cell>
        </row>
        <row r="453">
          <cell r="D453">
            <v>0</v>
          </cell>
          <cell r="E453">
            <v>0</v>
          </cell>
          <cell r="F453">
            <v>0</v>
          </cell>
          <cell r="G453">
            <v>0</v>
          </cell>
          <cell r="H453">
            <v>0</v>
          </cell>
        </row>
        <row r="454">
          <cell r="D454">
            <v>0</v>
          </cell>
          <cell r="E454">
            <v>0</v>
          </cell>
          <cell r="F454">
            <v>0</v>
          </cell>
          <cell r="G454">
            <v>0</v>
          </cell>
          <cell r="H454">
            <v>0</v>
          </cell>
        </row>
        <row r="455">
          <cell r="D455">
            <v>0</v>
          </cell>
          <cell r="E455">
            <v>0</v>
          </cell>
          <cell r="F455">
            <v>0</v>
          </cell>
          <cell r="G455">
            <v>0</v>
          </cell>
          <cell r="H455">
            <v>0</v>
          </cell>
        </row>
        <row r="456">
          <cell r="D456">
            <v>0</v>
          </cell>
          <cell r="E456">
            <v>0</v>
          </cell>
          <cell r="F456">
            <v>0</v>
          </cell>
          <cell r="G456">
            <v>0</v>
          </cell>
          <cell r="H456">
            <v>0</v>
          </cell>
        </row>
        <row r="457">
          <cell r="D457">
            <v>0</v>
          </cell>
          <cell r="E457">
            <v>0</v>
          </cell>
          <cell r="F457">
            <v>0</v>
          </cell>
          <cell r="G457">
            <v>0</v>
          </cell>
          <cell r="H457">
            <v>0</v>
          </cell>
        </row>
        <row r="458">
          <cell r="D458">
            <v>0</v>
          </cell>
          <cell r="E458">
            <v>0</v>
          </cell>
          <cell r="F458">
            <v>0</v>
          </cell>
          <cell r="G458">
            <v>0</v>
          </cell>
          <cell r="H458">
            <v>0</v>
          </cell>
        </row>
        <row r="459">
          <cell r="D459">
            <v>0</v>
          </cell>
          <cell r="E459">
            <v>0</v>
          </cell>
          <cell r="F459">
            <v>0</v>
          </cell>
          <cell r="G459">
            <v>0</v>
          </cell>
          <cell r="H459">
            <v>0</v>
          </cell>
        </row>
        <row r="460">
          <cell r="D460">
            <v>0</v>
          </cell>
          <cell r="E460">
            <v>0</v>
          </cell>
          <cell r="F460">
            <v>0</v>
          </cell>
          <cell r="G460">
            <v>0</v>
          </cell>
          <cell r="H460">
            <v>0</v>
          </cell>
        </row>
        <row r="461">
          <cell r="D461">
            <v>0</v>
          </cell>
          <cell r="E461">
            <v>0</v>
          </cell>
          <cell r="F461">
            <v>0</v>
          </cell>
          <cell r="G461">
            <v>0</v>
          </cell>
          <cell r="H461">
            <v>0</v>
          </cell>
        </row>
        <row r="462">
          <cell r="D462">
            <v>0</v>
          </cell>
          <cell r="E462">
            <v>0</v>
          </cell>
          <cell r="F462">
            <v>0</v>
          </cell>
          <cell r="G462">
            <v>0</v>
          </cell>
          <cell r="H462">
            <v>0</v>
          </cell>
        </row>
        <row r="463">
          <cell r="D463">
            <v>0</v>
          </cell>
          <cell r="E463">
            <v>0</v>
          </cell>
          <cell r="F463">
            <v>0</v>
          </cell>
          <cell r="G463">
            <v>0</v>
          </cell>
          <cell r="H463">
            <v>0</v>
          </cell>
        </row>
        <row r="464">
          <cell r="D464">
            <v>0</v>
          </cell>
          <cell r="E464">
            <v>0</v>
          </cell>
          <cell r="F464">
            <v>0</v>
          </cell>
          <cell r="G464">
            <v>0</v>
          </cell>
          <cell r="H464">
            <v>0</v>
          </cell>
        </row>
        <row r="465">
          <cell r="D465">
            <v>0</v>
          </cell>
          <cell r="E465">
            <v>0</v>
          </cell>
          <cell r="F465">
            <v>0</v>
          </cell>
          <cell r="G465">
            <v>0</v>
          </cell>
          <cell r="H465">
            <v>0</v>
          </cell>
        </row>
        <row r="466">
          <cell r="D466">
            <v>0</v>
          </cell>
          <cell r="E466">
            <v>0</v>
          </cell>
          <cell r="F466">
            <v>0</v>
          </cell>
          <cell r="G466">
            <v>0</v>
          </cell>
          <cell r="H466">
            <v>0</v>
          </cell>
        </row>
        <row r="467">
          <cell r="D467">
            <v>0</v>
          </cell>
          <cell r="E467">
            <v>0</v>
          </cell>
          <cell r="F467">
            <v>0</v>
          </cell>
          <cell r="G467">
            <v>0</v>
          </cell>
          <cell r="H467">
            <v>0</v>
          </cell>
        </row>
        <row r="468">
          <cell r="D468">
            <v>0</v>
          </cell>
          <cell r="E468">
            <v>0</v>
          </cell>
          <cell r="F468">
            <v>0</v>
          </cell>
          <cell r="G468">
            <v>0</v>
          </cell>
          <cell r="H468">
            <v>0</v>
          </cell>
        </row>
        <row r="469">
          <cell r="D469">
            <v>0</v>
          </cell>
          <cell r="E469">
            <v>0</v>
          </cell>
          <cell r="F469">
            <v>0</v>
          </cell>
          <cell r="G469">
            <v>0</v>
          </cell>
          <cell r="H469">
            <v>0</v>
          </cell>
        </row>
        <row r="470">
          <cell r="D470">
            <v>0</v>
          </cell>
          <cell r="E470">
            <v>0</v>
          </cell>
          <cell r="F470">
            <v>0</v>
          </cell>
          <cell r="G470">
            <v>0</v>
          </cell>
          <cell r="H470">
            <v>0</v>
          </cell>
        </row>
        <row r="471">
          <cell r="D471">
            <v>0</v>
          </cell>
          <cell r="E471">
            <v>0</v>
          </cell>
          <cell r="F471">
            <v>0</v>
          </cell>
          <cell r="G471">
            <v>0</v>
          </cell>
          <cell r="H471">
            <v>0</v>
          </cell>
        </row>
        <row r="472">
          <cell r="D472">
            <v>0</v>
          </cell>
          <cell r="E472">
            <v>0</v>
          </cell>
          <cell r="F472">
            <v>0</v>
          </cell>
          <cell r="G472">
            <v>0</v>
          </cell>
          <cell r="H472">
            <v>0</v>
          </cell>
        </row>
        <row r="473">
          <cell r="D473">
            <v>0</v>
          </cell>
          <cell r="E473">
            <v>0</v>
          </cell>
          <cell r="F473">
            <v>0</v>
          </cell>
          <cell r="G473">
            <v>0</v>
          </cell>
          <cell r="H473">
            <v>0</v>
          </cell>
        </row>
        <row r="474">
          <cell r="D474">
            <v>0</v>
          </cell>
          <cell r="E474">
            <v>0</v>
          </cell>
          <cell r="F474">
            <v>0</v>
          </cell>
          <cell r="G474">
            <v>0</v>
          </cell>
          <cell r="H474">
            <v>0</v>
          </cell>
        </row>
        <row r="475">
          <cell r="D475">
            <v>0</v>
          </cell>
          <cell r="E475">
            <v>0</v>
          </cell>
          <cell r="F475">
            <v>0</v>
          </cell>
          <cell r="G475">
            <v>0</v>
          </cell>
          <cell r="H475">
            <v>0</v>
          </cell>
        </row>
        <row r="476">
          <cell r="D476">
            <v>0</v>
          </cell>
          <cell r="E476">
            <v>0</v>
          </cell>
          <cell r="F476">
            <v>0</v>
          </cell>
          <cell r="G476">
            <v>0</v>
          </cell>
          <cell r="H476">
            <v>0</v>
          </cell>
        </row>
        <row r="477">
          <cell r="D477">
            <v>0</v>
          </cell>
          <cell r="E477">
            <v>0</v>
          </cell>
          <cell r="F477">
            <v>0</v>
          </cell>
          <cell r="G477">
            <v>0</v>
          </cell>
          <cell r="H477">
            <v>0</v>
          </cell>
        </row>
        <row r="478">
          <cell r="D478">
            <v>0</v>
          </cell>
          <cell r="E478">
            <v>0</v>
          </cell>
          <cell r="F478">
            <v>0</v>
          </cell>
          <cell r="G478">
            <v>0</v>
          </cell>
          <cell r="H478">
            <v>0</v>
          </cell>
        </row>
        <row r="479">
          <cell r="D479">
            <v>0</v>
          </cell>
          <cell r="E479">
            <v>0</v>
          </cell>
          <cell r="F479">
            <v>0</v>
          </cell>
          <cell r="G479">
            <v>0</v>
          </cell>
          <cell r="H479">
            <v>0</v>
          </cell>
        </row>
        <row r="480">
          <cell r="D480">
            <v>0</v>
          </cell>
          <cell r="E480">
            <v>0</v>
          </cell>
          <cell r="F480">
            <v>0</v>
          </cell>
          <cell r="G480">
            <v>0</v>
          </cell>
          <cell r="H480">
            <v>0</v>
          </cell>
        </row>
        <row r="481">
          <cell r="D481">
            <v>0</v>
          </cell>
          <cell r="E481">
            <v>0</v>
          </cell>
          <cell r="F481">
            <v>0</v>
          </cell>
          <cell r="G481">
            <v>0</v>
          </cell>
          <cell r="H481">
            <v>0</v>
          </cell>
        </row>
        <row r="482">
          <cell r="D482">
            <v>0</v>
          </cell>
          <cell r="E482">
            <v>0</v>
          </cell>
          <cell r="F482">
            <v>0</v>
          </cell>
          <cell r="G482">
            <v>0</v>
          </cell>
          <cell r="H482">
            <v>0</v>
          </cell>
        </row>
        <row r="483">
          <cell r="D483">
            <v>0</v>
          </cell>
          <cell r="E483">
            <v>0</v>
          </cell>
          <cell r="F483">
            <v>0</v>
          </cell>
          <cell r="G483">
            <v>0</v>
          </cell>
          <cell r="H483">
            <v>0</v>
          </cell>
        </row>
        <row r="484">
          <cell r="D484">
            <v>0</v>
          </cell>
          <cell r="E484">
            <v>0</v>
          </cell>
          <cell r="F484">
            <v>0</v>
          </cell>
          <cell r="G484">
            <v>0</v>
          </cell>
          <cell r="H484">
            <v>0</v>
          </cell>
        </row>
        <row r="485">
          <cell r="D485">
            <v>0</v>
          </cell>
          <cell r="E485">
            <v>0</v>
          </cell>
          <cell r="F485">
            <v>0</v>
          </cell>
          <cell r="G485">
            <v>0</v>
          </cell>
          <cell r="H485">
            <v>0</v>
          </cell>
        </row>
        <row r="486">
          <cell r="D486">
            <v>0</v>
          </cell>
          <cell r="E486">
            <v>0</v>
          </cell>
          <cell r="F486">
            <v>0</v>
          </cell>
          <cell r="G486">
            <v>0</v>
          </cell>
          <cell r="H486">
            <v>0</v>
          </cell>
        </row>
        <row r="487">
          <cell r="D487">
            <v>0</v>
          </cell>
          <cell r="E487">
            <v>0</v>
          </cell>
          <cell r="F487">
            <v>0</v>
          </cell>
          <cell r="G487">
            <v>0</v>
          </cell>
          <cell r="H487">
            <v>0</v>
          </cell>
        </row>
        <row r="488">
          <cell r="D488">
            <v>0</v>
          </cell>
          <cell r="E488">
            <v>0</v>
          </cell>
          <cell r="F488">
            <v>0</v>
          </cell>
          <cell r="G488">
            <v>0</v>
          </cell>
          <cell r="H488">
            <v>0</v>
          </cell>
        </row>
        <row r="489">
          <cell r="D489">
            <v>0</v>
          </cell>
          <cell r="E489">
            <v>0</v>
          </cell>
          <cell r="F489">
            <v>0</v>
          </cell>
          <cell r="G489">
            <v>0</v>
          </cell>
          <cell r="H489">
            <v>0</v>
          </cell>
        </row>
        <row r="490">
          <cell r="D490">
            <v>0</v>
          </cell>
          <cell r="E490">
            <v>0</v>
          </cell>
          <cell r="F490">
            <v>0</v>
          </cell>
          <cell r="G490">
            <v>0</v>
          </cell>
          <cell r="H490">
            <v>0</v>
          </cell>
        </row>
        <row r="491">
          <cell r="D491">
            <v>0</v>
          </cell>
          <cell r="E491">
            <v>0</v>
          </cell>
          <cell r="F491">
            <v>0</v>
          </cell>
          <cell r="G491">
            <v>0</v>
          </cell>
          <cell r="H491">
            <v>0</v>
          </cell>
        </row>
        <row r="492">
          <cell r="D492">
            <v>0</v>
          </cell>
          <cell r="E492">
            <v>0</v>
          </cell>
          <cell r="F492">
            <v>0</v>
          </cell>
          <cell r="G492">
            <v>0</v>
          </cell>
          <cell r="H492">
            <v>0</v>
          </cell>
        </row>
        <row r="493">
          <cell r="D493">
            <v>0</v>
          </cell>
          <cell r="E493">
            <v>0</v>
          </cell>
          <cell r="F493">
            <v>0</v>
          </cell>
          <cell r="G493">
            <v>0</v>
          </cell>
          <cell r="H493">
            <v>0</v>
          </cell>
        </row>
        <row r="494">
          <cell r="D494">
            <v>0</v>
          </cell>
          <cell r="E494">
            <v>0</v>
          </cell>
          <cell r="F494">
            <v>0</v>
          </cell>
          <cell r="G494">
            <v>0</v>
          </cell>
          <cell r="H494">
            <v>0</v>
          </cell>
        </row>
        <row r="495">
          <cell r="D495">
            <v>0</v>
          </cell>
          <cell r="E495">
            <v>0</v>
          </cell>
          <cell r="F495">
            <v>0</v>
          </cell>
          <cell r="G495">
            <v>0</v>
          </cell>
          <cell r="H495">
            <v>0</v>
          </cell>
        </row>
        <row r="496">
          <cell r="D496">
            <v>0</v>
          </cell>
          <cell r="E496">
            <v>0</v>
          </cell>
          <cell r="F496">
            <v>0</v>
          </cell>
          <cell r="G496">
            <v>0</v>
          </cell>
          <cell r="H496">
            <v>0</v>
          </cell>
        </row>
        <row r="497">
          <cell r="D497">
            <v>0</v>
          </cell>
          <cell r="E497">
            <v>0</v>
          </cell>
          <cell r="F497">
            <v>0</v>
          </cell>
          <cell r="G497">
            <v>0</v>
          </cell>
          <cell r="H497">
            <v>0</v>
          </cell>
        </row>
        <row r="498">
          <cell r="D498">
            <v>0</v>
          </cell>
          <cell r="E498">
            <v>0</v>
          </cell>
          <cell r="F498">
            <v>0</v>
          </cell>
          <cell r="G498">
            <v>0</v>
          </cell>
          <cell r="H498">
            <v>0</v>
          </cell>
        </row>
        <row r="499">
          <cell r="D499">
            <v>0</v>
          </cell>
          <cell r="E499">
            <v>0</v>
          </cell>
          <cell r="F499">
            <v>0</v>
          </cell>
          <cell r="G499">
            <v>0</v>
          </cell>
          <cell r="H499">
            <v>0</v>
          </cell>
        </row>
        <row r="500">
          <cell r="D500">
            <v>0</v>
          </cell>
          <cell r="E500">
            <v>0</v>
          </cell>
          <cell r="F500">
            <v>0</v>
          </cell>
          <cell r="G500">
            <v>0</v>
          </cell>
          <cell r="H500">
            <v>0</v>
          </cell>
        </row>
        <row r="501">
          <cell r="D501">
            <v>0</v>
          </cell>
          <cell r="E501">
            <v>0</v>
          </cell>
          <cell r="F501">
            <v>0</v>
          </cell>
          <cell r="G501">
            <v>0</v>
          </cell>
          <cell r="H501">
            <v>0</v>
          </cell>
        </row>
        <row r="502">
          <cell r="D502">
            <v>0</v>
          </cell>
          <cell r="E502">
            <v>0</v>
          </cell>
          <cell r="F502">
            <v>0</v>
          </cell>
          <cell r="G502">
            <v>0</v>
          </cell>
          <cell r="H502">
            <v>0</v>
          </cell>
        </row>
        <row r="503">
          <cell r="D503">
            <v>0</v>
          </cell>
          <cell r="E503">
            <v>0</v>
          </cell>
          <cell r="F503">
            <v>0</v>
          </cell>
          <cell r="G503">
            <v>0</v>
          </cell>
          <cell r="H503">
            <v>0</v>
          </cell>
        </row>
        <row r="504">
          <cell r="D504">
            <v>0</v>
          </cell>
          <cell r="E504">
            <v>0</v>
          </cell>
          <cell r="F504">
            <v>0</v>
          </cell>
          <cell r="G504">
            <v>0</v>
          </cell>
          <cell r="H504">
            <v>0</v>
          </cell>
        </row>
        <row r="505">
          <cell r="D505">
            <v>0</v>
          </cell>
          <cell r="E505">
            <v>0</v>
          </cell>
          <cell r="F505">
            <v>0</v>
          </cell>
          <cell r="G505">
            <v>0</v>
          </cell>
          <cell r="H505">
            <v>0</v>
          </cell>
        </row>
        <row r="506">
          <cell r="D506">
            <v>0</v>
          </cell>
          <cell r="E506">
            <v>0</v>
          </cell>
          <cell r="F506">
            <v>0</v>
          </cell>
          <cell r="G506">
            <v>0</v>
          </cell>
          <cell r="H506">
            <v>0</v>
          </cell>
        </row>
        <row r="507">
          <cell r="D507">
            <v>0</v>
          </cell>
          <cell r="E507">
            <v>0</v>
          </cell>
          <cell r="F507">
            <v>0</v>
          </cell>
          <cell r="G507">
            <v>0</v>
          </cell>
          <cell r="H507">
            <v>0</v>
          </cell>
        </row>
        <row r="508">
          <cell r="D508">
            <v>0</v>
          </cell>
          <cell r="E508">
            <v>0</v>
          </cell>
          <cell r="F508">
            <v>0</v>
          </cell>
          <cell r="G508">
            <v>0</v>
          </cell>
          <cell r="H508">
            <v>0</v>
          </cell>
        </row>
        <row r="509">
          <cell r="D509">
            <v>0</v>
          </cell>
          <cell r="E509">
            <v>0</v>
          </cell>
          <cell r="F509">
            <v>0</v>
          </cell>
          <cell r="G509">
            <v>0</v>
          </cell>
          <cell r="H509">
            <v>0</v>
          </cell>
        </row>
        <row r="510">
          <cell r="D510">
            <v>0</v>
          </cell>
          <cell r="E510">
            <v>0</v>
          </cell>
          <cell r="F510">
            <v>0</v>
          </cell>
          <cell r="G510">
            <v>0</v>
          </cell>
          <cell r="H510">
            <v>0</v>
          </cell>
        </row>
        <row r="511">
          <cell r="D511">
            <v>0</v>
          </cell>
          <cell r="E511">
            <v>0</v>
          </cell>
          <cell r="F511">
            <v>0</v>
          </cell>
          <cell r="G511">
            <v>0</v>
          </cell>
          <cell r="H511">
            <v>0</v>
          </cell>
        </row>
        <row r="512">
          <cell r="D512">
            <v>0</v>
          </cell>
          <cell r="E512">
            <v>0</v>
          </cell>
          <cell r="F512">
            <v>0</v>
          </cell>
          <cell r="G512">
            <v>0</v>
          </cell>
          <cell r="H512">
            <v>0</v>
          </cell>
        </row>
        <row r="513">
          <cell r="D513">
            <v>0</v>
          </cell>
          <cell r="E513">
            <v>0</v>
          </cell>
          <cell r="F513">
            <v>0</v>
          </cell>
          <cell r="G513">
            <v>0</v>
          </cell>
          <cell r="H513">
            <v>0</v>
          </cell>
        </row>
        <row r="514">
          <cell r="D514">
            <v>0</v>
          </cell>
          <cell r="E514">
            <v>0</v>
          </cell>
          <cell r="F514">
            <v>0</v>
          </cell>
          <cell r="G514">
            <v>0</v>
          </cell>
          <cell r="H514">
            <v>0</v>
          </cell>
        </row>
        <row r="515">
          <cell r="D515">
            <v>0</v>
          </cell>
          <cell r="E515">
            <v>0</v>
          </cell>
          <cell r="F515">
            <v>0</v>
          </cell>
          <cell r="G515">
            <v>0</v>
          </cell>
          <cell r="H515">
            <v>0</v>
          </cell>
        </row>
        <row r="516">
          <cell r="D516">
            <v>0</v>
          </cell>
          <cell r="E516">
            <v>0</v>
          </cell>
          <cell r="F516">
            <v>0</v>
          </cell>
          <cell r="G516">
            <v>0</v>
          </cell>
          <cell r="H516">
            <v>0</v>
          </cell>
        </row>
        <row r="517">
          <cell r="D517">
            <v>0</v>
          </cell>
          <cell r="E517">
            <v>0</v>
          </cell>
          <cell r="F517">
            <v>0</v>
          </cell>
          <cell r="G517">
            <v>0</v>
          </cell>
          <cell r="H517">
            <v>0</v>
          </cell>
        </row>
        <row r="518">
          <cell r="D518">
            <v>0</v>
          </cell>
          <cell r="E518">
            <v>0</v>
          </cell>
          <cell r="F518">
            <v>0</v>
          </cell>
          <cell r="G518">
            <v>0</v>
          </cell>
          <cell r="H518">
            <v>0</v>
          </cell>
        </row>
        <row r="519">
          <cell r="D519">
            <v>0</v>
          </cell>
          <cell r="E519">
            <v>0</v>
          </cell>
          <cell r="F519">
            <v>0</v>
          </cell>
          <cell r="G519">
            <v>0</v>
          </cell>
          <cell r="H519">
            <v>0</v>
          </cell>
        </row>
        <row r="520">
          <cell r="D520">
            <v>0</v>
          </cell>
          <cell r="E520">
            <v>0</v>
          </cell>
          <cell r="F520">
            <v>0</v>
          </cell>
          <cell r="G520">
            <v>0</v>
          </cell>
          <cell r="H520">
            <v>0</v>
          </cell>
        </row>
        <row r="521">
          <cell r="D521">
            <v>0</v>
          </cell>
          <cell r="E521">
            <v>0</v>
          </cell>
          <cell r="F521">
            <v>0</v>
          </cell>
          <cell r="G521">
            <v>0</v>
          </cell>
          <cell r="H521">
            <v>0</v>
          </cell>
        </row>
        <row r="522">
          <cell r="D522">
            <v>0</v>
          </cell>
          <cell r="E522">
            <v>0</v>
          </cell>
          <cell r="F522">
            <v>0</v>
          </cell>
          <cell r="G522">
            <v>0</v>
          </cell>
          <cell r="H522">
            <v>0</v>
          </cell>
        </row>
        <row r="523">
          <cell r="D523">
            <v>0</v>
          </cell>
          <cell r="E523">
            <v>0</v>
          </cell>
          <cell r="F523">
            <v>0</v>
          </cell>
          <cell r="G523">
            <v>0</v>
          </cell>
          <cell r="H523">
            <v>0</v>
          </cell>
        </row>
        <row r="524">
          <cell r="D524">
            <v>0</v>
          </cell>
          <cell r="E524">
            <v>0</v>
          </cell>
          <cell r="F524">
            <v>0</v>
          </cell>
          <cell r="G524">
            <v>0</v>
          </cell>
          <cell r="H524">
            <v>0</v>
          </cell>
        </row>
        <row r="525">
          <cell r="D525">
            <v>0</v>
          </cell>
          <cell r="E525">
            <v>0</v>
          </cell>
          <cell r="F525">
            <v>0</v>
          </cell>
          <cell r="G525">
            <v>0</v>
          </cell>
          <cell r="H525">
            <v>0</v>
          </cell>
        </row>
        <row r="526">
          <cell r="D526">
            <v>0</v>
          </cell>
          <cell r="E526">
            <v>0</v>
          </cell>
          <cell r="F526">
            <v>0</v>
          </cell>
          <cell r="G526">
            <v>0</v>
          </cell>
          <cell r="H526">
            <v>0</v>
          </cell>
        </row>
        <row r="527">
          <cell r="D527">
            <v>0</v>
          </cell>
          <cell r="E527">
            <v>0</v>
          </cell>
          <cell r="F527">
            <v>0</v>
          </cell>
          <cell r="G527">
            <v>0</v>
          </cell>
          <cell r="H527">
            <v>0</v>
          </cell>
        </row>
        <row r="528">
          <cell r="D528">
            <v>0</v>
          </cell>
          <cell r="E528">
            <v>0</v>
          </cell>
          <cell r="F528">
            <v>0</v>
          </cell>
          <cell r="G528">
            <v>0</v>
          </cell>
          <cell r="H528">
            <v>0</v>
          </cell>
        </row>
        <row r="529">
          <cell r="D529">
            <v>0</v>
          </cell>
          <cell r="E529">
            <v>0</v>
          </cell>
          <cell r="F529">
            <v>0</v>
          </cell>
          <cell r="G529">
            <v>0</v>
          </cell>
          <cell r="H529">
            <v>0</v>
          </cell>
        </row>
        <row r="530">
          <cell r="D530">
            <v>0</v>
          </cell>
          <cell r="E530">
            <v>0</v>
          </cell>
          <cell r="F530">
            <v>0</v>
          </cell>
          <cell r="G530">
            <v>0</v>
          </cell>
          <cell r="H530">
            <v>0</v>
          </cell>
        </row>
        <row r="531">
          <cell r="D531">
            <v>0</v>
          </cell>
          <cell r="E531">
            <v>0</v>
          </cell>
          <cell r="F531">
            <v>0</v>
          </cell>
          <cell r="G531">
            <v>0</v>
          </cell>
          <cell r="H531">
            <v>0</v>
          </cell>
        </row>
        <row r="532">
          <cell r="D532">
            <v>0</v>
          </cell>
          <cell r="E532">
            <v>0</v>
          </cell>
          <cell r="F532">
            <v>0</v>
          </cell>
          <cell r="G532">
            <v>0</v>
          </cell>
          <cell r="H532">
            <v>0</v>
          </cell>
        </row>
        <row r="533">
          <cell r="D533">
            <v>0</v>
          </cell>
          <cell r="E533">
            <v>0</v>
          </cell>
          <cell r="F533">
            <v>0</v>
          </cell>
          <cell r="G533">
            <v>0</v>
          </cell>
          <cell r="H533">
            <v>0</v>
          </cell>
        </row>
        <row r="534">
          <cell r="D534">
            <v>0</v>
          </cell>
          <cell r="E534">
            <v>0</v>
          </cell>
          <cell r="F534">
            <v>0</v>
          </cell>
          <cell r="G534">
            <v>0</v>
          </cell>
          <cell r="H534">
            <v>0</v>
          </cell>
        </row>
        <row r="535">
          <cell r="D535">
            <v>0</v>
          </cell>
          <cell r="E535">
            <v>0</v>
          </cell>
          <cell r="F535">
            <v>0</v>
          </cell>
          <cell r="G535">
            <v>0</v>
          </cell>
          <cell r="H535">
            <v>0</v>
          </cell>
        </row>
        <row r="536">
          <cell r="D536">
            <v>0</v>
          </cell>
          <cell r="E536">
            <v>0</v>
          </cell>
          <cell r="F536">
            <v>0</v>
          </cell>
          <cell r="G536">
            <v>0</v>
          </cell>
          <cell r="H536">
            <v>0</v>
          </cell>
        </row>
        <row r="537">
          <cell r="D537">
            <v>0</v>
          </cell>
          <cell r="E537">
            <v>0</v>
          </cell>
          <cell r="F537">
            <v>0</v>
          </cell>
          <cell r="G537">
            <v>0</v>
          </cell>
          <cell r="H537">
            <v>0</v>
          </cell>
        </row>
        <row r="538">
          <cell r="D538">
            <v>0</v>
          </cell>
          <cell r="E538">
            <v>0</v>
          </cell>
          <cell r="F538">
            <v>0</v>
          </cell>
          <cell r="G538">
            <v>0</v>
          </cell>
          <cell r="H538">
            <v>0</v>
          </cell>
        </row>
        <row r="539">
          <cell r="D539">
            <v>0</v>
          </cell>
          <cell r="E539">
            <v>0</v>
          </cell>
          <cell r="F539">
            <v>0</v>
          </cell>
          <cell r="G539">
            <v>0</v>
          </cell>
          <cell r="H539">
            <v>0</v>
          </cell>
        </row>
        <row r="540">
          <cell r="D540">
            <v>0</v>
          </cell>
          <cell r="E540">
            <v>0</v>
          </cell>
          <cell r="F540">
            <v>0</v>
          </cell>
          <cell r="G540">
            <v>0</v>
          </cell>
          <cell r="H540">
            <v>0</v>
          </cell>
        </row>
        <row r="541">
          <cell r="D541">
            <v>0</v>
          </cell>
          <cell r="E541">
            <v>0</v>
          </cell>
          <cell r="F541">
            <v>0</v>
          </cell>
          <cell r="G541">
            <v>0</v>
          </cell>
          <cell r="H541">
            <v>0</v>
          </cell>
        </row>
        <row r="542">
          <cell r="D542">
            <v>0</v>
          </cell>
          <cell r="E542">
            <v>0</v>
          </cell>
          <cell r="F542">
            <v>0</v>
          </cell>
          <cell r="G542">
            <v>0</v>
          </cell>
          <cell r="H542">
            <v>0</v>
          </cell>
        </row>
        <row r="543">
          <cell r="D543">
            <v>0</v>
          </cell>
          <cell r="E543">
            <v>0</v>
          </cell>
          <cell r="F543">
            <v>0</v>
          </cell>
          <cell r="G543">
            <v>0</v>
          </cell>
          <cell r="H543">
            <v>0</v>
          </cell>
        </row>
        <row r="544">
          <cell r="D544">
            <v>0</v>
          </cell>
          <cell r="E544">
            <v>0</v>
          </cell>
          <cell r="F544">
            <v>0</v>
          </cell>
          <cell r="G544">
            <v>0</v>
          </cell>
          <cell r="H544">
            <v>0</v>
          </cell>
        </row>
        <row r="545">
          <cell r="D545">
            <v>0</v>
          </cell>
          <cell r="E545">
            <v>0</v>
          </cell>
          <cell r="F545">
            <v>0</v>
          </cell>
          <cell r="G545">
            <v>0</v>
          </cell>
          <cell r="H545">
            <v>0</v>
          </cell>
        </row>
        <row r="546">
          <cell r="D546">
            <v>0</v>
          </cell>
          <cell r="E546">
            <v>0</v>
          </cell>
          <cell r="F546">
            <v>0</v>
          </cell>
          <cell r="G546">
            <v>0</v>
          </cell>
          <cell r="H546">
            <v>0</v>
          </cell>
        </row>
        <row r="547">
          <cell r="D547">
            <v>0</v>
          </cell>
          <cell r="E547">
            <v>0</v>
          </cell>
          <cell r="F547">
            <v>0</v>
          </cell>
          <cell r="G547">
            <v>0</v>
          </cell>
          <cell r="H547">
            <v>0</v>
          </cell>
        </row>
        <row r="548">
          <cell r="D548">
            <v>0</v>
          </cell>
          <cell r="E548">
            <v>0</v>
          </cell>
          <cell r="F548">
            <v>0</v>
          </cell>
          <cell r="G548">
            <v>0</v>
          </cell>
          <cell r="H548">
            <v>0</v>
          </cell>
        </row>
        <row r="549">
          <cell r="D549">
            <v>0</v>
          </cell>
          <cell r="E549">
            <v>0</v>
          </cell>
          <cell r="F549">
            <v>0</v>
          </cell>
          <cell r="G549">
            <v>0</v>
          </cell>
          <cell r="H549">
            <v>0</v>
          </cell>
        </row>
        <row r="550">
          <cell r="D550">
            <v>0</v>
          </cell>
          <cell r="E550">
            <v>0</v>
          </cell>
          <cell r="F550">
            <v>0</v>
          </cell>
          <cell r="G550">
            <v>0</v>
          </cell>
          <cell r="H550">
            <v>0</v>
          </cell>
        </row>
        <row r="551">
          <cell r="D551">
            <v>0</v>
          </cell>
          <cell r="E551">
            <v>0</v>
          </cell>
          <cell r="F551">
            <v>0</v>
          </cell>
          <cell r="G551">
            <v>0</v>
          </cell>
          <cell r="H551">
            <v>0</v>
          </cell>
        </row>
        <row r="552">
          <cell r="D552">
            <v>0</v>
          </cell>
          <cell r="E552">
            <v>0</v>
          </cell>
          <cell r="F552">
            <v>0</v>
          </cell>
          <cell r="G552">
            <v>0</v>
          </cell>
          <cell r="H552">
            <v>0</v>
          </cell>
        </row>
        <row r="553">
          <cell r="D553">
            <v>0</v>
          </cell>
          <cell r="E553">
            <v>0</v>
          </cell>
          <cell r="F553">
            <v>0</v>
          </cell>
          <cell r="G553">
            <v>0</v>
          </cell>
          <cell r="H553">
            <v>0</v>
          </cell>
        </row>
        <row r="554">
          <cell r="D554">
            <v>0</v>
          </cell>
          <cell r="E554">
            <v>0</v>
          </cell>
          <cell r="F554">
            <v>0</v>
          </cell>
          <cell r="G554">
            <v>0</v>
          </cell>
          <cell r="H554">
            <v>0</v>
          </cell>
        </row>
        <row r="555">
          <cell r="D555">
            <v>0</v>
          </cell>
          <cell r="E555">
            <v>0</v>
          </cell>
          <cell r="F555">
            <v>0</v>
          </cell>
          <cell r="G555">
            <v>0</v>
          </cell>
          <cell r="H555">
            <v>0</v>
          </cell>
        </row>
        <row r="556">
          <cell r="D556">
            <v>0</v>
          </cell>
          <cell r="E556">
            <v>0</v>
          </cell>
          <cell r="F556">
            <v>0</v>
          </cell>
          <cell r="G556">
            <v>0</v>
          </cell>
          <cell r="H556">
            <v>0</v>
          </cell>
        </row>
        <row r="557">
          <cell r="D557">
            <v>0</v>
          </cell>
          <cell r="E557">
            <v>0</v>
          </cell>
          <cell r="F557">
            <v>0</v>
          </cell>
          <cell r="G557">
            <v>0</v>
          </cell>
          <cell r="H557">
            <v>0</v>
          </cell>
        </row>
        <row r="558">
          <cell r="D558">
            <v>0</v>
          </cell>
          <cell r="E558">
            <v>0</v>
          </cell>
          <cell r="F558">
            <v>0</v>
          </cell>
          <cell r="G558">
            <v>0</v>
          </cell>
          <cell r="H558">
            <v>0</v>
          </cell>
        </row>
        <row r="559">
          <cell r="D559">
            <v>0</v>
          </cell>
          <cell r="E559">
            <v>0</v>
          </cell>
          <cell r="F559">
            <v>0</v>
          </cell>
          <cell r="G559">
            <v>0</v>
          </cell>
          <cell r="H559">
            <v>0</v>
          </cell>
        </row>
        <row r="560">
          <cell r="D560">
            <v>0</v>
          </cell>
          <cell r="E560">
            <v>0</v>
          </cell>
          <cell r="F560">
            <v>0</v>
          </cell>
          <cell r="G560">
            <v>0</v>
          </cell>
          <cell r="H560">
            <v>0</v>
          </cell>
        </row>
        <row r="561">
          <cell r="D561">
            <v>0</v>
          </cell>
          <cell r="E561">
            <v>0</v>
          </cell>
          <cell r="F561">
            <v>0</v>
          </cell>
          <cell r="G561">
            <v>0</v>
          </cell>
          <cell r="H561">
            <v>0</v>
          </cell>
        </row>
        <row r="562">
          <cell r="D562">
            <v>0</v>
          </cell>
          <cell r="E562">
            <v>0</v>
          </cell>
          <cell r="F562">
            <v>0</v>
          </cell>
          <cell r="G562">
            <v>0</v>
          </cell>
          <cell r="H562">
            <v>0</v>
          </cell>
        </row>
        <row r="563">
          <cell r="D563">
            <v>0</v>
          </cell>
          <cell r="E563">
            <v>0</v>
          </cell>
          <cell r="F563">
            <v>0</v>
          </cell>
          <cell r="G563">
            <v>0</v>
          </cell>
          <cell r="H563">
            <v>0</v>
          </cell>
        </row>
        <row r="564">
          <cell r="D564">
            <v>0</v>
          </cell>
          <cell r="E564">
            <v>0</v>
          </cell>
          <cell r="F564">
            <v>0</v>
          </cell>
          <cell r="G564">
            <v>0</v>
          </cell>
          <cell r="H564">
            <v>0</v>
          </cell>
        </row>
        <row r="565">
          <cell r="D565">
            <v>0</v>
          </cell>
          <cell r="E565">
            <v>0</v>
          </cell>
          <cell r="F565">
            <v>0</v>
          </cell>
          <cell r="G565">
            <v>0</v>
          </cell>
          <cell r="H565">
            <v>0</v>
          </cell>
        </row>
        <row r="566">
          <cell r="D566">
            <v>0</v>
          </cell>
          <cell r="E566">
            <v>0</v>
          </cell>
          <cell r="F566">
            <v>0</v>
          </cell>
          <cell r="G566">
            <v>0</v>
          </cell>
          <cell r="H566">
            <v>0</v>
          </cell>
        </row>
        <row r="567">
          <cell r="D567">
            <v>0</v>
          </cell>
          <cell r="E567">
            <v>0</v>
          </cell>
          <cell r="F567">
            <v>0</v>
          </cell>
          <cell r="G567">
            <v>0</v>
          </cell>
          <cell r="H567">
            <v>0</v>
          </cell>
        </row>
        <row r="568">
          <cell r="D568">
            <v>0</v>
          </cell>
          <cell r="E568">
            <v>0</v>
          </cell>
          <cell r="F568">
            <v>0</v>
          </cell>
          <cell r="G568">
            <v>0</v>
          </cell>
          <cell r="H568">
            <v>0</v>
          </cell>
        </row>
        <row r="569">
          <cell r="D569">
            <v>0</v>
          </cell>
          <cell r="E569">
            <v>0</v>
          </cell>
          <cell r="F569">
            <v>0</v>
          </cell>
          <cell r="G569">
            <v>0</v>
          </cell>
          <cell r="H569">
            <v>0</v>
          </cell>
        </row>
        <row r="570">
          <cell r="D570">
            <v>0</v>
          </cell>
          <cell r="E570">
            <v>0</v>
          </cell>
          <cell r="F570">
            <v>0</v>
          </cell>
          <cell r="G570">
            <v>0</v>
          </cell>
          <cell r="H570">
            <v>0</v>
          </cell>
        </row>
        <row r="571">
          <cell r="D571">
            <v>0</v>
          </cell>
          <cell r="E571">
            <v>0</v>
          </cell>
          <cell r="F571">
            <v>0</v>
          </cell>
          <cell r="G571">
            <v>0</v>
          </cell>
          <cell r="H571">
            <v>0</v>
          </cell>
        </row>
        <row r="572">
          <cell r="D572">
            <v>0</v>
          </cell>
          <cell r="E572">
            <v>0</v>
          </cell>
          <cell r="F572">
            <v>0</v>
          </cell>
          <cell r="G572">
            <v>0</v>
          </cell>
          <cell r="H572">
            <v>0</v>
          </cell>
        </row>
        <row r="573">
          <cell r="D573">
            <v>0</v>
          </cell>
          <cell r="E573">
            <v>0</v>
          </cell>
          <cell r="F573">
            <v>0</v>
          </cell>
          <cell r="G573">
            <v>0</v>
          </cell>
          <cell r="H573">
            <v>0</v>
          </cell>
        </row>
        <row r="574">
          <cell r="D574">
            <v>0</v>
          </cell>
          <cell r="E574">
            <v>0</v>
          </cell>
          <cell r="F574">
            <v>0</v>
          </cell>
          <cell r="G574">
            <v>0</v>
          </cell>
          <cell r="H574">
            <v>0</v>
          </cell>
        </row>
        <row r="575">
          <cell r="D575">
            <v>0</v>
          </cell>
          <cell r="E575">
            <v>0</v>
          </cell>
          <cell r="F575">
            <v>0</v>
          </cell>
          <cell r="G575">
            <v>0</v>
          </cell>
          <cell r="H575">
            <v>0</v>
          </cell>
        </row>
        <row r="576">
          <cell r="D576">
            <v>0</v>
          </cell>
          <cell r="E576">
            <v>0</v>
          </cell>
          <cell r="F576">
            <v>0</v>
          </cell>
          <cell r="G576">
            <v>0</v>
          </cell>
          <cell r="H57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316A0-0E6E-4CE3-97E5-0CE01E20BE8A}">
  <dimension ref="A1:AA28"/>
  <sheetViews>
    <sheetView tabSelected="1" topLeftCell="A22" zoomScaleNormal="100" workbookViewId="0">
      <selection sqref="A1:X28"/>
    </sheetView>
  </sheetViews>
  <sheetFormatPr baseColWidth="10" defaultRowHeight="12.75" x14ac:dyDescent="0.2"/>
  <cols>
    <col min="1" max="1" width="4.5" style="10" customWidth="1"/>
    <col min="2" max="2" width="55.83203125" style="10" customWidth="1"/>
    <col min="3" max="3" width="11.5" style="10" customWidth="1"/>
    <col min="4" max="4" width="17.33203125" style="10" customWidth="1"/>
    <col min="5" max="5" width="14.1640625" style="10" bestFit="1" customWidth="1"/>
    <col min="6" max="6" width="9.33203125" style="10" customWidth="1"/>
    <col min="7" max="22" width="15.83203125" style="10" hidden="1" customWidth="1"/>
    <col min="23" max="23" width="11.1640625" style="10" customWidth="1"/>
    <col min="24" max="24" width="15.1640625" style="10" bestFit="1" customWidth="1"/>
    <col min="25" max="25" width="69.1640625" style="10" customWidth="1"/>
    <col min="26" max="26" width="23.1640625" style="10" customWidth="1"/>
    <col min="27" max="16384" width="12" style="10"/>
  </cols>
  <sheetData>
    <row r="1" spans="1:27" ht="12.75" customHeight="1" x14ac:dyDescent="0.2">
      <c r="A1" s="24" t="s">
        <v>0</v>
      </c>
      <c r="B1" s="24"/>
      <c r="C1" s="24"/>
      <c r="D1" s="24"/>
      <c r="E1" s="24"/>
      <c r="F1" s="24"/>
      <c r="G1" s="24"/>
      <c r="H1" s="24"/>
      <c r="I1" s="24"/>
      <c r="J1" s="24"/>
      <c r="K1" s="24"/>
      <c r="L1" s="24"/>
      <c r="M1" s="24"/>
      <c r="N1" s="24"/>
      <c r="O1" s="24"/>
      <c r="P1" s="24"/>
      <c r="Q1" s="24"/>
      <c r="R1" s="24"/>
      <c r="S1" s="24"/>
      <c r="T1" s="24"/>
      <c r="U1" s="24"/>
      <c r="V1" s="24"/>
      <c r="W1" s="24"/>
      <c r="X1" s="24"/>
    </row>
    <row r="2" spans="1:27" ht="12.75" customHeight="1" x14ac:dyDescent="0.2">
      <c r="A2" s="24" t="s">
        <v>1</v>
      </c>
      <c r="B2" s="24"/>
      <c r="C2" s="24"/>
      <c r="D2" s="24"/>
      <c r="E2" s="24"/>
      <c r="F2" s="24"/>
      <c r="G2" s="24"/>
      <c r="H2" s="24"/>
      <c r="I2" s="24"/>
      <c r="J2" s="24"/>
      <c r="K2" s="24"/>
      <c r="L2" s="24"/>
      <c r="M2" s="24"/>
      <c r="N2" s="24"/>
      <c r="O2" s="24"/>
      <c r="P2" s="24"/>
      <c r="Q2" s="24"/>
      <c r="R2" s="24"/>
      <c r="S2" s="24"/>
      <c r="T2" s="24"/>
      <c r="U2" s="24"/>
      <c r="V2" s="24"/>
      <c r="W2" s="24"/>
      <c r="X2" s="24"/>
      <c r="Z2" s="10" t="s">
        <v>84</v>
      </c>
      <c r="AA2" s="22">
        <v>0.32</v>
      </c>
    </row>
    <row r="3" spans="1:27" x14ac:dyDescent="0.2">
      <c r="A3" s="12" t="s">
        <v>2</v>
      </c>
      <c r="B3" s="12" t="s">
        <v>3</v>
      </c>
      <c r="C3" s="12" t="s">
        <v>4</v>
      </c>
      <c r="D3" s="12" t="s">
        <v>5</v>
      </c>
      <c r="E3" s="12" t="s">
        <v>6</v>
      </c>
      <c r="F3" s="12" t="s">
        <v>7</v>
      </c>
      <c r="G3" s="12" t="s">
        <v>34</v>
      </c>
      <c r="H3" s="12" t="s">
        <v>35</v>
      </c>
      <c r="I3" s="12" t="s">
        <v>36</v>
      </c>
      <c r="J3" s="12" t="s">
        <v>37</v>
      </c>
      <c r="K3" s="12" t="s">
        <v>38</v>
      </c>
      <c r="L3" s="12" t="s">
        <v>39</v>
      </c>
      <c r="M3" s="12" t="s">
        <v>40</v>
      </c>
      <c r="N3" s="12" t="s">
        <v>41</v>
      </c>
      <c r="O3" s="12" t="s">
        <v>42</v>
      </c>
      <c r="P3" s="12" t="s">
        <v>43</v>
      </c>
      <c r="Q3" s="12" t="s">
        <v>44</v>
      </c>
      <c r="R3" s="12" t="s">
        <v>45</v>
      </c>
      <c r="S3" s="12" t="s">
        <v>46</v>
      </c>
      <c r="T3" s="12" t="s">
        <v>84</v>
      </c>
      <c r="U3" s="12" t="s">
        <v>85</v>
      </c>
      <c r="V3" s="12" t="s">
        <v>86</v>
      </c>
      <c r="W3" s="12" t="s">
        <v>8</v>
      </c>
      <c r="X3" s="12" t="s">
        <v>9</v>
      </c>
      <c r="Y3" s="20" t="s">
        <v>89</v>
      </c>
    </row>
    <row r="4" spans="1:27" s="20" customFormat="1" ht="12.75" customHeight="1" x14ac:dyDescent="0.2">
      <c r="A4" s="12">
        <v>1</v>
      </c>
      <c r="B4" s="12" t="s">
        <v>81</v>
      </c>
      <c r="C4" s="12"/>
      <c r="D4" s="12"/>
      <c r="E4" s="12"/>
      <c r="F4" s="12"/>
      <c r="G4" s="12"/>
      <c r="H4" s="12"/>
      <c r="I4" s="12"/>
      <c r="J4" s="12"/>
      <c r="K4" s="12"/>
      <c r="L4" s="12"/>
      <c r="M4" s="12"/>
      <c r="N4" s="12"/>
      <c r="O4" s="12"/>
      <c r="P4" s="12"/>
      <c r="Q4" s="12"/>
      <c r="R4" s="12"/>
      <c r="S4" s="12"/>
      <c r="T4" s="12"/>
      <c r="U4" s="12"/>
      <c r="V4" s="12"/>
      <c r="W4" s="12"/>
      <c r="X4" s="19">
        <f>SUBTOTAL(9,X5:X12)</f>
        <v>32966800</v>
      </c>
    </row>
    <row r="5" spans="1:27" ht="102" x14ac:dyDescent="0.2">
      <c r="A5" s="13">
        <v>1.1000000000000001</v>
      </c>
      <c r="B5" s="13" t="s">
        <v>10</v>
      </c>
      <c r="C5" s="15">
        <v>1</v>
      </c>
      <c r="D5" s="15" t="s">
        <v>11</v>
      </c>
      <c r="E5" s="29">
        <f t="shared" ref="E5:E12" si="0">G5</f>
        <v>10613000</v>
      </c>
      <c r="F5" s="15">
        <v>2</v>
      </c>
      <c r="G5" s="14">
        <f>VLOOKUP(D5,'Tarifas profesionales'!$C$4:$E$29,3,FALSE)</f>
        <v>10613000</v>
      </c>
      <c r="H5" s="14">
        <f>+G5/30</f>
        <v>353766.66666666669</v>
      </c>
      <c r="I5" s="14">
        <f>(360*G5)/30</f>
        <v>127356000</v>
      </c>
      <c r="J5" s="14">
        <f>G5*360/360</f>
        <v>10613000</v>
      </c>
      <c r="K5" s="14">
        <f>J5*360*0.12/360</f>
        <v>1273560</v>
      </c>
      <c r="L5" s="14">
        <f>G5*360/360</f>
        <v>10613000</v>
      </c>
      <c r="M5" s="14">
        <f>G5*360/720</f>
        <v>5306500</v>
      </c>
      <c r="N5" s="14">
        <v>458000</v>
      </c>
      <c r="O5" s="14">
        <f>(0.2746*I5)</f>
        <v>34971957.600000001</v>
      </c>
      <c r="P5" s="14">
        <f>I5*0.09</f>
        <v>11462040</v>
      </c>
      <c r="Q5" s="14">
        <f>+SUM(I5:P5)</f>
        <v>202054057.59999999</v>
      </c>
      <c r="R5" s="14">
        <f>+Q5/360</f>
        <v>561261.27111111104</v>
      </c>
      <c r="S5" s="16">
        <f>+R5/H5</f>
        <v>1.5865295518075313</v>
      </c>
      <c r="T5" s="14">
        <f t="shared" ref="T5:T12" si="1">R5*(1+$AA$2)</f>
        <v>740864.87786666665</v>
      </c>
      <c r="U5" s="14">
        <f t="shared" ref="U5:U12" si="2">T5*30</f>
        <v>22225946.335999999</v>
      </c>
      <c r="V5" s="14">
        <f t="shared" ref="V5:V12" si="3">C5*U5*F5*W5</f>
        <v>17780757.068799999</v>
      </c>
      <c r="W5" s="17">
        <v>0.4</v>
      </c>
      <c r="X5" s="29">
        <f t="shared" ref="X5:X12" si="4">C5*E5*F5*W5</f>
        <v>8490400</v>
      </c>
      <c r="Y5" s="23" t="s">
        <v>90</v>
      </c>
    </row>
    <row r="6" spans="1:27" ht="102" x14ac:dyDescent="0.2">
      <c r="A6" s="13">
        <v>1.2</v>
      </c>
      <c r="B6" s="13" t="s">
        <v>12</v>
      </c>
      <c r="C6" s="15">
        <v>1</v>
      </c>
      <c r="D6" s="15" t="s">
        <v>13</v>
      </c>
      <c r="E6" s="29">
        <f t="shared" si="0"/>
        <v>6372000</v>
      </c>
      <c r="F6" s="15">
        <v>2</v>
      </c>
      <c r="G6" s="14">
        <f>VLOOKUP(D6,'Tarifas profesionales'!$C$4:$E$29,3,FALSE)</f>
        <v>6372000</v>
      </c>
      <c r="H6" s="14">
        <f t="shared" ref="H6:H12" si="5">+G6/30</f>
        <v>212400</v>
      </c>
      <c r="I6" s="14">
        <f t="shared" ref="I6:I12" si="6">(360*G6)/30</f>
        <v>76464000</v>
      </c>
      <c r="J6" s="14">
        <f t="shared" ref="J6:J12" si="7">G6*360/360</f>
        <v>6372000</v>
      </c>
      <c r="K6" s="14">
        <f t="shared" ref="K6:K12" si="8">J6*360*0.12/360</f>
        <v>764640</v>
      </c>
      <c r="L6" s="14">
        <f t="shared" ref="L6:L12" si="9">G6*360/360</f>
        <v>6372000</v>
      </c>
      <c r="M6" s="14">
        <f t="shared" ref="M6:M12" si="10">G6*360/720</f>
        <v>3186000</v>
      </c>
      <c r="N6" s="14">
        <v>458000</v>
      </c>
      <c r="O6" s="14">
        <f t="shared" ref="O6:O12" si="11">(0.2746*I6)</f>
        <v>20997014.400000002</v>
      </c>
      <c r="P6" s="14">
        <f t="shared" ref="P6:P12" si="12">I6*0.09</f>
        <v>6881760</v>
      </c>
      <c r="Q6" s="14">
        <f t="shared" ref="Q6:Q12" si="13">+SUM(I6:P6)</f>
        <v>121495414.40000001</v>
      </c>
      <c r="R6" s="14">
        <f t="shared" ref="R6:R12" si="14">+Q6/360</f>
        <v>337487.26222222223</v>
      </c>
      <c r="S6" s="16">
        <f t="shared" ref="S6:S12" si="15">+R6/H6</f>
        <v>1.5889230801422891</v>
      </c>
      <c r="T6" s="14">
        <f t="shared" si="1"/>
        <v>445483.18613333337</v>
      </c>
      <c r="U6" s="14">
        <f t="shared" si="2"/>
        <v>13364495.584000001</v>
      </c>
      <c r="V6" s="14">
        <f t="shared" si="3"/>
        <v>26728991.168000001</v>
      </c>
      <c r="W6" s="17">
        <v>1</v>
      </c>
      <c r="X6" s="29">
        <f t="shared" si="4"/>
        <v>12744000</v>
      </c>
      <c r="Y6" s="23" t="s">
        <v>91</v>
      </c>
    </row>
    <row r="7" spans="1:27" ht="63.75" x14ac:dyDescent="0.2">
      <c r="A7" s="13">
        <v>1.3</v>
      </c>
      <c r="B7" s="13" t="s">
        <v>14</v>
      </c>
      <c r="C7" s="15">
        <v>1</v>
      </c>
      <c r="D7" s="15" t="s">
        <v>15</v>
      </c>
      <c r="E7" s="29">
        <f t="shared" si="0"/>
        <v>4998000</v>
      </c>
      <c r="F7" s="15">
        <v>2</v>
      </c>
      <c r="G7" s="14">
        <f>VLOOKUP(D7,'Tarifas profesionales'!$C$4:$E$29,3,FALSE)</f>
        <v>4998000</v>
      </c>
      <c r="H7" s="14">
        <f t="shared" si="5"/>
        <v>166600</v>
      </c>
      <c r="I7" s="14">
        <f t="shared" si="6"/>
        <v>59976000</v>
      </c>
      <c r="J7" s="14">
        <f t="shared" si="7"/>
        <v>4998000</v>
      </c>
      <c r="K7" s="14">
        <f t="shared" si="8"/>
        <v>599760</v>
      </c>
      <c r="L7" s="14">
        <f t="shared" si="9"/>
        <v>4998000</v>
      </c>
      <c r="M7" s="14">
        <f t="shared" si="10"/>
        <v>2499000</v>
      </c>
      <c r="N7" s="14">
        <v>458000</v>
      </c>
      <c r="O7" s="14">
        <f t="shared" si="11"/>
        <v>16469409.600000001</v>
      </c>
      <c r="P7" s="14">
        <f t="shared" si="12"/>
        <v>5397840</v>
      </c>
      <c r="Q7" s="14">
        <f t="shared" si="13"/>
        <v>95396009.599999994</v>
      </c>
      <c r="R7" s="14">
        <f t="shared" si="14"/>
        <v>264988.91555555555</v>
      </c>
      <c r="S7" s="16">
        <f t="shared" si="15"/>
        <v>1.5905697212218219</v>
      </c>
      <c r="T7" s="14">
        <f t="shared" si="1"/>
        <v>349785.36853333336</v>
      </c>
      <c r="U7" s="14">
        <f t="shared" si="2"/>
        <v>10493561.056</v>
      </c>
      <c r="V7" s="14">
        <f t="shared" si="3"/>
        <v>10493561.056</v>
      </c>
      <c r="W7" s="17">
        <v>0.5</v>
      </c>
      <c r="X7" s="29">
        <f t="shared" si="4"/>
        <v>4998000</v>
      </c>
      <c r="Y7" s="23" t="s">
        <v>92</v>
      </c>
    </row>
    <row r="8" spans="1:27" ht="89.25" x14ac:dyDescent="0.2">
      <c r="A8" s="13">
        <v>1.4</v>
      </c>
      <c r="B8" s="13" t="s">
        <v>16</v>
      </c>
      <c r="C8" s="15">
        <v>1</v>
      </c>
      <c r="D8" s="15" t="s">
        <v>13</v>
      </c>
      <c r="E8" s="29">
        <f t="shared" si="0"/>
        <v>6372000</v>
      </c>
      <c r="F8" s="15">
        <v>2</v>
      </c>
      <c r="G8" s="14">
        <f>VLOOKUP(D8,'Tarifas profesionales'!$C$4:$E$29,3,FALSE)</f>
        <v>6372000</v>
      </c>
      <c r="H8" s="14">
        <f t="shared" si="5"/>
        <v>212400</v>
      </c>
      <c r="I8" s="14">
        <f t="shared" si="6"/>
        <v>76464000</v>
      </c>
      <c r="J8" s="14">
        <f t="shared" si="7"/>
        <v>6372000</v>
      </c>
      <c r="K8" s="14">
        <f t="shared" si="8"/>
        <v>764640</v>
      </c>
      <c r="L8" s="14">
        <f t="shared" si="9"/>
        <v>6372000</v>
      </c>
      <c r="M8" s="14">
        <f t="shared" si="10"/>
        <v>3186000</v>
      </c>
      <c r="N8" s="14">
        <v>458000</v>
      </c>
      <c r="O8" s="14">
        <f t="shared" si="11"/>
        <v>20997014.400000002</v>
      </c>
      <c r="P8" s="14">
        <f t="shared" si="12"/>
        <v>6881760</v>
      </c>
      <c r="Q8" s="14">
        <f t="shared" si="13"/>
        <v>121495414.40000001</v>
      </c>
      <c r="R8" s="14">
        <f t="shared" si="14"/>
        <v>337487.26222222223</v>
      </c>
      <c r="S8" s="16">
        <f t="shared" si="15"/>
        <v>1.5889230801422891</v>
      </c>
      <c r="T8" s="14">
        <f t="shared" si="1"/>
        <v>445483.18613333337</v>
      </c>
      <c r="U8" s="14">
        <f t="shared" si="2"/>
        <v>13364495.584000001</v>
      </c>
      <c r="V8" s="14">
        <f t="shared" si="3"/>
        <v>4009348.6751999999</v>
      </c>
      <c r="W8" s="17">
        <v>0.15</v>
      </c>
      <c r="X8" s="29">
        <f t="shared" si="4"/>
        <v>1911600</v>
      </c>
      <c r="Y8" s="23" t="s">
        <v>93</v>
      </c>
    </row>
    <row r="9" spans="1:27" ht="63.75" x14ac:dyDescent="0.2">
      <c r="A9" s="13">
        <v>1.5</v>
      </c>
      <c r="B9" s="13" t="s">
        <v>17</v>
      </c>
      <c r="C9" s="15">
        <v>1</v>
      </c>
      <c r="D9" s="15" t="s">
        <v>13</v>
      </c>
      <c r="E9" s="29">
        <f t="shared" si="0"/>
        <v>6372000</v>
      </c>
      <c r="F9" s="15">
        <v>2</v>
      </c>
      <c r="G9" s="14">
        <f>VLOOKUP(D9,'Tarifas profesionales'!$C$4:$E$29,3,FALSE)</f>
        <v>6372000</v>
      </c>
      <c r="H9" s="14">
        <f t="shared" si="5"/>
        <v>212400</v>
      </c>
      <c r="I9" s="14">
        <f t="shared" si="6"/>
        <v>76464000</v>
      </c>
      <c r="J9" s="14">
        <f t="shared" si="7"/>
        <v>6372000</v>
      </c>
      <c r="K9" s="14">
        <f t="shared" si="8"/>
        <v>764640</v>
      </c>
      <c r="L9" s="14">
        <f t="shared" si="9"/>
        <v>6372000</v>
      </c>
      <c r="M9" s="14">
        <f t="shared" si="10"/>
        <v>3186000</v>
      </c>
      <c r="N9" s="14">
        <v>458000</v>
      </c>
      <c r="O9" s="14">
        <f t="shared" si="11"/>
        <v>20997014.400000002</v>
      </c>
      <c r="P9" s="14">
        <f t="shared" si="12"/>
        <v>6881760</v>
      </c>
      <c r="Q9" s="14">
        <f t="shared" si="13"/>
        <v>121495414.40000001</v>
      </c>
      <c r="R9" s="14">
        <f t="shared" si="14"/>
        <v>337487.26222222223</v>
      </c>
      <c r="S9" s="16">
        <f t="shared" si="15"/>
        <v>1.5889230801422891</v>
      </c>
      <c r="T9" s="14">
        <f t="shared" si="1"/>
        <v>445483.18613333337</v>
      </c>
      <c r="U9" s="14">
        <f t="shared" si="2"/>
        <v>13364495.584000001</v>
      </c>
      <c r="V9" s="14">
        <f t="shared" si="3"/>
        <v>4009348.6751999999</v>
      </c>
      <c r="W9" s="17">
        <v>0.15</v>
      </c>
      <c r="X9" s="29">
        <f t="shared" si="4"/>
        <v>1911600</v>
      </c>
      <c r="Y9" s="23" t="s">
        <v>94</v>
      </c>
    </row>
    <row r="10" spans="1:27" ht="63.75" x14ac:dyDescent="0.2">
      <c r="A10" s="13">
        <v>1.6</v>
      </c>
      <c r="B10" s="13" t="s">
        <v>18</v>
      </c>
      <c r="C10" s="15">
        <v>1</v>
      </c>
      <c r="D10" s="15" t="s">
        <v>13</v>
      </c>
      <c r="E10" s="29">
        <f t="shared" si="0"/>
        <v>6372000</v>
      </c>
      <c r="F10" s="15">
        <v>2</v>
      </c>
      <c r="G10" s="14">
        <f>VLOOKUP(D10,'Tarifas profesionales'!$C$4:$E$29,3,FALSE)</f>
        <v>6372000</v>
      </c>
      <c r="H10" s="14">
        <f t="shared" si="5"/>
        <v>212400</v>
      </c>
      <c r="I10" s="14">
        <f t="shared" si="6"/>
        <v>76464000</v>
      </c>
      <c r="J10" s="14">
        <f t="shared" si="7"/>
        <v>6372000</v>
      </c>
      <c r="K10" s="14">
        <f t="shared" si="8"/>
        <v>764640</v>
      </c>
      <c r="L10" s="14">
        <f t="shared" si="9"/>
        <v>6372000</v>
      </c>
      <c r="M10" s="14">
        <f t="shared" si="10"/>
        <v>3186000</v>
      </c>
      <c r="N10" s="14">
        <v>458000</v>
      </c>
      <c r="O10" s="14">
        <f t="shared" si="11"/>
        <v>20997014.400000002</v>
      </c>
      <c r="P10" s="14">
        <f t="shared" si="12"/>
        <v>6881760</v>
      </c>
      <c r="Q10" s="14">
        <f t="shared" si="13"/>
        <v>121495414.40000001</v>
      </c>
      <c r="R10" s="14">
        <f t="shared" si="14"/>
        <v>337487.26222222223</v>
      </c>
      <c r="S10" s="16">
        <f t="shared" si="15"/>
        <v>1.5889230801422891</v>
      </c>
      <c r="T10" s="14">
        <f t="shared" si="1"/>
        <v>445483.18613333337</v>
      </c>
      <c r="U10" s="14">
        <f t="shared" si="2"/>
        <v>13364495.584000001</v>
      </c>
      <c r="V10" s="14">
        <f t="shared" si="3"/>
        <v>4009348.6751999999</v>
      </c>
      <c r="W10" s="17">
        <v>0.15</v>
      </c>
      <c r="X10" s="29">
        <f t="shared" si="4"/>
        <v>1911600</v>
      </c>
      <c r="Y10" s="23" t="s">
        <v>95</v>
      </c>
    </row>
    <row r="11" spans="1:27" x14ac:dyDescent="0.2">
      <c r="A11" s="13">
        <v>1.7</v>
      </c>
      <c r="B11" s="13" t="s">
        <v>19</v>
      </c>
      <c r="C11" s="15">
        <v>1</v>
      </c>
      <c r="D11" s="15" t="s">
        <v>15</v>
      </c>
      <c r="E11" s="29">
        <f t="shared" si="0"/>
        <v>4998000</v>
      </c>
      <c r="F11" s="15">
        <v>2</v>
      </c>
      <c r="G11" s="14">
        <f>VLOOKUP(D11,'Tarifas profesionales'!$C$4:$E$29,3,FALSE)</f>
        <v>4998000</v>
      </c>
      <c r="H11" s="14">
        <f t="shared" si="5"/>
        <v>166600</v>
      </c>
      <c r="I11" s="14">
        <f t="shared" si="6"/>
        <v>59976000</v>
      </c>
      <c r="J11" s="14">
        <f t="shared" si="7"/>
        <v>4998000</v>
      </c>
      <c r="K11" s="14">
        <f t="shared" si="8"/>
        <v>599760</v>
      </c>
      <c r="L11" s="14">
        <f t="shared" si="9"/>
        <v>4998000</v>
      </c>
      <c r="M11" s="14">
        <f t="shared" si="10"/>
        <v>2499000</v>
      </c>
      <c r="N11" s="14">
        <v>458000</v>
      </c>
      <c r="O11" s="14">
        <f t="shared" si="11"/>
        <v>16469409.600000001</v>
      </c>
      <c r="P11" s="14">
        <f t="shared" si="12"/>
        <v>5397840</v>
      </c>
      <c r="Q11" s="14">
        <f t="shared" si="13"/>
        <v>95396009.599999994</v>
      </c>
      <c r="R11" s="14">
        <f t="shared" si="14"/>
        <v>264988.91555555555</v>
      </c>
      <c r="S11" s="16">
        <f t="shared" si="15"/>
        <v>1.5905697212218219</v>
      </c>
      <c r="T11" s="14">
        <f t="shared" si="1"/>
        <v>349785.36853333336</v>
      </c>
      <c r="U11" s="14">
        <f t="shared" si="2"/>
        <v>10493561.056</v>
      </c>
      <c r="V11" s="14">
        <f t="shared" si="3"/>
        <v>1049356.1056000001</v>
      </c>
      <c r="W11" s="17">
        <v>0.05</v>
      </c>
      <c r="X11" s="29">
        <f t="shared" si="4"/>
        <v>499800</v>
      </c>
    </row>
    <row r="12" spans="1:27" x14ac:dyDescent="0.2">
      <c r="A12" s="13">
        <v>1.8</v>
      </c>
      <c r="B12" s="13" t="s">
        <v>20</v>
      </c>
      <c r="C12" s="15">
        <v>1</v>
      </c>
      <c r="D12" s="15" t="s">
        <v>15</v>
      </c>
      <c r="E12" s="29">
        <f t="shared" si="0"/>
        <v>4998000</v>
      </c>
      <c r="F12" s="15">
        <v>2</v>
      </c>
      <c r="G12" s="14">
        <f>VLOOKUP(D12,'Tarifas profesionales'!$C$4:$E$29,3,FALSE)</f>
        <v>4998000</v>
      </c>
      <c r="H12" s="14">
        <f t="shared" si="5"/>
        <v>166600</v>
      </c>
      <c r="I12" s="14">
        <f t="shared" si="6"/>
        <v>59976000</v>
      </c>
      <c r="J12" s="14">
        <f t="shared" si="7"/>
        <v>4998000</v>
      </c>
      <c r="K12" s="14">
        <f t="shared" si="8"/>
        <v>599760</v>
      </c>
      <c r="L12" s="14">
        <f t="shared" si="9"/>
        <v>4998000</v>
      </c>
      <c r="M12" s="14">
        <f t="shared" si="10"/>
        <v>2499000</v>
      </c>
      <c r="N12" s="14">
        <v>458000</v>
      </c>
      <c r="O12" s="14">
        <f t="shared" si="11"/>
        <v>16469409.600000001</v>
      </c>
      <c r="P12" s="14">
        <f t="shared" si="12"/>
        <v>5397840</v>
      </c>
      <c r="Q12" s="14">
        <f t="shared" si="13"/>
        <v>95396009.599999994</v>
      </c>
      <c r="R12" s="14">
        <f t="shared" si="14"/>
        <v>264988.91555555555</v>
      </c>
      <c r="S12" s="16">
        <f t="shared" si="15"/>
        <v>1.5905697212218219</v>
      </c>
      <c r="T12" s="14">
        <f t="shared" si="1"/>
        <v>349785.36853333336</v>
      </c>
      <c r="U12" s="14">
        <f t="shared" si="2"/>
        <v>10493561.056</v>
      </c>
      <c r="V12" s="14">
        <f t="shared" si="3"/>
        <v>1049356.1056000001</v>
      </c>
      <c r="W12" s="17">
        <v>0.05</v>
      </c>
      <c r="X12" s="29">
        <f t="shared" si="4"/>
        <v>499800</v>
      </c>
    </row>
    <row r="13" spans="1:27" x14ac:dyDescent="0.2">
      <c r="A13" s="13"/>
      <c r="B13" s="13" t="s">
        <v>21</v>
      </c>
      <c r="C13" s="13"/>
      <c r="D13" s="13"/>
      <c r="E13" s="30"/>
      <c r="F13" s="13"/>
      <c r="G13" s="14"/>
      <c r="H13" s="14"/>
      <c r="I13" s="14"/>
      <c r="J13" s="14"/>
      <c r="K13" s="14"/>
      <c r="L13" s="14"/>
      <c r="M13" s="14"/>
      <c r="N13" s="14"/>
      <c r="O13" s="14"/>
      <c r="P13" s="14"/>
      <c r="Q13" s="14"/>
      <c r="R13" s="14"/>
      <c r="S13" s="14"/>
      <c r="T13" s="14"/>
      <c r="U13" s="14"/>
      <c r="V13" s="14"/>
      <c r="W13" s="13"/>
      <c r="X13" s="29">
        <f>SUBTOTAL(9,X5:X12)</f>
        <v>32966800</v>
      </c>
    </row>
    <row r="14" spans="1:27" x14ac:dyDescent="0.2">
      <c r="A14" s="13"/>
      <c r="B14" s="13" t="s">
        <v>22</v>
      </c>
      <c r="C14" s="13"/>
      <c r="D14" s="13"/>
      <c r="E14" s="30"/>
      <c r="F14" s="13"/>
      <c r="G14" s="14"/>
      <c r="H14" s="14"/>
      <c r="I14" s="14"/>
      <c r="J14" s="14"/>
      <c r="K14" s="14"/>
      <c r="L14" s="14"/>
      <c r="M14" s="14"/>
      <c r="N14" s="14"/>
      <c r="O14" s="14"/>
      <c r="P14" s="14"/>
      <c r="Q14" s="14"/>
      <c r="R14" s="14"/>
      <c r="S14" s="14"/>
      <c r="T14" s="14"/>
      <c r="U14" s="14"/>
      <c r="V14" s="14"/>
      <c r="W14" s="16">
        <f>X14/X13</f>
        <v>2.0969602002499488</v>
      </c>
      <c r="X14" s="29">
        <f>SUBTOTAL(9,V5:V12)</f>
        <v>69130067.529600009</v>
      </c>
      <c r="Y14" s="11"/>
    </row>
    <row r="15" spans="1:27" s="20" customFormat="1" x14ac:dyDescent="0.2">
      <c r="A15" s="12">
        <v>2</v>
      </c>
      <c r="B15" s="12" t="s">
        <v>23</v>
      </c>
      <c r="C15" s="12"/>
      <c r="D15" s="12"/>
      <c r="E15" s="31"/>
      <c r="F15" s="12"/>
      <c r="G15" s="19"/>
      <c r="H15" s="19"/>
      <c r="I15" s="19"/>
      <c r="J15" s="19"/>
      <c r="K15" s="19"/>
      <c r="L15" s="19"/>
      <c r="M15" s="19"/>
      <c r="N15" s="19"/>
      <c r="O15" s="19"/>
      <c r="P15" s="19"/>
      <c r="Q15" s="19"/>
      <c r="R15" s="19"/>
      <c r="S15" s="19"/>
      <c r="T15" s="19"/>
      <c r="U15" s="19"/>
      <c r="V15" s="19"/>
      <c r="W15" s="12"/>
      <c r="X15" s="32">
        <f>SUBTOTAL(9,X16:X19)</f>
        <v>13300000</v>
      </c>
    </row>
    <row r="16" spans="1:27" x14ac:dyDescent="0.2">
      <c r="A16" s="13">
        <v>2.1</v>
      </c>
      <c r="B16" s="13" t="s">
        <v>24</v>
      </c>
      <c r="C16" s="15">
        <v>1</v>
      </c>
      <c r="D16" s="15" t="s">
        <v>25</v>
      </c>
      <c r="E16" s="29">
        <v>500000</v>
      </c>
      <c r="F16" s="13">
        <v>1</v>
      </c>
      <c r="G16" s="14"/>
      <c r="H16" s="14"/>
      <c r="I16" s="14"/>
      <c r="J16" s="14"/>
      <c r="K16" s="14"/>
      <c r="L16" s="14"/>
      <c r="M16" s="14"/>
      <c r="N16" s="14"/>
      <c r="O16" s="14"/>
      <c r="P16" s="14"/>
      <c r="Q16" s="14"/>
      <c r="R16" s="14"/>
      <c r="S16" s="14"/>
      <c r="T16" s="14"/>
      <c r="U16" s="14"/>
      <c r="V16" s="14"/>
      <c r="W16" s="17">
        <v>1</v>
      </c>
      <c r="X16" s="29">
        <f>C16*E16*F16*W16</f>
        <v>500000</v>
      </c>
    </row>
    <row r="17" spans="1:24" x14ac:dyDescent="0.2">
      <c r="A17" s="13">
        <v>2.2000000000000002</v>
      </c>
      <c r="B17" s="13" t="s">
        <v>26</v>
      </c>
      <c r="C17" s="15">
        <v>1</v>
      </c>
      <c r="D17" s="15" t="s">
        <v>25</v>
      </c>
      <c r="E17" s="29">
        <f>8*2*500000</f>
        <v>8000000</v>
      </c>
      <c r="F17" s="13">
        <v>1</v>
      </c>
      <c r="G17" s="14"/>
      <c r="H17" s="14"/>
      <c r="I17" s="14"/>
      <c r="J17" s="14"/>
      <c r="K17" s="14"/>
      <c r="L17" s="14"/>
      <c r="M17" s="14"/>
      <c r="N17" s="14"/>
      <c r="O17" s="14"/>
      <c r="P17" s="14"/>
      <c r="Q17" s="14"/>
      <c r="R17" s="14"/>
      <c r="S17" s="14"/>
      <c r="T17" s="14"/>
      <c r="U17" s="14"/>
      <c r="V17" s="14"/>
      <c r="W17" s="17">
        <v>1</v>
      </c>
      <c r="X17" s="29">
        <f>C17*E17*F17*W17</f>
        <v>8000000</v>
      </c>
    </row>
    <row r="18" spans="1:24" x14ac:dyDescent="0.2">
      <c r="A18" s="13">
        <v>2.2999999999999998</v>
      </c>
      <c r="B18" s="13" t="s">
        <v>27</v>
      </c>
      <c r="C18" s="15">
        <v>1</v>
      </c>
      <c r="D18" s="15" t="s">
        <v>25</v>
      </c>
      <c r="E18" s="29">
        <f>COUNT(C5:C12)*320000</f>
        <v>2560000</v>
      </c>
      <c r="F18" s="13">
        <v>1</v>
      </c>
      <c r="G18" s="14"/>
      <c r="H18" s="14"/>
      <c r="I18" s="14"/>
      <c r="J18" s="14"/>
      <c r="K18" s="14"/>
      <c r="L18" s="14"/>
      <c r="M18" s="14"/>
      <c r="N18" s="14"/>
      <c r="O18" s="14"/>
      <c r="P18" s="14"/>
      <c r="Q18" s="14"/>
      <c r="R18" s="14"/>
      <c r="S18" s="14"/>
      <c r="T18" s="14"/>
      <c r="U18" s="14"/>
      <c r="V18" s="14"/>
      <c r="W18" s="17">
        <v>1</v>
      </c>
      <c r="X18" s="29">
        <f>C18*E18*F18*W18</f>
        <v>2560000</v>
      </c>
    </row>
    <row r="19" spans="1:24" x14ac:dyDescent="0.2">
      <c r="A19" s="13">
        <v>2.4</v>
      </c>
      <c r="B19" s="13" t="s">
        <v>28</v>
      </c>
      <c r="C19" s="15">
        <v>1</v>
      </c>
      <c r="D19" s="15" t="s">
        <v>25</v>
      </c>
      <c r="E19" s="29">
        <f>COUNT(C6:C13)*320000</f>
        <v>2240000</v>
      </c>
      <c r="F19" s="13">
        <v>1</v>
      </c>
      <c r="G19" s="14"/>
      <c r="H19" s="14"/>
      <c r="I19" s="14"/>
      <c r="J19" s="14"/>
      <c r="K19" s="14"/>
      <c r="L19" s="14"/>
      <c r="M19" s="14"/>
      <c r="N19" s="14"/>
      <c r="O19" s="14"/>
      <c r="P19" s="14"/>
      <c r="Q19" s="14"/>
      <c r="R19" s="14"/>
      <c r="S19" s="14"/>
      <c r="T19" s="14"/>
      <c r="U19" s="14"/>
      <c r="V19" s="14"/>
      <c r="W19" s="17">
        <v>1</v>
      </c>
      <c r="X19" s="29">
        <f>C19*E19*F19*W19</f>
        <v>2240000</v>
      </c>
    </row>
    <row r="20" spans="1:24" x14ac:dyDescent="0.2">
      <c r="A20" s="13"/>
      <c r="B20" s="13" t="s">
        <v>29</v>
      </c>
      <c r="C20" s="15"/>
      <c r="D20" s="15"/>
      <c r="E20" s="29"/>
      <c r="F20" s="13"/>
      <c r="G20" s="14"/>
      <c r="H20" s="14"/>
      <c r="I20" s="14"/>
      <c r="J20" s="14"/>
      <c r="K20" s="14"/>
      <c r="L20" s="14"/>
      <c r="M20" s="14"/>
      <c r="N20" s="14"/>
      <c r="O20" s="14"/>
      <c r="P20" s="14"/>
      <c r="Q20" s="14"/>
      <c r="R20" s="14"/>
      <c r="S20" s="14"/>
      <c r="T20" s="14"/>
      <c r="U20" s="14"/>
      <c r="V20" s="14"/>
      <c r="W20" s="13"/>
      <c r="X20" s="29">
        <f>SUBTOTAL(9,X16:X19)</f>
        <v>13300000</v>
      </c>
    </row>
    <row r="21" spans="1:24" s="20" customFormat="1" x14ac:dyDescent="0.2">
      <c r="A21" s="12">
        <v>3</v>
      </c>
      <c r="B21" s="12" t="s">
        <v>30</v>
      </c>
      <c r="C21" s="21"/>
      <c r="D21" s="21"/>
      <c r="E21" s="32"/>
      <c r="F21" s="12"/>
      <c r="G21" s="19"/>
      <c r="H21" s="19"/>
      <c r="I21" s="19"/>
      <c r="J21" s="19"/>
      <c r="K21" s="19"/>
      <c r="L21" s="19"/>
      <c r="M21" s="19"/>
      <c r="N21" s="19"/>
      <c r="O21" s="19"/>
      <c r="P21" s="19"/>
      <c r="Q21" s="19"/>
      <c r="R21" s="19"/>
      <c r="S21" s="19"/>
      <c r="T21" s="19"/>
      <c r="U21" s="19"/>
      <c r="V21" s="19"/>
      <c r="W21" s="12"/>
      <c r="X21" s="32">
        <f>SUBTOTAL(9,X22:X23)</f>
        <v>10000000</v>
      </c>
    </row>
    <row r="22" spans="1:24" ht="138" customHeight="1" x14ac:dyDescent="0.2">
      <c r="A22" s="13">
        <v>3.1</v>
      </c>
      <c r="B22" s="18" t="s">
        <v>87</v>
      </c>
      <c r="C22" s="15">
        <v>1</v>
      </c>
      <c r="D22" s="15" t="s">
        <v>25</v>
      </c>
      <c r="E22" s="29">
        <v>5000000</v>
      </c>
      <c r="F22" s="13">
        <v>1</v>
      </c>
      <c r="G22" s="14"/>
      <c r="H22" s="14"/>
      <c r="I22" s="14"/>
      <c r="J22" s="14"/>
      <c r="K22" s="14"/>
      <c r="L22" s="14"/>
      <c r="M22" s="14"/>
      <c r="N22" s="14"/>
      <c r="O22" s="14"/>
      <c r="P22" s="14"/>
      <c r="Q22" s="14"/>
      <c r="R22" s="14"/>
      <c r="S22" s="14"/>
      <c r="T22" s="14"/>
      <c r="U22" s="14"/>
      <c r="V22" s="14"/>
      <c r="W22" s="17">
        <v>1</v>
      </c>
      <c r="X22" s="29">
        <f>C22*E22*F22*W22</f>
        <v>5000000</v>
      </c>
    </row>
    <row r="23" spans="1:24" ht="76.5" x14ac:dyDescent="0.2">
      <c r="A23" s="13">
        <v>3.2</v>
      </c>
      <c r="B23" s="18" t="s">
        <v>82</v>
      </c>
      <c r="C23" s="15">
        <v>1</v>
      </c>
      <c r="D23" s="15" t="s">
        <v>25</v>
      </c>
      <c r="E23" s="29">
        <v>5000000</v>
      </c>
      <c r="F23" s="13">
        <v>1</v>
      </c>
      <c r="G23" s="14"/>
      <c r="H23" s="14"/>
      <c r="I23" s="14"/>
      <c r="J23" s="14"/>
      <c r="K23" s="14"/>
      <c r="L23" s="14"/>
      <c r="M23" s="14"/>
      <c r="N23" s="14"/>
      <c r="O23" s="14"/>
      <c r="P23" s="14"/>
      <c r="Q23" s="14"/>
      <c r="R23" s="14"/>
      <c r="S23" s="14"/>
      <c r="T23" s="14"/>
      <c r="U23" s="14"/>
      <c r="V23" s="14"/>
      <c r="W23" s="17">
        <v>1</v>
      </c>
      <c r="X23" s="29">
        <f>C23*E23*F23*W23</f>
        <v>5000000</v>
      </c>
    </row>
    <row r="24" spans="1:24" s="20" customFormat="1" x14ac:dyDescent="0.2">
      <c r="A24" s="26" t="s">
        <v>31</v>
      </c>
      <c r="B24" s="26"/>
      <c r="C24" s="26"/>
      <c r="D24" s="26"/>
      <c r="E24" s="26"/>
      <c r="F24" s="26"/>
      <c r="G24" s="26"/>
      <c r="H24" s="26"/>
      <c r="I24" s="26"/>
      <c r="J24" s="26"/>
      <c r="K24" s="26"/>
      <c r="L24" s="26"/>
      <c r="M24" s="26"/>
      <c r="N24" s="26"/>
      <c r="O24" s="26"/>
      <c r="P24" s="26"/>
      <c r="Q24" s="26"/>
      <c r="R24" s="26"/>
      <c r="S24" s="26"/>
      <c r="T24" s="26"/>
      <c r="U24" s="26"/>
      <c r="V24" s="26"/>
      <c r="W24" s="26"/>
      <c r="X24" s="32">
        <f>SUBTOTAL(9,X22:X23)</f>
        <v>10000000</v>
      </c>
    </row>
    <row r="25" spans="1:24" s="20" customFormat="1" x14ac:dyDescent="0.2">
      <c r="A25" s="26" t="s">
        <v>88</v>
      </c>
      <c r="B25" s="26"/>
      <c r="C25" s="26"/>
      <c r="D25" s="26"/>
      <c r="E25" s="26"/>
      <c r="F25" s="26"/>
      <c r="G25" s="26"/>
      <c r="H25" s="26"/>
      <c r="I25" s="26"/>
      <c r="J25" s="26"/>
      <c r="K25" s="26"/>
      <c r="L25" s="26"/>
      <c r="M25" s="26"/>
      <c r="N25" s="26"/>
      <c r="O25" s="26"/>
      <c r="P25" s="26"/>
      <c r="Q25" s="26"/>
      <c r="R25" s="26"/>
      <c r="S25" s="26"/>
      <c r="T25" s="26"/>
      <c r="U25" s="26"/>
      <c r="V25" s="26"/>
      <c r="W25" s="26"/>
      <c r="X25" s="32">
        <f>X14+X20+X24</f>
        <v>92430067.529600009</v>
      </c>
    </row>
    <row r="26" spans="1:24" s="20" customFormat="1" x14ac:dyDescent="0.2">
      <c r="A26" s="26" t="s">
        <v>32</v>
      </c>
      <c r="B26" s="26"/>
      <c r="C26" s="26"/>
      <c r="D26" s="26"/>
      <c r="E26" s="26"/>
      <c r="F26" s="26"/>
      <c r="G26" s="26"/>
      <c r="H26" s="26"/>
      <c r="I26" s="26"/>
      <c r="J26" s="26"/>
      <c r="K26" s="26"/>
      <c r="L26" s="26"/>
      <c r="M26" s="26"/>
      <c r="N26" s="26"/>
      <c r="O26" s="26"/>
      <c r="P26" s="26"/>
      <c r="Q26" s="26"/>
      <c r="R26" s="26"/>
      <c r="S26" s="26"/>
      <c r="T26" s="26"/>
      <c r="U26" s="26"/>
      <c r="V26" s="26"/>
      <c r="W26" s="26"/>
      <c r="X26" s="32">
        <f>X25*0.19</f>
        <v>17561712.830624003</v>
      </c>
    </row>
    <row r="27" spans="1:24" s="20" customFormat="1" x14ac:dyDescent="0.2">
      <c r="A27" s="26" t="s">
        <v>33</v>
      </c>
      <c r="B27" s="26"/>
      <c r="C27" s="26"/>
      <c r="D27" s="26"/>
      <c r="E27" s="26"/>
      <c r="F27" s="26"/>
      <c r="G27" s="26"/>
      <c r="H27" s="26"/>
      <c r="I27" s="26"/>
      <c r="J27" s="26"/>
      <c r="K27" s="26"/>
      <c r="L27" s="26"/>
      <c r="M27" s="26"/>
      <c r="N27" s="26"/>
      <c r="O27" s="26"/>
      <c r="P27" s="26"/>
      <c r="Q27" s="26"/>
      <c r="R27" s="26"/>
      <c r="S27" s="26"/>
      <c r="T27" s="26"/>
      <c r="U27" s="26"/>
      <c r="V27" s="26"/>
      <c r="W27" s="26"/>
      <c r="X27" s="32">
        <f>X25+X26</f>
        <v>109991780.36022401</v>
      </c>
    </row>
    <row r="28" spans="1:24" ht="31.5" customHeight="1" x14ac:dyDescent="0.2">
      <c r="A28" s="25" t="s">
        <v>83</v>
      </c>
      <c r="B28" s="25"/>
      <c r="C28" s="25"/>
      <c r="D28" s="25"/>
      <c r="E28" s="25"/>
      <c r="F28" s="25"/>
      <c r="G28" s="25"/>
      <c r="H28" s="25"/>
      <c r="I28" s="25"/>
      <c r="J28" s="25"/>
      <c r="K28" s="25"/>
      <c r="L28" s="25"/>
      <c r="M28" s="25"/>
      <c r="N28" s="25"/>
      <c r="O28" s="25"/>
      <c r="P28" s="25"/>
      <c r="Q28" s="25"/>
      <c r="R28" s="25"/>
      <c r="S28" s="25"/>
      <c r="T28" s="25"/>
      <c r="U28" s="25"/>
      <c r="V28" s="25"/>
      <c r="W28" s="25"/>
      <c r="X28" s="25"/>
    </row>
  </sheetData>
  <mergeCells count="7">
    <mergeCell ref="A1:X1"/>
    <mergeCell ref="A2:X2"/>
    <mergeCell ref="A28:X28"/>
    <mergeCell ref="A24:W24"/>
    <mergeCell ref="A25:W25"/>
    <mergeCell ref="A26:W26"/>
    <mergeCell ref="A27:W2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200B-BDAE-4B08-8ACA-5578529AF0C7}">
  <dimension ref="A2:E29"/>
  <sheetViews>
    <sheetView workbookViewId="0">
      <selection activeCell="E6" sqref="E6:E29"/>
    </sheetView>
  </sheetViews>
  <sheetFormatPr baseColWidth="10" defaultColWidth="13.33203125" defaultRowHeight="15" x14ac:dyDescent="0.25"/>
  <cols>
    <col min="1" max="1" width="19.1640625" style="1" customWidth="1"/>
    <col min="2" max="3" width="35.5" style="1" bestFit="1" customWidth="1"/>
    <col min="4" max="5" width="23.33203125" style="1" customWidth="1"/>
    <col min="6" max="16384" width="13.33203125" style="1"/>
  </cols>
  <sheetData>
    <row r="2" spans="1:5" ht="15.75" x14ac:dyDescent="0.25">
      <c r="B2" s="27" t="s">
        <v>47</v>
      </c>
      <c r="C2" s="28"/>
      <c r="D2" s="28"/>
      <c r="E2" s="28"/>
    </row>
    <row r="3" spans="1:5" ht="15.75" x14ac:dyDescent="0.25">
      <c r="B3" s="2" t="s">
        <v>48</v>
      </c>
      <c r="C3" s="3">
        <v>1000000</v>
      </c>
      <c r="D3" s="2" t="s">
        <v>49</v>
      </c>
      <c r="E3" s="4">
        <v>1160000</v>
      </c>
    </row>
    <row r="4" spans="1:5" ht="15.75" x14ac:dyDescent="0.25">
      <c r="A4" s="5" t="s">
        <v>50</v>
      </c>
      <c r="B4" s="6" t="s">
        <v>51</v>
      </c>
      <c r="C4" s="6" t="s">
        <v>52</v>
      </c>
      <c r="D4" s="6">
        <v>2022</v>
      </c>
      <c r="E4" s="6">
        <v>2023</v>
      </c>
    </row>
    <row r="5" spans="1:5" x14ac:dyDescent="0.25">
      <c r="A5" s="5" t="s">
        <v>53</v>
      </c>
      <c r="B5" s="7" t="s">
        <v>53</v>
      </c>
      <c r="C5" s="7" t="s">
        <v>53</v>
      </c>
      <c r="D5" s="3">
        <v>11879000</v>
      </c>
      <c r="E5" s="3">
        <f>D5</f>
        <v>11879000</v>
      </c>
    </row>
    <row r="6" spans="1:5" x14ac:dyDescent="0.25">
      <c r="A6" s="5" t="s">
        <v>11</v>
      </c>
      <c r="B6" s="8" t="s">
        <v>11</v>
      </c>
      <c r="C6" s="8" t="s">
        <v>11</v>
      </c>
      <c r="D6" s="9">
        <v>10613000</v>
      </c>
      <c r="E6" s="9">
        <f t="shared" ref="E6:E29" si="0">D6</f>
        <v>10613000</v>
      </c>
    </row>
    <row r="7" spans="1:5" x14ac:dyDescent="0.25">
      <c r="A7" s="5" t="s">
        <v>54</v>
      </c>
      <c r="B7" s="7" t="s">
        <v>54</v>
      </c>
      <c r="C7" s="7" t="s">
        <v>54</v>
      </c>
      <c r="D7" s="3">
        <v>8861000</v>
      </c>
      <c r="E7" s="3">
        <f t="shared" si="0"/>
        <v>8861000</v>
      </c>
    </row>
    <row r="8" spans="1:5" x14ac:dyDescent="0.25">
      <c r="A8" s="5" t="s">
        <v>13</v>
      </c>
      <c r="B8" s="8" t="s">
        <v>13</v>
      </c>
      <c r="C8" s="8" t="s">
        <v>13</v>
      </c>
      <c r="D8" s="9">
        <v>6372000</v>
      </c>
      <c r="E8" s="9">
        <f t="shared" si="0"/>
        <v>6372000</v>
      </c>
    </row>
    <row r="9" spans="1:5" x14ac:dyDescent="0.25">
      <c r="A9" s="5" t="s">
        <v>15</v>
      </c>
      <c r="B9" s="7" t="s">
        <v>15</v>
      </c>
      <c r="C9" s="7" t="s">
        <v>15</v>
      </c>
      <c r="D9" s="3">
        <v>4998000</v>
      </c>
      <c r="E9" s="3">
        <f t="shared" si="0"/>
        <v>4998000</v>
      </c>
    </row>
    <row r="10" spans="1:5" x14ac:dyDescent="0.25">
      <c r="A10" s="5" t="s">
        <v>55</v>
      </c>
      <c r="B10" s="8" t="s">
        <v>55</v>
      </c>
      <c r="C10" s="8" t="s">
        <v>55</v>
      </c>
      <c r="D10" s="9">
        <v>4267000</v>
      </c>
      <c r="E10" s="9">
        <f t="shared" si="0"/>
        <v>4267000</v>
      </c>
    </row>
    <row r="11" spans="1:5" x14ac:dyDescent="0.25">
      <c r="A11" s="5" t="s">
        <v>56</v>
      </c>
      <c r="B11" s="7" t="s">
        <v>56</v>
      </c>
      <c r="C11" s="7" t="s">
        <v>56</v>
      </c>
      <c r="D11" s="3">
        <v>3900000</v>
      </c>
      <c r="E11" s="3">
        <f t="shared" si="0"/>
        <v>3900000</v>
      </c>
    </row>
    <row r="12" spans="1:5" x14ac:dyDescent="0.25">
      <c r="A12" s="5" t="s">
        <v>57</v>
      </c>
      <c r="B12" s="8" t="s">
        <v>57</v>
      </c>
      <c r="C12" s="8" t="s">
        <v>57</v>
      </c>
      <c r="D12" s="9">
        <v>3023000</v>
      </c>
      <c r="E12" s="9">
        <f t="shared" si="0"/>
        <v>3023000</v>
      </c>
    </row>
    <row r="13" spans="1:5" x14ac:dyDescent="0.25">
      <c r="A13" s="5" t="s">
        <v>58</v>
      </c>
      <c r="B13" s="7" t="s">
        <v>58</v>
      </c>
      <c r="C13" s="7" t="s">
        <v>58</v>
      </c>
      <c r="D13" s="3">
        <v>2683000</v>
      </c>
      <c r="E13" s="3">
        <f t="shared" si="0"/>
        <v>2683000</v>
      </c>
    </row>
    <row r="14" spans="1:5" x14ac:dyDescent="0.25">
      <c r="A14" s="5" t="s">
        <v>59</v>
      </c>
      <c r="B14" s="8" t="s">
        <v>59</v>
      </c>
      <c r="C14" s="8" t="s">
        <v>59</v>
      </c>
      <c r="D14" s="9">
        <v>2212000</v>
      </c>
      <c r="E14" s="9">
        <f t="shared" si="0"/>
        <v>2212000</v>
      </c>
    </row>
    <row r="15" spans="1:5" x14ac:dyDescent="0.25">
      <c r="A15" s="5" t="s">
        <v>60</v>
      </c>
      <c r="B15" s="7" t="s">
        <v>61</v>
      </c>
      <c r="C15" s="7" t="s">
        <v>61</v>
      </c>
      <c r="D15" s="3">
        <v>1988000</v>
      </c>
      <c r="E15" s="3">
        <f t="shared" si="0"/>
        <v>1988000</v>
      </c>
    </row>
    <row r="16" spans="1:5" x14ac:dyDescent="0.25">
      <c r="A16" s="5" t="s">
        <v>62</v>
      </c>
      <c r="B16" s="8" t="s">
        <v>63</v>
      </c>
      <c r="C16" s="8" t="s">
        <v>63</v>
      </c>
      <c r="D16" s="9">
        <v>1988000</v>
      </c>
      <c r="E16" s="9">
        <f t="shared" si="0"/>
        <v>1988000</v>
      </c>
    </row>
    <row r="17" spans="1:5" x14ac:dyDescent="0.25">
      <c r="A17" s="5" t="s">
        <v>64</v>
      </c>
      <c r="B17" s="7" t="s">
        <v>65</v>
      </c>
      <c r="C17" s="7" t="s">
        <v>65</v>
      </c>
      <c r="D17" s="3">
        <v>2212000</v>
      </c>
      <c r="E17" s="3">
        <f t="shared" si="0"/>
        <v>2212000</v>
      </c>
    </row>
    <row r="18" spans="1:5" x14ac:dyDescent="0.25">
      <c r="A18" s="5" t="s">
        <v>66</v>
      </c>
      <c r="B18" s="8" t="s">
        <v>66</v>
      </c>
      <c r="C18" s="8" t="s">
        <v>66</v>
      </c>
      <c r="D18" s="9">
        <v>1988000</v>
      </c>
      <c r="E18" s="9">
        <f t="shared" si="0"/>
        <v>1988000</v>
      </c>
    </row>
    <row r="19" spans="1:5" x14ac:dyDescent="0.25">
      <c r="A19" s="5" t="s">
        <v>67</v>
      </c>
      <c r="B19" s="7" t="s">
        <v>67</v>
      </c>
      <c r="C19" s="7" t="s">
        <v>67</v>
      </c>
      <c r="D19" s="3">
        <v>1502000</v>
      </c>
      <c r="E19" s="3">
        <f t="shared" si="0"/>
        <v>1502000</v>
      </c>
    </row>
    <row r="20" spans="1:5" x14ac:dyDescent="0.25">
      <c r="A20" s="5" t="s">
        <v>68</v>
      </c>
      <c r="B20" s="8" t="s">
        <v>69</v>
      </c>
      <c r="C20" s="8" t="s">
        <v>69</v>
      </c>
      <c r="D20" s="9">
        <v>1768000</v>
      </c>
      <c r="E20" s="9">
        <f t="shared" si="0"/>
        <v>1768000</v>
      </c>
    </row>
    <row r="21" spans="1:5" x14ac:dyDescent="0.25">
      <c r="A21" s="5" t="s">
        <v>70</v>
      </c>
      <c r="B21" s="7" t="s">
        <v>71</v>
      </c>
      <c r="C21" s="7" t="s">
        <v>71</v>
      </c>
      <c r="D21" s="3">
        <v>1203000</v>
      </c>
      <c r="E21" s="3">
        <f t="shared" si="0"/>
        <v>1203000</v>
      </c>
    </row>
    <row r="22" spans="1:5" x14ac:dyDescent="0.25">
      <c r="A22" s="5" t="s">
        <v>72</v>
      </c>
      <c r="B22" s="8" t="s">
        <v>73</v>
      </c>
      <c r="C22" s="8" t="s">
        <v>73</v>
      </c>
      <c r="D22" s="9">
        <v>1502000</v>
      </c>
      <c r="E22" s="9">
        <f t="shared" si="0"/>
        <v>1502000</v>
      </c>
    </row>
    <row r="23" spans="1:5" x14ac:dyDescent="0.25">
      <c r="A23" s="5" t="s">
        <v>74</v>
      </c>
      <c r="B23" s="7" t="s">
        <v>74</v>
      </c>
      <c r="C23" s="7" t="s">
        <v>74</v>
      </c>
      <c r="D23" s="3">
        <v>1352000</v>
      </c>
      <c r="E23" s="3">
        <f t="shared" si="0"/>
        <v>1352000</v>
      </c>
    </row>
    <row r="24" spans="1:5" x14ac:dyDescent="0.25">
      <c r="A24" s="5" t="s">
        <v>75</v>
      </c>
      <c r="B24" s="8" t="s">
        <v>75</v>
      </c>
      <c r="C24" s="8" t="s">
        <v>75</v>
      </c>
      <c r="D24" s="9">
        <v>1203000</v>
      </c>
      <c r="E24" s="9">
        <f t="shared" si="0"/>
        <v>1203000</v>
      </c>
    </row>
    <row r="25" spans="1:5" x14ac:dyDescent="0.25">
      <c r="A25" s="5" t="s">
        <v>76</v>
      </c>
      <c r="B25" s="7" t="s">
        <v>76</v>
      </c>
      <c r="C25" s="7" t="s">
        <v>76</v>
      </c>
      <c r="D25" s="3">
        <v>1653000</v>
      </c>
      <c r="E25" s="3">
        <f t="shared" si="0"/>
        <v>1653000</v>
      </c>
    </row>
    <row r="26" spans="1:5" x14ac:dyDescent="0.25">
      <c r="A26" s="5" t="s">
        <v>77</v>
      </c>
      <c r="B26" s="8" t="s">
        <v>77</v>
      </c>
      <c r="C26" s="8" t="s">
        <v>77</v>
      </c>
      <c r="D26" s="9">
        <v>1124000</v>
      </c>
      <c r="E26" s="9">
        <f t="shared" si="0"/>
        <v>1124000</v>
      </c>
    </row>
    <row r="27" spans="1:5" x14ac:dyDescent="0.25">
      <c r="A27" s="5" t="s">
        <v>78</v>
      </c>
      <c r="B27" s="7" t="s">
        <v>78</v>
      </c>
      <c r="C27" s="7" t="s">
        <v>78</v>
      </c>
      <c r="D27" s="3">
        <v>1203000</v>
      </c>
      <c r="E27" s="3">
        <f t="shared" si="0"/>
        <v>1203000</v>
      </c>
    </row>
    <row r="28" spans="1:5" x14ac:dyDescent="0.25">
      <c r="A28" s="5" t="s">
        <v>79</v>
      </c>
      <c r="B28" s="8" t="s">
        <v>79</v>
      </c>
      <c r="C28" s="8" t="s">
        <v>79</v>
      </c>
      <c r="D28" s="9">
        <f>7619*240</f>
        <v>1828560</v>
      </c>
      <c r="E28" s="9">
        <f t="shared" si="0"/>
        <v>1828560</v>
      </c>
    </row>
    <row r="29" spans="1:5" x14ac:dyDescent="0.25">
      <c r="A29" s="5" t="s">
        <v>80</v>
      </c>
      <c r="B29" s="7"/>
      <c r="C29" s="7"/>
      <c r="D29" s="3">
        <f>D17+D23+D24</f>
        <v>4767000</v>
      </c>
      <c r="E29" s="3">
        <f t="shared" si="0"/>
        <v>4767000</v>
      </c>
    </row>
  </sheetData>
  <mergeCells count="1">
    <mergeCell ref="B2:E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 INTERV</vt:lpstr>
      <vt:lpstr>Tarifas profesionales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emaco.secon08</dc:creator>
  <cp:lastModifiedBy>Paul Valero</cp:lastModifiedBy>
  <dcterms:created xsi:type="dcterms:W3CDTF">2023-10-05T14:26:59Z</dcterms:created>
  <dcterms:modified xsi:type="dcterms:W3CDTF">2023-10-05T20:51:32Z</dcterms:modified>
</cp:coreProperties>
</file>