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ALUDPUBLICA1\Users\SALUDPUBLICA\Desktop\COMPARTIDA\2023\EDUCACION 2023\CONTRATACION\CEREMONIA\ETAPA PRECONTRACTUAL\"/>
    </mc:Choice>
  </mc:AlternateContent>
  <xr:revisionPtr revIDLastSave="0" documentId="13_ncr:1_{D4B98414-2E11-4F71-9EB0-4389F514A3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EREMONIA" sheetId="10" r:id="rId1"/>
  </sheets>
  <calcPr calcId="181029"/>
</workbook>
</file>

<file path=xl/calcChain.xml><?xml version="1.0" encoding="utf-8"?>
<calcChain xmlns="http://schemas.openxmlformats.org/spreadsheetml/2006/main">
  <c r="H8" i="10" l="1"/>
  <c r="Q6" i="10"/>
  <c r="Q7" i="10"/>
  <c r="Q5" i="10"/>
  <c r="C9" i="10" l="1"/>
  <c r="L8" i="10" l="1"/>
  <c r="M8" i="10" s="1"/>
  <c r="N8" i="10" s="1"/>
  <c r="L7" i="10"/>
  <c r="M7" i="10" s="1"/>
  <c r="N7" i="10" s="1"/>
  <c r="L6" i="10"/>
  <c r="M6" i="10" s="1"/>
  <c r="N6" i="10" s="1"/>
  <c r="L5" i="10"/>
  <c r="M5" i="10" s="1"/>
  <c r="N5" i="10" s="1"/>
  <c r="L4" i="10"/>
  <c r="M4" i="10" s="1"/>
  <c r="N4" i="10" s="1"/>
  <c r="R5" i="10"/>
  <c r="S5" i="10" s="1"/>
  <c r="R6" i="10"/>
  <c r="S6" i="10" s="1"/>
  <c r="R7" i="10"/>
  <c r="S7" i="10" s="1"/>
  <c r="R8" i="10"/>
  <c r="S8" i="10" s="1"/>
  <c r="R4" i="10"/>
  <c r="S4" i="10" s="1"/>
  <c r="S9" i="10" l="1"/>
  <c r="N9" i="10"/>
  <c r="I5" i="10" l="1"/>
  <c r="H6" i="10"/>
  <c r="I6" i="10" s="1"/>
  <c r="H7" i="10"/>
  <c r="I7" i="10" s="1"/>
  <c r="I8" i="10"/>
  <c r="I4" i="10" l="1"/>
  <c r="I9" i="10" s="1"/>
  <c r="C15" i="10" s="1"/>
</calcChain>
</file>

<file path=xl/sharedStrings.xml><?xml version="1.0" encoding="utf-8"?>
<sst xmlns="http://schemas.openxmlformats.org/spreadsheetml/2006/main" count="40" uniqueCount="23">
  <si>
    <t>COTIZACIONES:</t>
  </si>
  <si>
    <t>ITEM</t>
  </si>
  <si>
    <t>DESCRIPCIÓN TÉCNICA</t>
  </si>
  <si>
    <t>CANTIDAD</t>
  </si>
  <si>
    <t>% IVA</t>
  </si>
  <si>
    <t>IVA</t>
  </si>
  <si>
    <t>VALOR TOTAL</t>
  </si>
  <si>
    <t>SUBTOTAL</t>
  </si>
  <si>
    <t>UNIDAD DE MEDIDA</t>
  </si>
  <si>
    <t xml:space="preserve">ANALISIS DE MERCADO
SECRETARIA DE SALUD </t>
  </si>
  <si>
    <r>
      <t xml:space="preserve">EVELIN JACQUELINE ANTONIO YOMAYUSA
</t>
    </r>
    <r>
      <rPr>
        <sz val="12"/>
        <color theme="1"/>
        <rFont val="Arial Narrow"/>
        <family val="2"/>
      </rPr>
      <t>Secretaria de Salud</t>
    </r>
  </si>
  <si>
    <t xml:space="preserve"> </t>
  </si>
  <si>
    <t>VALOR ANTES DEL IVA</t>
  </si>
  <si>
    <t>UNIDAD</t>
  </si>
  <si>
    <t xml:space="preserve">SNOW TEAM </t>
  </si>
  <si>
    <t>TOTAL</t>
  </si>
  <si>
    <t xml:space="preserve">Placas De Conmemoración:  Elaborado en lámina de acrílico 100% 
Color cristal 
Calibre 10 mm 
Medida 15X15 CMS cuerpo y base de medida 17×6 CMS biselada en los lados
Grabado láser en cuerpo (color blanco).
</t>
  </si>
  <si>
    <t xml:space="preserve">PORTATIL
TIPO DE PROCESADOR AMD RYZEN 3 O EQUIVALENTE
MEMORIA PRINCIPAL 8 GB SO-DIMM DDR4 3200 MHZ O SUPERIOR
DISCO SSD 256 GB O SUPERIOR
VIDEO INTEGRADA
CONECTORES USB 2.0 X 2
HDMI X1
SALIDA DE AURICULARES / MICRÓFONO.
RANURA GUAYA
CÁMARA WEB CÁMARA INTEGRADA HD
PANTALLA PANTALLA 14”
CONECTIVIDAD WI-FI 2X2 802.11AC &amp; BLUETOOTH® 5.0 O 5.1
TECLADO USB LA- INTEGRADA
MOUSE TOUCH PAD
MARCA RECONOCIDA NACIONAL E INTERNACIONALMENTE
SOFTWARE OPERATIVO WINDOWS 10 X64. O SUPERIOR
ENGLISH, FRENCH, SPANISH)
CON SISTEMA DE RECOVERY PREINSTALADO DEL FABRICANTE
CATALOGO  ANEXAR.
</t>
  </si>
  <si>
    <t xml:space="preserve">OFIX SUMINISTROS  Y LOGÍSTICA </t>
  </si>
  <si>
    <t xml:space="preserve">PROPIO </t>
  </si>
  <si>
    <t>Cóctel Shirley Temple: Está compuesto por 100 ml de soda, 100 ml de Sprite acompañado de dos cerezas y una rodaja de naranja (fruta).</t>
  </si>
  <si>
    <t xml:space="preserve">Tablas de queso: Debe contener
Panes: pan de pueblo, panecillos, tostadas (300gr)
Frutos secos: nueces, avellanas (200g) Fruta fresca: uchuvas, uvas, kiwis, fresas, arándanos. (400g) 
Fruta deshidratada: arándanos, ciruelas, pasas. (100g) Mermeladas y salsas: mermelada de frutos rojos, (100g) Quesos elaborados en la región tipo mozzarella, campesino, doble crema y tipo holandés (1900g)
Nota: la disposición de dicho producto debe ser para 60 porciones individuales de 50 g. Con un peso total de 3000g.
</t>
  </si>
  <si>
    <t xml:space="preserve">CENA
200 gr de pechuga de pollo con salsa de champiñones  
150 gr de aguacate 
150 gr de papa en pure 
7 onzas de Bebida jugo natural. 
Nota. Realizar la entrega de la cena en el lugar donde el supervisor del contrato indique, servidos de acuerdo a las normas de protocolo tipo buffet, el cual debe asegurar la calidad sanitaria e inocuidad de los alimentos y bebidas en las diferentes etapas de la cadena alimentaría: adquisición, transporte, recepción, almacenamiento, preparación y al momento de servir los alimentos, con el personal suficiente para garantizar la logística de la entrega de dichos alimentos, Brindar mesas y manteles suficientes para garantizar la logística de la entrega de dichos alimento
El personal que sirve el almuerzo de manera obligatoria debe portar indumentaria clara, resistente y salubre conforme la resolución 2674 de 2013, además de contar con el  menaje a utilizar corresponde a platos, vasos, cubiertos: cuchara, cuchillo y tenedor en acero inoxidable o en material desechable biodegradable, con su respectiva servilleta de papel desechable.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</si>
</sst>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[$$-240A]\ * #,##0_ ;_-[$$-240A]\ * \-#,##0\ ;_-[$$-240A]\ * &quot;-&quot;_ ;_-@_ "/>
    <numFmt numFmtId="167" formatCode="\$\ #,##0"/>
    <numFmt numFmtId="168" formatCode="\$\ 0"/>
    <numFmt numFmtId="169" formatCode="\$#,##0"/>
    <numFmt numFmtId="170" formatCode="_(* #,##0_);_(* \(#,##0\);_(* &quot;-&quot;??_);_(@_)"/>
  </numFmts>
  <fonts count="26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2"/>
      <color theme="1"/>
      <name val="Times New Roman"/>
      <family val="1"/>
    </font>
    <font>
      <sz val="10.5"/>
      <color rgb="FF000000"/>
      <name val="Arial MT"/>
      <family val="2"/>
    </font>
    <font>
      <sz val="11"/>
      <color rgb="FF000000"/>
      <name val="Arial MT"/>
      <family val="2"/>
    </font>
    <font>
      <sz val="11"/>
      <name val="Arial MT"/>
    </font>
    <font>
      <sz val="10"/>
      <color theme="1"/>
      <name val="Arial"/>
      <family val="2"/>
    </font>
    <font>
      <sz val="14"/>
      <color theme="1"/>
      <name val="Arial Narrow"/>
      <family val="2"/>
    </font>
    <font>
      <sz val="10"/>
      <name val="Arial"/>
      <family val="2"/>
    </font>
    <font>
      <sz val="11"/>
      <name val="Arial MT"/>
      <family val="2"/>
    </font>
    <font>
      <b/>
      <sz val="11"/>
      <color rgb="FF000000"/>
      <name val="Arial Narrow"/>
      <family val="2"/>
    </font>
    <font>
      <b/>
      <sz val="11"/>
      <color theme="1"/>
      <name val="Arial"/>
      <family val="2"/>
    </font>
    <font>
      <b/>
      <sz val="1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4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60">
    <xf numFmtId="0" fontId="0" fillId="0" borderId="0" xfId="0"/>
    <xf numFmtId="0" fontId="1" fillId="0" borderId="0" xfId="0" applyFont="1"/>
    <xf numFmtId="0" fontId="3" fillId="0" borderId="0" xfId="0" applyFont="1"/>
    <xf numFmtId="0" fontId="11" fillId="0" borderId="0" xfId="0" applyFont="1" applyAlignment="1">
      <alignment horizontal="center"/>
    </xf>
    <xf numFmtId="0" fontId="12" fillId="2" borderId="0" xfId="0" applyFont="1" applyFill="1" applyAlignment="1">
      <alignment vertical="center" wrapText="1"/>
    </xf>
    <xf numFmtId="0" fontId="11" fillId="2" borderId="0" xfId="0" applyFont="1" applyFill="1" applyAlignment="1">
      <alignment horizontal="center" vertical="center" wrapText="1"/>
    </xf>
    <xf numFmtId="0" fontId="3" fillId="3" borderId="0" xfId="0" applyFont="1" applyFill="1"/>
    <xf numFmtId="0" fontId="0" fillId="3" borderId="0" xfId="0" applyFill="1"/>
    <xf numFmtId="0" fontId="11" fillId="3" borderId="0" xfId="0" applyFont="1" applyFill="1" applyAlignment="1">
      <alignment horizontal="center" vertical="center" wrapText="1"/>
    </xf>
    <xf numFmtId="0" fontId="3" fillId="4" borderId="0" xfId="0" applyFont="1" applyFill="1"/>
    <xf numFmtId="0" fontId="0" fillId="4" borderId="0" xfId="0" applyFill="1"/>
    <xf numFmtId="166" fontId="13" fillId="4" borderId="0" xfId="0" applyNumberFormat="1" applyFont="1" applyFill="1" applyAlignment="1">
      <alignment horizontal="center" vertical="center" wrapText="1"/>
    </xf>
    <xf numFmtId="9" fontId="13" fillId="4" borderId="0" xfId="0" applyNumberFormat="1" applyFont="1" applyFill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169" fontId="16" fillId="0" borderId="0" xfId="0" applyNumberFormat="1" applyFont="1" applyAlignment="1">
      <alignment horizontal="center" vertical="center" shrinkToFit="1"/>
    </xf>
    <xf numFmtId="167" fontId="16" fillId="0" borderId="0" xfId="0" applyNumberFormat="1" applyFont="1" applyAlignment="1">
      <alignment horizontal="right" indent="1" shrinkToFit="1"/>
    </xf>
    <xf numFmtId="167" fontId="0" fillId="0" borderId="0" xfId="0" applyNumberFormat="1"/>
    <xf numFmtId="165" fontId="3" fillId="4" borderId="0" xfId="0" applyNumberFormat="1" applyFont="1" applyFill="1"/>
    <xf numFmtId="0" fontId="3" fillId="0" borderId="1" xfId="0" applyFont="1" applyBorder="1"/>
    <xf numFmtId="0" fontId="4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" fontId="17" fillId="3" borderId="1" xfId="0" applyNumberFormat="1" applyFont="1" applyFill="1" applyBorder="1" applyAlignment="1">
      <alignment horizontal="center" vertical="center" shrinkToFit="1"/>
    </xf>
    <xf numFmtId="0" fontId="18" fillId="3" borderId="1" xfId="0" applyFont="1" applyFill="1" applyBorder="1" applyAlignment="1">
      <alignment horizontal="center" vertical="center" wrapText="1"/>
    </xf>
    <xf numFmtId="167" fontId="17" fillId="3" borderId="1" xfId="0" applyNumberFormat="1" applyFont="1" applyFill="1" applyBorder="1" applyAlignment="1">
      <alignment horizontal="center" vertical="center" shrinkToFit="1"/>
    </xf>
    <xf numFmtId="9" fontId="17" fillId="3" borderId="1" xfId="0" applyNumberFormat="1" applyFont="1" applyFill="1" applyBorder="1" applyAlignment="1">
      <alignment horizontal="center" vertical="center" shrinkToFit="1"/>
    </xf>
    <xf numFmtId="168" fontId="17" fillId="3" borderId="1" xfId="0" applyNumberFormat="1" applyFont="1" applyFill="1" applyBorder="1" applyAlignment="1">
      <alignment horizontal="center" vertical="center" shrinkToFit="1"/>
    </xf>
    <xf numFmtId="164" fontId="8" fillId="3" borderId="4" xfId="1" applyFont="1" applyFill="1" applyBorder="1" applyAlignment="1">
      <alignment horizontal="right" vertical="center"/>
    </xf>
    <xf numFmtId="0" fontId="21" fillId="3" borderId="1" xfId="0" applyFont="1" applyFill="1" applyBorder="1" applyAlignment="1">
      <alignment horizontal="left" vertical="center" wrapText="1"/>
    </xf>
    <xf numFmtId="167" fontId="22" fillId="3" borderId="1" xfId="0" applyNumberFormat="1" applyFont="1" applyFill="1" applyBorder="1" applyAlignment="1">
      <alignment horizontal="center" vertical="center" shrinkToFit="1"/>
    </xf>
    <xf numFmtId="168" fontId="22" fillId="3" borderId="1" xfId="0" applyNumberFormat="1" applyFont="1" applyFill="1" applyBorder="1" applyAlignment="1">
      <alignment horizontal="center" vertical="center" shrinkToFit="1"/>
    </xf>
    <xf numFmtId="164" fontId="23" fillId="3" borderId="4" xfId="1" applyFont="1" applyFill="1" applyBorder="1" applyAlignment="1">
      <alignment horizontal="right" vertical="center"/>
    </xf>
    <xf numFmtId="0" fontId="7" fillId="3" borderId="4" xfId="0" applyFont="1" applyFill="1" applyBorder="1"/>
    <xf numFmtId="1" fontId="7" fillId="3" borderId="4" xfId="0" applyNumberFormat="1" applyFont="1" applyFill="1" applyBorder="1" applyAlignment="1">
      <alignment horizontal="center"/>
    </xf>
    <xf numFmtId="0" fontId="19" fillId="0" borderId="0" xfId="0" applyFont="1" applyAlignment="1">
      <alignment horizontal="justify" vertical="top" wrapText="1"/>
    </xf>
    <xf numFmtId="0" fontId="24" fillId="0" borderId="0" xfId="0" applyFont="1"/>
    <xf numFmtId="164" fontId="3" fillId="0" borderId="0" xfId="0" applyNumberFormat="1" applyFont="1"/>
    <xf numFmtId="9" fontId="22" fillId="3" borderId="1" xfId="5" applyFont="1" applyFill="1" applyBorder="1" applyAlignment="1">
      <alignment horizontal="center" vertical="center" shrinkToFit="1"/>
    </xf>
    <xf numFmtId="170" fontId="20" fillId="3" borderId="0" xfId="4" applyNumberFormat="1" applyFont="1" applyFill="1"/>
    <xf numFmtId="44" fontId="0" fillId="3" borderId="0" xfId="0" applyNumberFormat="1" applyFill="1"/>
    <xf numFmtId="167" fontId="16" fillId="0" borderId="0" xfId="0" applyNumberFormat="1" applyFont="1" applyAlignment="1">
      <alignment horizontal="left" indent="1" shrinkToFit="1"/>
    </xf>
    <xf numFmtId="169" fontId="16" fillId="0" borderId="0" xfId="0" applyNumberFormat="1" applyFont="1" applyAlignment="1">
      <alignment horizontal="left" vertical="top" indent="1" shrinkToFit="1"/>
    </xf>
    <xf numFmtId="0" fontId="9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9" fillId="0" borderId="7" xfId="0" applyFont="1" applyBorder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25" fillId="6" borderId="1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/>
    </xf>
    <xf numFmtId="0" fontId="25" fillId="7" borderId="8" xfId="0" applyFont="1" applyFill="1" applyBorder="1" applyAlignment="1">
      <alignment horizontal="center" vertical="center" wrapText="1"/>
    </xf>
    <xf numFmtId="0" fontId="25" fillId="7" borderId="9" xfId="0" applyFont="1" applyFill="1" applyBorder="1" applyAlignment="1">
      <alignment horizontal="center" vertical="center" wrapText="1"/>
    </xf>
    <xf numFmtId="0" fontId="25" fillId="7" borderId="10" xfId="0" applyFont="1" applyFill="1" applyBorder="1" applyAlignment="1">
      <alignment horizontal="center" vertical="center" wrapText="1"/>
    </xf>
    <xf numFmtId="0" fontId="25" fillId="5" borderId="8" xfId="0" applyFont="1" applyFill="1" applyBorder="1" applyAlignment="1">
      <alignment horizontal="center" vertical="center" wrapText="1"/>
    </xf>
    <xf numFmtId="0" fontId="25" fillId="5" borderId="9" xfId="0" applyFont="1" applyFill="1" applyBorder="1" applyAlignment="1">
      <alignment horizontal="center" vertical="center" wrapText="1"/>
    </xf>
    <xf numFmtId="0" fontId="25" fillId="5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/>
    </xf>
    <xf numFmtId="0" fontId="7" fillId="3" borderId="12" xfId="0" applyFont="1" applyFill="1" applyBorder="1" applyAlignment="1">
      <alignment horizontal="center"/>
    </xf>
  </cellXfs>
  <cellStyles count="6">
    <cellStyle name="Millares" xfId="4" builtinId="3"/>
    <cellStyle name="Moneda" xfId="1" builtinId="4"/>
    <cellStyle name="Moneda 2" xfId="2" xr:uid="{00000000-0005-0000-0000-000002000000}"/>
    <cellStyle name="Normal" xfId="0" builtinId="0"/>
    <cellStyle name="Normal 4" xfId="3" xr:uid="{00000000-0005-0000-0000-000004000000}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597694</xdr:colOff>
      <xdr:row>0</xdr:row>
      <xdr:rowOff>3175</xdr:rowOff>
    </xdr:from>
    <xdr:to>
      <xdr:col>1</xdr:col>
      <xdr:colOff>2911928</xdr:colOff>
      <xdr:row>1</xdr:row>
      <xdr:rowOff>27264</xdr:rowOff>
    </xdr:to>
    <xdr:pic>
      <xdr:nvPicPr>
        <xdr:cNvPr id="3" name="Imagen 16" descr="C:\Users\VICTIMAS\Downloads\UNA_NUEVA_UBATE_WEB_11.png">
          <a:extLst>
            <a:ext uri="{FF2B5EF4-FFF2-40B4-BE49-F238E27FC236}">
              <a16:creationId xmlns:a16="http://schemas.microsoft.com/office/drawing/2014/main" id="{03D0FB02-CB19-4700-A738-567B9DCF66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123" y="3175"/>
          <a:ext cx="2314234" cy="554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0"/>
  <sheetViews>
    <sheetView tabSelected="1" zoomScale="70" zoomScaleNormal="70" workbookViewId="0">
      <selection activeCell="M5" sqref="M5"/>
    </sheetView>
  </sheetViews>
  <sheetFormatPr baseColWidth="10" defaultColWidth="11.42578125" defaultRowHeight="15"/>
  <cols>
    <col min="1" max="1" width="6.42578125" customWidth="1"/>
    <col min="2" max="2" width="63.5703125" bestFit="1" customWidth="1"/>
    <col min="3" max="3" width="11.5703125" customWidth="1"/>
    <col min="4" max="4" width="14" customWidth="1"/>
    <col min="5" max="5" width="12" style="7" customWidth="1"/>
    <col min="6" max="6" width="12.85546875" style="10" customWidth="1"/>
    <col min="7" max="7" width="8.5703125" style="10" customWidth="1"/>
    <col min="8" max="8" width="15.7109375" style="10" customWidth="1"/>
    <col min="9" max="9" width="21" style="10" customWidth="1"/>
    <col min="10" max="10" width="11.42578125" style="10" customWidth="1"/>
    <col min="11" max="11" width="11.28515625" style="10" customWidth="1"/>
    <col min="12" max="12" width="9.140625" style="10" customWidth="1"/>
    <col min="13" max="13" width="13.85546875" style="10" customWidth="1"/>
    <col min="14" max="14" width="21.42578125" style="10" customWidth="1"/>
    <col min="15" max="15" width="12.140625" style="10" customWidth="1"/>
    <col min="16" max="16" width="8.85546875" style="10" customWidth="1"/>
    <col min="17" max="17" width="10.42578125" style="10" customWidth="1"/>
    <col min="18" max="18" width="13.140625" style="10" customWidth="1"/>
    <col min="19" max="19" width="22.140625" style="10" customWidth="1"/>
    <col min="20" max="20" width="18" customWidth="1"/>
  </cols>
  <sheetData>
    <row r="1" spans="1:21" ht="42" customHeight="1">
      <c r="A1" s="18" t="s">
        <v>11</v>
      </c>
      <c r="B1" s="18"/>
      <c r="C1" s="48" t="s">
        <v>9</v>
      </c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</row>
    <row r="2" spans="1:21" ht="37.5" customHeight="1">
      <c r="A2" s="49" t="s">
        <v>0</v>
      </c>
      <c r="B2" s="49"/>
      <c r="C2" s="49"/>
      <c r="D2" s="19"/>
      <c r="E2" s="50" t="s">
        <v>14</v>
      </c>
      <c r="F2" s="50"/>
      <c r="G2" s="50"/>
      <c r="H2" s="50"/>
      <c r="I2" s="50"/>
      <c r="J2" s="52" t="s">
        <v>18</v>
      </c>
      <c r="K2" s="53"/>
      <c r="L2" s="53"/>
      <c r="M2" s="53"/>
      <c r="N2" s="54"/>
      <c r="O2" s="55" t="s">
        <v>19</v>
      </c>
      <c r="P2" s="56"/>
      <c r="Q2" s="56"/>
      <c r="R2" s="56"/>
      <c r="S2" s="57"/>
    </row>
    <row r="3" spans="1:21" s="1" customFormat="1" ht="48.75" customHeight="1">
      <c r="A3" s="20" t="s">
        <v>1</v>
      </c>
      <c r="B3" s="20" t="s">
        <v>2</v>
      </c>
      <c r="C3" s="20" t="s">
        <v>3</v>
      </c>
      <c r="D3" s="20" t="s">
        <v>8</v>
      </c>
      <c r="E3" s="20" t="s">
        <v>12</v>
      </c>
      <c r="F3" s="20" t="s">
        <v>4</v>
      </c>
      <c r="G3" s="20" t="s">
        <v>5</v>
      </c>
      <c r="H3" s="20" t="s">
        <v>7</v>
      </c>
      <c r="I3" s="20" t="s">
        <v>6</v>
      </c>
      <c r="J3" s="20" t="s">
        <v>12</v>
      </c>
      <c r="K3" s="20" t="s">
        <v>4</v>
      </c>
      <c r="L3" s="20" t="s">
        <v>5</v>
      </c>
      <c r="M3" s="20" t="s">
        <v>7</v>
      </c>
      <c r="N3" s="20" t="s">
        <v>6</v>
      </c>
      <c r="O3" s="20" t="s">
        <v>12</v>
      </c>
      <c r="P3" s="20" t="s">
        <v>4</v>
      </c>
      <c r="Q3" s="20" t="s">
        <v>5</v>
      </c>
      <c r="R3" s="20" t="s">
        <v>7</v>
      </c>
      <c r="S3" s="20" t="s">
        <v>6</v>
      </c>
    </row>
    <row r="4" spans="1:21" ht="42.75" customHeight="1">
      <c r="A4" s="21">
        <v>1</v>
      </c>
      <c r="B4" s="28" t="s">
        <v>20</v>
      </c>
      <c r="C4" s="22">
        <v>100</v>
      </c>
      <c r="D4" s="23" t="s">
        <v>13</v>
      </c>
      <c r="E4" s="24">
        <v>12000</v>
      </c>
      <c r="F4" s="25">
        <v>0</v>
      </c>
      <c r="G4" s="26">
        <v>0</v>
      </c>
      <c r="H4" s="24">
        <v>12000</v>
      </c>
      <c r="I4" s="24">
        <f>(C4*H4)</f>
        <v>1200000</v>
      </c>
      <c r="J4" s="24">
        <v>13000</v>
      </c>
      <c r="K4" s="25">
        <v>0.19</v>
      </c>
      <c r="L4" s="26">
        <f>J4*K4</f>
        <v>2470</v>
      </c>
      <c r="M4" s="24">
        <f t="shared" ref="M4:M8" si="0">L4+J4</f>
        <v>15470</v>
      </c>
      <c r="N4" s="29">
        <f>M4*C4</f>
        <v>1547000</v>
      </c>
      <c r="O4" s="29">
        <v>12000</v>
      </c>
      <c r="P4" s="30">
        <v>0</v>
      </c>
      <c r="Q4" s="30">
        <v>0</v>
      </c>
      <c r="R4" s="29">
        <f>O4+Q4</f>
        <v>12000</v>
      </c>
      <c r="S4" s="29">
        <f>R4*C4</f>
        <v>1200000</v>
      </c>
    </row>
    <row r="5" spans="1:21" ht="153" customHeight="1">
      <c r="A5" s="21">
        <v>2</v>
      </c>
      <c r="B5" s="28" t="s">
        <v>21</v>
      </c>
      <c r="C5" s="22">
        <v>1</v>
      </c>
      <c r="D5" s="23" t="s">
        <v>13</v>
      </c>
      <c r="E5" s="24">
        <v>239160</v>
      </c>
      <c r="F5" s="25">
        <v>0</v>
      </c>
      <c r="G5" s="26">
        <v>0</v>
      </c>
      <c r="H5" s="24">
        <v>239160</v>
      </c>
      <c r="I5" s="24">
        <f t="shared" ref="I5:I8" si="1">(C5*H5)</f>
        <v>239160</v>
      </c>
      <c r="J5" s="24">
        <v>200000</v>
      </c>
      <c r="K5" s="25">
        <v>0.19</v>
      </c>
      <c r="L5" s="26">
        <f t="shared" ref="L5:L8" si="2">J5*K5</f>
        <v>38000</v>
      </c>
      <c r="M5" s="24">
        <f t="shared" si="0"/>
        <v>238000</v>
      </c>
      <c r="N5" s="29">
        <f t="shared" ref="N5:N8" si="3">M5*C5</f>
        <v>238000</v>
      </c>
      <c r="O5" s="29">
        <v>200000</v>
      </c>
      <c r="P5" s="37">
        <v>0.19</v>
      </c>
      <c r="Q5" s="30">
        <f>(O5*P5)</f>
        <v>38000</v>
      </c>
      <c r="R5" s="29">
        <f t="shared" ref="R5:R8" si="4">O5+Q5</f>
        <v>238000</v>
      </c>
      <c r="S5" s="29">
        <f t="shared" ref="S5:S8" si="5">R5*C5</f>
        <v>238000</v>
      </c>
    </row>
    <row r="6" spans="1:21" ht="261.75" customHeight="1">
      <c r="A6" s="21">
        <v>3</v>
      </c>
      <c r="B6" s="34" t="s">
        <v>22</v>
      </c>
      <c r="C6" s="22">
        <v>100</v>
      </c>
      <c r="D6" s="23" t="s">
        <v>13</v>
      </c>
      <c r="E6" s="24">
        <v>23000</v>
      </c>
      <c r="F6" s="25">
        <v>0</v>
      </c>
      <c r="G6" s="26">
        <v>0</v>
      </c>
      <c r="H6" s="24">
        <f t="shared" ref="H6:H8" si="6">E6+G6</f>
        <v>23000</v>
      </c>
      <c r="I6" s="24">
        <f t="shared" si="1"/>
        <v>2300000</v>
      </c>
      <c r="J6" s="24">
        <v>21000</v>
      </c>
      <c r="K6" s="25">
        <v>0.19</v>
      </c>
      <c r="L6" s="26">
        <f t="shared" si="2"/>
        <v>3990</v>
      </c>
      <c r="M6" s="24">
        <f t="shared" si="0"/>
        <v>24990</v>
      </c>
      <c r="N6" s="29">
        <f t="shared" si="3"/>
        <v>2499000</v>
      </c>
      <c r="O6" s="29">
        <v>23000</v>
      </c>
      <c r="P6" s="37">
        <v>0</v>
      </c>
      <c r="Q6" s="30">
        <f t="shared" ref="Q6:Q7" si="7">(O6*P6)</f>
        <v>0</v>
      </c>
      <c r="R6" s="29">
        <f t="shared" si="4"/>
        <v>23000</v>
      </c>
      <c r="S6" s="29">
        <f t="shared" si="5"/>
        <v>2300000</v>
      </c>
      <c r="T6" s="16"/>
    </row>
    <row r="7" spans="1:21" ht="90.75" customHeight="1">
      <c r="A7" s="21">
        <v>4</v>
      </c>
      <c r="B7" s="28" t="s">
        <v>16</v>
      </c>
      <c r="C7" s="22">
        <v>18</v>
      </c>
      <c r="D7" s="23" t="s">
        <v>13</v>
      </c>
      <c r="E7" s="24">
        <v>75000</v>
      </c>
      <c r="F7" s="25">
        <v>0</v>
      </c>
      <c r="G7" s="26">
        <v>0</v>
      </c>
      <c r="H7" s="24">
        <f t="shared" si="6"/>
        <v>75000</v>
      </c>
      <c r="I7" s="24">
        <f t="shared" si="1"/>
        <v>1350000</v>
      </c>
      <c r="J7" s="24">
        <v>59000</v>
      </c>
      <c r="K7" s="25">
        <v>0.19</v>
      </c>
      <c r="L7" s="26">
        <f t="shared" si="2"/>
        <v>11210</v>
      </c>
      <c r="M7" s="24">
        <f t="shared" si="0"/>
        <v>70210</v>
      </c>
      <c r="N7" s="29">
        <f t="shared" si="3"/>
        <v>1263780</v>
      </c>
      <c r="O7" s="29">
        <v>59000</v>
      </c>
      <c r="P7" s="37">
        <v>0.19</v>
      </c>
      <c r="Q7" s="30">
        <f t="shared" si="7"/>
        <v>11210</v>
      </c>
      <c r="R7" s="29">
        <f t="shared" si="4"/>
        <v>70210</v>
      </c>
      <c r="S7" s="29">
        <f t="shared" si="5"/>
        <v>1263780</v>
      </c>
      <c r="T7" s="15"/>
      <c r="U7" s="14"/>
    </row>
    <row r="8" spans="1:21" ht="269.25" customHeight="1">
      <c r="A8" s="21">
        <v>5</v>
      </c>
      <c r="B8" s="28" t="s">
        <v>17</v>
      </c>
      <c r="C8" s="22">
        <v>2</v>
      </c>
      <c r="D8" s="23" t="s">
        <v>13</v>
      </c>
      <c r="E8" s="24">
        <v>1640000</v>
      </c>
      <c r="F8" s="25">
        <v>0</v>
      </c>
      <c r="G8" s="26">
        <v>0</v>
      </c>
      <c r="H8" s="24">
        <f t="shared" si="6"/>
        <v>1640000</v>
      </c>
      <c r="I8" s="24">
        <f t="shared" si="1"/>
        <v>3280000</v>
      </c>
      <c r="J8" s="24">
        <v>1700000</v>
      </c>
      <c r="K8" s="25">
        <v>0.19</v>
      </c>
      <c r="L8" s="26">
        <f t="shared" si="2"/>
        <v>323000</v>
      </c>
      <c r="M8" s="24">
        <f t="shared" si="0"/>
        <v>2023000</v>
      </c>
      <c r="N8" s="29">
        <f t="shared" si="3"/>
        <v>4046000</v>
      </c>
      <c r="O8" s="29">
        <v>1640000</v>
      </c>
      <c r="P8" s="37">
        <v>0.19</v>
      </c>
      <c r="Q8" s="30">
        <v>0</v>
      </c>
      <c r="R8" s="29">
        <f t="shared" si="4"/>
        <v>1640000</v>
      </c>
      <c r="S8" s="29">
        <f t="shared" si="5"/>
        <v>3280000</v>
      </c>
      <c r="T8" s="15"/>
      <c r="U8" s="14"/>
    </row>
    <row r="9" spans="1:21" ht="17.25" thickBot="1">
      <c r="A9" s="58" t="s">
        <v>6</v>
      </c>
      <c r="B9" s="59"/>
      <c r="C9" s="33">
        <f>SUM(C4:C8)</f>
        <v>221</v>
      </c>
      <c r="D9" s="32"/>
      <c r="E9" s="51" t="s">
        <v>15</v>
      </c>
      <c r="F9" s="51"/>
      <c r="G9" s="51"/>
      <c r="H9" s="51"/>
      <c r="I9" s="31">
        <f>SUM(I4:I8)</f>
        <v>8369160</v>
      </c>
      <c r="J9" s="27"/>
      <c r="K9" s="27"/>
      <c r="L9" s="27"/>
      <c r="M9" s="27"/>
      <c r="N9" s="31">
        <f>SUM(N4:N8)</f>
        <v>9593780</v>
      </c>
      <c r="O9" s="27"/>
      <c r="P9" s="27"/>
      <c r="Q9" s="27"/>
      <c r="R9" s="27"/>
      <c r="S9" s="31">
        <f>SUM(S4:S8)</f>
        <v>8281780</v>
      </c>
      <c r="T9" s="40"/>
      <c r="U9" s="41"/>
    </row>
    <row r="10" spans="1:21" ht="27" customHeight="1">
      <c r="A10" s="42" t="s">
        <v>10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0"/>
      <c r="U10" s="41"/>
    </row>
    <row r="11" spans="1:21" ht="24.75" customHeight="1">
      <c r="A11" s="44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</row>
    <row r="12" spans="1:21" ht="8.25" customHeight="1">
      <c r="A12" s="44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</row>
    <row r="13" spans="1:21" ht="14.25" customHeight="1" thickBot="1">
      <c r="A13" s="46"/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</row>
    <row r="14" spans="1:21" s="7" customFormat="1" ht="18">
      <c r="A14" s="6"/>
      <c r="B14" s="6"/>
      <c r="C14" s="6"/>
      <c r="D14" s="6"/>
      <c r="E14" s="6"/>
      <c r="F14" s="6"/>
      <c r="G14" s="6"/>
      <c r="H14" s="6"/>
      <c r="I14" s="38" t="s">
        <v>11</v>
      </c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9"/>
    </row>
    <row r="15" spans="1:21">
      <c r="A15" s="2"/>
      <c r="B15" s="35">
        <v>8369160</v>
      </c>
      <c r="C15" s="36">
        <f>+I9-B15</f>
        <v>0</v>
      </c>
      <c r="D15" s="2"/>
      <c r="E15" s="6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</row>
    <row r="16" spans="1:21">
      <c r="A16" s="2"/>
      <c r="B16" s="2"/>
      <c r="C16" s="2"/>
      <c r="D16" s="2"/>
      <c r="E16" s="6"/>
      <c r="F16" s="9"/>
      <c r="G16" s="9"/>
      <c r="H16" s="9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</row>
    <row r="18" spans="2:19">
      <c r="B18" s="3"/>
      <c r="C18" s="4"/>
      <c r="D18" s="5"/>
      <c r="E18" s="8"/>
      <c r="F18" s="11"/>
      <c r="G18" s="12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</row>
    <row r="20" spans="2:19">
      <c r="E20" s="7" t="s">
        <v>11</v>
      </c>
    </row>
    <row r="30" spans="2:19" ht="15.75">
      <c r="B30" s="13"/>
    </row>
  </sheetData>
  <mergeCells count="10">
    <mergeCell ref="T9:T10"/>
    <mergeCell ref="U9:U10"/>
    <mergeCell ref="A10:S13"/>
    <mergeCell ref="C1:S1"/>
    <mergeCell ref="A2:C2"/>
    <mergeCell ref="E2:I2"/>
    <mergeCell ref="E9:H9"/>
    <mergeCell ref="J2:N2"/>
    <mergeCell ref="O2:S2"/>
    <mergeCell ref="A9:B9"/>
  </mergeCells>
  <pageMargins left="1.2204724409448819" right="0.23622047244094491" top="0.74803149606299213" bottom="0.74803149606299213" header="0.31496062992125984" footer="0.31496062992125984"/>
  <pageSetup paperSize="5"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CEREMONIA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Rosas</dc:creator>
  <cp:lastModifiedBy>SALUD</cp:lastModifiedBy>
  <cp:lastPrinted>2023-09-14T20:12:14Z</cp:lastPrinted>
  <dcterms:created xsi:type="dcterms:W3CDTF">2020-06-01T16:08:21Z</dcterms:created>
  <dcterms:modified xsi:type="dcterms:W3CDTF">2023-09-14T22:10:03Z</dcterms:modified>
</cp:coreProperties>
</file>