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150- CAMINOS GUAVIARE AJUSTADO\"/>
    </mc:Choice>
  </mc:AlternateContent>
  <xr:revisionPtr revIDLastSave="0" documentId="13_ncr:1_{8596A3F5-0438-4763-A089-B8F2F4004F77}" xr6:coauthVersionLast="47" xr6:coauthVersionMax="47" xr10:uidLastSave="{00000000-0000-0000-0000-000000000000}"/>
  <bookViews>
    <workbookView xWindow="-108" yWindow="-108" windowWidth="23256" windowHeight="12456" xr2:uid="{FFF77613-7802-4946-92AE-B811681EC433}"/>
  </bookViews>
  <sheets>
    <sheet name="PO" sheetId="3" r:id="rId1"/>
    <sheet name="PLAN DE CARGAS" sheetId="9"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<sst xmlns="http://schemas.openxmlformats.org/spreadsheetml/2006/main" count="454" uniqueCount="275">
  <si>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</si>
  <si>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</si>
  <si>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</si>
  <si>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</si>
  <si>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</si>
  <si>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</si>
  <si>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</si>
  <si>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</si>
  <si>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</si>
  <si>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</si>
  <si>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</si>
  <si>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</si>
  <si>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</si>
  <si>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</si>
  <si>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</si>
  <si>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</si>
  <si>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</si>
  <si>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</si>
  <si>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</si>
  <si>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</si>
  <si>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</si>
  <si>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</si>
  <si>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</si>
  <si>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</si>
  <si>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</si>
  <si>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</si>
  <si>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</si>
  <si>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</si>
  <si>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</si>
  <si>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</si>
  <si>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</si>
  <si>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</si>
  <si>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</si>
  <si>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</si>
  <si>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</si>
  <si>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</si>
  <si>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</si>
  <si>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</si>
  <si>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</si>
  <si>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</si>
  <si>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</si>
  <si>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</si>
  <si>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</si>
  <si>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</si>
  <si>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</si>
  <si>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</si>
  <si>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</si>
  <si>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</si>
  <si>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</si>
  <si>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</si>
  <si>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</si>
  <si>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</si>
  <si>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</si>
  <si>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</si>
  <si>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</si>
  <si>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</si>
  <si>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</si>
  <si>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</si>
  <si>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</si>
  <si>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</si>
  <si>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</si>
  <si>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</si>
  <si>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</si>
  <si>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</si>
  <si>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</si>
  <si>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</si>
  <si>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</si>
  <si>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</si>
  <si>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</si>
  <si>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</si>
  <si>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</si>
  <si>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</si>
  <si>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</si>
  <si>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</si>
  <si>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</si>
  <si>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</si>
  <si>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</si>
  <si>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</si>
  <si>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</si>
  <si>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</si>
  <si>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</si>
  <si>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</si>
  <si>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</si>
  <si>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</si>
  <si>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</si>
  <si>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</si>
  <si>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</si>
  <si>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</si>
  <si>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</si>
  <si>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</si>
  <si>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</si>
  <si>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</si>
  <si>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</si>
  <si>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</si>
  <si>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</si>
  <si>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</si>
  <si>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</si>
  <si>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</si>
  <si>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</si>
  <si>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</si>
  <si>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</si>
  <si>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</si>
  <si>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</si>
  <si>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</si>
  <si>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</si>
  <si>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</si>
  <si>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</si>
  <si>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</si>
  <si>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</si>
  <si>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</si>
  <si>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</si>
  <si>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</si>
  <si>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</si>
  <si>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</si>
  <si>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</si>
  <si>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</si>
  <si>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</si>
  <si>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</si>
  <si>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</si>
  <si>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</si>
  <si>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</si>
  <si>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</si>
  <si>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</si>
  <si>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</si>
  <si>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</si>
  <si>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</si>
  <si>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</si>
  <si>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</si>
  <si>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</si>
  <si>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</si>
  <si>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</si>
  <si>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</si>
  <si>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</si>
  <si>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</si>
  <si>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</si>
  <si>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</si>
  <si>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</si>
  <si>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</si>
  <si>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</si>
  <si>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</si>
  <si>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</si>
  <si>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</si>
  <si>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</si>
  <si>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</si>
  <si>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</si>
  <si>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</si>
  <si>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</si>
  <si>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</si>
  <si>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</si>
  <si>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</si>
  <si>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</si>
  <si>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</si>
  <si>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</si>
  <si>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</si>
  <si>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</si>
  <si>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</si>
  <si>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</si>
  <si>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</si>
  <si>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</si>
  <si>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</si>
  <si>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</si>
  <si>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</si>
  <si>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</si>
  <si>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</si>
  <si>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</si>
  <si>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</si>
  <si>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</si>
  <si>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</si>
  <si>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</si>
  <si>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</si>
  <si>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</si>
  <si>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</si>
  <si>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</si>
  <si>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</si>
  <si>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</si>
  <si>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</si>
  <si>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</si>
  <si>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</si>
  <si>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</si>
  <si>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</si>
  <si>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</si>
  <si>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</si>
  <si>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</si>
  <si>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</si>
  <si>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</si>
  <si>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</si>
  <si>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</si>
  <si>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</si>
  <si>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</si>
  <si>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</si>
  <si>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</si>
  <si>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</si>
  <si>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</si>
  <si>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</si>
  <si>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</si>
  <si>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</si>
  <si>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</si>
  <si>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</si>
  <si>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</si>
  <si>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</si>
  <si>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</si>
  <si>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</si>
  <si>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</si>
  <si>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</si>
  <si>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</si>
  <si>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</si>
  <si>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</si>
  <si>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</si>
  <si>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</si>
  <si>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</si>
  <si>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</si>
  <si>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</si>
  <si>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</si>
  <si>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</si>
  <si>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</si>
  <si>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</si>
  <si>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</si>
  <si>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</si>
  <si>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</si>
  <si>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</si>
  <si>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</si>
  <si>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</si>
  <si>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</si>
  <si>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</si>
  <si>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</si>
  <si>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</si>
  <si>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</si>
  <si>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</si>
  <si>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</si>
  <si>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</si>
  <si>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</si>
  <si>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</si>
  <si>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</si>
  <si>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</si>
  <si>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</si>
  <si>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</si>
  <si>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</si>
  <si>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DEDICACIÓN FORMULARIO </t>
  </si>
  <si>
    <t>NOTA:</t>
  </si>
  <si>
    <t xml:space="preserve">CHECK </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</si>
  <si>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</si>
  <si>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</si>
  <si>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</si>
  <si>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</si>
  <si>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</si>
  <si>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</si>
  <si>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</si>
  <si>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</si>
  <si>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PROVISIÓN JORNADAS 7X24</t>
  </si>
  <si>
    <t>Provisión Jornadas 7X24</t>
  </si>
  <si>
    <t>Todas las actividades de Interventoría estan apoyadas por el Personal Logistico de la Interventoría, tales como: Secretaria, Conductor(es).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</si>
  <si>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</si>
  <si>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Monto agotable especialistas</t>
  </si>
  <si>
    <t>Vehículo tipo campero ó camioneta  (incluye peajes, conductor y combustible) y cuyo modelo sea hasta diez (10) años anteriores al año de suscripción del contrato.</t>
  </si>
  <si>
    <t>Profesional Social</t>
  </si>
  <si>
    <t>Técnico administrativo</t>
  </si>
  <si>
    <t>Ensayos de laboratorios.</t>
  </si>
  <si>
    <t>CMA-DEO-SVR-XXX-2023</t>
  </si>
  <si>
    <t>Profesional Ambiental</t>
  </si>
  <si>
    <t>SUBDIRECCION DE ESTRUCTURACIÓN DE PROYECTOS</t>
  </si>
  <si>
    <t>Trabajo de topografia (Incluye personal, equipo y transporte)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</si>
  <si>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</si>
  <si>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r>
      <t xml:space="preserve">IVA = 19% * (C) = </t>
    </r>
    <r>
      <rPr>
        <b/>
        <sz val="9"/>
        <color indexed="12"/>
        <rFont val="Arial Narrow"/>
        <family val="2"/>
      </rPr>
      <t>(D)</t>
    </r>
  </si>
  <si>
    <t>COSTO TOTAL = (C) + (D)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</si>
  <si>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</si>
  <si>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</si>
  <si>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Director de Interventoría, Ingeniero Residente de Interventoría, Ingeniero Auxiliar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t>
  </si>
  <si>
    <t>Director de Interventoría, Ingeniero Residente de Interventoría, Ingeniero Auxiliar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 Inspector, Inspector SST.</t>
  </si>
  <si>
    <t>Director de Interventoría, Ingeniero Residente de Interventoría, Ingeniero Auxiliar de interventoría, Especialista en Estructuras, Especialista en Pavimentos y/o Vías, Especialista en Geología y/o Geotecnia, Especialista en Hidráulica e Hidrología, Especialista Ambiental, Especialista en Diseño Geometrico, Profesional de Aseguramiento o Gestión de la Calidad, Auditor de Calidad, Inspector, Inspector SST.</t>
  </si>
  <si>
    <t>Director de Interventoría, Ingeniero Residente de Interventoría, Ingeniero Auxiliar de interventoría.</t>
  </si>
  <si>
    <t xml:space="preserve">3. En aras de implementar la generación de primer empleo, el personal Técnico administrativo e Ingeniero Auxiliar de Interventoría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</si>
  <si>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OBJETO
"INTERVENTORÍA TECNICA, ADMINISTRATIVA, AMBIENTAL Y FINANCIERA PARA LOS CONVENIOS SOLIDARIOS SUSCRITOS ENTRE EL INVIAS Y LOS ORGANISMOS DE ACCIÓN COMUNAL PARA EL MEJORAMIENTO Y/O MANTENIMIENTO DE VIAS TERCIARIAS DEL DEPARTAMENTO DE LA GUAVIARE EN EL MARCO DEL PROGRAMA CAMINOS COMUNITARIOS DE LA PAZ TOTAL - LOTE 1"</t>
  </si>
  <si>
    <t>Especialista en Pavimentos y/o Vías</t>
  </si>
  <si>
    <t>Especialista en Geologia y/o Geotecnia</t>
  </si>
  <si>
    <t>CMA-DEO-SVR-150-2023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</si>
</sst>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6"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71">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4"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2" fontId="10" fillId="0" borderId="70" xfId="12" applyNumberFormat="1" applyFont="1" applyFill="1" applyBorder="1" applyAlignment="1">
      <alignment horizontal="center" vertical="center"/>
    </xf>
    <xf numFmtId="2" fontId="10" fillId="0" borderId="6" xfId="12" applyNumberFormat="1" applyFont="1" applyFill="1" applyBorder="1" applyAlignment="1">
      <alignment horizontal="center" vertical="center"/>
    </xf>
    <xf numFmtId="2" fontId="10" fillId="0" borderId="13" xfId="12" applyNumberFormat="1" applyFont="1" applyFill="1" applyBorder="1" applyAlignment="1">
      <alignment horizontal="center" vertical="center"/>
    </xf>
    <xf numFmtId="2" fontId="27" fillId="0" borderId="6" xfId="12" applyNumberFormat="1" applyFont="1" applyFill="1" applyBorder="1" applyAlignment="1">
      <alignment horizontal="center" vertical="center"/>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0" fontId="2" fillId="0" borderId="24" xfId="13" applyFont="1" applyBorder="1" applyAlignment="1">
      <alignment horizontal="center" vertical="center"/>
    </xf>
    <xf numFmtId="164" fontId="2" fillId="0" borderId="6" xfId="2" applyNumberFormat="1" applyFont="1" applyFill="1" applyBorder="1" applyAlignment="1">
      <alignment vertical="center"/>
    </xf>
    <xf numFmtId="171"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4" fontId="2" fillId="6" borderId="6" xfId="16" applyNumberFormat="1" applyFont="1" applyFill="1" applyBorder="1" applyAlignment="1">
      <alignment vertical="center" wrapText="1"/>
    </xf>
    <xf numFmtId="164"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2" applyFont="1" applyFill="1" applyBorder="1" applyAlignment="1">
      <alignment vertical="center"/>
    </xf>
    <xf numFmtId="164"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71" fontId="2" fillId="3" borderId="25" xfId="17" applyNumberFormat="1" applyFont="1" applyFill="1" applyBorder="1" applyAlignment="1">
      <alignment vertical="center" wrapText="1"/>
    </xf>
    <xf numFmtId="0" fontId="2" fillId="0" borderId="89"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0" fontId="23" fillId="0" borderId="66" xfId="7" applyFont="1" applyBorder="1" applyAlignment="1">
      <alignment horizontal="center" vertical="center"/>
    </xf>
    <xf numFmtId="0" fontId="23" fillId="6" borderId="68" xfId="7" applyFont="1" applyFill="1" applyBorder="1" applyAlignment="1">
      <alignment vertical="center" wrapText="1"/>
    </xf>
    <xf numFmtId="0" fontId="23" fillId="6" borderId="65" xfId="7" applyFont="1" applyFill="1" applyBorder="1" applyAlignment="1">
      <alignment vertical="center" wrapText="1"/>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70"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6" fillId="0" borderId="72"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3" xfId="7" applyFont="1" applyBorder="1" applyAlignment="1">
      <alignment vertical="center"/>
    </xf>
    <xf numFmtId="0" fontId="26" fillId="0" borderId="74" xfId="7" applyFont="1" applyBorder="1" applyAlignment="1">
      <alignment vertical="center"/>
    </xf>
    <xf numFmtId="0" fontId="6" fillId="0" borderId="52" xfId="8" applyFont="1" applyBorder="1" applyAlignment="1">
      <alignment horizontal="justify" vertical="center" wrapText="1"/>
    </xf>
    <xf numFmtId="0" fontId="26" fillId="0" borderId="75" xfId="7" applyFont="1" applyBorder="1" applyAlignment="1">
      <alignment vertical="center"/>
    </xf>
    <xf numFmtId="0" fontId="26" fillId="0" borderId="76" xfId="7" applyFont="1" applyBorder="1" applyAlignment="1">
      <alignment vertical="center"/>
    </xf>
    <xf numFmtId="0" fontId="26" fillId="0" borderId="77" xfId="7" applyFont="1" applyBorder="1" applyAlignment="1">
      <alignment vertical="center"/>
    </xf>
    <xf numFmtId="0" fontId="26" fillId="0" borderId="78" xfId="7" applyFont="1" applyBorder="1" applyAlignment="1">
      <alignment vertical="center"/>
    </xf>
    <xf numFmtId="0" fontId="6" fillId="0" borderId="79"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80" xfId="7" applyFont="1" applyBorder="1" applyAlignment="1">
      <alignment vertical="center"/>
    </xf>
    <xf numFmtId="0" fontId="26" fillId="0" borderId="81" xfId="7" applyFont="1" applyBorder="1" applyAlignment="1">
      <alignment vertical="center"/>
    </xf>
    <xf numFmtId="0" fontId="6" fillId="0" borderId="82" xfId="8" applyFont="1" applyBorder="1" applyAlignment="1">
      <alignment horizontal="left" vertical="center" wrapText="1"/>
    </xf>
    <xf numFmtId="0" fontId="21" fillId="0" borderId="83" xfId="7" applyFont="1" applyBorder="1" applyAlignment="1">
      <alignment vertical="center"/>
    </xf>
    <xf numFmtId="0" fontId="6" fillId="0" borderId="86" xfId="7" applyFont="1" applyBorder="1" applyAlignment="1">
      <alignment horizontal="center" vertical="center"/>
    </xf>
    <xf numFmtId="2" fontId="18" fillId="12" borderId="87" xfId="8" applyNumberFormat="1" applyFont="1" applyFill="1" applyBorder="1" applyAlignment="1">
      <alignment horizontal="center" vertical="center"/>
    </xf>
    <xf numFmtId="2" fontId="18" fillId="12" borderId="88" xfId="8" applyNumberFormat="1" applyFont="1" applyFill="1" applyBorder="1" applyAlignment="1">
      <alignment horizontal="center" vertical="center"/>
    </xf>
    <xf numFmtId="0" fontId="21" fillId="0" borderId="2" xfId="7" applyFont="1" applyBorder="1" applyAlignment="1">
      <alignment vertical="center"/>
    </xf>
    <xf numFmtId="0" fontId="45" fillId="0" borderId="0" xfId="7" applyFont="1" applyAlignment="1">
      <alignment horizontal="right" vertical="center"/>
    </xf>
    <xf numFmtId="0" fontId="8" fillId="0" borderId="0" xfId="8" applyFont="1" applyAlignment="1">
      <alignment vertical="center"/>
    </xf>
    <xf numFmtId="0" fontId="43" fillId="0" borderId="0" xfId="8" applyFont="1" applyAlignment="1">
      <alignment vertical="center"/>
    </xf>
    <xf numFmtId="0" fontId="45" fillId="0" borderId="0" xfId="7" applyFont="1" applyAlignment="1">
      <alignment horizontal="center" vertical="center"/>
    </xf>
    <xf numFmtId="0" fontId="18"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9" fillId="0" borderId="0" xfId="25" applyNumberFormat="1"/>
    <xf numFmtId="0" fontId="45" fillId="0" borderId="0" xfId="7" applyFont="1" applyAlignment="1">
      <alignment vertical="center"/>
    </xf>
    <xf numFmtId="2" fontId="45" fillId="0" borderId="0" xfId="7" applyNumberFormat="1" applyFont="1" applyAlignment="1">
      <alignment horizontal="center" vertical="center"/>
    </xf>
    <xf numFmtId="8" fontId="2" fillId="6" borderId="6" xfId="16" applyNumberFormat="1" applyFont="1" applyFill="1" applyBorder="1" applyAlignment="1">
      <alignment vertical="center" wrapText="1"/>
    </xf>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2" fontId="10" fillId="6" borderId="6" xfId="12" applyNumberFormat="1" applyFont="1" applyFill="1" applyBorder="1" applyAlignment="1">
      <alignment horizontal="center" vertical="center"/>
    </xf>
    <xf numFmtId="2" fontId="45" fillId="0" borderId="0" xfId="25" applyNumberFormat="1" applyFont="1" applyAlignment="1">
      <alignment horizontal="center"/>
    </xf>
    <xf numFmtId="0" fontId="2" fillId="6" borderId="6" xfId="13" applyFont="1" applyFill="1" applyBorder="1" applyAlignment="1">
      <alignment horizontal="center" vertical="center" wrapText="1"/>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10" fontId="2" fillId="6" borderId="0" xfId="12" applyNumberFormat="1" applyFont="1" applyFill="1" applyAlignment="1">
      <alignment vertical="center" wrapText="1"/>
    </xf>
    <xf numFmtId="171" fontId="14" fillId="3" borderId="25" xfId="21" applyNumberFormat="1" applyFont="1" applyFill="1" applyBorder="1" applyAlignment="1">
      <alignment horizontal="right" vertical="center" wrapText="1"/>
    </xf>
    <xf numFmtId="2" fontId="43" fillId="0" borderId="0" xfId="25" applyNumberFormat="1" applyFont="1" applyAlignment="1">
      <alignment horizontal="center"/>
    </xf>
    <xf numFmtId="0" fontId="43" fillId="0" borderId="0" xfId="7" applyFont="1" applyAlignment="1">
      <alignment horizontal="center" vertical="center"/>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30" xfId="13"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3" borderId="6" xfId="13" applyFont="1" applyFill="1" applyBorder="1" applyAlignment="1">
      <alignment horizontal="left" vertical="center" wrapText="1"/>
    </xf>
    <xf numFmtId="0" fontId="14" fillId="6" borderId="6" xfId="13" applyFont="1" applyFill="1" applyBorder="1" applyAlignment="1">
      <alignment horizontal="left"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2" fillId="6" borderId="24" xfId="13" applyFont="1" applyFill="1" applyBorder="1" applyAlignment="1">
      <alignment horizontal="center" vertical="center" wrapText="1"/>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25" xfId="13"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14" fillId="3" borderId="27" xfId="13" applyFont="1" applyFill="1" applyBorder="1" applyAlignment="1">
      <alignment horizontal="lef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9" xfId="7" applyFont="1" applyBorder="1" applyAlignment="1">
      <alignment horizontal="center" vertical="center"/>
    </xf>
    <xf numFmtId="0" fontId="23" fillId="0" borderId="71"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23" fillId="0" borderId="36" xfId="7" applyFont="1" applyBorder="1" applyAlignment="1">
      <alignment horizontal="center" vertical="center"/>
    </xf>
    <xf numFmtId="0" fontId="23" fillId="0" borderId="41" xfId="7" applyFont="1" applyBorder="1" applyAlignment="1">
      <alignment horizontal="center" vertical="center"/>
    </xf>
    <xf numFmtId="0" fontId="23" fillId="0" borderId="17" xfId="7" applyFont="1" applyBorder="1" applyAlignment="1">
      <alignment horizontal="center" vertical="center"/>
    </xf>
    <xf numFmtId="0" fontId="21" fillId="0" borderId="84" xfId="7" applyFont="1" applyBorder="1" applyAlignment="1">
      <alignment horizontal="center" vertical="center"/>
    </xf>
    <xf numFmtId="0" fontId="21" fillId="0" borderId="85" xfId="7" applyFont="1" applyBorder="1" applyAlignment="1">
      <alignment horizontal="center" vertical="center"/>
    </xf>
    <xf numFmtId="0" fontId="21" fillId="0" borderId="0" xfId="7" applyFont="1" applyAlignment="1">
      <alignment vertical="center"/>
    </xf>
    <xf numFmtId="0" fontId="21" fillId="0" borderId="43" xfId="7" applyFont="1" applyBorder="1" applyAlignment="1">
      <alignment horizontal="left" vertical="center"/>
    </xf>
    <xf numFmtId="2" fontId="18" fillId="4" borderId="90" xfId="8" applyNumberFormat="1" applyFont="1" applyFill="1" applyBorder="1" applyAlignment="1">
      <alignment horizontal="center" vertical="center"/>
    </xf>
    <xf numFmtId="2" fontId="18" fillId="4" borderId="91" xfId="8" applyNumberFormat="1" applyFont="1" applyFill="1" applyBorder="1" applyAlignment="1">
      <alignment horizontal="center" vertical="center"/>
    </xf>
    <xf numFmtId="2" fontId="18" fillId="4" borderId="92" xfId="8" applyNumberFormat="1" applyFont="1" applyFill="1" applyBorder="1" applyAlignment="1">
      <alignment horizontal="center" vertical="center"/>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2">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C5169C0F" TargetMode="External"/><Relationship Id="rId1" Type="http://schemas.openxmlformats.org/officeDocument/2006/relationships/externalLinkPath" Target="file:///\\C5169C0F\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43666</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43666</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1"/>
  <sheetViews>
    <sheetView tabSelected="1" zoomScale="70" zoomScaleNormal="7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6" customWidth="1"/>
    <col min="6" max="6" width="13.88671875" style="116" customWidth="1"/>
    <col min="7" max="7" width="25" style="147" customWidth="1"/>
    <col min="8" max="8" width="20.5546875" style="116" customWidth="1"/>
    <col min="9" max="9" width="19.33203125" style="116" customWidth="1"/>
    <col min="10" max="10" width="18.109375" style="116" customWidth="1"/>
    <col min="11" max="195" width="11.5546875" style="116" customWidth="1"/>
    <col min="196" max="16384" width="12.5546875" style="116"/>
  </cols>
  <sheetData>
    <row r="1" spans="2:195" ht="11.25" customHeight="1" x14ac:dyDescent="0.3">
      <c r="B1" s="111"/>
      <c r="C1" s="112"/>
      <c r="D1" s="112"/>
      <c r="E1" s="113"/>
      <c r="F1" s="114"/>
      <c r="G1" s="115"/>
    </row>
    <row r="2" spans="2:195" x14ac:dyDescent="0.3">
      <c r="B2" s="336" t="s">
        <v>0</v>
      </c>
      <c r="C2" s="337"/>
      <c r="D2" s="337"/>
      <c r="E2" s="337"/>
      <c r="F2" s="337"/>
      <c r="G2" s="338"/>
    </row>
    <row r="3" spans="2:195" x14ac:dyDescent="0.3">
      <c r="B3" s="336" t="s">
        <v>1</v>
      </c>
      <c r="C3" s="337"/>
      <c r="D3" s="337"/>
      <c r="E3" s="337"/>
      <c r="F3" s="337"/>
      <c r="G3" s="337"/>
      <c r="H3" s="324"/>
    </row>
    <row r="4" spans="2:195" x14ac:dyDescent="0.3">
      <c r="B4" s="336" t="s">
        <v>147</v>
      </c>
      <c r="C4" s="337"/>
      <c r="D4" s="337"/>
      <c r="E4" s="337"/>
      <c r="F4" s="337"/>
      <c r="G4" s="337"/>
      <c r="H4" s="324"/>
    </row>
    <row r="5" spans="2:195" ht="15" customHeight="1" x14ac:dyDescent="0.3">
      <c r="B5" s="336" t="s">
        <v>148</v>
      </c>
      <c r="C5" s="337"/>
      <c r="D5" s="337"/>
      <c r="E5" s="337"/>
      <c r="F5" s="337"/>
      <c r="G5" s="338"/>
    </row>
    <row r="6" spans="2:195" x14ac:dyDescent="0.3">
      <c r="B6" s="339" t="s">
        <v>149</v>
      </c>
      <c r="C6" s="340"/>
      <c r="D6" s="340"/>
      <c r="E6" s="340"/>
      <c r="F6" s="340"/>
      <c r="G6" s="341"/>
    </row>
    <row r="7" spans="2:195" x14ac:dyDescent="0.3">
      <c r="B7" s="342" t="s">
        <v>274</v>
      </c>
      <c r="C7" s="343"/>
      <c r="D7" s="343"/>
      <c r="E7" s="343"/>
      <c r="F7" s="343"/>
      <c r="G7" s="344"/>
    </row>
    <row r="8" spans="2:195" ht="71.099999999999994" customHeight="1" x14ac:dyDescent="0.3">
      <c r="B8" s="350" t="s">
        <v>271</v>
      </c>
      <c r="C8" s="351"/>
      <c r="D8" s="351"/>
      <c r="E8" s="351"/>
      <c r="F8" s="351"/>
      <c r="G8" s="352"/>
      <c r="J8" s="117"/>
      <c r="K8" s="117"/>
    </row>
    <row r="9" spans="2:195" ht="13.8" thickBot="1" x14ac:dyDescent="0.35">
      <c r="B9" s="361"/>
      <c r="C9" s="362"/>
      <c r="D9" s="362"/>
      <c r="E9" s="362"/>
      <c r="F9" s="362"/>
      <c r="G9" s="363"/>
      <c r="J9" s="117"/>
      <c r="K9" s="117"/>
    </row>
    <row r="10" spans="2:195" ht="15" customHeight="1" thickBot="1" x14ac:dyDescent="0.35">
      <c r="B10" s="361" t="s">
        <v>150</v>
      </c>
      <c r="C10" s="362"/>
      <c r="D10" s="363"/>
      <c r="E10" s="157" t="s">
        <v>151</v>
      </c>
      <c r="F10" s="353" t="s">
        <v>245</v>
      </c>
      <c r="G10" s="354"/>
      <c r="J10" s="117"/>
      <c r="K10" s="117"/>
    </row>
    <row r="11" spans="2:195" s="118" customFormat="1" ht="14.25" customHeight="1" thickBot="1" x14ac:dyDescent="0.35">
      <c r="B11" s="158"/>
      <c r="C11" s="159"/>
      <c r="D11" s="159"/>
      <c r="E11" s="160"/>
      <c r="F11" s="159"/>
      <c r="G11" s="161"/>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55" t="s">
        <v>6</v>
      </c>
      <c r="C12" s="356"/>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57"/>
      <c r="C13" s="358"/>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59"/>
      <c r="C14" s="360"/>
      <c r="D14" s="173" t="s">
        <v>16</v>
      </c>
      <c r="E14" s="174" t="s">
        <v>17</v>
      </c>
      <c r="F14" s="173" t="s">
        <v>18</v>
      </c>
      <c r="G14" s="175" t="s">
        <v>218</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6"/>
      <c r="C15" s="187" t="s">
        <v>20</v>
      </c>
      <c r="D15" s="187"/>
      <c r="E15" s="187"/>
      <c r="F15" s="187"/>
      <c r="G15" s="188"/>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6"/>
      <c r="C16" s="125" t="s">
        <v>21</v>
      </c>
      <c r="D16" s="125"/>
      <c r="E16" s="176"/>
      <c r="F16" s="125"/>
      <c r="G16" s="189"/>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1"/>
      <c r="C17" s="240" t="s">
        <v>152</v>
      </c>
      <c r="D17" s="241">
        <v>6900000</v>
      </c>
      <c r="E17" s="179"/>
      <c r="F17" s="33">
        <v>1.5</v>
      </c>
      <c r="G17" s="201">
        <v>10350000</v>
      </c>
      <c r="H17" s="116"/>
      <c r="I17" s="261"/>
      <c r="J17" s="260"/>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1"/>
      <c r="C18" s="242" t="s">
        <v>240</v>
      </c>
      <c r="D18" s="241">
        <v>5150000</v>
      </c>
      <c r="E18" s="179"/>
      <c r="F18" s="33">
        <v>2</v>
      </c>
      <c r="G18" s="201">
        <v>10300000</v>
      </c>
      <c r="H18" s="116"/>
      <c r="I18" s="261"/>
      <c r="J18" s="260"/>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6"/>
      <c r="C19" s="242" t="s">
        <v>154</v>
      </c>
      <c r="D19" s="241">
        <v>2700000</v>
      </c>
      <c r="E19" s="179"/>
      <c r="F19" s="33">
        <v>2</v>
      </c>
      <c r="G19" s="201">
        <v>5400000</v>
      </c>
      <c r="H19" s="116"/>
      <c r="I19" s="261"/>
      <c r="J19" s="260"/>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3">
      <c r="B20" s="216"/>
      <c r="C20" s="242" t="s">
        <v>254</v>
      </c>
      <c r="D20" s="241">
        <v>3750000</v>
      </c>
      <c r="E20" s="179"/>
      <c r="F20" s="33">
        <v>2.5</v>
      </c>
      <c r="G20" s="201">
        <v>9375000</v>
      </c>
      <c r="H20" s="116"/>
      <c r="I20" s="261"/>
      <c r="J20" s="260"/>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26" customFormat="1" x14ac:dyDescent="0.3">
      <c r="B21" s="262"/>
      <c r="C21" s="263" t="s">
        <v>258</v>
      </c>
      <c r="D21" s="241">
        <v>3750000</v>
      </c>
      <c r="E21" s="265"/>
      <c r="F21" s="266">
        <v>2.5</v>
      </c>
      <c r="G21" s="201">
        <v>9375000</v>
      </c>
      <c r="H21" s="117"/>
      <c r="I21" s="261"/>
      <c r="J21" s="260"/>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117"/>
      <c r="AH21" s="117"/>
      <c r="AI21" s="117"/>
      <c r="AJ21" s="117"/>
      <c r="AK21" s="117"/>
      <c r="AL21" s="117"/>
      <c r="AM21" s="117"/>
      <c r="AN21" s="117"/>
      <c r="AO21" s="117"/>
      <c r="AP21" s="117"/>
      <c r="AQ21" s="117"/>
      <c r="AR21" s="117"/>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c r="BQ21" s="117"/>
      <c r="BR21" s="117"/>
      <c r="BS21" s="117"/>
      <c r="BT21" s="117"/>
      <c r="BU21" s="117"/>
      <c r="BV21" s="117"/>
      <c r="BW21" s="117"/>
      <c r="BX21" s="117"/>
      <c r="BY21" s="117"/>
      <c r="BZ21" s="117"/>
      <c r="CA21" s="117"/>
      <c r="CB21" s="117"/>
      <c r="CC21" s="117"/>
      <c r="CD21" s="117"/>
      <c r="CE21" s="117"/>
      <c r="CF21" s="117"/>
      <c r="CG21" s="117"/>
      <c r="CH21" s="117"/>
      <c r="CI21" s="117"/>
      <c r="CJ21" s="117"/>
      <c r="CK21" s="117"/>
      <c r="CL21" s="117"/>
      <c r="CM21" s="117"/>
      <c r="CN21" s="117"/>
      <c r="CO21" s="117"/>
      <c r="CP21" s="117"/>
      <c r="CQ21" s="117"/>
      <c r="CR21" s="117"/>
      <c r="CS21" s="117"/>
      <c r="CT21" s="117"/>
      <c r="CU21" s="117"/>
      <c r="CV21" s="117"/>
      <c r="CW21" s="117"/>
      <c r="CX21" s="117"/>
      <c r="CY21" s="117"/>
      <c r="CZ21" s="117"/>
      <c r="DA21" s="117"/>
      <c r="DB21" s="117"/>
      <c r="DC21" s="117"/>
      <c r="DD21" s="117"/>
      <c r="DE21" s="117"/>
      <c r="DF21" s="117"/>
      <c r="DG21" s="117"/>
      <c r="DH21" s="117"/>
      <c r="DI21" s="117"/>
      <c r="DJ21" s="117"/>
      <c r="DK21" s="117"/>
      <c r="DL21" s="117"/>
      <c r="DM21" s="117"/>
      <c r="DN21" s="117"/>
      <c r="DO21" s="117"/>
      <c r="DP21" s="117"/>
      <c r="DQ21" s="117"/>
      <c r="DR21" s="117"/>
      <c r="DS21" s="117"/>
      <c r="DT21" s="117"/>
      <c r="DU21" s="117"/>
      <c r="DV21" s="117"/>
      <c r="DW21" s="117"/>
      <c r="DX21" s="117"/>
      <c r="DY21" s="117"/>
      <c r="DZ21" s="117"/>
      <c r="EA21" s="117"/>
      <c r="EB21" s="117"/>
      <c r="EC21" s="117"/>
      <c r="ED21" s="117"/>
      <c r="EE21" s="117"/>
      <c r="EF21" s="117"/>
      <c r="EG21" s="117"/>
      <c r="EH21" s="117"/>
      <c r="EI21" s="117"/>
      <c r="EJ21" s="117"/>
      <c r="EK21" s="117"/>
      <c r="EL21" s="117"/>
      <c r="EM21" s="117"/>
      <c r="EN21" s="117"/>
      <c r="EO21" s="117"/>
      <c r="EP21" s="117"/>
      <c r="EQ21" s="117"/>
      <c r="ER21" s="117"/>
      <c r="ES21" s="117"/>
      <c r="ET21" s="117"/>
      <c r="EU21" s="117"/>
      <c r="EV21" s="117"/>
      <c r="EW21" s="117"/>
      <c r="EX21" s="117"/>
      <c r="EY21" s="117"/>
      <c r="EZ21" s="117"/>
      <c r="FA21" s="117"/>
      <c r="FB21" s="117"/>
      <c r="FC21" s="117"/>
      <c r="FD21" s="117"/>
      <c r="FE21" s="117"/>
      <c r="FF21" s="117"/>
      <c r="FG21" s="117"/>
      <c r="FH21" s="117"/>
      <c r="FI21" s="117"/>
      <c r="FJ21" s="117"/>
      <c r="FK21" s="117"/>
      <c r="FL21" s="117"/>
      <c r="FM21" s="117"/>
      <c r="FN21" s="117"/>
      <c r="FO21" s="117"/>
      <c r="FP21" s="117"/>
      <c r="FQ21" s="117"/>
      <c r="FR21" s="117"/>
      <c r="FS21" s="117"/>
      <c r="FT21" s="117"/>
      <c r="FU21" s="117"/>
      <c r="FV21" s="117"/>
      <c r="FW21" s="117"/>
      <c r="FX21" s="117"/>
      <c r="FY21" s="117"/>
      <c r="FZ21" s="117"/>
      <c r="GA21" s="117"/>
      <c r="GB21" s="117"/>
      <c r="GC21" s="117"/>
      <c r="GD21" s="117"/>
      <c r="GE21" s="117"/>
      <c r="GF21" s="117"/>
      <c r="GG21" s="117"/>
      <c r="GH21" s="117"/>
      <c r="GI21" s="117"/>
      <c r="GJ21" s="117"/>
      <c r="GK21" s="117"/>
      <c r="GL21" s="117"/>
      <c r="GM21" s="117"/>
    </row>
    <row r="22" spans="2:195" s="118" customFormat="1" hidden="1" x14ac:dyDescent="0.3">
      <c r="B22" s="128"/>
      <c r="C22" s="263"/>
      <c r="D22" s="264"/>
      <c r="E22" s="265"/>
      <c r="F22" s="266"/>
      <c r="G22" s="201"/>
      <c r="H22" s="116"/>
      <c r="I22" s="127"/>
      <c r="J22" s="260"/>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3">
      <c r="B23" s="128"/>
      <c r="C23" s="263"/>
      <c r="D23" s="264"/>
      <c r="E23" s="265"/>
      <c r="F23" s="266"/>
      <c r="G23" s="201"/>
      <c r="H23" s="116"/>
      <c r="I23" s="261"/>
      <c r="J23" s="260"/>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3">
      <c r="B24" s="128"/>
      <c r="C24" s="263"/>
      <c r="D24" s="264"/>
      <c r="E24" s="265"/>
      <c r="F24" s="266"/>
      <c r="G24" s="201"/>
      <c r="H24" s="116"/>
      <c r="I24" s="261"/>
      <c r="J24" s="260"/>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3">
      <c r="B25" s="128"/>
      <c r="C25" s="263"/>
      <c r="D25" s="264"/>
      <c r="E25" s="265"/>
      <c r="F25" s="266"/>
      <c r="G25" s="201"/>
      <c r="H25" s="116"/>
      <c r="I25" s="261"/>
      <c r="J25" s="260"/>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idden="1" x14ac:dyDescent="0.3">
      <c r="B26" s="128"/>
      <c r="C26" s="319"/>
      <c r="D26" s="264"/>
      <c r="E26" s="265"/>
      <c r="F26" s="266"/>
      <c r="G26" s="201"/>
      <c r="H26" s="116"/>
      <c r="I26" s="261"/>
      <c r="J26" s="260"/>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ht="22.8" x14ac:dyDescent="0.2">
      <c r="B27" s="248"/>
      <c r="C27" s="244" t="s">
        <v>242</v>
      </c>
      <c r="D27" s="245"/>
      <c r="E27" s="246"/>
      <c r="F27" s="243"/>
      <c r="G27" s="267">
        <v>7580850</v>
      </c>
      <c r="H27" s="213" t="s">
        <v>155</v>
      </c>
      <c r="I27" s="326"/>
      <c r="J27" s="260"/>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3">
      <c r="B28" s="248"/>
      <c r="C28" s="247" t="s">
        <v>241</v>
      </c>
      <c r="D28" s="211">
        <v>6100000</v>
      </c>
      <c r="E28" s="265"/>
      <c r="F28" s="325"/>
      <c r="G28" s="321"/>
      <c r="H28" s="116"/>
      <c r="I28" s="261"/>
      <c r="J28" s="260"/>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3">
      <c r="B29" s="248"/>
      <c r="C29" s="247" t="s">
        <v>39</v>
      </c>
      <c r="D29" s="211">
        <v>6100000</v>
      </c>
      <c r="E29" s="265"/>
      <c r="F29" s="325"/>
      <c r="G29" s="321"/>
      <c r="H29" s="116"/>
      <c r="I29" s="261"/>
      <c r="J29" s="260"/>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3">
      <c r="B30" s="248"/>
      <c r="C30" s="247" t="s">
        <v>247</v>
      </c>
      <c r="D30" s="211">
        <v>6100000</v>
      </c>
      <c r="E30" s="265"/>
      <c r="F30" s="325"/>
      <c r="G30" s="321"/>
      <c r="H30" s="327"/>
      <c r="I30" s="261"/>
      <c r="J30" s="260"/>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3">
      <c r="B31" s="248"/>
      <c r="C31" s="271" t="s">
        <v>38</v>
      </c>
      <c r="D31" s="211">
        <v>6100000</v>
      </c>
      <c r="E31" s="265"/>
      <c r="F31" s="325"/>
      <c r="G31" s="321"/>
      <c r="H31" s="116"/>
      <c r="I31" s="261"/>
      <c r="J31" s="260"/>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26" customFormat="1" x14ac:dyDescent="0.3">
      <c r="B32" s="248"/>
      <c r="C32" s="247" t="s">
        <v>158</v>
      </c>
      <c r="D32" s="211">
        <v>6100000</v>
      </c>
      <c r="E32" s="265"/>
      <c r="F32" s="325"/>
      <c r="G32" s="321"/>
      <c r="H32" s="127"/>
      <c r="I32" s="261"/>
      <c r="J32" s="260"/>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c r="GM32" s="117"/>
    </row>
    <row r="33" spans="2:195" s="126" customFormat="1" x14ac:dyDescent="0.3">
      <c r="B33" s="248"/>
      <c r="C33" s="247" t="s">
        <v>189</v>
      </c>
      <c r="D33" s="211">
        <v>6100000</v>
      </c>
      <c r="E33" s="265"/>
      <c r="F33" s="325"/>
      <c r="G33" s="321"/>
      <c r="H33" s="127"/>
      <c r="I33" s="127"/>
      <c r="J33" s="260"/>
      <c r="K33" s="117"/>
      <c r="L33" s="117"/>
      <c r="M33" s="117"/>
      <c r="N33" s="117"/>
      <c r="O33" s="117"/>
      <c r="P33" s="117"/>
      <c r="Q33" s="117"/>
      <c r="R33" s="117"/>
      <c r="S33" s="117"/>
      <c r="T33" s="117"/>
      <c r="U33" s="117"/>
      <c r="V33" s="117"/>
      <c r="W33" s="117"/>
      <c r="X33" s="117"/>
      <c r="Y33" s="117"/>
      <c r="Z33" s="117"/>
      <c r="AA33" s="117"/>
      <c r="AB33" s="117"/>
      <c r="AC33" s="117"/>
      <c r="AD33" s="117"/>
      <c r="AE33" s="117"/>
      <c r="AF33" s="117"/>
      <c r="AG33" s="117"/>
      <c r="AH33" s="117"/>
      <c r="AI33" s="117"/>
      <c r="AJ33" s="117"/>
      <c r="AK33" s="117"/>
      <c r="AL33" s="117"/>
      <c r="AM33" s="117"/>
      <c r="AN33" s="117"/>
      <c r="AO33" s="117"/>
      <c r="AP33" s="117"/>
      <c r="AQ33" s="117"/>
      <c r="AR33" s="117"/>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c r="BQ33" s="117"/>
      <c r="BR33" s="117"/>
      <c r="BS33" s="117"/>
      <c r="BT33" s="117"/>
      <c r="BU33" s="117"/>
      <c r="BV33" s="117"/>
      <c r="BW33" s="117"/>
      <c r="BX33" s="117"/>
      <c r="BY33" s="117"/>
      <c r="BZ33" s="117"/>
      <c r="CA33" s="117"/>
      <c r="CB33" s="117"/>
      <c r="CC33" s="117"/>
      <c r="CD33" s="117"/>
      <c r="CE33" s="117"/>
      <c r="CF33" s="117"/>
      <c r="CG33" s="117"/>
      <c r="CH33" s="117"/>
      <c r="CI33" s="117"/>
      <c r="CJ33" s="117"/>
      <c r="CK33" s="117"/>
      <c r="CL33" s="117"/>
      <c r="CM33" s="117"/>
      <c r="CN33" s="117"/>
      <c r="CO33" s="117"/>
      <c r="CP33" s="117"/>
      <c r="CQ33" s="117"/>
      <c r="CR33" s="117"/>
      <c r="CS33" s="117"/>
      <c r="CT33" s="117"/>
      <c r="CU33" s="117"/>
      <c r="CV33" s="117"/>
      <c r="CW33" s="117"/>
      <c r="CX33" s="117"/>
      <c r="CY33" s="117"/>
      <c r="CZ33" s="117"/>
      <c r="DA33" s="117"/>
      <c r="DB33" s="117"/>
      <c r="DC33" s="117"/>
      <c r="DD33" s="117"/>
      <c r="DE33" s="117"/>
      <c r="DF33" s="117"/>
      <c r="DG33" s="117"/>
      <c r="DH33" s="117"/>
      <c r="DI33" s="117"/>
      <c r="DJ33" s="117"/>
      <c r="DK33" s="117"/>
      <c r="DL33" s="117"/>
      <c r="DM33" s="117"/>
      <c r="DN33" s="117"/>
      <c r="DO33" s="117"/>
      <c r="DP33" s="117"/>
      <c r="DQ33" s="117"/>
      <c r="DR33" s="117"/>
      <c r="DS33" s="117"/>
      <c r="DT33" s="117"/>
      <c r="DU33" s="117"/>
      <c r="DV33" s="117"/>
      <c r="DW33" s="117"/>
      <c r="DX33" s="117"/>
      <c r="DY33" s="117"/>
      <c r="DZ33" s="117"/>
      <c r="EA33" s="117"/>
      <c r="EB33" s="117"/>
      <c r="EC33" s="117"/>
      <c r="ED33" s="117"/>
      <c r="EE33" s="117"/>
      <c r="EF33" s="117"/>
      <c r="EG33" s="117"/>
      <c r="EH33" s="117"/>
      <c r="EI33" s="117"/>
      <c r="EJ33" s="117"/>
      <c r="EK33" s="117"/>
      <c r="EL33" s="117"/>
      <c r="EM33" s="117"/>
      <c r="EN33" s="117"/>
      <c r="EO33" s="117"/>
      <c r="EP33" s="117"/>
      <c r="EQ33" s="117"/>
      <c r="ER33" s="117"/>
      <c r="ES33" s="117"/>
      <c r="ET33" s="117"/>
      <c r="EU33" s="117"/>
      <c r="EV33" s="117"/>
      <c r="EW33" s="117"/>
      <c r="EX33" s="117"/>
      <c r="EY33" s="117"/>
      <c r="EZ33" s="117"/>
      <c r="FA33" s="117"/>
      <c r="FB33" s="117"/>
      <c r="FC33" s="117"/>
      <c r="FD33" s="117"/>
      <c r="FE33" s="117"/>
      <c r="FF33" s="117"/>
      <c r="FG33" s="117"/>
      <c r="FH33" s="117"/>
      <c r="FI33" s="117"/>
      <c r="FJ33" s="117"/>
      <c r="FK33" s="117"/>
      <c r="FL33" s="117"/>
      <c r="FM33" s="117"/>
      <c r="FN33" s="117"/>
      <c r="FO33" s="117"/>
      <c r="FP33" s="117"/>
      <c r="FQ33" s="117"/>
      <c r="FR33" s="117"/>
      <c r="FS33" s="117"/>
      <c r="FT33" s="117"/>
      <c r="FU33" s="117"/>
      <c r="FV33" s="117"/>
      <c r="FW33" s="117"/>
      <c r="FX33" s="117"/>
      <c r="FY33" s="117"/>
      <c r="FZ33" s="117"/>
      <c r="GA33" s="117"/>
      <c r="GB33" s="117"/>
      <c r="GC33" s="117"/>
      <c r="GD33" s="117"/>
      <c r="GE33" s="117"/>
      <c r="GF33" s="117"/>
      <c r="GG33" s="117"/>
      <c r="GH33" s="117"/>
      <c r="GI33" s="117"/>
      <c r="GJ33" s="117"/>
      <c r="GK33" s="117"/>
      <c r="GL33" s="117"/>
      <c r="GM33" s="117"/>
    </row>
    <row r="34" spans="2:195" s="118" customFormat="1" x14ac:dyDescent="0.3">
      <c r="B34" s="204"/>
      <c r="C34" s="205" t="s">
        <v>43</v>
      </c>
      <c r="D34" s="206"/>
      <c r="E34" s="206"/>
      <c r="F34" s="207"/>
      <c r="G34" s="208"/>
      <c r="H34" s="116"/>
      <c r="I34" s="116"/>
      <c r="J34" s="260"/>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258" customFormat="1" x14ac:dyDescent="0.3">
      <c r="B35" s="255"/>
      <c r="C35" s="209" t="s">
        <v>137</v>
      </c>
      <c r="D35" s="256">
        <v>2000000</v>
      </c>
      <c r="E35" s="257"/>
      <c r="F35" s="200">
        <v>20</v>
      </c>
      <c r="G35" s="201">
        <v>40000000</v>
      </c>
      <c r="I35" s="261"/>
      <c r="J35" s="260"/>
      <c r="K35" s="259"/>
      <c r="L35" s="259"/>
      <c r="M35" s="259"/>
      <c r="N35" s="259"/>
      <c r="O35" s="259"/>
      <c r="P35" s="259"/>
      <c r="Q35" s="259"/>
      <c r="R35" s="259"/>
      <c r="S35" s="259"/>
      <c r="T35" s="259"/>
      <c r="U35" s="25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c r="DV35" s="259"/>
      <c r="DW35" s="259"/>
      <c r="DX35" s="259"/>
      <c r="DY35" s="259"/>
      <c r="DZ35" s="259"/>
      <c r="EA35" s="259"/>
      <c r="EB35" s="259"/>
      <c r="EC35" s="259"/>
      <c r="ED35" s="259"/>
      <c r="EE35" s="259"/>
      <c r="EF35" s="259"/>
      <c r="EG35" s="259"/>
      <c r="EH35" s="259"/>
      <c r="EI35" s="259"/>
      <c r="EJ35" s="259"/>
      <c r="EK35" s="259"/>
      <c r="EL35" s="259"/>
      <c r="EM35" s="259"/>
      <c r="EN35" s="259"/>
      <c r="EO35" s="259"/>
      <c r="EP35" s="259"/>
      <c r="EQ35" s="259"/>
      <c r="ER35" s="259"/>
      <c r="ES35" s="259"/>
      <c r="ET35" s="259"/>
      <c r="EU35" s="259"/>
      <c r="EV35" s="259"/>
      <c r="EW35" s="259"/>
      <c r="EX35" s="259"/>
      <c r="EY35" s="259"/>
      <c r="EZ35" s="259"/>
      <c r="FA35" s="259"/>
      <c r="FB35" s="259"/>
      <c r="FC35" s="259"/>
      <c r="FD35" s="259"/>
      <c r="FE35" s="259"/>
      <c r="FF35" s="259"/>
      <c r="FG35" s="259"/>
      <c r="FH35" s="259"/>
      <c r="FI35" s="259"/>
      <c r="FJ35" s="259"/>
      <c r="FK35" s="259"/>
      <c r="FL35" s="259"/>
      <c r="FM35" s="259"/>
      <c r="FN35" s="259"/>
      <c r="FO35" s="259"/>
      <c r="FP35" s="259"/>
      <c r="FQ35" s="259"/>
      <c r="FR35" s="259"/>
      <c r="FS35" s="259"/>
      <c r="FT35" s="259"/>
      <c r="FU35" s="259"/>
      <c r="FV35" s="259"/>
      <c r="FW35" s="259"/>
      <c r="FX35" s="259"/>
      <c r="FY35" s="259"/>
      <c r="FZ35" s="259"/>
      <c r="GA35" s="259"/>
      <c r="GB35" s="259"/>
      <c r="GC35" s="259"/>
      <c r="GD35" s="259"/>
      <c r="GE35" s="259"/>
      <c r="GF35" s="259"/>
      <c r="GG35" s="259"/>
      <c r="GH35" s="259"/>
      <c r="GI35" s="259"/>
      <c r="GJ35" s="259"/>
      <c r="GK35" s="259"/>
      <c r="GL35" s="259"/>
      <c r="GM35" s="259"/>
    </row>
    <row r="36" spans="2:195" s="118" customFormat="1" x14ac:dyDescent="0.3">
      <c r="B36" s="191"/>
      <c r="C36" s="198" t="s">
        <v>161</v>
      </c>
      <c r="D36" s="32">
        <v>2200000</v>
      </c>
      <c r="E36" s="203"/>
      <c r="F36" s="200">
        <v>4</v>
      </c>
      <c r="G36" s="201">
        <v>8800000</v>
      </c>
      <c r="H36" s="116"/>
      <c r="I36" s="261"/>
      <c r="J36" s="260"/>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3">
      <c r="B37" s="191"/>
      <c r="C37" s="198"/>
      <c r="D37" s="32"/>
      <c r="E37" s="203"/>
      <c r="F37" s="200"/>
      <c r="G37" s="201"/>
      <c r="H37" s="116"/>
      <c r="I37" s="261"/>
      <c r="J37" s="260"/>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191"/>
      <c r="C38" s="198"/>
      <c r="D38" s="32"/>
      <c r="E38" s="203"/>
      <c r="F38" s="200"/>
      <c r="G38" s="201"/>
      <c r="H38" s="116"/>
      <c r="I38" s="261"/>
      <c r="J38" s="260"/>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204"/>
      <c r="C39" s="205" t="s">
        <v>222</v>
      </c>
      <c r="D39" s="206"/>
      <c r="E39" s="206"/>
      <c r="F39" s="207"/>
      <c r="G39" s="208"/>
      <c r="H39" s="116"/>
      <c r="I39" s="261"/>
      <c r="J39" s="260"/>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idden="1" x14ac:dyDescent="0.3">
      <c r="B40" s="191"/>
      <c r="C40" s="210"/>
      <c r="D40" s="199"/>
      <c r="E40" s="211"/>
      <c r="F40" s="202"/>
      <c r="G40" s="201"/>
      <c r="H40" s="116"/>
      <c r="I40" s="261"/>
      <c r="J40" s="260"/>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3">
      <c r="B41" s="197"/>
      <c r="C41" s="345" t="s">
        <v>162</v>
      </c>
      <c r="D41" s="345"/>
      <c r="E41" s="345"/>
      <c r="F41" s="345"/>
      <c r="G41" s="371"/>
      <c r="H41" s="116"/>
      <c r="I41" s="261"/>
      <c r="J41" s="260"/>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x14ac:dyDescent="0.3">
      <c r="B42" s="191"/>
      <c r="C42" s="212" t="s">
        <v>255</v>
      </c>
      <c r="D42" s="199">
        <v>1300000</v>
      </c>
      <c r="E42" s="179"/>
      <c r="F42" s="200">
        <v>2</v>
      </c>
      <c r="G42" s="201">
        <v>2600000</v>
      </c>
      <c r="H42" s="116"/>
      <c r="I42" s="261"/>
      <c r="J42" s="260"/>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3">
      <c r="B43" s="191"/>
      <c r="C43" s="212"/>
      <c r="D43" s="199"/>
      <c r="E43" s="179"/>
      <c r="F43" s="200"/>
      <c r="G43" s="201"/>
      <c r="H43" s="116"/>
      <c r="I43" s="261"/>
      <c r="J43" s="260"/>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idden="1" x14ac:dyDescent="0.3">
      <c r="B44" s="376" t="s">
        <v>52</v>
      </c>
      <c r="C44" s="377"/>
      <c r="D44" s="377"/>
      <c r="E44" s="377"/>
      <c r="F44" s="377"/>
      <c r="G44" s="190"/>
      <c r="H44" s="116"/>
      <c r="I44" s="261"/>
      <c r="J44" s="260"/>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idden="1" x14ac:dyDescent="0.3">
      <c r="B45" s="273"/>
      <c r="C45" s="125" t="s">
        <v>248</v>
      </c>
      <c r="D45" s="177"/>
      <c r="E45" s="177"/>
      <c r="F45" s="272"/>
      <c r="G45" s="274"/>
      <c r="H45" s="116"/>
      <c r="I45" s="261"/>
      <c r="J45" s="260"/>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idden="1" x14ac:dyDescent="0.3">
      <c r="B46" s="191"/>
      <c r="C46" s="275" t="s">
        <v>249</v>
      </c>
      <c r="D46" s="276"/>
      <c r="E46" s="276"/>
      <c r="F46" s="277"/>
      <c r="G46" s="278"/>
      <c r="H46" s="213" t="s">
        <v>155</v>
      </c>
      <c r="I46" s="261"/>
      <c r="J46" s="260"/>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3.8" thickBot="1" x14ac:dyDescent="0.35">
      <c r="B47" s="196"/>
      <c r="C47" s="345" t="s">
        <v>244</v>
      </c>
      <c r="D47" s="345"/>
      <c r="E47" s="345"/>
      <c r="F47" s="345"/>
      <c r="G47" s="214">
        <v>103780850</v>
      </c>
      <c r="H47" s="116"/>
      <c r="I47" s="261"/>
      <c r="J47" s="260"/>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13.8" thickBot="1" x14ac:dyDescent="0.35">
      <c r="B48" s="128"/>
      <c r="C48" s="346" t="s">
        <v>163</v>
      </c>
      <c r="D48" s="346"/>
      <c r="E48" s="346"/>
      <c r="F48" s="346"/>
      <c r="G48" s="215">
        <v>2.36</v>
      </c>
      <c r="H48" s="156" t="s">
        <v>164</v>
      </c>
      <c r="I48" s="116"/>
      <c r="J48" s="260"/>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x14ac:dyDescent="0.3">
      <c r="B49" s="196"/>
      <c r="C49" s="345" t="s">
        <v>165</v>
      </c>
      <c r="D49" s="345"/>
      <c r="E49" s="345"/>
      <c r="F49" s="345"/>
      <c r="G49" s="239">
        <v>244922806</v>
      </c>
      <c r="H49" s="129"/>
      <c r="I49" s="116"/>
      <c r="J49" s="260"/>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14.4" customHeight="1" x14ac:dyDescent="0.3">
      <c r="B50" s="349" t="s">
        <v>57</v>
      </c>
      <c r="C50" s="347"/>
      <c r="D50" s="347" t="s">
        <v>58</v>
      </c>
      <c r="E50" s="180" t="s">
        <v>59</v>
      </c>
      <c r="F50" s="348" t="s">
        <v>60</v>
      </c>
      <c r="G50" s="238" t="s">
        <v>10</v>
      </c>
      <c r="H50" s="116"/>
      <c r="I50" s="116"/>
      <c r="J50" s="260"/>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ht="14.4" customHeight="1" x14ac:dyDescent="0.3">
      <c r="B51" s="349"/>
      <c r="C51" s="347"/>
      <c r="D51" s="347"/>
      <c r="E51" s="180" t="s">
        <v>61</v>
      </c>
      <c r="F51" s="348"/>
      <c r="G51" s="192" t="s">
        <v>14</v>
      </c>
      <c r="H51" s="116"/>
      <c r="I51" s="116"/>
      <c r="J51" s="260"/>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15" customHeight="1" x14ac:dyDescent="0.3">
      <c r="B52" s="349"/>
      <c r="C52" s="347"/>
      <c r="D52" s="347"/>
      <c r="E52" s="181" t="s">
        <v>166</v>
      </c>
      <c r="F52" s="182" t="s">
        <v>62</v>
      </c>
      <c r="G52" s="192" t="s">
        <v>219</v>
      </c>
      <c r="H52" s="116"/>
      <c r="I52" s="116"/>
      <c r="J52" s="260"/>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3">
      <c r="B53" s="128"/>
      <c r="C53" s="183" t="s">
        <v>66</v>
      </c>
      <c r="D53" s="183"/>
      <c r="E53" s="184"/>
      <c r="F53" s="183"/>
      <c r="G53" s="193"/>
      <c r="H53" s="116"/>
      <c r="I53" s="116"/>
      <c r="J53" s="260"/>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x14ac:dyDescent="0.3">
      <c r="B54" s="194"/>
      <c r="C54" s="125" t="s">
        <v>67</v>
      </c>
      <c r="D54" s="125"/>
      <c r="E54" s="176"/>
      <c r="F54" s="125"/>
      <c r="G54" s="189"/>
      <c r="H54" s="116"/>
      <c r="I54" s="116"/>
      <c r="J54" s="260"/>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24" customHeight="1" x14ac:dyDescent="0.3">
      <c r="B55" s="216"/>
      <c r="C55" s="178" t="s">
        <v>217</v>
      </c>
      <c r="D55" s="217" t="s">
        <v>167</v>
      </c>
      <c r="E55" s="218">
        <v>200000</v>
      </c>
      <c r="F55" s="254">
        <v>12</v>
      </c>
      <c r="G55" s="219">
        <v>2400000</v>
      </c>
      <c r="H55" s="116"/>
      <c r="I55" s="261"/>
      <c r="J55" s="260"/>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x14ac:dyDescent="0.3">
      <c r="B56" s="194"/>
      <c r="C56" s="125" t="s">
        <v>68</v>
      </c>
      <c r="D56" s="125"/>
      <c r="E56" s="177"/>
      <c r="F56" s="185"/>
      <c r="G56" s="195"/>
      <c r="H56" s="116"/>
      <c r="I56" s="116"/>
      <c r="J56" s="260"/>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50.4" customHeight="1" x14ac:dyDescent="0.3">
      <c r="B57" s="220"/>
      <c r="C57" s="221" t="s">
        <v>253</v>
      </c>
      <c r="D57" s="222" t="s">
        <v>223</v>
      </c>
      <c r="E57" s="218">
        <v>5000000</v>
      </c>
      <c r="F57" s="223">
        <v>2</v>
      </c>
      <c r="G57" s="219">
        <v>10000000</v>
      </c>
      <c r="H57" s="116"/>
      <c r="I57" s="261"/>
      <c r="J57" s="260"/>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50.4" customHeight="1" x14ac:dyDescent="0.3">
      <c r="B58" s="220"/>
      <c r="C58" s="221" t="s">
        <v>211</v>
      </c>
      <c r="D58" s="222" t="s">
        <v>223</v>
      </c>
      <c r="E58" s="218">
        <v>600000</v>
      </c>
      <c r="F58" s="223">
        <v>24</v>
      </c>
      <c r="G58" s="219">
        <v>14400000</v>
      </c>
      <c r="H58" s="116"/>
      <c r="I58" s="261"/>
      <c r="J58" s="260"/>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38.25" customHeight="1" x14ac:dyDescent="0.3">
      <c r="B59" s="220"/>
      <c r="C59" s="224" t="s">
        <v>260</v>
      </c>
      <c r="D59" s="222" t="s">
        <v>71</v>
      </c>
      <c r="E59" s="218">
        <v>6000000</v>
      </c>
      <c r="F59" s="225">
        <v>2</v>
      </c>
      <c r="G59" s="219">
        <v>12000000</v>
      </c>
      <c r="H59" s="116"/>
      <c r="I59" s="261"/>
      <c r="J59" s="260"/>
      <c r="K59" s="116"/>
      <c r="L59" s="116"/>
      <c r="M59" s="116"/>
      <c r="N59" s="116"/>
      <c r="O59" s="116"/>
      <c r="P59" s="117"/>
      <c r="Q59" s="117"/>
      <c r="R59" s="117"/>
      <c r="S59" s="117"/>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38.25" customHeight="1" x14ac:dyDescent="0.3">
      <c r="B60" s="220"/>
      <c r="C60" s="320" t="s">
        <v>256</v>
      </c>
      <c r="D60" s="222" t="s">
        <v>71</v>
      </c>
      <c r="E60" s="218">
        <v>600000</v>
      </c>
      <c r="F60" s="225">
        <v>2</v>
      </c>
      <c r="G60" s="219">
        <v>1200000</v>
      </c>
      <c r="H60" s="116"/>
      <c r="I60" s="261"/>
      <c r="J60" s="260"/>
      <c r="K60" s="116"/>
      <c r="L60" s="116"/>
      <c r="M60" s="116"/>
      <c r="N60" s="116"/>
      <c r="O60" s="116"/>
      <c r="P60" s="117"/>
      <c r="Q60" s="117"/>
      <c r="R60" s="117"/>
      <c r="S60" s="117"/>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27.75" customHeight="1" x14ac:dyDescent="0.3">
      <c r="B61" s="220"/>
      <c r="C61" s="178" t="s">
        <v>168</v>
      </c>
      <c r="D61" s="217" t="s">
        <v>71</v>
      </c>
      <c r="E61" s="218">
        <v>800000</v>
      </c>
      <c r="F61" s="223">
        <v>2</v>
      </c>
      <c r="G61" s="219">
        <v>1600000</v>
      </c>
      <c r="H61" s="116"/>
      <c r="I61" s="261"/>
      <c r="J61" s="260"/>
      <c r="K61" s="131"/>
      <c r="L61" s="131"/>
      <c r="M61" s="131"/>
      <c r="N61" s="131"/>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x14ac:dyDescent="0.3">
      <c r="B62" s="194"/>
      <c r="C62" s="125" t="s">
        <v>72</v>
      </c>
      <c r="D62" s="125"/>
      <c r="E62" s="177"/>
      <c r="F62" s="185"/>
      <c r="G62" s="195"/>
      <c r="H62" s="116"/>
      <c r="I62" s="261"/>
      <c r="J62" s="260"/>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x14ac:dyDescent="0.3">
      <c r="B63" s="220"/>
      <c r="C63" s="226" t="s">
        <v>224</v>
      </c>
      <c r="D63" s="227" t="s">
        <v>71</v>
      </c>
      <c r="E63" s="218">
        <v>1350000</v>
      </c>
      <c r="F63" s="223">
        <v>2</v>
      </c>
      <c r="G63" s="219">
        <v>2700000</v>
      </c>
      <c r="H63" s="116"/>
      <c r="I63" s="261"/>
      <c r="J63" s="260"/>
      <c r="K63" s="130"/>
      <c r="L63" s="130"/>
      <c r="M63" s="130"/>
      <c r="N63" s="130"/>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27.75" customHeight="1" x14ac:dyDescent="0.3">
      <c r="B64" s="220"/>
      <c r="C64" s="178" t="s">
        <v>225</v>
      </c>
      <c r="D64" s="217" t="s">
        <v>71</v>
      </c>
      <c r="E64" s="218">
        <v>300000</v>
      </c>
      <c r="F64" s="223">
        <v>2</v>
      </c>
      <c r="G64" s="219">
        <v>600000</v>
      </c>
      <c r="H64" s="116"/>
      <c r="I64" s="261"/>
      <c r="J64" s="260"/>
      <c r="K64" s="131"/>
      <c r="L64" s="131"/>
      <c r="M64" s="131"/>
      <c r="N64" s="131"/>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32.4" customHeight="1" x14ac:dyDescent="0.3">
      <c r="B65" s="220"/>
      <c r="C65" s="178" t="s">
        <v>226</v>
      </c>
      <c r="D65" s="217" t="s">
        <v>71</v>
      </c>
      <c r="E65" s="218">
        <v>300000</v>
      </c>
      <c r="F65" s="228">
        <v>2</v>
      </c>
      <c r="G65" s="219">
        <v>600000</v>
      </c>
      <c r="H65" s="116"/>
      <c r="I65" s="261"/>
      <c r="J65" s="260"/>
      <c r="K65" s="131"/>
      <c r="L65" s="131"/>
      <c r="M65" s="131"/>
      <c r="N65" s="131"/>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27.6" customHeight="1" thickBot="1" x14ac:dyDescent="0.35">
      <c r="B66" s="229"/>
      <c r="C66" s="230" t="s">
        <v>169</v>
      </c>
      <c r="D66" s="231" t="s">
        <v>71</v>
      </c>
      <c r="E66" s="232">
        <v>150000</v>
      </c>
      <c r="F66" s="232">
        <v>2</v>
      </c>
      <c r="G66" s="253">
        <v>300000</v>
      </c>
      <c r="H66" s="233" t="s">
        <v>155</v>
      </c>
      <c r="I66" s="261"/>
      <c r="J66" s="260"/>
      <c r="K66" s="131"/>
      <c r="L66" s="131"/>
      <c r="M66" s="131"/>
      <c r="N66" s="131"/>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7.399999999999999" customHeight="1" x14ac:dyDescent="0.3">
      <c r="B67" s="234"/>
      <c r="C67" s="375" t="s">
        <v>243</v>
      </c>
      <c r="D67" s="375"/>
      <c r="E67" s="375"/>
      <c r="F67" s="375"/>
      <c r="G67" s="235">
        <v>45800000</v>
      </c>
      <c r="H67" s="116"/>
      <c r="I67" s="116"/>
      <c r="J67" s="260"/>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7.399999999999999" customHeight="1" x14ac:dyDescent="0.3">
      <c r="B68" s="236"/>
      <c r="C68" s="345" t="s">
        <v>170</v>
      </c>
      <c r="D68" s="345"/>
      <c r="E68" s="345"/>
      <c r="F68" s="345"/>
      <c r="G68" s="132">
        <v>290722806</v>
      </c>
      <c r="H68" s="116"/>
      <c r="I68" s="116"/>
      <c r="J68" s="260"/>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17.399999999999999" customHeight="1" x14ac:dyDescent="0.3">
      <c r="B69" s="236"/>
      <c r="C69" s="345" t="s">
        <v>262</v>
      </c>
      <c r="D69" s="345"/>
      <c r="E69" s="345"/>
      <c r="F69" s="345"/>
      <c r="G69" s="328">
        <v>55237333</v>
      </c>
      <c r="H69" s="116"/>
      <c r="I69" s="116"/>
      <c r="J69" s="260"/>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s="118" customFormat="1" ht="17.399999999999999" customHeight="1" thickBot="1" x14ac:dyDescent="0.35">
      <c r="A70" s="126"/>
      <c r="B70" s="237"/>
      <c r="C70" s="334" t="s">
        <v>263</v>
      </c>
      <c r="D70" s="334"/>
      <c r="E70" s="334"/>
      <c r="F70" s="334"/>
      <c r="G70" s="133">
        <v>345960139</v>
      </c>
      <c r="H70" s="261"/>
      <c r="I70" s="134"/>
      <c r="J70" s="260"/>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6"/>
      <c r="AM70" s="116"/>
      <c r="AN70" s="116"/>
      <c r="AO70" s="116"/>
      <c r="AP70" s="116"/>
      <c r="AQ70" s="116"/>
      <c r="AR70" s="116"/>
      <c r="AS70" s="116"/>
      <c r="AT70" s="116"/>
      <c r="AU70" s="116"/>
      <c r="AV70" s="116"/>
      <c r="AW70" s="116"/>
      <c r="AX70" s="116"/>
      <c r="AY70" s="116"/>
      <c r="AZ70" s="116"/>
      <c r="BA70" s="116"/>
      <c r="BB70" s="116"/>
      <c r="BC70" s="116"/>
      <c r="BD70" s="116"/>
      <c r="BE70" s="116"/>
      <c r="BF70" s="116"/>
      <c r="BG70" s="116"/>
      <c r="BH70" s="116"/>
      <c r="BI70" s="116"/>
      <c r="BJ70" s="116"/>
      <c r="BK70" s="116"/>
      <c r="BL70" s="116"/>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row>
    <row r="71" spans="1:195" ht="30" customHeight="1" x14ac:dyDescent="0.3">
      <c r="B71" s="378" t="s">
        <v>80</v>
      </c>
      <c r="C71" s="379"/>
      <c r="D71" s="379"/>
      <c r="E71" s="379"/>
      <c r="F71" s="379"/>
      <c r="G71" s="380"/>
      <c r="H71" s="135"/>
      <c r="J71" s="260"/>
    </row>
    <row r="72" spans="1:195" ht="28.5" customHeight="1" x14ac:dyDescent="0.3">
      <c r="B72" s="331" t="s">
        <v>171</v>
      </c>
      <c r="C72" s="332"/>
      <c r="D72" s="332"/>
      <c r="E72" s="332"/>
      <c r="F72" s="332"/>
      <c r="G72" s="333"/>
      <c r="H72" s="147"/>
      <c r="J72" s="260"/>
    </row>
    <row r="73" spans="1:195" ht="27" customHeight="1" x14ac:dyDescent="0.3">
      <c r="B73" s="331" t="s">
        <v>172</v>
      </c>
      <c r="C73" s="332"/>
      <c r="D73" s="332"/>
      <c r="E73" s="332"/>
      <c r="F73" s="332"/>
      <c r="G73" s="333"/>
      <c r="H73" s="261"/>
      <c r="J73" s="260"/>
    </row>
    <row r="74" spans="1:195" ht="24.75" customHeight="1" x14ac:dyDescent="0.3">
      <c r="B74" s="331" t="s">
        <v>85</v>
      </c>
      <c r="C74" s="332"/>
      <c r="D74" s="332"/>
      <c r="E74" s="332"/>
      <c r="F74" s="332"/>
      <c r="G74" s="333"/>
      <c r="H74" s="261"/>
      <c r="J74" s="260"/>
    </row>
    <row r="75" spans="1:195" ht="38.4" customHeight="1" x14ac:dyDescent="0.3">
      <c r="B75" s="331" t="s">
        <v>173</v>
      </c>
      <c r="C75" s="332"/>
      <c r="D75" s="332"/>
      <c r="E75" s="332"/>
      <c r="F75" s="332"/>
      <c r="G75" s="333"/>
      <c r="H75" s="134"/>
      <c r="J75" s="260"/>
    </row>
    <row r="76" spans="1:195" ht="28.5" customHeight="1" x14ac:dyDescent="0.3">
      <c r="B76" s="331" t="s">
        <v>174</v>
      </c>
      <c r="C76" s="332"/>
      <c r="D76" s="332"/>
      <c r="E76" s="332"/>
      <c r="F76" s="332"/>
      <c r="G76" s="333"/>
      <c r="J76" s="260"/>
    </row>
    <row r="77" spans="1:195" ht="28.5" customHeight="1" x14ac:dyDescent="0.3">
      <c r="B77" s="331" t="s">
        <v>175</v>
      </c>
      <c r="C77" s="332"/>
      <c r="D77" s="332"/>
      <c r="E77" s="332"/>
      <c r="F77" s="332"/>
      <c r="G77" s="333"/>
      <c r="H77" s="261"/>
      <c r="J77" s="260"/>
    </row>
    <row r="78" spans="1:195" ht="28.5" customHeight="1" x14ac:dyDescent="0.3">
      <c r="B78" s="331" t="s">
        <v>176</v>
      </c>
      <c r="C78" s="332"/>
      <c r="D78" s="332"/>
      <c r="E78" s="332"/>
      <c r="F78" s="332"/>
      <c r="G78" s="333"/>
      <c r="J78" s="260"/>
    </row>
    <row r="79" spans="1:195" ht="28.5" customHeight="1" x14ac:dyDescent="0.3">
      <c r="B79" s="331" t="s">
        <v>177</v>
      </c>
      <c r="C79" s="332"/>
      <c r="D79" s="332"/>
      <c r="E79" s="332"/>
      <c r="F79" s="332"/>
      <c r="G79" s="333"/>
      <c r="J79" s="260"/>
    </row>
    <row r="80" spans="1:195" ht="24.75" customHeight="1" x14ac:dyDescent="0.3">
      <c r="B80" s="331" t="s">
        <v>178</v>
      </c>
      <c r="C80" s="332"/>
      <c r="D80" s="332"/>
      <c r="E80" s="332"/>
      <c r="F80" s="332"/>
      <c r="G80" s="333"/>
    </row>
    <row r="81" spans="2:14" ht="24.75" customHeight="1" x14ac:dyDescent="0.3">
      <c r="B81" s="381" t="s">
        <v>96</v>
      </c>
      <c r="C81" s="382"/>
      <c r="D81" s="382"/>
      <c r="E81" s="382"/>
      <c r="F81" s="382"/>
      <c r="G81" s="383"/>
    </row>
    <row r="82" spans="2:14" ht="44.25" customHeight="1" x14ac:dyDescent="0.3">
      <c r="B82" s="331" t="s">
        <v>261</v>
      </c>
      <c r="C82" s="332"/>
      <c r="D82" s="332"/>
      <c r="E82" s="332"/>
      <c r="F82" s="332"/>
      <c r="G82" s="333"/>
    </row>
    <row r="83" spans="2:14" ht="44.25" customHeight="1" x14ac:dyDescent="0.3">
      <c r="B83" s="331" t="s">
        <v>246</v>
      </c>
      <c r="C83" s="332"/>
      <c r="D83" s="332"/>
      <c r="E83" s="332"/>
      <c r="F83" s="332"/>
      <c r="G83" s="333"/>
    </row>
    <row r="84" spans="2:14" ht="44.25" customHeight="1" x14ac:dyDescent="0.3">
      <c r="B84" s="372" t="s">
        <v>264</v>
      </c>
      <c r="C84" s="373"/>
      <c r="D84" s="373"/>
      <c r="E84" s="373"/>
      <c r="F84" s="373"/>
      <c r="G84" s="374"/>
    </row>
    <row r="85" spans="2:14" ht="44.25" customHeight="1" x14ac:dyDescent="0.3">
      <c r="B85" s="367" t="s">
        <v>265</v>
      </c>
      <c r="C85" s="368"/>
      <c r="D85" s="368"/>
      <c r="E85" s="368"/>
      <c r="F85" s="368"/>
      <c r="G85" s="369"/>
      <c r="I85" s="335"/>
      <c r="J85" s="335"/>
      <c r="K85" s="335"/>
      <c r="L85" s="335"/>
      <c r="M85" s="335"/>
      <c r="N85" s="335"/>
    </row>
    <row r="86" spans="2:14" ht="45.75" customHeight="1" x14ac:dyDescent="0.3">
      <c r="B86" s="367" t="s">
        <v>270</v>
      </c>
      <c r="C86" s="368"/>
      <c r="D86" s="368"/>
      <c r="E86" s="368"/>
      <c r="F86" s="368"/>
      <c r="G86" s="369"/>
    </row>
    <row r="87" spans="2:14" ht="45.75" customHeight="1" thickBot="1" x14ac:dyDescent="0.35">
      <c r="B87" s="364" t="s">
        <v>251</v>
      </c>
      <c r="C87" s="365"/>
      <c r="D87" s="365"/>
      <c r="E87" s="365"/>
      <c r="F87" s="365"/>
      <c r="G87" s="366"/>
    </row>
    <row r="88" spans="2:14" ht="13.8" x14ac:dyDescent="0.3">
      <c r="B88" s="136"/>
      <c r="C88" s="137"/>
      <c r="D88" s="137"/>
      <c r="E88" s="137"/>
      <c r="F88" s="137"/>
      <c r="G88" s="137"/>
    </row>
    <row r="89" spans="2:14" ht="15.6" x14ac:dyDescent="0.3">
      <c r="B89" s="138" t="s">
        <v>179</v>
      </c>
      <c r="C89" s="109"/>
      <c r="D89" s="109"/>
      <c r="E89" s="139"/>
      <c r="F89" s="140"/>
      <c r="G89" s="140"/>
    </row>
    <row r="90" spans="2:14" ht="38.25" customHeight="1" x14ac:dyDescent="0.3">
      <c r="B90" s="141"/>
      <c r="C90" s="142"/>
      <c r="D90" s="109"/>
      <c r="E90" s="143"/>
      <c r="F90" s="144"/>
      <c r="G90" s="144"/>
    </row>
    <row r="91" spans="2:14" ht="15.6" x14ac:dyDescent="0.3">
      <c r="B91" s="145" t="s">
        <v>180</v>
      </c>
      <c r="C91" s="109"/>
      <c r="D91" s="109"/>
      <c r="E91" s="370" t="s">
        <v>109</v>
      </c>
      <c r="F91" s="370"/>
      <c r="G91" s="370"/>
    </row>
  </sheetData>
  <mergeCells count="42">
    <mergeCell ref="B87:G87"/>
    <mergeCell ref="B85:G85"/>
    <mergeCell ref="E91:G91"/>
    <mergeCell ref="C41:G41"/>
    <mergeCell ref="B84:G84"/>
    <mergeCell ref="B86:G86"/>
    <mergeCell ref="B76:G76"/>
    <mergeCell ref="C67:F67"/>
    <mergeCell ref="C68:F68"/>
    <mergeCell ref="B44:F44"/>
    <mergeCell ref="B71:G71"/>
    <mergeCell ref="B72:G72"/>
    <mergeCell ref="C69:F69"/>
    <mergeCell ref="B80:G80"/>
    <mergeCell ref="B81:G81"/>
    <mergeCell ref="B82:G82"/>
    <mergeCell ref="B7:G7"/>
    <mergeCell ref="C47:F47"/>
    <mergeCell ref="C48:F48"/>
    <mergeCell ref="C49:F49"/>
    <mergeCell ref="D50:D52"/>
    <mergeCell ref="F50:F51"/>
    <mergeCell ref="B50:C52"/>
    <mergeCell ref="B8:G8"/>
    <mergeCell ref="F10:G10"/>
    <mergeCell ref="B12:C14"/>
    <mergeCell ref="B9:G9"/>
    <mergeCell ref="B10:D10"/>
    <mergeCell ref="B2:G2"/>
    <mergeCell ref="B3:G3"/>
    <mergeCell ref="B4:G4"/>
    <mergeCell ref="B5:G5"/>
    <mergeCell ref="B6:G6"/>
    <mergeCell ref="B83:G83"/>
    <mergeCell ref="C70:F70"/>
    <mergeCell ref="I85:N85"/>
    <mergeCell ref="B77:G77"/>
    <mergeCell ref="B78:G78"/>
    <mergeCell ref="B79:G79"/>
    <mergeCell ref="B73:G73"/>
    <mergeCell ref="B74:G74"/>
    <mergeCell ref="B75:G7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rgb="FFFFFF00"/>
    <pageSetUpPr fitToPage="1"/>
  </sheetPr>
  <dimension ref="A1:AW57"/>
  <sheetViews>
    <sheetView zoomScale="46" zoomScaleNormal="40" workbookViewId="0">
      <selection activeCell="AS12" sqref="AS12"/>
    </sheetView>
  </sheetViews>
  <sheetFormatPr baseColWidth="10" defaultColWidth="10.109375" defaultRowHeight="13.8" x14ac:dyDescent="0.3"/>
  <cols>
    <col min="1" max="1" width="49.5546875" style="73" customWidth="1"/>
    <col min="2" max="2" width="9.33203125" style="73" hidden="1" customWidth="1"/>
    <col min="3" max="9" width="3.33203125" style="73" hidden="1" customWidth="1"/>
    <col min="10" max="17" width="3.33203125" style="73" customWidth="1"/>
    <col min="18" max="29" width="3.33203125" style="73" hidden="1" customWidth="1"/>
    <col min="30" max="30" width="90" style="73" customWidth="1"/>
    <col min="31" max="31" width="17" style="75" customWidth="1"/>
    <col min="32" max="32" width="16.44140625" style="75" customWidth="1"/>
    <col min="33" max="33" width="15.88671875" style="75" customWidth="1"/>
    <col min="34" max="35" width="17.44140625" style="75" customWidth="1"/>
    <col min="36" max="36" width="20.109375" style="75" hidden="1" customWidth="1"/>
    <col min="37" max="37" width="22.44140625" style="75" hidden="1" customWidth="1"/>
    <col min="38" max="38" width="17.5546875" style="75" customWidth="1"/>
    <col min="39" max="39" width="18.44140625" style="75" customWidth="1"/>
    <col min="40" max="40" width="15.88671875" style="75" customWidth="1"/>
    <col min="41" max="42" width="18.6640625" style="75" customWidth="1"/>
    <col min="43" max="43" width="16.5546875" style="75" customWidth="1"/>
    <col min="44" max="44" width="17.109375" style="75" customWidth="1"/>
    <col min="45" max="45" width="16.6640625" style="73" customWidth="1"/>
    <col min="46" max="46" width="14" style="73" hidden="1" customWidth="1"/>
    <col min="47" max="47" width="18.5546875" style="73" hidden="1" customWidth="1"/>
    <col min="48" max="248" width="10.109375" style="73"/>
    <col min="249" max="249" width="36.33203125" style="73" customWidth="1"/>
    <col min="250" max="273" width="3.33203125" style="73" customWidth="1"/>
    <col min="274" max="274" width="44.109375" style="73" customWidth="1"/>
    <col min="275" max="292" width="9.88671875" style="73" customWidth="1"/>
    <col min="293" max="504" width="10.109375" style="73"/>
    <col min="505" max="505" width="36.33203125" style="73" customWidth="1"/>
    <col min="506" max="529" width="3.33203125" style="73" customWidth="1"/>
    <col min="530" max="530" width="44.109375" style="73" customWidth="1"/>
    <col min="531" max="548" width="9.88671875" style="73" customWidth="1"/>
    <col min="549" max="760" width="10.109375" style="73"/>
    <col min="761" max="761" width="36.33203125" style="73" customWidth="1"/>
    <col min="762" max="785" width="3.33203125" style="73" customWidth="1"/>
    <col min="786" max="786" width="44.109375" style="73" customWidth="1"/>
    <col min="787" max="804" width="9.88671875" style="73" customWidth="1"/>
    <col min="805" max="1016" width="10.109375" style="73"/>
    <col min="1017" max="1017" width="36.33203125" style="73" customWidth="1"/>
    <col min="1018" max="1041" width="3.33203125" style="73" customWidth="1"/>
    <col min="1042" max="1042" width="44.109375" style="73" customWidth="1"/>
    <col min="1043" max="1060" width="9.88671875" style="73" customWidth="1"/>
    <col min="1061" max="1272" width="10.109375" style="73"/>
    <col min="1273" max="1273" width="36.33203125" style="73" customWidth="1"/>
    <col min="1274" max="1297" width="3.33203125" style="73" customWidth="1"/>
    <col min="1298" max="1298" width="44.109375" style="73" customWidth="1"/>
    <col min="1299" max="1316" width="9.88671875" style="73" customWidth="1"/>
    <col min="1317" max="1528" width="10.109375" style="73"/>
    <col min="1529" max="1529" width="36.33203125" style="73" customWidth="1"/>
    <col min="1530" max="1553" width="3.33203125" style="73" customWidth="1"/>
    <col min="1554" max="1554" width="44.109375" style="73" customWidth="1"/>
    <col min="1555" max="1572" width="9.88671875" style="73" customWidth="1"/>
    <col min="1573" max="1784" width="10.109375" style="73"/>
    <col min="1785" max="1785" width="36.33203125" style="73" customWidth="1"/>
    <col min="1786" max="1809" width="3.33203125" style="73" customWidth="1"/>
    <col min="1810" max="1810" width="44.109375" style="73" customWidth="1"/>
    <col min="1811" max="1828" width="9.88671875" style="73" customWidth="1"/>
    <col min="1829" max="2040" width="10.109375" style="73"/>
    <col min="2041" max="2041" width="36.33203125" style="73" customWidth="1"/>
    <col min="2042" max="2065" width="3.33203125" style="73" customWidth="1"/>
    <col min="2066" max="2066" width="44.109375" style="73" customWidth="1"/>
    <col min="2067" max="2084" width="9.88671875" style="73" customWidth="1"/>
    <col min="2085" max="2296" width="10.109375" style="73"/>
    <col min="2297" max="2297" width="36.33203125" style="73" customWidth="1"/>
    <col min="2298" max="2321" width="3.33203125" style="73" customWidth="1"/>
    <col min="2322" max="2322" width="44.109375" style="73" customWidth="1"/>
    <col min="2323" max="2340" width="9.88671875" style="73" customWidth="1"/>
    <col min="2341" max="2552" width="10.109375" style="73"/>
    <col min="2553" max="2553" width="36.33203125" style="73" customWidth="1"/>
    <col min="2554" max="2577" width="3.33203125" style="73" customWidth="1"/>
    <col min="2578" max="2578" width="44.109375" style="73" customWidth="1"/>
    <col min="2579" max="2596" width="9.88671875" style="73" customWidth="1"/>
    <col min="2597" max="2808" width="10.109375" style="73"/>
    <col min="2809" max="2809" width="36.33203125" style="73" customWidth="1"/>
    <col min="2810" max="2833" width="3.33203125" style="73" customWidth="1"/>
    <col min="2834" max="2834" width="44.109375" style="73" customWidth="1"/>
    <col min="2835" max="2852" width="9.88671875" style="73" customWidth="1"/>
    <col min="2853" max="3064" width="10.109375" style="73"/>
    <col min="3065" max="3065" width="36.33203125" style="73" customWidth="1"/>
    <col min="3066" max="3089" width="3.33203125" style="73" customWidth="1"/>
    <col min="3090" max="3090" width="44.109375" style="73" customWidth="1"/>
    <col min="3091" max="3108" width="9.88671875" style="73" customWidth="1"/>
    <col min="3109" max="3320" width="10.109375" style="73"/>
    <col min="3321" max="3321" width="36.33203125" style="73" customWidth="1"/>
    <col min="3322" max="3345" width="3.33203125" style="73" customWidth="1"/>
    <col min="3346" max="3346" width="44.109375" style="73" customWidth="1"/>
    <col min="3347" max="3364" width="9.88671875" style="73" customWidth="1"/>
    <col min="3365" max="3576" width="10.109375" style="73"/>
    <col min="3577" max="3577" width="36.33203125" style="73" customWidth="1"/>
    <col min="3578" max="3601" width="3.33203125" style="73" customWidth="1"/>
    <col min="3602" max="3602" width="44.109375" style="73" customWidth="1"/>
    <col min="3603" max="3620" width="9.88671875" style="73" customWidth="1"/>
    <col min="3621" max="3832" width="10.109375" style="73"/>
    <col min="3833" max="3833" width="36.33203125" style="73" customWidth="1"/>
    <col min="3834" max="3857" width="3.33203125" style="73" customWidth="1"/>
    <col min="3858" max="3858" width="44.109375" style="73" customWidth="1"/>
    <col min="3859" max="3876" width="9.88671875" style="73" customWidth="1"/>
    <col min="3877" max="4088" width="10.109375" style="73"/>
    <col min="4089" max="4089" width="36.33203125" style="73" customWidth="1"/>
    <col min="4090" max="4113" width="3.33203125" style="73" customWidth="1"/>
    <col min="4114" max="4114" width="44.109375" style="73" customWidth="1"/>
    <col min="4115" max="4132" width="9.88671875" style="73" customWidth="1"/>
    <col min="4133" max="4344" width="10.109375" style="73"/>
    <col min="4345" max="4345" width="36.33203125" style="73" customWidth="1"/>
    <col min="4346" max="4369" width="3.33203125" style="73" customWidth="1"/>
    <col min="4370" max="4370" width="44.109375" style="73" customWidth="1"/>
    <col min="4371" max="4388" width="9.88671875" style="73" customWidth="1"/>
    <col min="4389" max="4600" width="10.109375" style="73"/>
    <col min="4601" max="4601" width="36.33203125" style="73" customWidth="1"/>
    <col min="4602" max="4625" width="3.33203125" style="73" customWidth="1"/>
    <col min="4626" max="4626" width="44.109375" style="73" customWidth="1"/>
    <col min="4627" max="4644" width="9.88671875" style="73" customWidth="1"/>
    <col min="4645" max="4856" width="10.109375" style="73"/>
    <col min="4857" max="4857" width="36.33203125" style="73" customWidth="1"/>
    <col min="4858" max="4881" width="3.33203125" style="73" customWidth="1"/>
    <col min="4882" max="4882" width="44.109375" style="73" customWidth="1"/>
    <col min="4883" max="4900" width="9.88671875" style="73" customWidth="1"/>
    <col min="4901" max="5112" width="10.109375" style="73"/>
    <col min="5113" max="5113" width="36.33203125" style="73" customWidth="1"/>
    <col min="5114" max="5137" width="3.33203125" style="73" customWidth="1"/>
    <col min="5138" max="5138" width="44.109375" style="73" customWidth="1"/>
    <col min="5139" max="5156" width="9.88671875" style="73" customWidth="1"/>
    <col min="5157" max="5368" width="10.109375" style="73"/>
    <col min="5369" max="5369" width="36.33203125" style="73" customWidth="1"/>
    <col min="5370" max="5393" width="3.33203125" style="73" customWidth="1"/>
    <col min="5394" max="5394" width="44.109375" style="73" customWidth="1"/>
    <col min="5395" max="5412" width="9.88671875" style="73" customWidth="1"/>
    <col min="5413" max="5624" width="10.109375" style="73"/>
    <col min="5625" max="5625" width="36.33203125" style="73" customWidth="1"/>
    <col min="5626" max="5649" width="3.33203125" style="73" customWidth="1"/>
    <col min="5650" max="5650" width="44.109375" style="73" customWidth="1"/>
    <col min="5651" max="5668" width="9.88671875" style="73" customWidth="1"/>
    <col min="5669" max="5880" width="10.109375" style="73"/>
    <col min="5881" max="5881" width="36.33203125" style="73" customWidth="1"/>
    <col min="5882" max="5905" width="3.33203125" style="73" customWidth="1"/>
    <col min="5906" max="5906" width="44.109375" style="73" customWidth="1"/>
    <col min="5907" max="5924" width="9.88671875" style="73" customWidth="1"/>
    <col min="5925" max="6136" width="10.109375" style="73"/>
    <col min="6137" max="6137" width="36.33203125" style="73" customWidth="1"/>
    <col min="6138" max="6161" width="3.33203125" style="73" customWidth="1"/>
    <col min="6162" max="6162" width="44.109375" style="73" customWidth="1"/>
    <col min="6163" max="6180" width="9.88671875" style="73" customWidth="1"/>
    <col min="6181" max="6392" width="10.109375" style="73"/>
    <col min="6393" max="6393" width="36.33203125" style="73" customWidth="1"/>
    <col min="6394" max="6417" width="3.33203125" style="73" customWidth="1"/>
    <col min="6418" max="6418" width="44.109375" style="73" customWidth="1"/>
    <col min="6419" max="6436" width="9.88671875" style="73" customWidth="1"/>
    <col min="6437" max="6648" width="10.109375" style="73"/>
    <col min="6649" max="6649" width="36.33203125" style="73" customWidth="1"/>
    <col min="6650" max="6673" width="3.33203125" style="73" customWidth="1"/>
    <col min="6674" max="6674" width="44.109375" style="73" customWidth="1"/>
    <col min="6675" max="6692" width="9.88671875" style="73" customWidth="1"/>
    <col min="6693" max="6904" width="10.109375" style="73"/>
    <col min="6905" max="6905" width="36.33203125" style="73" customWidth="1"/>
    <col min="6906" max="6929" width="3.33203125" style="73" customWidth="1"/>
    <col min="6930" max="6930" width="44.109375" style="73" customWidth="1"/>
    <col min="6931" max="6948" width="9.88671875" style="73" customWidth="1"/>
    <col min="6949" max="7160" width="10.109375" style="73"/>
    <col min="7161" max="7161" width="36.33203125" style="73" customWidth="1"/>
    <col min="7162" max="7185" width="3.33203125" style="73" customWidth="1"/>
    <col min="7186" max="7186" width="44.109375" style="73" customWidth="1"/>
    <col min="7187" max="7204" width="9.88671875" style="73" customWidth="1"/>
    <col min="7205" max="7416" width="10.109375" style="73"/>
    <col min="7417" max="7417" width="36.33203125" style="73" customWidth="1"/>
    <col min="7418" max="7441" width="3.33203125" style="73" customWidth="1"/>
    <col min="7442" max="7442" width="44.109375" style="73" customWidth="1"/>
    <col min="7443" max="7460" width="9.88671875" style="73" customWidth="1"/>
    <col min="7461" max="7672" width="10.109375" style="73"/>
    <col min="7673" max="7673" width="36.33203125" style="73" customWidth="1"/>
    <col min="7674" max="7697" width="3.33203125" style="73" customWidth="1"/>
    <col min="7698" max="7698" width="44.109375" style="73" customWidth="1"/>
    <col min="7699" max="7716" width="9.88671875" style="73" customWidth="1"/>
    <col min="7717" max="7928" width="10.109375" style="73"/>
    <col min="7929" max="7929" width="36.33203125" style="73" customWidth="1"/>
    <col min="7930" max="7953" width="3.33203125" style="73" customWidth="1"/>
    <col min="7954" max="7954" width="44.109375" style="73" customWidth="1"/>
    <col min="7955" max="7972" width="9.88671875" style="73" customWidth="1"/>
    <col min="7973" max="8184" width="10.109375" style="73"/>
    <col min="8185" max="8185" width="36.33203125" style="73" customWidth="1"/>
    <col min="8186" max="8209" width="3.33203125" style="73" customWidth="1"/>
    <col min="8210" max="8210" width="44.109375" style="73" customWidth="1"/>
    <col min="8211" max="8228" width="9.88671875" style="73" customWidth="1"/>
    <col min="8229" max="8440" width="10.109375" style="73"/>
    <col min="8441" max="8441" width="36.33203125" style="73" customWidth="1"/>
    <col min="8442" max="8465" width="3.33203125" style="73" customWidth="1"/>
    <col min="8466" max="8466" width="44.109375" style="73" customWidth="1"/>
    <col min="8467" max="8484" width="9.88671875" style="73" customWidth="1"/>
    <col min="8485" max="8696" width="10.109375" style="73"/>
    <col min="8697" max="8697" width="36.33203125" style="73" customWidth="1"/>
    <col min="8698" max="8721" width="3.33203125" style="73" customWidth="1"/>
    <col min="8722" max="8722" width="44.109375" style="73" customWidth="1"/>
    <col min="8723" max="8740" width="9.88671875" style="73" customWidth="1"/>
    <col min="8741" max="8952" width="10.109375" style="73"/>
    <col min="8953" max="8953" width="36.33203125" style="73" customWidth="1"/>
    <col min="8954" max="8977" width="3.33203125" style="73" customWidth="1"/>
    <col min="8978" max="8978" width="44.109375" style="73" customWidth="1"/>
    <col min="8979" max="8996" width="9.88671875" style="73" customWidth="1"/>
    <col min="8997" max="9208" width="10.109375" style="73"/>
    <col min="9209" max="9209" width="36.33203125" style="73" customWidth="1"/>
    <col min="9210" max="9233" width="3.33203125" style="73" customWidth="1"/>
    <col min="9234" max="9234" width="44.109375" style="73" customWidth="1"/>
    <col min="9235" max="9252" width="9.88671875" style="73" customWidth="1"/>
    <col min="9253" max="9464" width="10.109375" style="73"/>
    <col min="9465" max="9465" width="36.33203125" style="73" customWidth="1"/>
    <col min="9466" max="9489" width="3.33203125" style="73" customWidth="1"/>
    <col min="9490" max="9490" width="44.109375" style="73" customWidth="1"/>
    <col min="9491" max="9508" width="9.88671875" style="73" customWidth="1"/>
    <col min="9509" max="9720" width="10.109375" style="73"/>
    <col min="9721" max="9721" width="36.33203125" style="73" customWidth="1"/>
    <col min="9722" max="9745" width="3.33203125" style="73" customWidth="1"/>
    <col min="9746" max="9746" width="44.109375" style="73" customWidth="1"/>
    <col min="9747" max="9764" width="9.88671875" style="73" customWidth="1"/>
    <col min="9765" max="9976" width="10.109375" style="73"/>
    <col min="9977" max="9977" width="36.33203125" style="73" customWidth="1"/>
    <col min="9978" max="10001" width="3.33203125" style="73" customWidth="1"/>
    <col min="10002" max="10002" width="44.109375" style="73" customWidth="1"/>
    <col min="10003" max="10020" width="9.88671875" style="73" customWidth="1"/>
    <col min="10021" max="10232" width="10.109375" style="73"/>
    <col min="10233" max="10233" width="36.33203125" style="73" customWidth="1"/>
    <col min="10234" max="10257" width="3.33203125" style="73" customWidth="1"/>
    <col min="10258" max="10258" width="44.109375" style="73" customWidth="1"/>
    <col min="10259" max="10276" width="9.88671875" style="73" customWidth="1"/>
    <col min="10277" max="10488" width="10.109375" style="73"/>
    <col min="10489" max="10489" width="36.33203125" style="73" customWidth="1"/>
    <col min="10490" max="10513" width="3.33203125" style="73" customWidth="1"/>
    <col min="10514" max="10514" width="44.109375" style="73" customWidth="1"/>
    <col min="10515" max="10532" width="9.88671875" style="73" customWidth="1"/>
    <col min="10533" max="10744" width="10.109375" style="73"/>
    <col min="10745" max="10745" width="36.33203125" style="73" customWidth="1"/>
    <col min="10746" max="10769" width="3.33203125" style="73" customWidth="1"/>
    <col min="10770" max="10770" width="44.109375" style="73" customWidth="1"/>
    <col min="10771" max="10788" width="9.88671875" style="73" customWidth="1"/>
    <col min="10789" max="11000" width="10.109375" style="73"/>
    <col min="11001" max="11001" width="36.33203125" style="73" customWidth="1"/>
    <col min="11002" max="11025" width="3.33203125" style="73" customWidth="1"/>
    <col min="11026" max="11026" width="44.109375" style="73" customWidth="1"/>
    <col min="11027" max="11044" width="9.88671875" style="73" customWidth="1"/>
    <col min="11045" max="11256" width="10.109375" style="73"/>
    <col min="11257" max="11257" width="36.33203125" style="73" customWidth="1"/>
    <col min="11258" max="11281" width="3.33203125" style="73" customWidth="1"/>
    <col min="11282" max="11282" width="44.109375" style="73" customWidth="1"/>
    <col min="11283" max="11300" width="9.88671875" style="73" customWidth="1"/>
    <col min="11301" max="11512" width="10.109375" style="73"/>
    <col min="11513" max="11513" width="36.33203125" style="73" customWidth="1"/>
    <col min="11514" max="11537" width="3.33203125" style="73" customWidth="1"/>
    <col min="11538" max="11538" width="44.109375" style="73" customWidth="1"/>
    <col min="11539" max="11556" width="9.88671875" style="73" customWidth="1"/>
    <col min="11557" max="11768" width="10.109375" style="73"/>
    <col min="11769" max="11769" width="36.33203125" style="73" customWidth="1"/>
    <col min="11770" max="11793" width="3.33203125" style="73" customWidth="1"/>
    <col min="11794" max="11794" width="44.109375" style="73" customWidth="1"/>
    <col min="11795" max="11812" width="9.88671875" style="73" customWidth="1"/>
    <col min="11813" max="12024" width="10.109375" style="73"/>
    <col min="12025" max="12025" width="36.33203125" style="73" customWidth="1"/>
    <col min="12026" max="12049" width="3.33203125" style="73" customWidth="1"/>
    <col min="12050" max="12050" width="44.109375" style="73" customWidth="1"/>
    <col min="12051" max="12068" width="9.88671875" style="73" customWidth="1"/>
    <col min="12069" max="12280" width="10.109375" style="73"/>
    <col min="12281" max="12281" width="36.33203125" style="73" customWidth="1"/>
    <col min="12282" max="12305" width="3.33203125" style="73" customWidth="1"/>
    <col min="12306" max="12306" width="44.109375" style="73" customWidth="1"/>
    <col min="12307" max="12324" width="9.88671875" style="73" customWidth="1"/>
    <col min="12325" max="12536" width="10.109375" style="73"/>
    <col min="12537" max="12537" width="36.33203125" style="73" customWidth="1"/>
    <col min="12538" max="12561" width="3.33203125" style="73" customWidth="1"/>
    <col min="12562" max="12562" width="44.109375" style="73" customWidth="1"/>
    <col min="12563" max="12580" width="9.88671875" style="73" customWidth="1"/>
    <col min="12581" max="12792" width="10.109375" style="73"/>
    <col min="12793" max="12793" width="36.33203125" style="73" customWidth="1"/>
    <col min="12794" max="12817" width="3.33203125" style="73" customWidth="1"/>
    <col min="12818" max="12818" width="44.109375" style="73" customWidth="1"/>
    <col min="12819" max="12836" width="9.88671875" style="73" customWidth="1"/>
    <col min="12837" max="13048" width="10.109375" style="73"/>
    <col min="13049" max="13049" width="36.33203125" style="73" customWidth="1"/>
    <col min="13050" max="13073" width="3.33203125" style="73" customWidth="1"/>
    <col min="13074" max="13074" width="44.109375" style="73" customWidth="1"/>
    <col min="13075" max="13092" width="9.88671875" style="73" customWidth="1"/>
    <col min="13093" max="13304" width="10.109375" style="73"/>
    <col min="13305" max="13305" width="36.33203125" style="73" customWidth="1"/>
    <col min="13306" max="13329" width="3.33203125" style="73" customWidth="1"/>
    <col min="13330" max="13330" width="44.109375" style="73" customWidth="1"/>
    <col min="13331" max="13348" width="9.88671875" style="73" customWidth="1"/>
    <col min="13349" max="13560" width="10.109375" style="73"/>
    <col min="13561" max="13561" width="36.33203125" style="73" customWidth="1"/>
    <col min="13562" max="13585" width="3.33203125" style="73" customWidth="1"/>
    <col min="13586" max="13586" width="44.109375" style="73" customWidth="1"/>
    <col min="13587" max="13604" width="9.88671875" style="73" customWidth="1"/>
    <col min="13605" max="13816" width="10.109375" style="73"/>
    <col min="13817" max="13817" width="36.33203125" style="73" customWidth="1"/>
    <col min="13818" max="13841" width="3.33203125" style="73" customWidth="1"/>
    <col min="13842" max="13842" width="44.109375" style="73" customWidth="1"/>
    <col min="13843" max="13860" width="9.88671875" style="73" customWidth="1"/>
    <col min="13861" max="14072" width="10.109375" style="73"/>
    <col min="14073" max="14073" width="36.33203125" style="73" customWidth="1"/>
    <col min="14074" max="14097" width="3.33203125" style="73" customWidth="1"/>
    <col min="14098" max="14098" width="44.109375" style="73" customWidth="1"/>
    <col min="14099" max="14116" width="9.88671875" style="73" customWidth="1"/>
    <col min="14117" max="14328" width="10.109375" style="73"/>
    <col min="14329" max="14329" width="36.33203125" style="73" customWidth="1"/>
    <col min="14330" max="14353" width="3.33203125" style="73" customWidth="1"/>
    <col min="14354" max="14354" width="44.109375" style="73" customWidth="1"/>
    <col min="14355" max="14372" width="9.88671875" style="73" customWidth="1"/>
    <col min="14373" max="14584" width="10.109375" style="73"/>
    <col min="14585" max="14585" width="36.33203125" style="73" customWidth="1"/>
    <col min="14586" max="14609" width="3.33203125" style="73" customWidth="1"/>
    <col min="14610" max="14610" width="44.109375" style="73" customWidth="1"/>
    <col min="14611" max="14628" width="9.88671875" style="73" customWidth="1"/>
    <col min="14629" max="14840" width="10.109375" style="73"/>
    <col min="14841" max="14841" width="36.33203125" style="73" customWidth="1"/>
    <col min="14842" max="14865" width="3.33203125" style="73" customWidth="1"/>
    <col min="14866" max="14866" width="44.109375" style="73" customWidth="1"/>
    <col min="14867" max="14884" width="9.88671875" style="73" customWidth="1"/>
    <col min="14885" max="15096" width="10.109375" style="73"/>
    <col min="15097" max="15097" width="36.33203125" style="73" customWidth="1"/>
    <col min="15098" max="15121" width="3.33203125" style="73" customWidth="1"/>
    <col min="15122" max="15122" width="44.109375" style="73" customWidth="1"/>
    <col min="15123" max="15140" width="9.88671875" style="73" customWidth="1"/>
    <col min="15141" max="15352" width="10.109375" style="73"/>
    <col min="15353" max="15353" width="36.33203125" style="73" customWidth="1"/>
    <col min="15354" max="15377" width="3.33203125" style="73" customWidth="1"/>
    <col min="15378" max="15378" width="44.109375" style="73" customWidth="1"/>
    <col min="15379" max="15396" width="9.88671875" style="73" customWidth="1"/>
    <col min="15397" max="15608" width="10.109375" style="73"/>
    <col min="15609" max="15609" width="36.33203125" style="73" customWidth="1"/>
    <col min="15610" max="15633" width="3.33203125" style="73" customWidth="1"/>
    <col min="15634" max="15634" width="44.109375" style="73" customWidth="1"/>
    <col min="15635" max="15652" width="9.88671875" style="73" customWidth="1"/>
    <col min="15653" max="15864" width="10.109375" style="73"/>
    <col min="15865" max="15865" width="36.33203125" style="73" customWidth="1"/>
    <col min="15866" max="15889" width="3.33203125" style="73" customWidth="1"/>
    <col min="15890" max="15890" width="44.109375" style="73" customWidth="1"/>
    <col min="15891" max="15908" width="9.88671875" style="73" customWidth="1"/>
    <col min="15909" max="16120" width="10.109375" style="73"/>
    <col min="16121" max="16121" width="36.33203125" style="73" customWidth="1"/>
    <col min="16122" max="16145" width="3.33203125" style="73" customWidth="1"/>
    <col min="16146" max="16146" width="44.109375" style="73" customWidth="1"/>
    <col min="16147" max="16164" width="9.88671875" style="73" customWidth="1"/>
    <col min="16165" max="16384" width="10.109375" style="73"/>
  </cols>
  <sheetData>
    <row r="1" spans="1:47" ht="15.6" x14ac:dyDescent="0.3">
      <c r="A1" s="385" t="s">
        <v>0</v>
      </c>
      <c r="B1" s="385"/>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385"/>
      <c r="AL1" s="385"/>
      <c r="AM1" s="385"/>
      <c r="AN1" s="385"/>
      <c r="AO1" s="385"/>
      <c r="AP1" s="385"/>
      <c r="AQ1" s="385"/>
      <c r="AR1" s="385"/>
    </row>
    <row r="2" spans="1:47" ht="15.6" x14ac:dyDescent="0.3">
      <c r="A2" s="385" t="s">
        <v>1</v>
      </c>
      <c r="B2" s="385"/>
      <c r="C2" s="385"/>
      <c r="D2" s="385"/>
      <c r="E2" s="385"/>
      <c r="F2" s="385"/>
      <c r="G2" s="385"/>
      <c r="H2" s="385"/>
      <c r="I2" s="385"/>
      <c r="J2" s="385"/>
      <c r="K2" s="385"/>
      <c r="L2" s="385"/>
      <c r="M2" s="385"/>
      <c r="N2" s="385"/>
      <c r="O2" s="385"/>
      <c r="P2" s="385"/>
      <c r="Q2" s="385"/>
      <c r="R2" s="385"/>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row>
    <row r="3" spans="1:47" ht="23.25" customHeight="1" x14ac:dyDescent="0.3">
      <c r="A3" s="385" t="s">
        <v>259</v>
      </c>
      <c r="B3" s="385"/>
      <c r="C3" s="385"/>
      <c r="D3" s="385"/>
      <c r="E3" s="385"/>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5"/>
      <c r="AF3" s="385"/>
      <c r="AG3" s="385"/>
      <c r="AH3" s="385"/>
      <c r="AI3" s="385"/>
      <c r="AJ3" s="385"/>
      <c r="AK3" s="385"/>
      <c r="AL3" s="385"/>
      <c r="AM3" s="385"/>
      <c r="AN3" s="385"/>
      <c r="AO3" s="385"/>
      <c r="AP3" s="385"/>
      <c r="AQ3" s="385"/>
      <c r="AR3" s="385"/>
    </row>
    <row r="4" spans="1:47" ht="10.5" customHeight="1" x14ac:dyDescent="0.3">
      <c r="A4" s="385"/>
      <c r="B4" s="385"/>
      <c r="C4" s="385"/>
      <c r="D4" s="385"/>
      <c r="E4" s="385"/>
      <c r="F4" s="385"/>
      <c r="G4" s="385"/>
      <c r="H4" s="385"/>
      <c r="I4" s="385"/>
      <c r="J4" s="385"/>
      <c r="K4" s="385"/>
      <c r="L4" s="385"/>
      <c r="M4" s="385"/>
      <c r="N4" s="385"/>
      <c r="O4" s="385"/>
      <c r="P4" s="385"/>
      <c r="Q4" s="385"/>
      <c r="R4" s="385"/>
      <c r="S4" s="385"/>
      <c r="T4" s="385"/>
      <c r="U4" s="385"/>
      <c r="V4" s="385"/>
      <c r="W4" s="385"/>
      <c r="X4" s="385"/>
      <c r="Y4" s="385"/>
      <c r="Z4" s="385"/>
      <c r="AA4" s="385"/>
      <c r="AB4" s="385"/>
      <c r="AC4" s="385"/>
      <c r="AD4" s="385"/>
      <c r="AE4" s="386"/>
      <c r="AF4" s="386"/>
      <c r="AG4" s="386"/>
      <c r="AH4" s="386"/>
      <c r="AI4" s="386"/>
      <c r="AJ4" s="386"/>
      <c r="AK4" s="386"/>
      <c r="AL4" s="268"/>
      <c r="AM4" s="268"/>
      <c r="AN4" s="268"/>
      <c r="AO4" s="268"/>
      <c r="AP4" s="268"/>
      <c r="AQ4" s="268"/>
      <c r="AR4" s="268"/>
    </row>
    <row r="5" spans="1:47" ht="32.25" customHeight="1" x14ac:dyDescent="0.3">
      <c r="A5" s="385" t="s">
        <v>257</v>
      </c>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c r="AI5" s="385"/>
      <c r="AJ5" s="385"/>
      <c r="AK5" s="385"/>
      <c r="AL5" s="385"/>
      <c r="AM5" s="385"/>
      <c r="AN5" s="385"/>
      <c r="AO5" s="385"/>
      <c r="AP5" s="385"/>
      <c r="AQ5" s="385"/>
      <c r="AR5" s="385"/>
    </row>
    <row r="6" spans="1:47" ht="38.25" customHeight="1" x14ac:dyDescent="0.3">
      <c r="A6" s="384" t="s">
        <v>271</v>
      </c>
      <c r="B6" s="384"/>
      <c r="C6" s="384"/>
      <c r="D6" s="384"/>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row>
    <row r="7" spans="1:47" ht="43.95" customHeight="1" x14ac:dyDescent="0.3">
      <c r="A7" s="384"/>
      <c r="B7" s="384"/>
      <c r="C7" s="384"/>
      <c r="D7" s="384"/>
      <c r="E7" s="384"/>
      <c r="F7" s="384"/>
      <c r="G7" s="384"/>
      <c r="H7" s="384"/>
      <c r="I7" s="384"/>
      <c r="J7" s="384"/>
      <c r="K7" s="384"/>
      <c r="L7" s="384"/>
      <c r="M7" s="384"/>
      <c r="N7" s="384"/>
      <c r="O7" s="384"/>
      <c r="P7" s="384"/>
      <c r="Q7" s="384"/>
      <c r="R7" s="384"/>
      <c r="S7" s="384"/>
      <c r="T7" s="384"/>
      <c r="U7" s="384"/>
      <c r="V7" s="384"/>
      <c r="W7" s="384"/>
      <c r="X7" s="384"/>
      <c r="Y7" s="384"/>
      <c r="Z7" s="384"/>
      <c r="AA7" s="384"/>
      <c r="AB7" s="384"/>
      <c r="AC7" s="384"/>
      <c r="AD7" s="384"/>
      <c r="AE7" s="384"/>
      <c r="AF7" s="384"/>
      <c r="AG7" s="384"/>
      <c r="AH7" s="384"/>
      <c r="AI7" s="384"/>
      <c r="AJ7" s="384"/>
      <c r="AK7" s="384"/>
      <c r="AL7" s="384"/>
      <c r="AM7" s="384"/>
      <c r="AN7" s="384"/>
      <c r="AO7" s="384"/>
      <c r="AP7" s="384"/>
      <c r="AQ7" s="384"/>
      <c r="AR7" s="384"/>
    </row>
    <row r="8" spans="1:47" ht="9.75" customHeight="1" x14ac:dyDescent="0.3">
      <c r="A8" s="387" t="s">
        <v>112</v>
      </c>
      <c r="B8" s="387"/>
      <c r="C8" s="387"/>
      <c r="D8" s="387"/>
      <c r="E8" s="387"/>
      <c r="F8" s="387"/>
      <c r="G8" s="387"/>
      <c r="H8" s="387"/>
      <c r="I8" s="387"/>
      <c r="J8" s="387"/>
      <c r="K8" s="387"/>
      <c r="L8" s="387"/>
      <c r="M8" s="387"/>
      <c r="N8" s="387"/>
      <c r="O8" s="387"/>
      <c r="P8" s="387"/>
      <c r="Q8" s="387"/>
      <c r="R8" s="387"/>
      <c r="S8" s="387"/>
      <c r="T8" s="387"/>
      <c r="U8" s="387"/>
      <c r="V8" s="387"/>
      <c r="W8" s="387"/>
      <c r="X8" s="387"/>
      <c r="Y8" s="387"/>
      <c r="Z8" s="387"/>
      <c r="AA8" s="387"/>
      <c r="AB8" s="387"/>
      <c r="AC8" s="387"/>
      <c r="AD8" s="387"/>
      <c r="AE8" s="387"/>
      <c r="AF8" s="387"/>
      <c r="AG8" s="387"/>
      <c r="AH8" s="387"/>
      <c r="AI8" s="387"/>
      <c r="AJ8" s="387"/>
      <c r="AK8" s="387"/>
      <c r="AL8" s="387"/>
      <c r="AM8" s="387"/>
      <c r="AN8" s="387"/>
      <c r="AO8" s="387"/>
      <c r="AP8" s="387"/>
      <c r="AQ8" s="387"/>
      <c r="AR8" s="387"/>
    </row>
    <row r="9" spans="1:47" ht="15.75" customHeight="1" x14ac:dyDescent="0.3">
      <c r="A9" s="387"/>
      <c r="B9" s="387"/>
      <c r="C9" s="387"/>
      <c r="D9" s="387"/>
      <c r="E9" s="387"/>
      <c r="F9" s="387"/>
      <c r="G9" s="387"/>
      <c r="H9" s="387"/>
      <c r="I9" s="387"/>
      <c r="J9" s="387"/>
      <c r="K9" s="387"/>
      <c r="L9" s="387"/>
      <c r="M9" s="387"/>
      <c r="N9" s="387"/>
      <c r="O9" s="387"/>
      <c r="P9" s="387"/>
      <c r="Q9" s="387"/>
      <c r="R9" s="387"/>
      <c r="S9" s="387"/>
      <c r="T9" s="387"/>
      <c r="U9" s="387"/>
      <c r="V9" s="387"/>
      <c r="W9" s="387"/>
      <c r="X9" s="387"/>
      <c r="Y9" s="387"/>
      <c r="Z9" s="387"/>
      <c r="AA9" s="387"/>
      <c r="AB9" s="387"/>
      <c r="AC9" s="387"/>
      <c r="AD9" s="387"/>
      <c r="AE9" s="387"/>
      <c r="AF9" s="387"/>
      <c r="AG9" s="387"/>
      <c r="AH9" s="387"/>
      <c r="AI9" s="387"/>
      <c r="AJ9" s="387"/>
      <c r="AK9" s="387"/>
      <c r="AL9" s="387"/>
      <c r="AM9" s="387"/>
      <c r="AN9" s="387"/>
      <c r="AO9" s="387"/>
      <c r="AP9" s="387"/>
      <c r="AQ9" s="387"/>
      <c r="AR9" s="387"/>
    </row>
    <row r="10" spans="1:47" ht="36" customHeight="1" thickBot="1" x14ac:dyDescent="0.35">
      <c r="AE10" s="74"/>
      <c r="AF10" s="76"/>
      <c r="AG10" s="76"/>
      <c r="AH10" s="76"/>
      <c r="AI10" s="76"/>
      <c r="AJ10" s="76"/>
      <c r="AK10" s="76"/>
      <c r="AL10" s="76"/>
      <c r="AM10" s="76"/>
      <c r="AN10" s="76"/>
      <c r="AO10" s="76"/>
      <c r="AP10" s="76"/>
      <c r="AQ10" s="76"/>
      <c r="AR10" s="76"/>
    </row>
    <row r="11" spans="1:47" ht="64.5" customHeight="1" thickTop="1" x14ac:dyDescent="0.3">
      <c r="A11" s="388" t="s">
        <v>113</v>
      </c>
      <c r="B11" s="391"/>
      <c r="C11" s="392"/>
      <c r="D11" s="392"/>
      <c r="E11" s="279"/>
      <c r="F11" s="391"/>
      <c r="G11" s="392"/>
      <c r="H11" s="392"/>
      <c r="I11" s="279"/>
      <c r="J11" s="391" t="s">
        <v>227</v>
      </c>
      <c r="K11" s="392"/>
      <c r="L11" s="392"/>
      <c r="M11" s="279">
        <v>1</v>
      </c>
      <c r="N11" s="391" t="s">
        <v>227</v>
      </c>
      <c r="O11" s="392"/>
      <c r="P11" s="392"/>
      <c r="Q11" s="279">
        <v>2</v>
      </c>
      <c r="R11" s="391" t="s">
        <v>227</v>
      </c>
      <c r="S11" s="392"/>
      <c r="T11" s="392"/>
      <c r="U11" s="279">
        <v>5</v>
      </c>
      <c r="V11" s="391" t="s">
        <v>227</v>
      </c>
      <c r="W11" s="392"/>
      <c r="X11" s="392"/>
      <c r="Y11" s="279">
        <v>6</v>
      </c>
      <c r="Z11" s="391" t="s">
        <v>227</v>
      </c>
      <c r="AA11" s="392"/>
      <c r="AB11" s="392"/>
      <c r="AC11" s="279">
        <v>7</v>
      </c>
      <c r="AD11" s="393" t="s">
        <v>114</v>
      </c>
      <c r="AE11" s="280" t="s">
        <v>115</v>
      </c>
      <c r="AF11" s="281"/>
      <c r="AG11" s="281"/>
      <c r="AH11" s="281"/>
      <c r="AI11" s="281"/>
      <c r="AJ11" s="281"/>
      <c r="AK11" s="281"/>
      <c r="AL11" s="281"/>
      <c r="AM11" s="281"/>
      <c r="AN11" s="281"/>
      <c r="AO11" s="281"/>
      <c r="AP11" s="281"/>
      <c r="AQ11" s="281"/>
      <c r="AR11" s="281"/>
    </row>
    <row r="12" spans="1:47" ht="64.5" customHeight="1" thickBot="1" x14ac:dyDescent="0.35">
      <c r="A12" s="389"/>
      <c r="B12" s="282"/>
      <c r="C12" s="283"/>
      <c r="D12" s="283"/>
      <c r="E12" s="284"/>
      <c r="F12" s="282"/>
      <c r="G12" s="283"/>
      <c r="H12" s="283"/>
      <c r="I12" s="284"/>
      <c r="J12" s="282">
        <v>1</v>
      </c>
      <c r="K12" s="283">
        <v>2</v>
      </c>
      <c r="L12" s="283">
        <v>3</v>
      </c>
      <c r="M12" s="284">
        <v>4</v>
      </c>
      <c r="N12" s="282">
        <v>1</v>
      </c>
      <c r="O12" s="283">
        <v>2</v>
      </c>
      <c r="P12" s="283">
        <v>3</v>
      </c>
      <c r="Q12" s="284">
        <v>4</v>
      </c>
      <c r="R12" s="282">
        <v>1</v>
      </c>
      <c r="S12" s="283">
        <v>2</v>
      </c>
      <c r="T12" s="283">
        <v>3</v>
      </c>
      <c r="U12" s="284">
        <v>4</v>
      </c>
      <c r="V12" s="282">
        <v>1</v>
      </c>
      <c r="W12" s="283">
        <v>2</v>
      </c>
      <c r="X12" s="283">
        <v>3</v>
      </c>
      <c r="Y12" s="284">
        <v>4</v>
      </c>
      <c r="Z12" s="282">
        <v>1</v>
      </c>
      <c r="AA12" s="283">
        <v>2</v>
      </c>
      <c r="AB12" s="283">
        <v>3</v>
      </c>
      <c r="AC12" s="284">
        <v>4</v>
      </c>
      <c r="AD12" s="394"/>
      <c r="AE12" s="285">
        <v>1</v>
      </c>
      <c r="AF12" s="285">
        <v>1</v>
      </c>
      <c r="AG12" s="285">
        <v>1</v>
      </c>
      <c r="AH12" s="285">
        <v>1</v>
      </c>
      <c r="AI12" s="285">
        <v>1</v>
      </c>
      <c r="AJ12" s="285">
        <v>1</v>
      </c>
      <c r="AK12" s="285">
        <v>1</v>
      </c>
      <c r="AL12" s="285">
        <v>1</v>
      </c>
      <c r="AM12" s="285">
        <v>1</v>
      </c>
      <c r="AN12" s="285">
        <v>1</v>
      </c>
      <c r="AO12" s="285">
        <v>1</v>
      </c>
      <c r="AP12" s="285">
        <v>1</v>
      </c>
      <c r="AQ12" s="285">
        <v>1</v>
      </c>
      <c r="AR12" s="285">
        <v>10</v>
      </c>
      <c r="AS12" s="285">
        <v>1</v>
      </c>
      <c r="AT12" s="285">
        <v>1</v>
      </c>
      <c r="AU12" s="286">
        <v>1</v>
      </c>
    </row>
    <row r="13" spans="1:47" ht="160.5" customHeight="1" thickBot="1" x14ac:dyDescent="0.35">
      <c r="A13" s="390"/>
      <c r="B13" s="396"/>
      <c r="C13" s="397"/>
      <c r="D13" s="397"/>
      <c r="E13" s="398"/>
      <c r="F13" s="396"/>
      <c r="G13" s="397"/>
      <c r="H13" s="397"/>
      <c r="I13" s="398"/>
      <c r="J13" s="396"/>
      <c r="K13" s="397"/>
      <c r="L13" s="397"/>
      <c r="M13" s="398"/>
      <c r="N13" s="396"/>
      <c r="O13" s="397"/>
      <c r="P13" s="397"/>
      <c r="Q13" s="398"/>
      <c r="R13" s="396"/>
      <c r="S13" s="397"/>
      <c r="T13" s="397"/>
      <c r="U13" s="398"/>
      <c r="V13" s="396"/>
      <c r="W13" s="397"/>
      <c r="X13" s="397"/>
      <c r="Y13" s="398"/>
      <c r="Z13" s="396"/>
      <c r="AA13" s="397"/>
      <c r="AB13" s="397"/>
      <c r="AC13" s="398"/>
      <c r="AD13" s="395"/>
      <c r="AE13" s="285" t="s">
        <v>22</v>
      </c>
      <c r="AF13" s="286" t="s">
        <v>153</v>
      </c>
      <c r="AG13" s="286" t="s">
        <v>154</v>
      </c>
      <c r="AH13" s="286" t="s">
        <v>254</v>
      </c>
      <c r="AI13" s="286" t="s">
        <v>258</v>
      </c>
      <c r="AJ13" s="286">
        <v>0</v>
      </c>
      <c r="AK13" s="286">
        <v>0</v>
      </c>
      <c r="AL13" s="286" t="s">
        <v>272</v>
      </c>
      <c r="AM13" s="286" t="s">
        <v>273</v>
      </c>
      <c r="AN13" s="286" t="s">
        <v>38</v>
      </c>
      <c r="AO13" s="286" t="s">
        <v>39</v>
      </c>
      <c r="AP13" s="286" t="s">
        <v>158</v>
      </c>
      <c r="AQ13" s="286" t="s">
        <v>189</v>
      </c>
      <c r="AR13" s="286" t="s">
        <v>137</v>
      </c>
      <c r="AS13" s="286" t="s">
        <v>161</v>
      </c>
      <c r="AT13" s="286">
        <v>0</v>
      </c>
      <c r="AU13" s="286">
        <v>0</v>
      </c>
    </row>
    <row r="14" spans="1:47" ht="132.75" customHeight="1" thickBot="1" x14ac:dyDescent="0.35">
      <c r="A14" s="287" t="s">
        <v>228</v>
      </c>
      <c r="B14" s="288"/>
      <c r="C14" s="289"/>
      <c r="D14" s="289"/>
      <c r="E14" s="290"/>
      <c r="F14" s="288"/>
      <c r="G14" s="289"/>
      <c r="H14" s="289"/>
      <c r="I14" s="290"/>
      <c r="J14" s="288">
        <v>1</v>
      </c>
      <c r="K14" s="289">
        <v>1</v>
      </c>
      <c r="L14" s="289"/>
      <c r="M14" s="291"/>
      <c r="N14" s="288"/>
      <c r="O14" s="289"/>
      <c r="P14" s="289"/>
      <c r="Q14" s="291"/>
      <c r="R14" s="288"/>
      <c r="S14" s="289"/>
      <c r="T14" s="289"/>
      <c r="U14" s="291"/>
      <c r="V14" s="288"/>
      <c r="W14" s="289"/>
      <c r="X14" s="289"/>
      <c r="Y14" s="291"/>
      <c r="Z14" s="288">
        <v>1</v>
      </c>
      <c r="AA14" s="289">
        <v>1</v>
      </c>
      <c r="AB14" s="289">
        <v>1</v>
      </c>
      <c r="AC14" s="290">
        <v>1</v>
      </c>
      <c r="AD14" s="270" t="s">
        <v>266</v>
      </c>
      <c r="AE14" s="322">
        <v>0.12</v>
      </c>
      <c r="AF14" s="322">
        <v>0.16</v>
      </c>
      <c r="AG14" s="322">
        <v>0.16</v>
      </c>
      <c r="AH14" s="250">
        <v>1</v>
      </c>
      <c r="AI14" s="250">
        <v>1</v>
      </c>
      <c r="AJ14" s="249">
        <v>0</v>
      </c>
      <c r="AK14" s="249">
        <v>0</v>
      </c>
      <c r="AL14" s="250"/>
      <c r="AM14" s="250"/>
      <c r="AN14" s="250"/>
      <c r="AO14" s="250"/>
      <c r="AP14" s="250"/>
      <c r="AQ14" s="251"/>
      <c r="AR14" s="251"/>
      <c r="AS14" s="251"/>
      <c r="AT14" s="250">
        <v>0</v>
      </c>
      <c r="AU14" s="250">
        <v>0</v>
      </c>
    </row>
    <row r="15" spans="1:47" ht="14.4" thickBot="1" x14ac:dyDescent="0.35">
      <c r="A15" s="292" t="s">
        <v>229</v>
      </c>
      <c r="B15" s="293"/>
      <c r="C15" s="294"/>
      <c r="D15" s="294"/>
      <c r="E15" s="295"/>
      <c r="F15" s="293"/>
      <c r="G15" s="294"/>
      <c r="H15" s="294"/>
      <c r="I15" s="296"/>
      <c r="J15" s="293"/>
      <c r="K15" s="294"/>
      <c r="L15" s="294"/>
      <c r="M15" s="295"/>
      <c r="N15" s="293"/>
      <c r="O15" s="294"/>
      <c r="P15" s="294"/>
      <c r="Q15" s="296"/>
      <c r="R15" s="293"/>
      <c r="S15" s="294"/>
      <c r="T15" s="294"/>
      <c r="U15" s="295"/>
      <c r="V15" s="293"/>
      <c r="W15" s="294"/>
      <c r="X15" s="294"/>
      <c r="Y15" s="296"/>
      <c r="Z15" s="293"/>
      <c r="AA15" s="294"/>
      <c r="AB15" s="294"/>
      <c r="AC15" s="295"/>
      <c r="AD15" s="269"/>
      <c r="AE15" s="322"/>
      <c r="AF15" s="322"/>
      <c r="AG15" s="322"/>
      <c r="AH15" s="250"/>
      <c r="AI15" s="250"/>
      <c r="AJ15" s="249"/>
      <c r="AK15" s="249"/>
      <c r="AL15" s="250"/>
      <c r="AM15" s="250"/>
      <c r="AN15" s="250"/>
      <c r="AO15" s="250"/>
      <c r="AP15" s="250"/>
      <c r="AQ15" s="250"/>
      <c r="AR15" s="250"/>
      <c r="AS15" s="250"/>
      <c r="AT15" s="250"/>
      <c r="AU15" s="250"/>
    </row>
    <row r="16" spans="1:47" ht="177.75" customHeight="1" thickBot="1" x14ac:dyDescent="0.35">
      <c r="A16" s="297" t="s">
        <v>230</v>
      </c>
      <c r="B16" s="298"/>
      <c r="C16" s="299"/>
      <c r="D16" s="299"/>
      <c r="E16" s="300"/>
      <c r="F16" s="298"/>
      <c r="G16" s="299"/>
      <c r="H16" s="299"/>
      <c r="I16" s="301"/>
      <c r="J16" s="298">
        <v>1</v>
      </c>
      <c r="K16" s="299">
        <v>1</v>
      </c>
      <c r="L16" s="299">
        <v>1</v>
      </c>
      <c r="M16" s="300">
        <v>1</v>
      </c>
      <c r="N16" s="298">
        <v>1</v>
      </c>
      <c r="O16" s="299">
        <v>1</v>
      </c>
      <c r="P16" s="299">
        <v>1</v>
      </c>
      <c r="Q16" s="301">
        <v>1</v>
      </c>
      <c r="R16" s="298">
        <v>1</v>
      </c>
      <c r="S16" s="299">
        <v>1</v>
      </c>
      <c r="T16" s="299">
        <v>1</v>
      </c>
      <c r="U16" s="300">
        <v>1</v>
      </c>
      <c r="V16" s="298">
        <v>1</v>
      </c>
      <c r="W16" s="299">
        <v>1</v>
      </c>
      <c r="X16" s="299">
        <v>1</v>
      </c>
      <c r="Y16" s="301">
        <v>1</v>
      </c>
      <c r="Z16" s="298">
        <v>1</v>
      </c>
      <c r="AA16" s="299">
        <v>1</v>
      </c>
      <c r="AB16" s="299">
        <v>1</v>
      </c>
      <c r="AC16" s="300">
        <v>1</v>
      </c>
      <c r="AD16" s="270" t="s">
        <v>267</v>
      </c>
      <c r="AE16" s="322">
        <v>0.30000000000000004</v>
      </c>
      <c r="AF16" s="322">
        <v>0.4</v>
      </c>
      <c r="AG16" s="322">
        <v>0.4</v>
      </c>
      <c r="AH16" s="250">
        <v>0.75</v>
      </c>
      <c r="AI16" s="250">
        <v>0.75</v>
      </c>
      <c r="AJ16" s="249">
        <v>0</v>
      </c>
      <c r="AK16" s="249">
        <v>0</v>
      </c>
      <c r="AL16" s="250"/>
      <c r="AM16" s="250"/>
      <c r="AN16" s="250"/>
      <c r="AO16" s="250"/>
      <c r="AP16" s="250"/>
      <c r="AQ16" s="250"/>
      <c r="AR16" s="250">
        <v>14</v>
      </c>
      <c r="AS16" s="250">
        <v>2.4</v>
      </c>
      <c r="AT16" s="250">
        <v>0</v>
      </c>
      <c r="AU16" s="250">
        <v>0</v>
      </c>
    </row>
    <row r="17" spans="1:49" ht="135" customHeight="1" thickBot="1" x14ac:dyDescent="0.35">
      <c r="A17" s="302" t="s">
        <v>231</v>
      </c>
      <c r="B17" s="293"/>
      <c r="C17" s="294"/>
      <c r="D17" s="294"/>
      <c r="E17" s="295"/>
      <c r="F17" s="293"/>
      <c r="G17" s="294"/>
      <c r="H17" s="294"/>
      <c r="I17" s="296"/>
      <c r="J17" s="293">
        <v>1</v>
      </c>
      <c r="K17" s="294">
        <v>1</v>
      </c>
      <c r="L17" s="294">
        <v>1</v>
      </c>
      <c r="M17" s="295">
        <v>1</v>
      </c>
      <c r="N17" s="293">
        <v>1</v>
      </c>
      <c r="O17" s="294">
        <v>1</v>
      </c>
      <c r="P17" s="294">
        <v>1</v>
      </c>
      <c r="Q17" s="296">
        <v>1</v>
      </c>
      <c r="R17" s="293">
        <v>1</v>
      </c>
      <c r="S17" s="294">
        <v>1</v>
      </c>
      <c r="T17" s="294">
        <v>1</v>
      </c>
      <c r="U17" s="295">
        <v>1</v>
      </c>
      <c r="V17" s="293">
        <v>1</v>
      </c>
      <c r="W17" s="294">
        <v>1</v>
      </c>
      <c r="X17" s="294">
        <v>1</v>
      </c>
      <c r="Y17" s="296">
        <v>1</v>
      </c>
      <c r="Z17" s="293">
        <v>1</v>
      </c>
      <c r="AA17" s="294">
        <v>1</v>
      </c>
      <c r="AB17" s="294">
        <v>1</v>
      </c>
      <c r="AC17" s="295">
        <v>1</v>
      </c>
      <c r="AD17" s="270" t="s">
        <v>268</v>
      </c>
      <c r="AE17" s="322">
        <v>0.30000000000000004</v>
      </c>
      <c r="AF17" s="322">
        <v>0.4</v>
      </c>
      <c r="AG17" s="322">
        <v>0.4</v>
      </c>
      <c r="AH17" s="250"/>
      <c r="AI17" s="250"/>
      <c r="AJ17" s="249">
        <v>0</v>
      </c>
      <c r="AK17" s="249">
        <v>0</v>
      </c>
      <c r="AL17" s="250"/>
      <c r="AM17" s="250"/>
      <c r="AN17" s="250"/>
      <c r="AO17" s="250"/>
      <c r="AP17" s="250"/>
      <c r="AQ17" s="252"/>
      <c r="AR17" s="250">
        <v>6</v>
      </c>
      <c r="AS17" s="250">
        <v>1.6</v>
      </c>
      <c r="AT17" s="250">
        <v>0</v>
      </c>
      <c r="AU17" s="250">
        <v>0</v>
      </c>
    </row>
    <row r="18" spans="1:49" ht="135" customHeight="1" thickBot="1" x14ac:dyDescent="0.35">
      <c r="A18" s="302" t="s">
        <v>232</v>
      </c>
      <c r="B18" s="293"/>
      <c r="C18" s="294"/>
      <c r="D18" s="294"/>
      <c r="E18" s="296"/>
      <c r="F18" s="293"/>
      <c r="G18" s="294"/>
      <c r="H18" s="294"/>
      <c r="I18" s="296"/>
      <c r="J18" s="293"/>
      <c r="K18" s="294"/>
      <c r="L18" s="294"/>
      <c r="M18" s="296">
        <v>1</v>
      </c>
      <c r="N18" s="293"/>
      <c r="O18" s="294"/>
      <c r="P18" s="294" t="s">
        <v>125</v>
      </c>
      <c r="Q18" s="296">
        <v>1</v>
      </c>
      <c r="R18" s="293"/>
      <c r="S18" s="294"/>
      <c r="T18" s="294"/>
      <c r="U18" s="296">
        <v>1</v>
      </c>
      <c r="V18" s="293"/>
      <c r="W18" s="294"/>
      <c r="X18" s="294" t="s">
        <v>125</v>
      </c>
      <c r="Y18" s="296">
        <v>1</v>
      </c>
      <c r="Z18" s="293"/>
      <c r="AA18" s="294"/>
      <c r="AB18" s="294"/>
      <c r="AC18" s="296">
        <v>1</v>
      </c>
      <c r="AD18" s="270" t="s">
        <v>266</v>
      </c>
      <c r="AE18" s="322">
        <v>0.18</v>
      </c>
      <c r="AF18" s="322">
        <v>0.24</v>
      </c>
      <c r="AG18" s="322">
        <v>0.24</v>
      </c>
      <c r="AH18" s="250">
        <v>0.5</v>
      </c>
      <c r="AI18" s="250">
        <v>0.5</v>
      </c>
      <c r="AJ18" s="249">
        <v>0</v>
      </c>
      <c r="AK18" s="249">
        <v>0</v>
      </c>
      <c r="AL18" s="250"/>
      <c r="AM18" s="250"/>
      <c r="AN18" s="250"/>
      <c r="AO18" s="250"/>
      <c r="AP18" s="250"/>
      <c r="AQ18" s="250"/>
      <c r="AR18" s="250"/>
      <c r="AS18" s="250"/>
      <c r="AT18" s="250"/>
      <c r="AU18" s="250"/>
    </row>
    <row r="19" spans="1:49" ht="96.75" customHeight="1" thickBot="1" x14ac:dyDescent="0.35">
      <c r="A19" s="302" t="s">
        <v>233</v>
      </c>
      <c r="B19" s="298"/>
      <c r="C19" s="299"/>
      <c r="D19" s="299"/>
      <c r="E19" s="300"/>
      <c r="F19" s="298"/>
      <c r="G19" s="299"/>
      <c r="H19" s="299"/>
      <c r="I19" s="301"/>
      <c r="J19" s="298">
        <v>1</v>
      </c>
      <c r="K19" s="299">
        <v>1</v>
      </c>
      <c r="L19" s="299">
        <v>1</v>
      </c>
      <c r="M19" s="300">
        <v>1</v>
      </c>
      <c r="N19" s="298">
        <v>1</v>
      </c>
      <c r="O19" s="299">
        <v>1</v>
      </c>
      <c r="P19" s="299">
        <v>1</v>
      </c>
      <c r="Q19" s="301">
        <v>1</v>
      </c>
      <c r="R19" s="298">
        <v>1</v>
      </c>
      <c r="S19" s="299">
        <v>1</v>
      </c>
      <c r="T19" s="299">
        <v>1</v>
      </c>
      <c r="U19" s="300">
        <v>1</v>
      </c>
      <c r="V19" s="298">
        <v>1</v>
      </c>
      <c r="W19" s="299">
        <v>1</v>
      </c>
      <c r="X19" s="299">
        <v>1</v>
      </c>
      <c r="Y19" s="301">
        <v>1</v>
      </c>
      <c r="Z19" s="298">
        <v>1</v>
      </c>
      <c r="AA19" s="299">
        <v>1</v>
      </c>
      <c r="AB19" s="299">
        <v>1</v>
      </c>
      <c r="AC19" s="300">
        <v>1</v>
      </c>
      <c r="AD19" s="270" t="s">
        <v>269</v>
      </c>
      <c r="AE19" s="322">
        <v>0.15000000000000002</v>
      </c>
      <c r="AF19" s="322">
        <v>0.2</v>
      </c>
      <c r="AG19" s="322">
        <v>0.2</v>
      </c>
      <c r="AH19" s="250"/>
      <c r="AI19" s="250"/>
      <c r="AJ19" s="249">
        <v>0</v>
      </c>
      <c r="AK19" s="249">
        <v>0</v>
      </c>
      <c r="AL19" s="250"/>
      <c r="AM19" s="250"/>
      <c r="AN19" s="250"/>
      <c r="AO19" s="250"/>
      <c r="AP19" s="250"/>
      <c r="AQ19" s="250"/>
      <c r="AR19" s="250"/>
      <c r="AS19" s="250"/>
      <c r="AT19" s="250"/>
      <c r="AU19" s="250"/>
    </row>
    <row r="20" spans="1:49" ht="61.5" customHeight="1" thickBot="1" x14ac:dyDescent="0.35">
      <c r="A20" s="302" t="s">
        <v>234</v>
      </c>
      <c r="B20" s="293"/>
      <c r="C20" s="294"/>
      <c r="D20" s="294"/>
      <c r="E20" s="295"/>
      <c r="F20" s="293"/>
      <c r="G20" s="294"/>
      <c r="H20" s="294"/>
      <c r="I20" s="296"/>
      <c r="J20" s="293"/>
      <c r="K20" s="294"/>
      <c r="L20" s="294"/>
      <c r="M20" s="296">
        <v>1</v>
      </c>
      <c r="N20" s="293"/>
      <c r="O20" s="294"/>
      <c r="P20" s="294"/>
      <c r="Q20" s="301">
        <v>1</v>
      </c>
      <c r="R20" s="293"/>
      <c r="S20" s="294"/>
      <c r="T20" s="294"/>
      <c r="U20" s="296">
        <v>1</v>
      </c>
      <c r="V20" s="293"/>
      <c r="W20" s="294"/>
      <c r="X20" s="294"/>
      <c r="Y20" s="296">
        <v>1</v>
      </c>
      <c r="Z20" s="293"/>
      <c r="AA20" s="294"/>
      <c r="AB20" s="294"/>
      <c r="AC20" s="296">
        <v>1</v>
      </c>
      <c r="AD20" s="270" t="s">
        <v>269</v>
      </c>
      <c r="AE20" s="322">
        <v>0.15000000000000002</v>
      </c>
      <c r="AF20" s="322">
        <v>0.2</v>
      </c>
      <c r="AG20" s="322">
        <v>0.2</v>
      </c>
      <c r="AH20" s="250"/>
      <c r="AI20" s="250"/>
      <c r="AJ20" s="249">
        <v>0</v>
      </c>
      <c r="AK20" s="249">
        <v>0</v>
      </c>
      <c r="AL20" s="250"/>
      <c r="AM20" s="250"/>
      <c r="AN20" s="250"/>
      <c r="AO20" s="250"/>
      <c r="AP20" s="250"/>
      <c r="AQ20" s="250"/>
      <c r="AR20" s="250"/>
      <c r="AS20" s="250"/>
      <c r="AT20" s="250"/>
      <c r="AU20" s="250"/>
    </row>
    <row r="21" spans="1:49" ht="126.75" customHeight="1" thickBot="1" x14ac:dyDescent="0.35">
      <c r="A21" s="302" t="s">
        <v>235</v>
      </c>
      <c r="B21" s="298"/>
      <c r="C21" s="299"/>
      <c r="D21" s="299"/>
      <c r="E21" s="300"/>
      <c r="F21" s="298"/>
      <c r="G21" s="299"/>
      <c r="H21" s="299"/>
      <c r="I21" s="301"/>
      <c r="J21" s="298"/>
      <c r="K21" s="299"/>
      <c r="L21" s="299"/>
      <c r="M21" s="300"/>
      <c r="N21" s="298"/>
      <c r="O21" s="299"/>
      <c r="P21" s="299"/>
      <c r="Q21" s="301">
        <v>1</v>
      </c>
      <c r="R21" s="298"/>
      <c r="S21" s="299"/>
      <c r="T21" s="299"/>
      <c r="U21" s="296">
        <v>1</v>
      </c>
      <c r="V21" s="298"/>
      <c r="W21" s="299"/>
      <c r="X21" s="299"/>
      <c r="Y21" s="301" t="s">
        <v>125</v>
      </c>
      <c r="Z21" s="298"/>
      <c r="AA21" s="299"/>
      <c r="AB21" s="299"/>
      <c r="AC21" s="296">
        <v>1</v>
      </c>
      <c r="AD21" s="270" t="s">
        <v>266</v>
      </c>
      <c r="AE21" s="322">
        <v>0.15000000000000002</v>
      </c>
      <c r="AF21" s="322">
        <v>0.2</v>
      </c>
      <c r="AG21" s="322">
        <v>0.2</v>
      </c>
      <c r="AH21" s="250">
        <v>0.125</v>
      </c>
      <c r="AI21" s="250">
        <v>0.125</v>
      </c>
      <c r="AJ21" s="249">
        <v>0</v>
      </c>
      <c r="AK21" s="249">
        <v>0</v>
      </c>
      <c r="AL21" s="250"/>
      <c r="AM21" s="250"/>
      <c r="AN21" s="250"/>
      <c r="AO21" s="250"/>
      <c r="AP21" s="250"/>
      <c r="AQ21" s="250"/>
      <c r="AR21" s="250"/>
      <c r="AS21" s="250"/>
      <c r="AT21" s="250"/>
      <c r="AU21" s="250"/>
    </row>
    <row r="22" spans="1:49" ht="107.25" customHeight="1" thickBot="1" x14ac:dyDescent="0.35">
      <c r="A22" s="302" t="s">
        <v>236</v>
      </c>
      <c r="B22" s="293"/>
      <c r="C22" s="294"/>
      <c r="D22" s="294"/>
      <c r="E22" s="295"/>
      <c r="F22" s="293"/>
      <c r="G22" s="294"/>
      <c r="H22" s="294"/>
      <c r="I22" s="296"/>
      <c r="J22" s="293"/>
      <c r="K22" s="294"/>
      <c r="L22" s="294"/>
      <c r="M22" s="295"/>
      <c r="N22" s="293"/>
      <c r="O22" s="294"/>
      <c r="P22" s="294"/>
      <c r="Q22" s="301">
        <v>1</v>
      </c>
      <c r="R22" s="293"/>
      <c r="S22" s="294"/>
      <c r="T22" s="294"/>
      <c r="U22" s="296">
        <v>1</v>
      </c>
      <c r="V22" s="293"/>
      <c r="W22" s="294"/>
      <c r="X22" s="294"/>
      <c r="Y22" s="296"/>
      <c r="Z22" s="293"/>
      <c r="AA22" s="294"/>
      <c r="AB22" s="294"/>
      <c r="AC22" s="296">
        <v>1</v>
      </c>
      <c r="AD22" s="270" t="s">
        <v>266</v>
      </c>
      <c r="AE22" s="322">
        <v>0.15000000000000002</v>
      </c>
      <c r="AF22" s="322">
        <v>0.2</v>
      </c>
      <c r="AG22" s="322">
        <v>0.2</v>
      </c>
      <c r="AH22" s="250">
        <v>0.125</v>
      </c>
      <c r="AI22" s="250">
        <v>0.125</v>
      </c>
      <c r="AJ22" s="249">
        <v>0</v>
      </c>
      <c r="AK22" s="249">
        <v>0</v>
      </c>
      <c r="AL22" s="250"/>
      <c r="AM22" s="250"/>
      <c r="AN22" s="250"/>
      <c r="AO22" s="250"/>
      <c r="AP22" s="250"/>
      <c r="AQ22" s="250"/>
      <c r="AR22" s="250"/>
      <c r="AS22" s="250"/>
      <c r="AT22" s="250"/>
      <c r="AU22" s="250"/>
    </row>
    <row r="23" spans="1:49" ht="15" customHeight="1" thickBot="1" x14ac:dyDescent="0.35">
      <c r="A23" s="303"/>
      <c r="B23" s="399"/>
      <c r="C23" s="400"/>
      <c r="D23" s="400"/>
      <c r="E23" s="400"/>
      <c r="F23" s="400"/>
      <c r="G23" s="400"/>
      <c r="H23" s="400"/>
      <c r="I23" s="400"/>
      <c r="J23" s="400"/>
      <c r="K23" s="400"/>
      <c r="L23" s="400"/>
      <c r="M23" s="400"/>
      <c r="N23" s="400"/>
      <c r="O23" s="400"/>
      <c r="P23" s="400"/>
      <c r="Q23" s="400"/>
      <c r="R23" s="400"/>
      <c r="S23" s="400"/>
      <c r="T23" s="400"/>
      <c r="U23" s="400"/>
      <c r="V23" s="400"/>
      <c r="W23" s="400"/>
      <c r="X23" s="400"/>
      <c r="Y23" s="400"/>
      <c r="Z23" s="400"/>
      <c r="AA23" s="400"/>
      <c r="AB23" s="400"/>
      <c r="AC23" s="400"/>
      <c r="AD23" s="304" t="s">
        <v>133</v>
      </c>
      <c r="AE23" s="305">
        <v>1.5</v>
      </c>
      <c r="AF23" s="306">
        <v>2</v>
      </c>
      <c r="AG23" s="306">
        <v>2</v>
      </c>
      <c r="AH23" s="306">
        <v>2.5</v>
      </c>
      <c r="AI23" s="306">
        <v>2.5</v>
      </c>
      <c r="AJ23" s="306">
        <v>0</v>
      </c>
      <c r="AK23" s="306">
        <v>0</v>
      </c>
      <c r="AL23" s="403" t="s">
        <v>252</v>
      </c>
      <c r="AM23" s="404"/>
      <c r="AN23" s="404"/>
      <c r="AO23" s="404"/>
      <c r="AP23" s="404"/>
      <c r="AQ23" s="405"/>
      <c r="AR23" s="306">
        <v>20</v>
      </c>
      <c r="AS23" s="306">
        <v>4</v>
      </c>
      <c r="AT23" s="306">
        <v>0</v>
      </c>
      <c r="AU23" s="306">
        <v>0</v>
      </c>
    </row>
    <row r="24" spans="1:49" ht="14.4" thickTop="1" x14ac:dyDescent="0.25">
      <c r="A24" s="307"/>
      <c r="AD24" s="308" t="s">
        <v>237</v>
      </c>
      <c r="AE24" s="329"/>
      <c r="AF24" s="329"/>
      <c r="AG24" s="329"/>
      <c r="AH24" s="329"/>
      <c r="AI24" s="329"/>
      <c r="AJ24" s="329"/>
      <c r="AK24" s="329"/>
      <c r="AL24" s="329"/>
      <c r="AM24" s="329"/>
      <c r="AN24" s="329"/>
      <c r="AO24" s="329"/>
      <c r="AP24" s="329"/>
      <c r="AQ24" s="329"/>
      <c r="AR24" s="329"/>
      <c r="AS24" s="329"/>
      <c r="AT24" s="323">
        <v>0</v>
      </c>
      <c r="AU24" s="323">
        <v>0</v>
      </c>
      <c r="AV24" s="317"/>
      <c r="AW24" s="317"/>
    </row>
    <row r="25" spans="1:49" ht="15.6" x14ac:dyDescent="0.3">
      <c r="A25" s="309" t="s">
        <v>238</v>
      </c>
      <c r="C25" s="310"/>
      <c r="D25" s="310"/>
      <c r="F25" s="310"/>
      <c r="G25" s="310"/>
      <c r="H25" s="310"/>
      <c r="I25" s="310"/>
      <c r="K25" s="310"/>
      <c r="L25" s="310"/>
      <c r="N25" s="310"/>
      <c r="O25" s="310"/>
      <c r="P25" s="310"/>
      <c r="Q25" s="310"/>
      <c r="S25" s="310"/>
      <c r="T25" s="310"/>
      <c r="V25" s="310"/>
      <c r="W25" s="310"/>
      <c r="X25" s="310"/>
      <c r="Y25" s="310"/>
      <c r="AA25" s="310"/>
      <c r="AB25" s="310"/>
      <c r="AD25" s="308" t="s">
        <v>239</v>
      </c>
      <c r="AE25" s="330"/>
      <c r="AF25" s="330"/>
      <c r="AG25" s="330"/>
      <c r="AH25" s="330"/>
      <c r="AI25" s="330"/>
      <c r="AJ25" s="330"/>
      <c r="AK25" s="330"/>
      <c r="AL25" s="330"/>
      <c r="AM25" s="330"/>
      <c r="AN25" s="330"/>
      <c r="AO25" s="330"/>
      <c r="AP25" s="330"/>
      <c r="AQ25" s="330"/>
      <c r="AR25" s="330"/>
      <c r="AS25" s="330"/>
      <c r="AT25" s="311" t="b">
        <v>1</v>
      </c>
      <c r="AU25" s="311" t="b">
        <v>1</v>
      </c>
      <c r="AV25" s="317"/>
      <c r="AW25" s="317"/>
    </row>
    <row r="26" spans="1:49" x14ac:dyDescent="0.3">
      <c r="A26" s="312" t="s">
        <v>250</v>
      </c>
      <c r="C26" s="310"/>
      <c r="D26" s="310"/>
      <c r="E26" s="310"/>
      <c r="F26" s="310"/>
      <c r="G26" s="310"/>
      <c r="H26" s="310"/>
      <c r="I26" s="310"/>
      <c r="K26" s="310"/>
      <c r="L26" s="310"/>
      <c r="M26" s="310"/>
      <c r="N26" s="310"/>
      <c r="O26" s="310"/>
      <c r="P26" s="310"/>
      <c r="Q26" s="310"/>
      <c r="S26" s="310"/>
      <c r="T26" s="310"/>
      <c r="U26" s="310"/>
      <c r="V26" s="310"/>
      <c r="W26" s="310"/>
      <c r="X26" s="310"/>
      <c r="Y26" s="310"/>
      <c r="AA26" s="310"/>
      <c r="AB26" s="310"/>
      <c r="AC26" s="310"/>
      <c r="AD26" s="310"/>
      <c r="AE26" s="311"/>
      <c r="AF26" s="311"/>
      <c r="AG26" s="311"/>
      <c r="AH26" s="311"/>
      <c r="AI26" s="311"/>
      <c r="AJ26" s="311"/>
      <c r="AK26" s="311"/>
      <c r="AL26" s="311"/>
      <c r="AM26" s="311"/>
      <c r="AN26" s="311"/>
      <c r="AO26" s="311"/>
      <c r="AP26" s="311"/>
      <c r="AQ26" s="311"/>
      <c r="AR26" s="311"/>
      <c r="AS26" s="317"/>
      <c r="AT26" s="317"/>
      <c r="AU26" s="317"/>
      <c r="AV26" s="317"/>
      <c r="AW26" s="317"/>
    </row>
    <row r="27" spans="1:49" ht="15" customHeight="1" x14ac:dyDescent="0.3">
      <c r="AE27" s="311"/>
      <c r="AF27" s="311"/>
      <c r="AG27" s="311"/>
      <c r="AH27" s="311"/>
      <c r="AI27" s="311"/>
      <c r="AJ27" s="311"/>
      <c r="AK27" s="311"/>
      <c r="AL27" s="311"/>
      <c r="AM27" s="311"/>
      <c r="AN27" s="311"/>
      <c r="AO27" s="311"/>
      <c r="AP27" s="311"/>
      <c r="AQ27" s="311"/>
      <c r="AR27" s="311"/>
      <c r="AS27" s="317"/>
      <c r="AT27" s="317"/>
      <c r="AU27" s="317"/>
      <c r="AV27" s="317"/>
      <c r="AW27" s="317"/>
    </row>
    <row r="28" spans="1:49" x14ac:dyDescent="0.3">
      <c r="AD28" s="87"/>
      <c r="AE28" s="311"/>
      <c r="AF28" s="311"/>
      <c r="AG28" s="311"/>
      <c r="AH28" s="311"/>
      <c r="AI28" s="311"/>
      <c r="AJ28" s="311"/>
      <c r="AK28" s="311"/>
      <c r="AL28" s="311"/>
      <c r="AM28" s="311"/>
      <c r="AN28" s="311"/>
      <c r="AO28" s="311"/>
      <c r="AP28" s="311"/>
      <c r="AQ28" s="311"/>
      <c r="AR28" s="311"/>
      <c r="AS28" s="317"/>
      <c r="AT28" s="317"/>
      <c r="AU28" s="317"/>
      <c r="AV28" s="317"/>
      <c r="AW28" s="317"/>
    </row>
    <row r="29" spans="1:49" ht="15.6" x14ac:dyDescent="0.3">
      <c r="A29" s="138"/>
      <c r="B29" s="313"/>
      <c r="C29" s="313"/>
      <c r="D29" s="314"/>
      <c r="E29" s="315"/>
      <c r="F29" s="315"/>
      <c r="J29" s="313"/>
      <c r="K29" s="313"/>
      <c r="L29" s="314"/>
      <c r="M29" s="315"/>
      <c r="N29" s="315"/>
      <c r="R29" s="313"/>
      <c r="S29" s="313"/>
      <c r="T29" s="314"/>
      <c r="U29" s="315"/>
      <c r="V29" s="315"/>
      <c r="Z29" s="313"/>
      <c r="AA29" s="313"/>
      <c r="AB29" s="314"/>
      <c r="AC29" s="315"/>
      <c r="AE29" s="311"/>
      <c r="AF29" s="311"/>
      <c r="AG29" s="311"/>
      <c r="AH29" s="311"/>
      <c r="AI29" s="311"/>
      <c r="AJ29" s="311"/>
      <c r="AK29" s="311"/>
      <c r="AL29" s="311"/>
      <c r="AM29" s="311"/>
      <c r="AN29" s="311"/>
      <c r="AO29" s="311"/>
      <c r="AP29" s="311"/>
      <c r="AQ29" s="311"/>
      <c r="AR29" s="311"/>
      <c r="AS29" s="317"/>
      <c r="AT29" s="317"/>
      <c r="AU29" s="317"/>
      <c r="AV29" s="317"/>
    </row>
    <row r="30" spans="1:49" x14ac:dyDescent="0.3">
      <c r="A30" s="401"/>
      <c r="B30" s="401"/>
      <c r="C30" s="401"/>
      <c r="D30" s="401"/>
      <c r="E30" s="401"/>
      <c r="F30" s="401"/>
      <c r="G30" s="401"/>
      <c r="H30" s="401"/>
      <c r="AE30" s="311"/>
      <c r="AF30" s="318"/>
      <c r="AG30" s="311"/>
      <c r="AH30" s="311"/>
      <c r="AI30" s="311"/>
      <c r="AJ30" s="311"/>
      <c r="AK30" s="311"/>
      <c r="AL30" s="311"/>
      <c r="AM30" s="311"/>
      <c r="AN30" s="311"/>
      <c r="AO30" s="311"/>
      <c r="AP30" s="311"/>
      <c r="AQ30" s="311"/>
      <c r="AR30" s="311"/>
      <c r="AS30" s="317"/>
      <c r="AT30" s="317"/>
      <c r="AU30" s="317"/>
      <c r="AV30" s="317"/>
    </row>
    <row r="31" spans="1:49" s="75" customFormat="1" ht="16.5" customHeight="1" x14ac:dyDescent="0.3">
      <c r="A31" s="402" t="s">
        <v>180</v>
      </c>
      <c r="B31" s="402"/>
      <c r="C31" s="402"/>
      <c r="D31" s="402"/>
      <c r="E31" s="402"/>
      <c r="F31" s="402"/>
      <c r="G31" s="402"/>
      <c r="H31" s="402"/>
      <c r="I31" s="73"/>
      <c r="J31" s="73"/>
      <c r="K31" s="73"/>
      <c r="L31" s="73"/>
      <c r="M31" s="73"/>
      <c r="N31" s="73"/>
      <c r="O31" s="73"/>
      <c r="P31" s="73"/>
      <c r="Q31" s="73"/>
      <c r="R31" s="73"/>
      <c r="S31" s="73"/>
      <c r="T31" s="73"/>
      <c r="U31" s="73"/>
      <c r="V31" s="73"/>
      <c r="W31" s="73"/>
      <c r="X31" s="73"/>
      <c r="Y31" s="73"/>
      <c r="Z31" s="73"/>
      <c r="AA31" s="73"/>
      <c r="AB31" s="73"/>
      <c r="AC31" s="73"/>
      <c r="AD31" s="73"/>
      <c r="AG31" s="311"/>
      <c r="AH31" s="311"/>
      <c r="AI31" s="311"/>
      <c r="AJ31" s="311"/>
      <c r="AK31" s="311"/>
      <c r="AL31" s="311"/>
      <c r="AM31" s="311"/>
      <c r="AN31" s="311"/>
      <c r="AO31" s="311"/>
      <c r="AP31" s="311"/>
      <c r="AQ31" s="311"/>
      <c r="AR31" s="311"/>
      <c r="AS31" s="311"/>
      <c r="AT31" s="311"/>
      <c r="AU31" s="311"/>
    </row>
    <row r="32" spans="1:49" s="75" customFormat="1" x14ac:dyDescent="0.2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316"/>
    </row>
    <row r="33" spans="1:31" s="75" customFormat="1" x14ac:dyDescent="0.2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316"/>
    </row>
    <row r="34" spans="1:31" s="75" customFormat="1" x14ac:dyDescent="0.25">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316"/>
    </row>
    <row r="35" spans="1:31" s="75" customFormat="1" x14ac:dyDescent="0.25">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316"/>
    </row>
    <row r="36" spans="1:31" s="75" customFormat="1" x14ac:dyDescent="0.25">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316"/>
    </row>
    <row r="37" spans="1:31" s="75" customFormat="1" x14ac:dyDescent="0.25">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316"/>
    </row>
    <row r="38" spans="1:31" s="75" customFormat="1" x14ac:dyDescent="0.25">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316"/>
    </row>
    <row r="39" spans="1:31" s="75" customFormat="1" x14ac:dyDescent="0.2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316"/>
    </row>
    <row r="40" spans="1:31" s="75" customFormat="1" x14ac:dyDescent="0.25">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316"/>
    </row>
    <row r="41" spans="1:31" s="75" customFormat="1"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316"/>
    </row>
    <row r="42" spans="1:31" x14ac:dyDescent="0.25">
      <c r="AE42" s="316"/>
    </row>
    <row r="43" spans="1:31" x14ac:dyDescent="0.25">
      <c r="AE43" s="316"/>
    </row>
    <row r="44" spans="1:31" x14ac:dyDescent="0.25">
      <c r="AE44" s="316"/>
    </row>
    <row r="45" spans="1:31" x14ac:dyDescent="0.25">
      <c r="AE45" s="316"/>
    </row>
    <row r="46" spans="1:31" x14ac:dyDescent="0.25">
      <c r="AE46" s="316"/>
    </row>
    <row r="47" spans="1:31" x14ac:dyDescent="0.25">
      <c r="AE47" s="316"/>
    </row>
    <row r="48" spans="1:31" x14ac:dyDescent="0.25">
      <c r="AD48" s="316"/>
      <c r="AE48" s="316"/>
    </row>
    <row r="49" spans="31:31" x14ac:dyDescent="0.25">
      <c r="AE49" s="316"/>
    </row>
    <row r="50" spans="31:31" x14ac:dyDescent="0.25">
      <c r="AE50" s="316"/>
    </row>
    <row r="51" spans="31:31" x14ac:dyDescent="0.25">
      <c r="AE51" s="316"/>
    </row>
    <row r="52" spans="31:31" x14ac:dyDescent="0.25">
      <c r="AE52" s="316"/>
    </row>
    <row r="53" spans="31:31" x14ac:dyDescent="0.25">
      <c r="AE53" s="316"/>
    </row>
    <row r="54" spans="31:31" x14ac:dyDescent="0.25">
      <c r="AE54" s="316"/>
    </row>
    <row r="55" spans="31:31" x14ac:dyDescent="0.25">
      <c r="AE55" s="316"/>
    </row>
    <row r="56" spans="31:31" ht="15" customHeight="1" x14ac:dyDescent="0.25">
      <c r="AE56" s="316"/>
    </row>
    <row r="57" spans="31:31" x14ac:dyDescent="0.25">
      <c r="AE57" s="316"/>
    </row>
  </sheetData>
  <mergeCells count="27">
    <mergeCell ref="B23:AC23"/>
    <mergeCell ref="A30:H30"/>
    <mergeCell ref="A31:H31"/>
    <mergeCell ref="AL23:AQ23"/>
    <mergeCell ref="B13:E13"/>
    <mergeCell ref="F13:I13"/>
    <mergeCell ref="J13:M13"/>
    <mergeCell ref="N13:Q13"/>
    <mergeCell ref="R13:U13"/>
    <mergeCell ref="V13:Y13"/>
    <mergeCell ref="A8:AR9"/>
    <mergeCell ref="A11:A13"/>
    <mergeCell ref="B11:D11"/>
    <mergeCell ref="F11:H11"/>
    <mergeCell ref="J11:L11"/>
    <mergeCell ref="N11:P11"/>
    <mergeCell ref="R11:T11"/>
    <mergeCell ref="V11:X11"/>
    <mergeCell ref="Z11:AB11"/>
    <mergeCell ref="AD11:AD13"/>
    <mergeCell ref="Z13:AC13"/>
    <mergeCell ref="A6:AR7"/>
    <mergeCell ref="A1:AR1"/>
    <mergeCell ref="A2:AR2"/>
    <mergeCell ref="A3:AR3"/>
    <mergeCell ref="A4:AK4"/>
    <mergeCell ref="A5:AR5"/>
  </mergeCells>
  <conditionalFormatting sqref="B18:P20">
    <cfRule type="cellIs" dxfId="11" priority="9" stopIfTrue="1" operator="equal">
      <formula>1</formula>
    </cfRule>
  </conditionalFormatting>
  <conditionalFormatting sqref="B21:Q22">
    <cfRule type="cellIs" dxfId="10" priority="27" stopIfTrue="1" operator="equal">
      <formula>1</formula>
    </cfRule>
  </conditionalFormatting>
  <conditionalFormatting sqref="B14:Y17">
    <cfRule type="cellIs" dxfId="9" priority="4" stopIfTrue="1" operator="equal">
      <formula>1</formula>
    </cfRule>
  </conditionalFormatting>
  <conditionalFormatting sqref="Q18:Y22">
    <cfRule type="cellIs" dxfId="8" priority="1" stopIfTrue="1" operator="equal">
      <formula>1</formula>
    </cfRule>
  </conditionalFormatting>
  <conditionalFormatting sqref="Z14:AC22">
    <cfRule type="cellIs" dxfId="7" priority="7" stopIfTrue="1" operator="equal">
      <formula>1</formula>
    </cfRule>
  </conditionalFormatting>
  <pageMargins left="0.70866141732283472" right="0.70866141732283472" top="0.74803149606299213" bottom="0.74803149606299213" header="0.31496062992125984" footer="0.31496062992125984"/>
  <pageSetup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408" t="s">
        <v>0</v>
      </c>
      <c r="E2" s="408"/>
      <c r="F2" s="408"/>
      <c r="G2" s="408"/>
      <c r="H2" s="408"/>
      <c r="I2" s="10"/>
    </row>
    <row r="3" spans="1:9" ht="18" x14ac:dyDescent="0.3">
      <c r="A3" s="1"/>
      <c r="B3" s="11"/>
      <c r="C3" s="12"/>
      <c r="D3" s="409" t="s">
        <v>1</v>
      </c>
      <c r="E3" s="409"/>
      <c r="F3" s="409"/>
      <c r="G3" s="409"/>
      <c r="H3" s="409"/>
      <c r="I3" s="13"/>
    </row>
    <row r="4" spans="1:9" ht="15.6" x14ac:dyDescent="0.3">
      <c r="A4" s="1"/>
      <c r="B4" s="11"/>
      <c r="C4" s="12"/>
      <c r="D4" s="410" t="s">
        <v>2</v>
      </c>
      <c r="E4" s="410"/>
      <c r="F4" s="410"/>
      <c r="G4" s="410"/>
      <c r="H4" s="410"/>
      <c r="I4" s="13"/>
    </row>
    <row r="5" spans="1:9" x14ac:dyDescent="0.3">
      <c r="A5" s="1"/>
      <c r="B5" s="11"/>
      <c r="C5" s="15"/>
      <c r="D5" s="410"/>
      <c r="E5" s="410"/>
      <c r="F5" s="410"/>
      <c r="G5" s="410"/>
      <c r="H5" s="410"/>
      <c r="I5" s="13"/>
    </row>
    <row r="6" spans="1:9" x14ac:dyDescent="0.3">
      <c r="A6" s="1"/>
      <c r="B6" s="11"/>
      <c r="C6" s="15"/>
      <c r="D6" s="410"/>
      <c r="E6" s="410"/>
      <c r="F6" s="410"/>
      <c r="G6" s="410"/>
      <c r="H6" s="410"/>
      <c r="I6" s="13"/>
    </row>
    <row r="7" spans="1:9" x14ac:dyDescent="0.3">
      <c r="A7" s="1"/>
      <c r="B7" s="11"/>
      <c r="C7" s="15"/>
      <c r="D7" s="410"/>
      <c r="E7" s="410"/>
      <c r="F7" s="410"/>
      <c r="G7" s="410"/>
      <c r="H7" s="410"/>
      <c r="I7" s="13"/>
    </row>
    <row r="8" spans="1:9" x14ac:dyDescent="0.3">
      <c r="A8" s="1"/>
      <c r="B8" s="11"/>
      <c r="C8" s="15"/>
      <c r="D8" s="410"/>
      <c r="E8" s="410"/>
      <c r="F8" s="410"/>
      <c r="G8" s="410"/>
      <c r="H8" s="410"/>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411" t="s">
        <v>5</v>
      </c>
      <c r="D12" s="413" t="s">
        <v>6</v>
      </c>
      <c r="E12" s="23" t="s">
        <v>7</v>
      </c>
      <c r="F12" s="23" t="s">
        <v>8</v>
      </c>
      <c r="G12" s="23" t="s">
        <v>9</v>
      </c>
      <c r="H12" s="24" t="s">
        <v>10</v>
      </c>
      <c r="I12" s="13"/>
    </row>
    <row r="13" spans="1:9" x14ac:dyDescent="0.3">
      <c r="A13" s="1"/>
      <c r="B13" s="11"/>
      <c r="C13" s="412"/>
      <c r="D13" s="414"/>
      <c r="E13" s="25" t="s">
        <v>11</v>
      </c>
      <c r="F13" s="25" t="s">
        <v>12</v>
      </c>
      <c r="G13" s="25" t="s">
        <v>13</v>
      </c>
      <c r="H13" s="26" t="s">
        <v>14</v>
      </c>
      <c r="I13" s="13"/>
    </row>
    <row r="14" spans="1:9" ht="15" thickBot="1" x14ac:dyDescent="0.35">
      <c r="A14" s="1"/>
      <c r="B14" s="11"/>
      <c r="C14" s="27" t="s">
        <v>15</v>
      </c>
      <c r="D14" s="415"/>
      <c r="E14" s="28" t="s">
        <v>16</v>
      </c>
      <c r="F14" s="28" t="s">
        <v>17</v>
      </c>
      <c r="G14" s="28" t="s">
        <v>18</v>
      </c>
      <c r="H14" s="29" t="s">
        <v>19</v>
      </c>
      <c r="I14" s="13"/>
    </row>
    <row r="15" spans="1:9" x14ac:dyDescent="0.3">
      <c r="A15" s="1"/>
      <c r="B15" s="11"/>
      <c r="C15" s="416" t="s">
        <v>20</v>
      </c>
      <c r="D15" s="417"/>
      <c r="E15" s="417"/>
      <c r="F15" s="417"/>
      <c r="G15" s="417"/>
      <c r="H15" s="418"/>
      <c r="I15" s="13"/>
    </row>
    <row r="16" spans="1:9" x14ac:dyDescent="0.3">
      <c r="A16" s="1"/>
      <c r="B16" s="11"/>
      <c r="C16" s="419" t="s">
        <v>21</v>
      </c>
      <c r="D16" s="420"/>
      <c r="E16" s="420"/>
      <c r="F16" s="420"/>
      <c r="G16" s="420"/>
      <c r="H16" s="421"/>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419" t="s">
        <v>42</v>
      </c>
      <c r="D39" s="420" t="s">
        <v>43</v>
      </c>
      <c r="E39" s="420"/>
      <c r="F39" s="420"/>
      <c r="G39" s="420">
        <v>0.13</v>
      </c>
      <c r="H39" s="421">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49" t="s">
        <v>47</v>
      </c>
      <c r="E45" s="32">
        <v>2290000</v>
      </c>
      <c r="F45" s="32">
        <v>300000</v>
      </c>
      <c r="G45" s="33">
        <v>8</v>
      </c>
      <c r="H45" s="34">
        <f t="shared" si="1"/>
        <v>20720000</v>
      </c>
      <c r="I45" s="13"/>
    </row>
    <row r="46" spans="1:9" ht="15.6" x14ac:dyDescent="0.3">
      <c r="A46" s="1"/>
      <c r="B46" s="35"/>
      <c r="C46" s="30">
        <v>1</v>
      </c>
      <c r="D46" s="31" t="s">
        <v>215</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419" t="s">
        <v>52</v>
      </c>
      <c r="D51" s="420" t="s">
        <v>43</v>
      </c>
      <c r="E51" s="420"/>
      <c r="F51" s="420"/>
      <c r="G51" s="420">
        <v>0.13</v>
      </c>
      <c r="H51" s="421">
        <v>0</v>
      </c>
      <c r="I51" s="13"/>
    </row>
    <row r="52" spans="1:9" ht="16.2" thickBot="1" x14ac:dyDescent="0.35">
      <c r="A52" s="1"/>
      <c r="B52" s="35"/>
      <c r="C52" s="105">
        <v>1</v>
      </c>
      <c r="D52" s="424" t="s">
        <v>146</v>
      </c>
      <c r="E52" s="425"/>
      <c r="F52" s="425"/>
      <c r="G52" s="426"/>
      <c r="H52" s="108">
        <v>76000000</v>
      </c>
      <c r="I52" s="13"/>
    </row>
    <row r="53" spans="1:9" ht="15.6" x14ac:dyDescent="0.3">
      <c r="A53" s="1"/>
      <c r="B53" s="35"/>
      <c r="C53" s="422" t="s">
        <v>53</v>
      </c>
      <c r="D53" s="423"/>
      <c r="E53" s="423"/>
      <c r="F53" s="423"/>
      <c r="G53" s="423"/>
      <c r="H53" s="37">
        <f>SUM(H17:H38)+SUM(H40:H50)+H52</f>
        <v>1370010000</v>
      </c>
      <c r="I53" s="13"/>
    </row>
    <row r="54" spans="1:9" ht="15.6" x14ac:dyDescent="0.3">
      <c r="A54" s="1"/>
      <c r="B54" s="35"/>
      <c r="C54" s="406" t="s">
        <v>54</v>
      </c>
      <c r="D54" s="407"/>
      <c r="E54" s="407"/>
      <c r="F54" s="407"/>
      <c r="G54" s="407"/>
      <c r="H54" s="38">
        <v>2.36</v>
      </c>
      <c r="I54" s="13"/>
    </row>
    <row r="55" spans="1:9" ht="16.2" thickBot="1" x14ac:dyDescent="0.35">
      <c r="A55" s="1"/>
      <c r="B55" s="35"/>
      <c r="C55" s="429" t="s">
        <v>55</v>
      </c>
      <c r="D55" s="430"/>
      <c r="E55" s="430"/>
      <c r="F55" s="430"/>
      <c r="G55" s="430"/>
      <c r="H55" s="39">
        <f>H53*H54</f>
        <v>3233223600</v>
      </c>
      <c r="I55" s="13"/>
    </row>
    <row r="56" spans="1:9" ht="16.2" thickBot="1" x14ac:dyDescent="0.35">
      <c r="A56" s="1"/>
      <c r="B56" s="35"/>
      <c r="C56" s="40"/>
      <c r="D56" s="40"/>
      <c r="E56" s="40"/>
      <c r="F56" s="40"/>
      <c r="G56" s="40"/>
      <c r="H56" s="41"/>
      <c r="I56" s="13"/>
    </row>
    <row r="57" spans="1:9" ht="15.6" x14ac:dyDescent="0.3">
      <c r="A57" s="1"/>
      <c r="B57" s="35"/>
      <c r="C57" s="411" t="s">
        <v>56</v>
      </c>
      <c r="D57" s="431" t="s">
        <v>57</v>
      </c>
      <c r="E57" s="434" t="s">
        <v>58</v>
      </c>
      <c r="F57" s="23" t="s">
        <v>59</v>
      </c>
      <c r="G57" s="437" t="s">
        <v>60</v>
      </c>
      <c r="H57" s="24" t="s">
        <v>10</v>
      </c>
      <c r="I57" s="13"/>
    </row>
    <row r="58" spans="1:9" ht="15.6" x14ac:dyDescent="0.3">
      <c r="A58" s="1"/>
      <c r="B58" s="35"/>
      <c r="C58" s="412"/>
      <c r="D58" s="432"/>
      <c r="E58" s="435"/>
      <c r="F58" s="25" t="s">
        <v>61</v>
      </c>
      <c r="G58" s="438"/>
      <c r="H58" s="26" t="s">
        <v>14</v>
      </c>
      <c r="I58" s="13"/>
    </row>
    <row r="59" spans="1:9" ht="16.2" thickBot="1" x14ac:dyDescent="0.35">
      <c r="A59" s="1"/>
      <c r="B59" s="35"/>
      <c r="C59" s="27" t="s">
        <v>62</v>
      </c>
      <c r="D59" s="433"/>
      <c r="E59" s="436"/>
      <c r="F59" s="28" t="s">
        <v>63</v>
      </c>
      <c r="G59" s="28" t="s">
        <v>64</v>
      </c>
      <c r="H59" s="29" t="s">
        <v>65</v>
      </c>
      <c r="I59" s="13"/>
    </row>
    <row r="60" spans="1:9" ht="15.6" x14ac:dyDescent="0.3">
      <c r="A60" s="1"/>
      <c r="B60" s="35"/>
      <c r="C60" s="416" t="s">
        <v>66</v>
      </c>
      <c r="D60" s="417"/>
      <c r="E60" s="417"/>
      <c r="F60" s="417"/>
      <c r="G60" s="417"/>
      <c r="H60" s="418"/>
      <c r="I60" s="13"/>
    </row>
    <row r="61" spans="1:9" ht="15.6" x14ac:dyDescent="0.3">
      <c r="A61" s="1"/>
      <c r="B61" s="35"/>
      <c r="C61" s="439" t="s">
        <v>67</v>
      </c>
      <c r="D61" s="440"/>
      <c r="E61" s="440"/>
      <c r="F61" s="440"/>
      <c r="G61" s="440"/>
      <c r="H61" s="441"/>
      <c r="I61" s="13"/>
    </row>
    <row r="62" spans="1:9" ht="15.6" x14ac:dyDescent="0.3">
      <c r="A62" s="1"/>
      <c r="B62" s="35"/>
      <c r="C62" s="42">
        <v>1</v>
      </c>
      <c r="D62" s="43" t="s">
        <v>139</v>
      </c>
      <c r="E62" s="44" t="s">
        <v>216</v>
      </c>
      <c r="F62" s="32">
        <v>235000</v>
      </c>
      <c r="G62" s="33">
        <v>24</v>
      </c>
      <c r="H62" s="34">
        <f>C62*F62*G62</f>
        <v>5640000</v>
      </c>
      <c r="I62" s="13"/>
    </row>
    <row r="63" spans="1:9" ht="15.6" x14ac:dyDescent="0.3">
      <c r="A63" s="1"/>
      <c r="B63" s="35"/>
      <c r="C63" s="439" t="s">
        <v>68</v>
      </c>
      <c r="D63" s="440"/>
      <c r="E63" s="440"/>
      <c r="F63" s="440"/>
      <c r="G63" s="440"/>
      <c r="H63" s="441"/>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0">
        <v>1</v>
      </c>
      <c r="D68" s="151" t="s">
        <v>168</v>
      </c>
      <c r="E68" s="152" t="s">
        <v>69</v>
      </c>
      <c r="F68" s="153">
        <f>Hoja2!B51</f>
        <v>1800000</v>
      </c>
      <c r="G68" s="154">
        <v>8</v>
      </c>
      <c r="H68" s="155">
        <f>C68*F68*G68</f>
        <v>14400000</v>
      </c>
      <c r="I68" s="13"/>
    </row>
    <row r="69" spans="1:10" ht="15.6" x14ac:dyDescent="0.3">
      <c r="A69" s="1"/>
      <c r="B69" s="35"/>
      <c r="C69" s="439" t="s">
        <v>72</v>
      </c>
      <c r="D69" s="440"/>
      <c r="E69" s="440"/>
      <c r="F69" s="440"/>
      <c r="G69" s="440"/>
      <c r="H69" s="441"/>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0">
        <v>1</v>
      </c>
      <c r="D72" s="151" t="s">
        <v>73</v>
      </c>
      <c r="E72" s="44" t="s">
        <v>71</v>
      </c>
      <c r="F72" s="153">
        <v>1800000</v>
      </c>
      <c r="G72" s="154">
        <v>8</v>
      </c>
      <c r="H72" s="155">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422" t="s">
        <v>74</v>
      </c>
      <c r="D74" s="423"/>
      <c r="E74" s="423"/>
      <c r="F74" s="423"/>
      <c r="G74" s="423"/>
      <c r="H74" s="45">
        <f>H62+SUM(H64:H68)+SUM(H70:H73)</f>
        <v>349960000</v>
      </c>
      <c r="I74" s="13"/>
    </row>
    <row r="75" spans="1:10" ht="15.6" x14ac:dyDescent="0.3">
      <c r="A75" s="1"/>
      <c r="B75" s="35"/>
      <c r="C75" s="406" t="s">
        <v>75</v>
      </c>
      <c r="D75" s="407"/>
      <c r="E75" s="407"/>
      <c r="F75" s="407"/>
      <c r="G75" s="407"/>
      <c r="H75" s="46">
        <f>H55+H74</f>
        <v>3583183600</v>
      </c>
      <c r="I75" s="13"/>
    </row>
    <row r="76" spans="1:10" ht="15.6" x14ac:dyDescent="0.3">
      <c r="A76" s="1"/>
      <c r="B76" s="35"/>
      <c r="C76" s="427" t="s">
        <v>76</v>
      </c>
      <c r="D76" s="428"/>
      <c r="E76" s="428"/>
      <c r="F76" s="428"/>
      <c r="G76" s="428"/>
      <c r="H76" s="47">
        <f>ROUND(70825729.9137846+62000000,0)</f>
        <v>132825730</v>
      </c>
      <c r="I76" s="13"/>
    </row>
    <row r="77" spans="1:10" ht="15.6" x14ac:dyDescent="0.3">
      <c r="A77" s="1"/>
      <c r="B77" s="35"/>
      <c r="C77" s="406" t="s">
        <v>77</v>
      </c>
      <c r="D77" s="407"/>
      <c r="E77" s="407"/>
      <c r="F77" s="407"/>
      <c r="G77" s="407"/>
      <c r="H77" s="46">
        <f>H75+H76</f>
        <v>3716009330</v>
      </c>
      <c r="I77" s="13"/>
    </row>
    <row r="78" spans="1:10" ht="15.6" x14ac:dyDescent="0.3">
      <c r="A78" s="1"/>
      <c r="B78" s="35"/>
      <c r="C78" s="406" t="s">
        <v>78</v>
      </c>
      <c r="D78" s="407"/>
      <c r="E78" s="407"/>
      <c r="F78" s="407"/>
      <c r="G78" s="407"/>
      <c r="H78" s="46">
        <f>ROUND(H77*0.19,0)</f>
        <v>706041773</v>
      </c>
      <c r="I78" s="13"/>
    </row>
    <row r="79" spans="1:10" ht="16.2" thickBot="1" x14ac:dyDescent="0.35">
      <c r="A79" s="1"/>
      <c r="B79" s="35"/>
      <c r="C79" s="429" t="s">
        <v>79</v>
      </c>
      <c r="D79" s="430"/>
      <c r="E79" s="430"/>
      <c r="F79" s="430"/>
      <c r="G79" s="430"/>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445" t="s">
        <v>80</v>
      </c>
      <c r="D81" s="446"/>
      <c r="E81" s="446"/>
      <c r="F81" s="446"/>
      <c r="G81" s="446"/>
      <c r="H81" s="447"/>
      <c r="I81" s="13"/>
    </row>
    <row r="82" spans="1:9" ht="27.6" x14ac:dyDescent="0.3">
      <c r="A82" s="53" t="s">
        <v>81</v>
      </c>
      <c r="B82" s="11"/>
      <c r="C82" s="442" t="s">
        <v>82</v>
      </c>
      <c r="D82" s="443"/>
      <c r="E82" s="443"/>
      <c r="F82" s="443"/>
      <c r="G82" s="443"/>
      <c r="H82" s="444"/>
      <c r="I82" s="13"/>
    </row>
    <row r="83" spans="1:9" ht="27.6" x14ac:dyDescent="0.3">
      <c r="A83" s="53" t="s">
        <v>83</v>
      </c>
      <c r="B83" s="11"/>
      <c r="C83" s="442" t="s">
        <v>84</v>
      </c>
      <c r="D83" s="443"/>
      <c r="E83" s="443"/>
      <c r="F83" s="443"/>
      <c r="G83" s="443"/>
      <c r="H83" s="444"/>
      <c r="I83" s="13"/>
    </row>
    <row r="84" spans="1:9" x14ac:dyDescent="0.3">
      <c r="A84" s="53"/>
      <c r="B84" s="11"/>
      <c r="C84" s="442" t="s">
        <v>85</v>
      </c>
      <c r="D84" s="443"/>
      <c r="E84" s="443"/>
      <c r="F84" s="443"/>
      <c r="G84" s="443"/>
      <c r="H84" s="444"/>
      <c r="I84" s="13"/>
    </row>
    <row r="85" spans="1:9" ht="55.2" x14ac:dyDescent="0.3">
      <c r="A85" s="53" t="s">
        <v>86</v>
      </c>
      <c r="B85" s="11"/>
      <c r="C85" s="442" t="s">
        <v>87</v>
      </c>
      <c r="D85" s="443"/>
      <c r="E85" s="443"/>
      <c r="F85" s="443"/>
      <c r="G85" s="443"/>
      <c r="H85" s="444"/>
      <c r="I85" s="13"/>
    </row>
    <row r="86" spans="1:9" ht="27.6" x14ac:dyDescent="0.3">
      <c r="A86" s="53" t="s">
        <v>88</v>
      </c>
      <c r="B86" s="11"/>
      <c r="C86" s="442" t="s">
        <v>89</v>
      </c>
      <c r="D86" s="443"/>
      <c r="E86" s="443"/>
      <c r="F86" s="443"/>
      <c r="G86" s="443"/>
      <c r="H86" s="444"/>
      <c r="I86" s="13"/>
    </row>
    <row r="87" spans="1:9" x14ac:dyDescent="0.3">
      <c r="A87" s="53">
        <v>1</v>
      </c>
      <c r="B87" s="11"/>
      <c r="C87" s="442" t="s">
        <v>90</v>
      </c>
      <c r="D87" s="443"/>
      <c r="E87" s="443"/>
      <c r="F87" s="443"/>
      <c r="G87" s="443"/>
      <c r="H87" s="444"/>
      <c r="I87" s="13"/>
    </row>
    <row r="88" spans="1:9" x14ac:dyDescent="0.3">
      <c r="A88" s="53">
        <v>1</v>
      </c>
      <c r="B88" s="11"/>
      <c r="C88" s="442" t="s">
        <v>91</v>
      </c>
      <c r="D88" s="443"/>
      <c r="E88" s="443"/>
      <c r="F88" s="443"/>
      <c r="G88" s="443"/>
      <c r="H88" s="444"/>
      <c r="I88" s="13"/>
    </row>
    <row r="89" spans="1:9" ht="41.4" x14ac:dyDescent="0.3">
      <c r="A89" s="53" t="s">
        <v>92</v>
      </c>
      <c r="B89" s="11"/>
      <c r="C89" s="442" t="s">
        <v>93</v>
      </c>
      <c r="D89" s="443"/>
      <c r="E89" s="443"/>
      <c r="F89" s="443"/>
      <c r="G89" s="443"/>
      <c r="H89" s="444"/>
      <c r="I89" s="13"/>
    </row>
    <row r="90" spans="1:9" ht="27.6" x14ac:dyDescent="0.3">
      <c r="A90" s="53" t="s">
        <v>94</v>
      </c>
      <c r="B90" s="11"/>
      <c r="C90" s="442" t="s">
        <v>95</v>
      </c>
      <c r="D90" s="443"/>
      <c r="E90" s="443"/>
      <c r="F90" s="443"/>
      <c r="G90" s="443"/>
      <c r="H90" s="444"/>
      <c r="I90" s="13"/>
    </row>
    <row r="91" spans="1:9" x14ac:dyDescent="0.3">
      <c r="A91" s="53">
        <v>110</v>
      </c>
      <c r="B91" s="11"/>
      <c r="C91" s="442" t="s">
        <v>96</v>
      </c>
      <c r="D91" s="443"/>
      <c r="E91" s="443"/>
      <c r="F91" s="443"/>
      <c r="G91" s="443"/>
      <c r="H91" s="444"/>
      <c r="I91" s="13"/>
    </row>
    <row r="92" spans="1:9" ht="27.6" x14ac:dyDescent="0.3">
      <c r="A92" s="53" t="s">
        <v>97</v>
      </c>
      <c r="B92" s="11"/>
      <c r="C92" s="442" t="s">
        <v>98</v>
      </c>
      <c r="D92" s="443"/>
      <c r="E92" s="443"/>
      <c r="F92" s="443"/>
      <c r="G92" s="443"/>
      <c r="H92" s="444"/>
      <c r="I92" s="13"/>
    </row>
    <row r="93" spans="1:9" ht="27.6" x14ac:dyDescent="0.3">
      <c r="A93" s="53" t="s">
        <v>99</v>
      </c>
      <c r="B93" s="11"/>
      <c r="C93" s="442" t="s">
        <v>100</v>
      </c>
      <c r="D93" s="443"/>
      <c r="E93" s="443"/>
      <c r="F93" s="443"/>
      <c r="G93" s="443"/>
      <c r="H93" s="444"/>
      <c r="I93" s="13"/>
    </row>
    <row r="94" spans="1:9" ht="27.6" x14ac:dyDescent="0.3">
      <c r="A94" s="53" t="s">
        <v>101</v>
      </c>
      <c r="B94" s="11"/>
      <c r="C94" s="442" t="s">
        <v>102</v>
      </c>
      <c r="D94" s="443"/>
      <c r="E94" s="443"/>
      <c r="F94" s="443"/>
      <c r="G94" s="443"/>
      <c r="H94" s="444"/>
      <c r="I94" s="13"/>
    </row>
    <row r="95" spans="1:9" ht="27.6" x14ac:dyDescent="0.3">
      <c r="A95" s="53" t="s">
        <v>103</v>
      </c>
      <c r="B95" s="11"/>
      <c r="C95" s="442" t="s">
        <v>104</v>
      </c>
      <c r="D95" s="443"/>
      <c r="E95" s="443"/>
      <c r="F95" s="443"/>
      <c r="G95" s="443"/>
      <c r="H95" s="444"/>
      <c r="I95" s="13"/>
    </row>
    <row r="96" spans="1:9" ht="42" thickBot="1" x14ac:dyDescent="0.35">
      <c r="A96" s="53" t="s">
        <v>105</v>
      </c>
      <c r="B96" s="11"/>
      <c r="C96" s="448" t="s">
        <v>106</v>
      </c>
      <c r="D96" s="449"/>
      <c r="E96" s="449"/>
      <c r="F96" s="449"/>
      <c r="G96" s="449"/>
      <c r="H96" s="450"/>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51" t="s">
        <v>108</v>
      </c>
      <c r="D103" s="452"/>
      <c r="E103" s="55"/>
      <c r="F103" s="453" t="s">
        <v>109</v>
      </c>
      <c r="G103" s="453"/>
      <c r="H103" s="454"/>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85" t="s">
        <v>0</v>
      </c>
      <c r="B1" s="385"/>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385"/>
      <c r="AL1" s="385"/>
      <c r="AM1" s="385"/>
      <c r="AN1" s="385"/>
      <c r="AO1" s="385"/>
      <c r="AP1" s="385"/>
      <c r="AQ1" s="385"/>
      <c r="AR1" s="385"/>
      <c r="AS1" s="385"/>
      <c r="AT1" s="385"/>
      <c r="AU1" s="385"/>
      <c r="AV1" s="385"/>
      <c r="AW1" s="385"/>
      <c r="AX1" s="385"/>
      <c r="AY1" s="385"/>
      <c r="AZ1" s="385"/>
      <c r="BA1" s="385"/>
      <c r="BB1" s="385"/>
      <c r="BC1" s="385"/>
      <c r="BD1" s="385"/>
      <c r="BE1" s="385"/>
    </row>
    <row r="2" spans="1:73" ht="15.6" x14ac:dyDescent="0.3">
      <c r="A2" s="385" t="s">
        <v>1</v>
      </c>
      <c r="B2" s="385"/>
      <c r="C2" s="385"/>
      <c r="D2" s="385"/>
      <c r="E2" s="385"/>
      <c r="F2" s="385"/>
      <c r="G2" s="385"/>
      <c r="H2" s="385"/>
      <c r="I2" s="385"/>
      <c r="J2" s="385"/>
      <c r="K2" s="385"/>
      <c r="L2" s="385"/>
      <c r="M2" s="385"/>
      <c r="N2" s="385"/>
      <c r="O2" s="385"/>
      <c r="P2" s="385"/>
      <c r="Q2" s="385"/>
      <c r="R2" s="385"/>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c r="AS2" s="385"/>
      <c r="AT2" s="385"/>
      <c r="AU2" s="385"/>
      <c r="AV2" s="385"/>
      <c r="AW2" s="385"/>
      <c r="AX2" s="385"/>
      <c r="AY2" s="385"/>
      <c r="AZ2" s="385"/>
      <c r="BA2" s="385"/>
      <c r="BB2" s="385"/>
      <c r="BC2" s="385"/>
      <c r="BD2" s="385"/>
      <c r="BE2" s="385"/>
    </row>
    <row r="3" spans="1:73" ht="15.6" x14ac:dyDescent="0.3">
      <c r="A3" s="385" t="s">
        <v>110</v>
      </c>
      <c r="B3" s="385"/>
      <c r="C3" s="385"/>
      <c r="D3" s="385"/>
      <c r="E3" s="385"/>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5"/>
      <c r="AF3" s="385"/>
      <c r="AG3" s="385"/>
      <c r="AH3" s="385"/>
      <c r="AI3" s="385"/>
      <c r="AJ3" s="385"/>
      <c r="AK3" s="385"/>
      <c r="AL3" s="385"/>
      <c r="AM3" s="385"/>
      <c r="AN3" s="385"/>
      <c r="AO3" s="385"/>
      <c r="AP3" s="385"/>
      <c r="AQ3" s="385"/>
      <c r="AR3" s="385"/>
      <c r="AS3" s="385"/>
      <c r="AT3" s="385"/>
      <c r="AU3" s="385"/>
      <c r="AV3" s="385"/>
      <c r="AW3" s="385"/>
      <c r="AX3" s="385"/>
      <c r="AY3" s="385"/>
      <c r="AZ3" s="385"/>
      <c r="BA3" s="385"/>
      <c r="BB3" s="385"/>
      <c r="BC3" s="385"/>
      <c r="BD3" s="385"/>
      <c r="BE3" s="385"/>
    </row>
    <row r="4" spans="1:73" ht="15.6" x14ac:dyDescent="0.3">
      <c r="A4" s="385" t="s">
        <v>111</v>
      </c>
      <c r="B4" s="385"/>
      <c r="C4" s="385"/>
      <c r="D4" s="385"/>
      <c r="E4" s="385"/>
      <c r="F4" s="385"/>
      <c r="G4" s="385"/>
      <c r="H4" s="385"/>
      <c r="I4" s="385"/>
      <c r="J4" s="385"/>
      <c r="K4" s="385"/>
      <c r="L4" s="385"/>
      <c r="M4" s="385"/>
      <c r="N4" s="385"/>
      <c r="O4" s="385"/>
      <c r="P4" s="385"/>
      <c r="Q4" s="385"/>
      <c r="R4" s="385"/>
      <c r="S4" s="385"/>
      <c r="T4" s="385"/>
      <c r="U4" s="385"/>
      <c r="V4" s="385"/>
      <c r="W4" s="385"/>
      <c r="X4" s="385"/>
      <c r="Y4" s="385"/>
      <c r="Z4" s="385"/>
      <c r="AA4" s="385"/>
      <c r="AB4" s="385"/>
      <c r="AC4" s="385"/>
      <c r="AD4" s="385"/>
      <c r="AE4" s="385"/>
      <c r="AF4" s="385"/>
      <c r="AG4" s="385"/>
      <c r="AH4" s="385"/>
      <c r="AI4" s="385"/>
      <c r="AJ4" s="385"/>
      <c r="AK4" s="385"/>
      <c r="AL4" s="385"/>
      <c r="AM4" s="385"/>
      <c r="AN4" s="385"/>
      <c r="AO4" s="385"/>
      <c r="AP4" s="385"/>
      <c r="AQ4" s="385"/>
      <c r="AR4" s="385"/>
      <c r="AS4" s="385"/>
      <c r="AT4" s="385"/>
      <c r="AU4" s="385"/>
      <c r="AV4" s="385"/>
      <c r="AW4" s="385"/>
      <c r="AX4" s="385"/>
      <c r="AY4" s="385"/>
      <c r="AZ4" s="385"/>
      <c r="BA4" s="385"/>
      <c r="BB4" s="385"/>
      <c r="BC4" s="385"/>
      <c r="BD4" s="385"/>
      <c r="BE4" s="385"/>
    </row>
    <row r="5" spans="1:73" x14ac:dyDescent="0.3">
      <c r="A5" s="455"/>
      <c r="B5" s="455"/>
      <c r="C5" s="455"/>
      <c r="D5" s="455"/>
      <c r="E5" s="455"/>
      <c r="F5" s="455"/>
      <c r="G5" s="455"/>
      <c r="H5" s="455"/>
      <c r="I5" s="455"/>
      <c r="J5" s="455"/>
      <c r="K5" s="455"/>
      <c r="L5" s="455"/>
      <c r="M5" s="455"/>
      <c r="N5" s="455"/>
      <c r="O5" s="455"/>
      <c r="P5" s="455"/>
      <c r="Q5" s="455"/>
      <c r="R5" s="455"/>
      <c r="S5" s="455"/>
      <c r="T5" s="455"/>
      <c r="U5" s="455"/>
      <c r="V5" s="455"/>
      <c r="W5" s="455"/>
      <c r="X5" s="455"/>
      <c r="Y5" s="455"/>
      <c r="Z5" s="455"/>
      <c r="AA5" s="455"/>
      <c r="AB5" s="455"/>
      <c r="AC5" s="455"/>
      <c r="AD5" s="455"/>
      <c r="AE5" s="455"/>
      <c r="AF5" s="455"/>
      <c r="AG5" s="455"/>
      <c r="AH5" s="455"/>
      <c r="AI5" s="455"/>
      <c r="AJ5" s="455"/>
      <c r="AK5" s="455"/>
      <c r="AL5" s="455"/>
      <c r="AM5" s="455"/>
      <c r="AN5" s="455"/>
      <c r="AO5" s="455"/>
      <c r="AP5" s="455"/>
      <c r="AQ5" s="455"/>
      <c r="AR5" s="455"/>
      <c r="AS5" s="455"/>
      <c r="AT5" s="455"/>
      <c r="AU5" s="455"/>
      <c r="AV5" s="455"/>
      <c r="AW5" s="455"/>
      <c r="AX5" s="455"/>
      <c r="AY5" s="455"/>
      <c r="AZ5" s="455"/>
      <c r="BA5" s="455"/>
      <c r="BB5" s="455"/>
      <c r="BC5" s="455"/>
      <c r="BD5" s="455"/>
      <c r="BE5" s="455"/>
    </row>
    <row r="6" spans="1:73" x14ac:dyDescent="0.3">
      <c r="A6" s="455"/>
      <c r="B6" s="455"/>
      <c r="C6" s="455"/>
      <c r="D6" s="455"/>
      <c r="E6" s="455"/>
      <c r="F6" s="455"/>
      <c r="G6" s="455"/>
      <c r="H6" s="455"/>
      <c r="I6" s="455"/>
      <c r="J6" s="455"/>
      <c r="K6" s="455"/>
      <c r="L6" s="455"/>
      <c r="M6" s="455"/>
      <c r="N6" s="455"/>
      <c r="O6" s="455"/>
      <c r="P6" s="455"/>
      <c r="Q6" s="455"/>
      <c r="R6" s="455"/>
      <c r="S6" s="455"/>
      <c r="T6" s="455"/>
      <c r="U6" s="455"/>
      <c r="V6" s="455"/>
      <c r="W6" s="455"/>
      <c r="X6" s="455"/>
      <c r="Y6" s="455"/>
      <c r="Z6" s="455"/>
      <c r="AA6" s="455"/>
      <c r="AB6" s="455"/>
      <c r="AC6" s="455"/>
      <c r="AD6" s="455"/>
      <c r="AE6" s="455"/>
      <c r="AF6" s="455"/>
      <c r="AG6" s="455"/>
      <c r="AH6" s="455"/>
      <c r="AI6" s="455"/>
      <c r="AJ6" s="455"/>
      <c r="AK6" s="455"/>
      <c r="AL6" s="455"/>
      <c r="AM6" s="455"/>
      <c r="AN6" s="455"/>
      <c r="AO6" s="455"/>
      <c r="AP6" s="455"/>
      <c r="AQ6" s="455"/>
      <c r="AR6" s="455"/>
      <c r="AS6" s="455"/>
      <c r="AT6" s="455"/>
      <c r="AU6" s="455"/>
      <c r="AV6" s="455"/>
      <c r="AW6" s="455"/>
      <c r="AX6" s="455"/>
      <c r="AY6" s="455"/>
      <c r="AZ6" s="455"/>
      <c r="BA6" s="455"/>
      <c r="BB6" s="455"/>
      <c r="BC6" s="455"/>
      <c r="BD6" s="455"/>
      <c r="BE6" s="455"/>
    </row>
    <row r="7" spans="1:73" x14ac:dyDescent="0.3">
      <c r="A7" s="387" t="s">
        <v>112</v>
      </c>
      <c r="B7" s="387"/>
      <c r="C7" s="387"/>
      <c r="D7" s="387"/>
      <c r="E7" s="387"/>
      <c r="F7" s="387"/>
      <c r="G7" s="387"/>
      <c r="H7" s="387"/>
      <c r="I7" s="387"/>
      <c r="J7" s="387"/>
      <c r="K7" s="387"/>
      <c r="L7" s="387"/>
      <c r="M7" s="387"/>
      <c r="N7" s="387"/>
      <c r="O7" s="387"/>
      <c r="P7" s="387"/>
      <c r="Q7" s="387"/>
      <c r="R7" s="387"/>
      <c r="S7" s="387"/>
      <c r="T7" s="387"/>
      <c r="U7" s="387"/>
      <c r="V7" s="387"/>
      <c r="W7" s="387"/>
      <c r="X7" s="387"/>
      <c r="Y7" s="387"/>
      <c r="Z7" s="387"/>
      <c r="AA7" s="387"/>
      <c r="AB7" s="387"/>
      <c r="AC7" s="387"/>
      <c r="AD7" s="387"/>
      <c r="AE7" s="387"/>
      <c r="AF7" s="387"/>
      <c r="AG7" s="387"/>
      <c r="AH7" s="387"/>
      <c r="AI7" s="387"/>
      <c r="AJ7" s="387"/>
      <c r="AK7" s="387"/>
      <c r="AL7" s="387"/>
      <c r="AM7" s="387"/>
      <c r="AN7" s="387"/>
      <c r="AO7" s="387"/>
      <c r="AP7" s="387"/>
      <c r="AQ7" s="387"/>
      <c r="AR7" s="387"/>
      <c r="AS7" s="387"/>
      <c r="AT7" s="387"/>
      <c r="AU7" s="387"/>
      <c r="AV7" s="387"/>
      <c r="AW7" s="387"/>
      <c r="AX7" s="387"/>
      <c r="AY7" s="387"/>
      <c r="AZ7" s="387"/>
      <c r="BA7" s="387"/>
      <c r="BB7" s="387"/>
      <c r="BC7" s="387"/>
      <c r="BD7" s="387"/>
      <c r="BE7" s="387"/>
    </row>
    <row r="8" spans="1:73" x14ac:dyDescent="0.3">
      <c r="A8" s="387"/>
      <c r="B8" s="387"/>
      <c r="C8" s="387"/>
      <c r="D8" s="387"/>
      <c r="E8" s="387"/>
      <c r="F8" s="387"/>
      <c r="G8" s="387"/>
      <c r="H8" s="387"/>
      <c r="I8" s="387"/>
      <c r="J8" s="387"/>
      <c r="K8" s="387"/>
      <c r="L8" s="387"/>
      <c r="M8" s="387"/>
      <c r="N8" s="387"/>
      <c r="O8" s="387"/>
      <c r="P8" s="387"/>
      <c r="Q8" s="387"/>
      <c r="R8" s="387"/>
      <c r="S8" s="387"/>
      <c r="T8" s="387"/>
      <c r="U8" s="387"/>
      <c r="V8" s="387"/>
      <c r="W8" s="387"/>
      <c r="X8" s="387"/>
      <c r="Y8" s="387"/>
      <c r="Z8" s="387"/>
      <c r="AA8" s="387"/>
      <c r="AB8" s="387"/>
      <c r="AC8" s="387"/>
      <c r="AD8" s="387"/>
      <c r="AE8" s="387"/>
      <c r="AF8" s="387"/>
      <c r="AG8" s="387"/>
      <c r="AH8" s="387"/>
      <c r="AI8" s="387"/>
      <c r="AJ8" s="387"/>
      <c r="AK8" s="387"/>
      <c r="AL8" s="387"/>
      <c r="AM8" s="387"/>
      <c r="AN8" s="387"/>
      <c r="AO8" s="387"/>
      <c r="AP8" s="387"/>
      <c r="AQ8" s="387"/>
      <c r="AR8" s="387"/>
      <c r="AS8" s="387"/>
      <c r="AT8" s="387"/>
      <c r="AU8" s="387"/>
      <c r="AV8" s="387"/>
      <c r="AW8" s="387"/>
      <c r="AX8" s="387"/>
      <c r="AY8" s="387"/>
      <c r="AZ8" s="387"/>
      <c r="BA8" s="387"/>
      <c r="BB8" s="387"/>
      <c r="BC8" s="387"/>
      <c r="BD8" s="387"/>
      <c r="BE8" s="387"/>
    </row>
    <row r="9" spans="1:73" x14ac:dyDescent="0.3">
      <c r="AI9" s="74"/>
      <c r="AJ9" s="74"/>
      <c r="AK9" s="74"/>
      <c r="AL9" s="74"/>
      <c r="AS9" s="76"/>
      <c r="AT9" s="76"/>
      <c r="AU9" s="76"/>
      <c r="AV9" s="76"/>
      <c r="AW9" s="76"/>
      <c r="AX9" s="76"/>
      <c r="AY9" s="76"/>
      <c r="AZ9" s="76"/>
      <c r="BA9" s="76"/>
      <c r="BB9" s="76"/>
      <c r="BC9" s="76"/>
      <c r="BD9" s="76"/>
      <c r="BE9" s="76"/>
    </row>
    <row r="10" spans="1:73" x14ac:dyDescent="0.3">
      <c r="A10" s="456" t="s">
        <v>113</v>
      </c>
      <c r="B10" s="457">
        <v>1</v>
      </c>
      <c r="C10" s="458"/>
      <c r="D10" s="458"/>
      <c r="E10" s="459"/>
      <c r="F10" s="457">
        <v>2</v>
      </c>
      <c r="G10" s="458"/>
      <c r="H10" s="458"/>
      <c r="I10" s="459"/>
      <c r="J10" s="457">
        <v>3</v>
      </c>
      <c r="K10" s="458"/>
      <c r="L10" s="458"/>
      <c r="M10" s="459"/>
      <c r="N10" s="457">
        <v>4</v>
      </c>
      <c r="O10" s="458"/>
      <c r="P10" s="458"/>
      <c r="Q10" s="459"/>
      <c r="R10" s="457">
        <v>5</v>
      </c>
      <c r="S10" s="458"/>
      <c r="T10" s="458"/>
      <c r="U10" s="459"/>
      <c r="V10" s="457">
        <v>6</v>
      </c>
      <c r="W10" s="458"/>
      <c r="X10" s="458"/>
      <c r="Y10" s="459"/>
      <c r="Z10" s="457">
        <v>7</v>
      </c>
      <c r="AA10" s="458"/>
      <c r="AB10" s="458"/>
      <c r="AC10" s="459"/>
      <c r="AD10" s="457">
        <v>8</v>
      </c>
      <c r="AE10" s="458"/>
      <c r="AF10" s="458"/>
      <c r="AG10" s="459"/>
      <c r="AH10" s="461" t="s">
        <v>114</v>
      </c>
      <c r="AI10" s="462" t="s">
        <v>115</v>
      </c>
      <c r="AJ10" s="462"/>
      <c r="AK10" s="462"/>
      <c r="AL10" s="462"/>
      <c r="AM10" s="462"/>
      <c r="AN10" s="462"/>
      <c r="AO10" s="462"/>
      <c r="AP10" s="462"/>
      <c r="AQ10" s="462"/>
      <c r="AR10" s="462"/>
      <c r="AS10" s="462"/>
      <c r="AT10" s="462"/>
      <c r="AU10" s="462"/>
      <c r="AV10" s="462"/>
      <c r="AW10" s="462"/>
      <c r="AX10" s="462"/>
      <c r="AY10" s="462"/>
      <c r="AZ10" s="462"/>
      <c r="BA10" s="462"/>
      <c r="BB10" s="462"/>
      <c r="BC10" s="462"/>
      <c r="BD10" s="462"/>
      <c r="BE10" s="77"/>
    </row>
    <row r="11" spans="1:73" x14ac:dyDescent="0.3">
      <c r="A11" s="456"/>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61"/>
      <c r="AI11" s="460" t="s">
        <v>22</v>
      </c>
      <c r="AJ11" s="460" t="s">
        <v>116</v>
      </c>
      <c r="AK11" s="460" t="s">
        <v>23</v>
      </c>
      <c r="AL11" s="460" t="s">
        <v>24</v>
      </c>
      <c r="AM11" s="460" t="s">
        <v>25</v>
      </c>
      <c r="AN11" s="460" t="s">
        <v>26</v>
      </c>
      <c r="AO11" s="460" t="s">
        <v>27</v>
      </c>
      <c r="AP11" s="460" t="s">
        <v>117</v>
      </c>
      <c r="AQ11" s="460" t="s">
        <v>28</v>
      </c>
      <c r="AR11" s="460" t="s">
        <v>29</v>
      </c>
      <c r="AS11" s="460" t="s">
        <v>30</v>
      </c>
      <c r="AT11" s="460" t="s">
        <v>31</v>
      </c>
      <c r="AU11" s="460" t="s">
        <v>32</v>
      </c>
      <c r="AV11" s="460" t="s">
        <v>33</v>
      </c>
      <c r="AW11" s="460" t="s">
        <v>34</v>
      </c>
      <c r="AX11" s="460" t="s">
        <v>35</v>
      </c>
      <c r="AY11" s="460" t="s">
        <v>36</v>
      </c>
      <c r="AZ11" s="460" t="s">
        <v>37</v>
      </c>
      <c r="BA11" s="460" t="s">
        <v>38</v>
      </c>
      <c r="BB11" s="460" t="s">
        <v>39</v>
      </c>
      <c r="BC11" s="460" t="s">
        <v>40</v>
      </c>
      <c r="BD11" s="460" t="s">
        <v>41</v>
      </c>
      <c r="BE11" s="79"/>
    </row>
    <row r="12" spans="1:73" s="75" customFormat="1" ht="34.35" customHeight="1" x14ac:dyDescent="0.3">
      <c r="A12" s="456"/>
      <c r="B12" s="456"/>
      <c r="C12" s="456"/>
      <c r="D12" s="456"/>
      <c r="E12" s="456"/>
      <c r="F12" s="456"/>
      <c r="G12" s="456"/>
      <c r="H12" s="456"/>
      <c r="I12" s="456"/>
      <c r="J12" s="456"/>
      <c r="K12" s="456"/>
      <c r="L12" s="456"/>
      <c r="M12" s="456"/>
      <c r="N12" s="456"/>
      <c r="O12" s="456"/>
      <c r="P12" s="456"/>
      <c r="Q12" s="456"/>
      <c r="R12" s="456"/>
      <c r="S12" s="456"/>
      <c r="T12" s="456"/>
      <c r="U12" s="456"/>
      <c r="V12" s="456"/>
      <c r="W12" s="456"/>
      <c r="X12" s="456"/>
      <c r="Y12" s="456"/>
      <c r="Z12" s="456"/>
      <c r="AA12" s="456"/>
      <c r="AB12" s="456"/>
      <c r="AC12" s="456"/>
      <c r="AD12" s="456"/>
      <c r="AE12" s="456"/>
      <c r="AF12" s="456"/>
      <c r="AG12" s="456"/>
      <c r="AH12" s="461"/>
      <c r="AI12" s="460"/>
      <c r="AJ12" s="460"/>
      <c r="AK12" s="460"/>
      <c r="AL12" s="460"/>
      <c r="AM12" s="460"/>
      <c r="AN12" s="460"/>
      <c r="AO12" s="460"/>
      <c r="AP12" s="460"/>
      <c r="AQ12" s="460"/>
      <c r="AR12" s="460"/>
      <c r="AS12" s="460"/>
      <c r="AT12" s="460"/>
      <c r="AU12" s="460"/>
      <c r="AV12" s="460"/>
      <c r="AW12" s="460"/>
      <c r="AX12" s="460"/>
      <c r="AY12" s="460"/>
      <c r="AZ12" s="460"/>
      <c r="BA12" s="460"/>
      <c r="BB12" s="460"/>
      <c r="BC12" s="460"/>
      <c r="BD12" s="460"/>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465" t="s">
        <v>125</v>
      </c>
      <c r="C21" s="465"/>
      <c r="D21" s="465"/>
      <c r="E21" s="465"/>
      <c r="F21" s="465"/>
      <c r="G21" s="465"/>
      <c r="H21" s="465"/>
      <c r="I21" s="465"/>
      <c r="J21" s="465"/>
      <c r="K21" s="465"/>
      <c r="L21" s="465"/>
      <c r="M21" s="465"/>
      <c r="N21" s="465"/>
      <c r="O21" s="465"/>
      <c r="P21" s="465"/>
      <c r="Q21" s="465"/>
      <c r="R21" s="465" t="s">
        <v>125</v>
      </c>
      <c r="S21" s="465"/>
      <c r="T21" s="465"/>
      <c r="U21" s="465"/>
      <c r="V21" s="465"/>
      <c r="W21" s="465"/>
      <c r="X21" s="465"/>
      <c r="Y21" s="465"/>
      <c r="Z21" s="465"/>
      <c r="AA21" s="465"/>
      <c r="AB21" s="465"/>
      <c r="AC21" s="465"/>
      <c r="AD21" s="465"/>
      <c r="AE21" s="465"/>
      <c r="AF21" s="465"/>
      <c r="AG21" s="46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66"/>
      <c r="C22" s="466"/>
      <c r="D22" s="466"/>
      <c r="E22" s="466"/>
      <c r="F22" s="466"/>
      <c r="G22" s="466"/>
      <c r="H22" s="466"/>
      <c r="I22" s="466"/>
      <c r="J22" s="466"/>
      <c r="K22" s="466"/>
      <c r="L22" s="466"/>
      <c r="M22" s="466"/>
      <c r="N22" s="466"/>
      <c r="O22" s="466"/>
      <c r="P22" s="466"/>
      <c r="Q22" s="466"/>
      <c r="R22" s="466"/>
      <c r="S22" s="466"/>
      <c r="T22" s="466"/>
      <c r="U22" s="466"/>
      <c r="V22" s="466"/>
      <c r="W22" s="466"/>
      <c r="X22" s="466"/>
      <c r="Y22" s="466"/>
      <c r="Z22" s="466"/>
      <c r="AA22" s="466"/>
      <c r="AB22" s="466"/>
      <c r="AC22" s="466"/>
      <c r="AD22" s="466"/>
      <c r="AE22" s="466"/>
      <c r="AF22" s="466"/>
      <c r="AG22" s="46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220</v>
      </c>
      <c r="AJ23" s="97" t="s">
        <v>220</v>
      </c>
      <c r="AK23" s="97" t="s">
        <v>220</v>
      </c>
      <c r="AL23" s="97" t="s">
        <v>220</v>
      </c>
      <c r="AM23" s="97" t="s">
        <v>220</v>
      </c>
      <c r="AN23" s="97" t="s">
        <v>220</v>
      </c>
      <c r="AO23" s="97" t="s">
        <v>220</v>
      </c>
      <c r="AP23" s="97" t="s">
        <v>220</v>
      </c>
      <c r="AQ23" s="97" t="s">
        <v>220</v>
      </c>
      <c r="AR23" s="97" t="s">
        <v>220</v>
      </c>
      <c r="AS23" s="97" t="s">
        <v>220</v>
      </c>
      <c r="AT23" s="97" t="s">
        <v>221</v>
      </c>
      <c r="AU23" s="97" t="s">
        <v>221</v>
      </c>
      <c r="AV23" s="97" t="s">
        <v>220</v>
      </c>
      <c r="AW23" s="97" t="s">
        <v>220</v>
      </c>
      <c r="AX23" s="97" t="s">
        <v>220</v>
      </c>
      <c r="AY23" s="97" t="s">
        <v>220</v>
      </c>
      <c r="AZ23" s="97" t="s">
        <v>220</v>
      </c>
      <c r="BA23" s="97" t="s">
        <v>220</v>
      </c>
      <c r="BB23" s="97" t="s">
        <v>220</v>
      </c>
      <c r="BC23" s="97" t="s">
        <v>220</v>
      </c>
      <c r="BD23" s="97" t="s">
        <v>220</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63"/>
      <c r="B27" s="463"/>
      <c r="C27" s="463"/>
      <c r="D27" s="463"/>
      <c r="E27" s="463"/>
      <c r="F27" s="463"/>
      <c r="G27" s="463"/>
      <c r="H27" s="463"/>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402" t="s">
        <v>134</v>
      </c>
      <c r="B28" s="402"/>
      <c r="C28" s="402"/>
      <c r="D28" s="402"/>
      <c r="E28" s="402"/>
      <c r="F28" s="402"/>
      <c r="G28" s="402"/>
      <c r="H28" s="402"/>
      <c r="R28" s="464" t="s">
        <v>109</v>
      </c>
      <c r="S28" s="464"/>
      <c r="T28" s="464"/>
      <c r="U28" s="464"/>
      <c r="V28" s="464"/>
      <c r="W28" s="464"/>
      <c r="X28" s="464"/>
      <c r="Y28" s="46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2" t="s">
        <v>181</v>
      </c>
      <c r="B1" s="467" t="s">
        <v>182</v>
      </c>
      <c r="C1" s="468"/>
    </row>
    <row r="2" spans="1:3" ht="29.1" customHeight="1" thickBot="1" x14ac:dyDescent="0.35">
      <c r="A2" s="163"/>
      <c r="B2" s="469" t="s">
        <v>183</v>
      </c>
      <c r="C2" s="470"/>
    </row>
    <row r="3" spans="1:3" x14ac:dyDescent="0.3">
      <c r="A3" s="165" t="s">
        <v>181</v>
      </c>
      <c r="B3" s="166" t="s">
        <v>184</v>
      </c>
      <c r="C3" s="167" t="s">
        <v>185</v>
      </c>
    </row>
    <row r="4" spans="1:3" x14ac:dyDescent="0.3">
      <c r="A4" s="168" t="s">
        <v>152</v>
      </c>
      <c r="B4" s="164">
        <v>7750000</v>
      </c>
      <c r="C4" s="169">
        <v>7900000</v>
      </c>
    </row>
    <row r="5" spans="1:3" x14ac:dyDescent="0.3">
      <c r="A5" s="168" t="s">
        <v>153</v>
      </c>
      <c r="B5" s="164">
        <v>6000000</v>
      </c>
      <c r="C5" s="169">
        <v>6145000</v>
      </c>
    </row>
    <row r="6" spans="1:3" x14ac:dyDescent="0.3">
      <c r="A6" s="168" t="s">
        <v>154</v>
      </c>
      <c r="B6" s="164">
        <v>3920000</v>
      </c>
      <c r="C6" s="169">
        <v>4050000</v>
      </c>
    </row>
    <row r="7" spans="1:3" x14ac:dyDescent="0.3">
      <c r="A7" s="168" t="s">
        <v>186</v>
      </c>
      <c r="B7" s="164">
        <v>6000000</v>
      </c>
      <c r="C7" s="169">
        <v>6145000</v>
      </c>
    </row>
    <row r="8" spans="1:3" x14ac:dyDescent="0.3">
      <c r="A8" s="168" t="s">
        <v>187</v>
      </c>
      <c r="B8" s="164">
        <v>3920000</v>
      </c>
      <c r="C8" s="169">
        <v>4050000</v>
      </c>
    </row>
    <row r="9" spans="1:3" x14ac:dyDescent="0.3">
      <c r="A9" s="168" t="s">
        <v>38</v>
      </c>
      <c r="B9" s="164">
        <v>7090000</v>
      </c>
      <c r="C9" s="169">
        <v>7240000</v>
      </c>
    </row>
    <row r="10" spans="1:3" x14ac:dyDescent="0.3">
      <c r="A10" s="168" t="s">
        <v>157</v>
      </c>
      <c r="B10" s="164">
        <v>7090000</v>
      </c>
      <c r="C10" s="169">
        <v>7240000</v>
      </c>
    </row>
    <row r="11" spans="1:3" x14ac:dyDescent="0.3">
      <c r="A11" s="168" t="s">
        <v>156</v>
      </c>
      <c r="B11" s="164">
        <v>7090000</v>
      </c>
      <c r="C11" s="169">
        <v>7240000</v>
      </c>
    </row>
    <row r="12" spans="1:3" x14ac:dyDescent="0.3">
      <c r="A12" s="168" t="s">
        <v>39</v>
      </c>
      <c r="B12" s="164">
        <v>7090000</v>
      </c>
      <c r="C12" s="169">
        <v>7240000</v>
      </c>
    </row>
    <row r="13" spans="1:3" x14ac:dyDescent="0.3">
      <c r="A13" s="168" t="s">
        <v>188</v>
      </c>
      <c r="B13" s="164">
        <v>7090000</v>
      </c>
      <c r="C13" s="169">
        <v>7240000</v>
      </c>
    </row>
    <row r="14" spans="1:3" x14ac:dyDescent="0.3">
      <c r="A14" s="168" t="s">
        <v>158</v>
      </c>
      <c r="B14" s="164">
        <v>7090000</v>
      </c>
      <c r="C14" s="169">
        <v>7240000</v>
      </c>
    </row>
    <row r="15" spans="1:3" x14ac:dyDescent="0.3">
      <c r="A15" s="168" t="s">
        <v>189</v>
      </c>
      <c r="B15" s="164">
        <v>7090000</v>
      </c>
      <c r="C15" s="169">
        <v>7240000</v>
      </c>
    </row>
    <row r="16" spans="1:3" x14ac:dyDescent="0.3">
      <c r="A16" s="168" t="s">
        <v>190</v>
      </c>
      <c r="B16" s="164">
        <v>7090000</v>
      </c>
      <c r="C16" s="169">
        <v>7240000</v>
      </c>
    </row>
    <row r="17" spans="1:3" x14ac:dyDescent="0.3">
      <c r="A17" s="168" t="s">
        <v>191</v>
      </c>
      <c r="B17" s="164">
        <v>6000000</v>
      </c>
      <c r="C17" s="169">
        <v>6145000</v>
      </c>
    </row>
    <row r="18" spans="1:3" x14ac:dyDescent="0.3">
      <c r="A18" s="168" t="s">
        <v>192</v>
      </c>
      <c r="B18" s="164">
        <v>6550000</v>
      </c>
      <c r="C18" s="169">
        <v>6700000</v>
      </c>
    </row>
    <row r="19" spans="1:3" x14ac:dyDescent="0.3">
      <c r="A19" s="168" t="s">
        <v>193</v>
      </c>
      <c r="B19" s="164">
        <v>6550000</v>
      </c>
      <c r="C19" s="169">
        <v>6700000</v>
      </c>
    </row>
    <row r="20" spans="1:3" x14ac:dyDescent="0.3">
      <c r="A20" s="168" t="s">
        <v>159</v>
      </c>
      <c r="B20" s="164">
        <v>4450000</v>
      </c>
      <c r="C20" s="169">
        <v>4600000</v>
      </c>
    </row>
    <row r="21" spans="1:3" x14ac:dyDescent="0.3">
      <c r="A21" s="168" t="s">
        <v>194</v>
      </c>
      <c r="B21" s="164">
        <v>4450000</v>
      </c>
      <c r="C21" s="169">
        <v>4600000</v>
      </c>
    </row>
    <row r="22" spans="1:3" x14ac:dyDescent="0.3">
      <c r="A22" s="168" t="s">
        <v>195</v>
      </c>
      <c r="B22" s="164">
        <v>4450000</v>
      </c>
      <c r="C22" s="169">
        <v>4600000</v>
      </c>
    </row>
    <row r="23" spans="1:3" x14ac:dyDescent="0.3">
      <c r="A23" s="168" t="s">
        <v>196</v>
      </c>
      <c r="B23" s="164">
        <v>4450000</v>
      </c>
      <c r="C23" s="169">
        <v>4600000</v>
      </c>
    </row>
    <row r="24" spans="1:3" ht="22.8" x14ac:dyDescent="0.3">
      <c r="A24" s="168" t="s">
        <v>160</v>
      </c>
      <c r="B24" s="164">
        <v>4450000</v>
      </c>
      <c r="C24" s="169">
        <v>4600000</v>
      </c>
    </row>
    <row r="25" spans="1:3" x14ac:dyDescent="0.3">
      <c r="A25" s="168" t="s">
        <v>197</v>
      </c>
      <c r="B25" s="164">
        <v>4450000</v>
      </c>
      <c r="C25" s="169">
        <v>4600000</v>
      </c>
    </row>
    <row r="26" spans="1:3" x14ac:dyDescent="0.3">
      <c r="A26" s="168" t="s">
        <v>198</v>
      </c>
      <c r="B26" s="164">
        <v>4450000</v>
      </c>
      <c r="C26" s="169">
        <v>4600000</v>
      </c>
    </row>
    <row r="27" spans="1:3" x14ac:dyDescent="0.3">
      <c r="A27" s="168" t="s">
        <v>199</v>
      </c>
      <c r="B27" s="164">
        <v>4450000</v>
      </c>
      <c r="C27" s="169">
        <v>4600000</v>
      </c>
    </row>
    <row r="28" spans="1:3" x14ac:dyDescent="0.3">
      <c r="A28" s="168" t="s">
        <v>200</v>
      </c>
      <c r="B28" s="164">
        <v>4450000</v>
      </c>
      <c r="C28" s="169">
        <v>4600000</v>
      </c>
    </row>
    <row r="29" spans="1:3" x14ac:dyDescent="0.3">
      <c r="A29" s="168" t="s">
        <v>201</v>
      </c>
      <c r="B29" s="164">
        <v>4450000</v>
      </c>
      <c r="C29" s="169">
        <v>4600000</v>
      </c>
    </row>
    <row r="30" spans="1:3" x14ac:dyDescent="0.3">
      <c r="A30" s="168" t="s">
        <v>202</v>
      </c>
      <c r="B30" s="164">
        <v>6000000</v>
      </c>
      <c r="C30" s="169">
        <v>6145000</v>
      </c>
    </row>
    <row r="31" spans="1:3" x14ac:dyDescent="0.3">
      <c r="A31" s="168" t="s">
        <v>137</v>
      </c>
      <c r="B31" s="164">
        <v>2260000</v>
      </c>
      <c r="C31" s="169">
        <v>2290000</v>
      </c>
    </row>
    <row r="32" spans="1:3" x14ac:dyDescent="0.3">
      <c r="A32" s="168" t="s">
        <v>203</v>
      </c>
      <c r="B32" s="164">
        <v>2370000</v>
      </c>
      <c r="C32" s="169">
        <v>2400000</v>
      </c>
    </row>
    <row r="33" spans="1:3" x14ac:dyDescent="0.3">
      <c r="A33" s="168" t="s">
        <v>204</v>
      </c>
      <c r="B33" s="164">
        <v>2370000</v>
      </c>
      <c r="C33" s="169">
        <v>2400000</v>
      </c>
    </row>
    <row r="34" spans="1:3" x14ac:dyDescent="0.3">
      <c r="A34" s="168" t="s">
        <v>205</v>
      </c>
      <c r="B34" s="164">
        <v>2370000</v>
      </c>
      <c r="C34" s="169">
        <v>2400000</v>
      </c>
    </row>
    <row r="35" spans="1:3" x14ac:dyDescent="0.3">
      <c r="A35" s="168" t="s">
        <v>206</v>
      </c>
      <c r="B35" s="164">
        <v>2370000</v>
      </c>
      <c r="C35" s="169">
        <v>2400000</v>
      </c>
    </row>
    <row r="36" spans="1:3" x14ac:dyDescent="0.3">
      <c r="A36" s="168" t="s">
        <v>161</v>
      </c>
      <c r="B36" s="164">
        <v>2260000</v>
      </c>
      <c r="C36" s="169">
        <v>2290000</v>
      </c>
    </row>
    <row r="37" spans="1:3" x14ac:dyDescent="0.3">
      <c r="A37" s="168" t="s">
        <v>207</v>
      </c>
      <c r="B37" s="164">
        <v>1470000</v>
      </c>
      <c r="C37" s="169">
        <v>1520000</v>
      </c>
    </row>
    <row r="38" spans="1:3" x14ac:dyDescent="0.3">
      <c r="A38" s="168" t="s">
        <v>208</v>
      </c>
      <c r="B38" s="164">
        <v>1470000</v>
      </c>
      <c r="C38" s="169">
        <v>1520000</v>
      </c>
    </row>
    <row r="39" spans="1:3" x14ac:dyDescent="0.3">
      <c r="A39" s="168" t="s">
        <v>209</v>
      </c>
      <c r="B39" s="164">
        <v>1240000</v>
      </c>
      <c r="C39" s="169">
        <v>1250000</v>
      </c>
    </row>
    <row r="40" spans="1:3" x14ac:dyDescent="0.3">
      <c r="A40" s="168" t="s">
        <v>50</v>
      </c>
      <c r="B40" s="164">
        <v>1200000</v>
      </c>
      <c r="C40" s="169">
        <v>1210000</v>
      </c>
    </row>
    <row r="41" spans="1:3" x14ac:dyDescent="0.3">
      <c r="A41" s="168" t="s">
        <v>51</v>
      </c>
      <c r="B41" s="164">
        <v>1250000</v>
      </c>
      <c r="C41" s="169">
        <v>1260000</v>
      </c>
    </row>
    <row r="42" spans="1:3" x14ac:dyDescent="0.3">
      <c r="A42" s="168" t="s">
        <v>139</v>
      </c>
      <c r="B42" s="164">
        <v>235000</v>
      </c>
      <c r="C42" s="169">
        <v>250000</v>
      </c>
    </row>
    <row r="43" spans="1:3" ht="57" x14ac:dyDescent="0.3">
      <c r="A43" s="168" t="s">
        <v>140</v>
      </c>
      <c r="B43" s="164">
        <v>4990000</v>
      </c>
      <c r="C43" s="169">
        <v>5145000</v>
      </c>
    </row>
    <row r="44" spans="1:3" ht="57" x14ac:dyDescent="0.3">
      <c r="A44" s="168" t="s">
        <v>210</v>
      </c>
      <c r="B44" s="164">
        <v>5650000</v>
      </c>
      <c r="C44" s="169">
        <v>5770000</v>
      </c>
    </row>
    <row r="45" spans="1:3" ht="34.200000000000003" x14ac:dyDescent="0.3">
      <c r="A45" s="168" t="s">
        <v>211</v>
      </c>
      <c r="B45" s="164">
        <v>805000</v>
      </c>
      <c r="C45" s="169">
        <v>830000</v>
      </c>
    </row>
    <row r="46" spans="1:3" ht="57" x14ac:dyDescent="0.3">
      <c r="A46" s="168" t="s">
        <v>141</v>
      </c>
      <c r="B46" s="164">
        <v>4990000</v>
      </c>
      <c r="C46" s="169">
        <v>5145000</v>
      </c>
    </row>
    <row r="47" spans="1:3" x14ac:dyDescent="0.3">
      <c r="A47" s="168" t="s">
        <v>212</v>
      </c>
      <c r="B47" s="164">
        <v>2440000</v>
      </c>
      <c r="C47" s="169">
        <v>2550000</v>
      </c>
    </row>
    <row r="48" spans="1:3" ht="22.8" x14ac:dyDescent="0.3">
      <c r="A48" s="168" t="s">
        <v>213</v>
      </c>
      <c r="B48" s="164">
        <v>6570000</v>
      </c>
      <c r="C48" s="169">
        <v>6690000</v>
      </c>
    </row>
    <row r="49" spans="1:3" ht="34.200000000000003" x14ac:dyDescent="0.3">
      <c r="A49" s="168" t="s">
        <v>214</v>
      </c>
      <c r="B49" s="164">
        <v>2440000</v>
      </c>
      <c r="C49" s="169">
        <v>2550000</v>
      </c>
    </row>
    <row r="50" spans="1:3" ht="22.8" x14ac:dyDescent="0.3">
      <c r="A50" s="168" t="s">
        <v>142</v>
      </c>
      <c r="B50" s="164">
        <v>595000</v>
      </c>
      <c r="C50" s="169">
        <v>610000</v>
      </c>
    </row>
    <row r="51" spans="1:3" ht="22.8" x14ac:dyDescent="0.3">
      <c r="A51" s="168" t="s">
        <v>168</v>
      </c>
      <c r="B51" s="164">
        <v>1800000</v>
      </c>
      <c r="C51" s="169">
        <v>1950000</v>
      </c>
    </row>
    <row r="52" spans="1:3" ht="22.8" x14ac:dyDescent="0.3">
      <c r="A52" s="168" t="s">
        <v>143</v>
      </c>
      <c r="B52" s="164">
        <v>2340000</v>
      </c>
      <c r="C52" s="169">
        <v>2490000</v>
      </c>
    </row>
    <row r="53" spans="1:3" ht="34.200000000000003" x14ac:dyDescent="0.3">
      <c r="A53" s="168" t="s">
        <v>144</v>
      </c>
      <c r="B53" s="164">
        <v>905000</v>
      </c>
      <c r="C53" s="169">
        <v>980000</v>
      </c>
    </row>
    <row r="54" spans="1:3" ht="23.4" thickBot="1" x14ac:dyDescent="0.35">
      <c r="A54" s="170" t="s">
        <v>145</v>
      </c>
      <c r="B54" s="171">
        <v>905000</v>
      </c>
      <c r="C54" s="172">
        <v>980000</v>
      </c>
    </row>
    <row r="55" spans="1:3" x14ac:dyDescent="0.3">
      <c r="A55" s="148"/>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2023-10-25T22:45:33Z</dcterms:modified>
  <cp:category/>
  <cp:contentStatus/>
</cp:coreProperties>
</file>