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rqlu\Documents\ARQ. LUISMORA\2023\SECRE EDUCACION\SECRE EDUCACION\I.E. LA INMACULADA\SEDE_PRINCIPAL\RESTAURANTE ESCOLAR\"/>
    </mc:Choice>
  </mc:AlternateContent>
  <bookViews>
    <workbookView xWindow="0" yWindow="0" windowWidth="23040" windowHeight="9072" tabRatio="954"/>
  </bookViews>
  <sheets>
    <sheet name="PRESUPUESTO" sheetId="3" r:id="rId1"/>
    <sheet name="G1" sheetId="16" state="hidden" r:id="rId2"/>
    <sheet name="G2" sheetId="17" state="hidden" r:id="rId3"/>
    <sheet name="G3" sheetId="14" state="hidden" r:id="rId4"/>
    <sheet name="G4" sheetId="15" state="hidden" r:id="rId5"/>
    <sheet name="CRONOGRAMA" sheetId="39" r:id="rId6"/>
    <sheet name="A.P.U.-TRANSPORTE DE MATERIALES" sheetId="40" r:id="rId7"/>
    <sheet name="1,1" sheetId="11" r:id="rId8"/>
    <sheet name="1,2" sheetId="6" r:id="rId9"/>
    <sheet name="1,3" sheetId="7" r:id="rId10"/>
    <sheet name="1,4" sheetId="8" r:id="rId11"/>
    <sheet name="2,1" sheetId="22" r:id="rId12"/>
    <sheet name="2,2" sheetId="23" r:id="rId13"/>
    <sheet name="2,3" sheetId="24" r:id="rId14"/>
    <sheet name="3,1" sheetId="32" r:id="rId15"/>
    <sheet name="3,2" sheetId="33" r:id="rId16"/>
    <sheet name="4,1" sheetId="18" r:id="rId17"/>
    <sheet name="4,2" sheetId="19" r:id="rId18"/>
    <sheet name="4,3" sheetId="20" r:id="rId19"/>
    <sheet name="4,4" sheetId="21" r:id="rId20"/>
    <sheet name="5,1" sheetId="26" r:id="rId21"/>
    <sheet name="5,2" sheetId="27" r:id="rId22"/>
    <sheet name="5,3" sheetId="28" r:id="rId23"/>
    <sheet name="5,4" sheetId="29" r:id="rId24"/>
    <sheet name="5,5" sheetId="30" r:id="rId25"/>
    <sheet name="5,6" sheetId="31" r:id="rId26"/>
    <sheet name="5,7" sheetId="42" r:id="rId27"/>
    <sheet name="6,1" sheetId="43" r:id="rId28"/>
    <sheet name="7,1" sheetId="35" r:id="rId29"/>
    <sheet name="7,2" sheetId="38" r:id="rId30"/>
    <sheet name="7,3" sheetId="37" r:id="rId31"/>
    <sheet name="COTIZADO" sheetId="34" r:id="rId32"/>
  </sheets>
  <externalReferences>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X" localSheetId="7">[1]!ERR</definedName>
    <definedName name="\X" localSheetId="8">[1]!ERR</definedName>
    <definedName name="\X" localSheetId="9">[1]!ERR</definedName>
    <definedName name="\X" localSheetId="10">[1]!ERR</definedName>
    <definedName name="\X" localSheetId="11">[1]!ERR</definedName>
    <definedName name="\X" localSheetId="12">[1]!ERR</definedName>
    <definedName name="\X" localSheetId="13">[1]!ERR</definedName>
    <definedName name="\X" localSheetId="14">[1]!ERR</definedName>
    <definedName name="\X" localSheetId="15">[1]!ERR</definedName>
    <definedName name="\X" localSheetId="16">[1]!ERR</definedName>
    <definedName name="\X" localSheetId="17">[1]!ERR</definedName>
    <definedName name="\X" localSheetId="18">[1]!ERR</definedName>
    <definedName name="\X" localSheetId="19">[1]!ERR</definedName>
    <definedName name="\X" localSheetId="20">[1]!ERR</definedName>
    <definedName name="\X" localSheetId="21">[1]!ERR</definedName>
    <definedName name="\X" localSheetId="22">[1]!ERR</definedName>
    <definedName name="\X" localSheetId="23">[1]!ERR</definedName>
    <definedName name="\X" localSheetId="24">[1]!ERR</definedName>
    <definedName name="\X" localSheetId="25">[1]!ERR</definedName>
    <definedName name="\X" localSheetId="26">[1]!ERR</definedName>
    <definedName name="\X" localSheetId="27">[1]!ERR</definedName>
    <definedName name="\X" localSheetId="28">[1]!ERR</definedName>
    <definedName name="\X" localSheetId="29">[1]!ERR</definedName>
    <definedName name="\X" localSheetId="30">[1]!ERR</definedName>
    <definedName name="\X" localSheetId="31">[1]!ERR</definedName>
    <definedName name="\X" localSheetId="1">[1]!ERR</definedName>
    <definedName name="\X" localSheetId="2">[1]!ERR</definedName>
    <definedName name="\X" localSheetId="3">[1]!ERR</definedName>
    <definedName name="\X" localSheetId="4">[1]!ERR</definedName>
    <definedName name="\X">[1]!ERR</definedName>
    <definedName name="\Z" localSheetId="7">[1]!ERR</definedName>
    <definedName name="\Z" localSheetId="8">[1]!ERR</definedName>
    <definedName name="\Z" localSheetId="9">[1]!ERR</definedName>
    <definedName name="\Z" localSheetId="10">[1]!ERR</definedName>
    <definedName name="\Z" localSheetId="11">[1]!ERR</definedName>
    <definedName name="\Z" localSheetId="12">[1]!ERR</definedName>
    <definedName name="\Z" localSheetId="13">[1]!ERR</definedName>
    <definedName name="\Z" localSheetId="14">[1]!ERR</definedName>
    <definedName name="\Z" localSheetId="15">[1]!ERR</definedName>
    <definedName name="\Z" localSheetId="16">[1]!ERR</definedName>
    <definedName name="\Z" localSheetId="17">[1]!ERR</definedName>
    <definedName name="\Z" localSheetId="18">[1]!ERR</definedName>
    <definedName name="\Z" localSheetId="19">[1]!ERR</definedName>
    <definedName name="\Z" localSheetId="20">[1]!ERR</definedName>
    <definedName name="\Z" localSheetId="21">[1]!ERR</definedName>
    <definedName name="\Z" localSheetId="22">[1]!ERR</definedName>
    <definedName name="\Z" localSheetId="23">[1]!ERR</definedName>
    <definedName name="\Z" localSheetId="24">[1]!ERR</definedName>
    <definedName name="\Z" localSheetId="25">[1]!ERR</definedName>
    <definedName name="\Z" localSheetId="26">[1]!ERR</definedName>
    <definedName name="\Z" localSheetId="27">[1]!ERR</definedName>
    <definedName name="\Z" localSheetId="28">[1]!ERR</definedName>
    <definedName name="\Z" localSheetId="29">[1]!ERR</definedName>
    <definedName name="\Z" localSheetId="30">[1]!ERR</definedName>
    <definedName name="\Z" localSheetId="31">[1]!ERR</definedName>
    <definedName name="\Z" localSheetId="1">[1]!ERR</definedName>
    <definedName name="\Z" localSheetId="2">[1]!ERR</definedName>
    <definedName name="\Z" localSheetId="3">[1]!ERR</definedName>
    <definedName name="\Z" localSheetId="4">[1]!ERR</definedName>
    <definedName name="\Z">[1]!ERR</definedName>
    <definedName name="______________________FS01" localSheetId="7">[2]!ERR</definedName>
    <definedName name="______________________FS01" localSheetId="8">[2]!ERR</definedName>
    <definedName name="______________________FS01" localSheetId="9">[2]!ERR</definedName>
    <definedName name="______________________FS01" localSheetId="10">[2]!ERR</definedName>
    <definedName name="______________________FS01" localSheetId="11">[2]!ERR</definedName>
    <definedName name="______________________FS01" localSheetId="12">[2]!ERR</definedName>
    <definedName name="______________________FS01" localSheetId="13">[2]!ERR</definedName>
    <definedName name="______________________FS01" localSheetId="14">[2]!ERR</definedName>
    <definedName name="______________________FS01" localSheetId="15">[2]!ERR</definedName>
    <definedName name="______________________FS01" localSheetId="16">[2]!ERR</definedName>
    <definedName name="______________________FS01" localSheetId="17">[2]!ERR</definedName>
    <definedName name="______________________FS01" localSheetId="18">[2]!ERR</definedName>
    <definedName name="______________________FS01" localSheetId="19">[2]!ERR</definedName>
    <definedName name="______________________FS01" localSheetId="20">[2]!ERR</definedName>
    <definedName name="______________________FS01" localSheetId="21">[2]!ERR</definedName>
    <definedName name="______________________FS01" localSheetId="22">[2]!ERR</definedName>
    <definedName name="______________________FS01" localSheetId="23">[2]!ERR</definedName>
    <definedName name="______________________FS01" localSheetId="24">[2]!ERR</definedName>
    <definedName name="______________________FS01" localSheetId="25">[2]!ERR</definedName>
    <definedName name="______________________FS01" localSheetId="26">[2]!ERR</definedName>
    <definedName name="______________________FS01" localSheetId="27">[2]!ERR</definedName>
    <definedName name="______________________FS01" localSheetId="28">[2]!ERR</definedName>
    <definedName name="______________________FS01" localSheetId="29">[2]!ERR</definedName>
    <definedName name="______________________FS01" localSheetId="30">[2]!ERR</definedName>
    <definedName name="______________________FS01" localSheetId="6">[0]!ERR</definedName>
    <definedName name="______________________FS01" localSheetId="31">[2]!ERR</definedName>
    <definedName name="______________________FS01" localSheetId="5">[0]!ERR</definedName>
    <definedName name="______________________FS01" localSheetId="1">[2]!ERR</definedName>
    <definedName name="______________________FS01" localSheetId="2">[0]!ERR</definedName>
    <definedName name="______________________FS01" localSheetId="3">[2]!ERR</definedName>
    <definedName name="______________________FS01" localSheetId="4">[2]!ERR</definedName>
    <definedName name="______________________FS01">[2]!ERR</definedName>
    <definedName name="_____________________FS01" localSheetId="7">[0]!ERR</definedName>
    <definedName name="_____________________FS01" localSheetId="8">[0]!ERR</definedName>
    <definedName name="_____________________FS01" localSheetId="9">[0]!ERR</definedName>
    <definedName name="_____________________FS01" localSheetId="10">[0]!ERR</definedName>
    <definedName name="_____________________FS01" localSheetId="11">[0]!ERR</definedName>
    <definedName name="_____________________FS01" localSheetId="12">[0]!ERR</definedName>
    <definedName name="_____________________FS01" localSheetId="13">[0]!ERR</definedName>
    <definedName name="_____________________FS01" localSheetId="14">[0]!ERR</definedName>
    <definedName name="_____________________FS01" localSheetId="15">[0]!ERR</definedName>
    <definedName name="_____________________FS01" localSheetId="16">[0]!ERR</definedName>
    <definedName name="_____________________FS01" localSheetId="17">[0]!ERR</definedName>
    <definedName name="_____________________FS01" localSheetId="18">[0]!ERR</definedName>
    <definedName name="_____________________FS01" localSheetId="19">[0]!ERR</definedName>
    <definedName name="_____________________FS01" localSheetId="20">[0]!ERR</definedName>
    <definedName name="_____________________FS01" localSheetId="21">[0]!ERR</definedName>
    <definedName name="_____________________FS01" localSheetId="22">[0]!ERR</definedName>
    <definedName name="_____________________FS01" localSheetId="23">[0]!ERR</definedName>
    <definedName name="_____________________FS01" localSheetId="24">[0]!ERR</definedName>
    <definedName name="_____________________FS01" localSheetId="25">[0]!ERR</definedName>
    <definedName name="_____________________FS01" localSheetId="26">[0]!ERR</definedName>
    <definedName name="_____________________FS01" localSheetId="27">[0]!ERR</definedName>
    <definedName name="_____________________FS01" localSheetId="28">[0]!ERR</definedName>
    <definedName name="_____________________FS01" localSheetId="29">[0]!ERR</definedName>
    <definedName name="_____________________FS01" localSheetId="30">[0]!ERR</definedName>
    <definedName name="_____________________FS01" localSheetId="6">[0]!ERR</definedName>
    <definedName name="_____________________FS01" localSheetId="31">[0]!ERR</definedName>
    <definedName name="_____________________FS01" localSheetId="5">[0]!ERR</definedName>
    <definedName name="_____________________FS01" localSheetId="1">[0]!ERR</definedName>
    <definedName name="_____________________FS01" localSheetId="2">[0]!ERR</definedName>
    <definedName name="_____________________FS01" localSheetId="3">[0]!ERR</definedName>
    <definedName name="_____________________FS01" localSheetId="4">[0]!ERR</definedName>
    <definedName name="_____________________FS01">[0]!ERR</definedName>
    <definedName name="____________________FS01" localSheetId="7">[2]!ERR</definedName>
    <definedName name="____________________FS01" localSheetId="8">[2]!ERR</definedName>
    <definedName name="____________________FS01" localSheetId="9">[2]!ERR</definedName>
    <definedName name="____________________FS01" localSheetId="10">[2]!ERR</definedName>
    <definedName name="____________________FS01" localSheetId="11">[2]!ERR</definedName>
    <definedName name="____________________FS01" localSheetId="12">[2]!ERR</definedName>
    <definedName name="____________________FS01" localSheetId="13">[2]!ERR</definedName>
    <definedName name="____________________FS01" localSheetId="14">[2]!ERR</definedName>
    <definedName name="____________________FS01" localSheetId="15">[2]!ERR</definedName>
    <definedName name="____________________FS01" localSheetId="16">[2]!ERR</definedName>
    <definedName name="____________________FS01" localSheetId="17">[2]!ERR</definedName>
    <definedName name="____________________FS01" localSheetId="18">[2]!ERR</definedName>
    <definedName name="____________________FS01" localSheetId="19">[2]!ERR</definedName>
    <definedName name="____________________FS01" localSheetId="20">[2]!ERR</definedName>
    <definedName name="____________________FS01" localSheetId="21">[2]!ERR</definedName>
    <definedName name="____________________FS01" localSheetId="22">[2]!ERR</definedName>
    <definedName name="____________________FS01" localSheetId="23">[2]!ERR</definedName>
    <definedName name="____________________FS01" localSheetId="24">[2]!ERR</definedName>
    <definedName name="____________________FS01" localSheetId="25">[2]!ERR</definedName>
    <definedName name="____________________FS01" localSheetId="26">[2]!ERR</definedName>
    <definedName name="____________________FS01" localSheetId="27">[2]!ERR</definedName>
    <definedName name="____________________FS01" localSheetId="28">[2]!ERR</definedName>
    <definedName name="____________________FS01" localSheetId="29">[2]!ERR</definedName>
    <definedName name="____________________FS01" localSheetId="30">[2]!ERR</definedName>
    <definedName name="____________________FS01" localSheetId="6">[0]!ERR</definedName>
    <definedName name="____________________FS01" localSheetId="31">[2]!ERR</definedName>
    <definedName name="____________________FS01" localSheetId="5">[0]!ERR</definedName>
    <definedName name="____________________FS01" localSheetId="1">[2]!ERR</definedName>
    <definedName name="____________________FS01" localSheetId="2">[0]!ERR</definedName>
    <definedName name="____________________FS01" localSheetId="3">[2]!ERR</definedName>
    <definedName name="____________________FS01" localSheetId="4">[2]!ERR</definedName>
    <definedName name="____________________FS01">[2]!ERR</definedName>
    <definedName name="__________________FS01" localSheetId="7">[1]!ERR</definedName>
    <definedName name="__________________FS01" localSheetId="8">[1]!ERR</definedName>
    <definedName name="__________________FS01" localSheetId="9">[1]!ERR</definedName>
    <definedName name="__________________FS01" localSheetId="10">[1]!ERR</definedName>
    <definedName name="__________________FS01" localSheetId="11">[1]!ERR</definedName>
    <definedName name="__________________FS01" localSheetId="12">[1]!ERR</definedName>
    <definedName name="__________________FS01" localSheetId="13">[1]!ERR</definedName>
    <definedName name="__________________FS01" localSheetId="14">[1]!ERR</definedName>
    <definedName name="__________________FS01" localSheetId="15">[1]!ERR</definedName>
    <definedName name="__________________FS01" localSheetId="16">[1]!ERR</definedName>
    <definedName name="__________________FS01" localSheetId="17">[1]!ERR</definedName>
    <definedName name="__________________FS01" localSheetId="18">[1]!ERR</definedName>
    <definedName name="__________________FS01" localSheetId="19">[1]!ERR</definedName>
    <definedName name="__________________FS01" localSheetId="20">[1]!ERR</definedName>
    <definedName name="__________________FS01" localSheetId="21">[1]!ERR</definedName>
    <definedName name="__________________FS01" localSheetId="22">[1]!ERR</definedName>
    <definedName name="__________________FS01" localSheetId="23">[1]!ERR</definedName>
    <definedName name="__________________FS01" localSheetId="24">[1]!ERR</definedName>
    <definedName name="__________________FS01" localSheetId="25">[1]!ERR</definedName>
    <definedName name="__________________FS01" localSheetId="26">[1]!ERR</definedName>
    <definedName name="__________________FS01" localSheetId="27">[1]!ERR</definedName>
    <definedName name="__________________FS01" localSheetId="28">[1]!ERR</definedName>
    <definedName name="__________________FS01" localSheetId="29">[1]!ERR</definedName>
    <definedName name="__________________FS01" localSheetId="30">[1]!ERR</definedName>
    <definedName name="__________________FS01" localSheetId="31">[1]!ERR</definedName>
    <definedName name="__________________FS01" localSheetId="1">[1]!ERR</definedName>
    <definedName name="__________________FS01" localSheetId="2">[1]!ERR</definedName>
    <definedName name="__________________FS01" localSheetId="3">[1]!ERR</definedName>
    <definedName name="__________________FS01" localSheetId="4">[1]!ERR</definedName>
    <definedName name="__________________FS01">[1]!ERR</definedName>
    <definedName name="_________________FS01" localSheetId="7">[2]!ERR</definedName>
    <definedName name="_________________FS01" localSheetId="8">[2]!ERR</definedName>
    <definedName name="_________________FS01" localSheetId="9">[2]!ERR</definedName>
    <definedName name="_________________FS01" localSheetId="10">[2]!ERR</definedName>
    <definedName name="_________________FS01" localSheetId="11">[2]!ERR</definedName>
    <definedName name="_________________FS01" localSheetId="12">[2]!ERR</definedName>
    <definedName name="_________________FS01" localSheetId="13">[2]!ERR</definedName>
    <definedName name="_________________FS01" localSheetId="14">[2]!ERR</definedName>
    <definedName name="_________________FS01" localSheetId="15">[2]!ERR</definedName>
    <definedName name="_________________FS01" localSheetId="16">[2]!ERR</definedName>
    <definedName name="_________________FS01" localSheetId="17">[2]!ERR</definedName>
    <definedName name="_________________FS01" localSheetId="18">[2]!ERR</definedName>
    <definedName name="_________________FS01" localSheetId="19">[2]!ERR</definedName>
    <definedName name="_________________FS01" localSheetId="20">[2]!ERR</definedName>
    <definedName name="_________________FS01" localSheetId="21">[2]!ERR</definedName>
    <definedName name="_________________FS01" localSheetId="22">[2]!ERR</definedName>
    <definedName name="_________________FS01" localSheetId="23">[2]!ERR</definedName>
    <definedName name="_________________FS01" localSheetId="24">[2]!ERR</definedName>
    <definedName name="_________________FS01" localSheetId="25">[2]!ERR</definedName>
    <definedName name="_________________FS01" localSheetId="26">[2]!ERR</definedName>
    <definedName name="_________________FS01" localSheetId="27">[2]!ERR</definedName>
    <definedName name="_________________FS01" localSheetId="28">[2]!ERR</definedName>
    <definedName name="_________________FS01" localSheetId="29">[2]!ERR</definedName>
    <definedName name="_________________FS01" localSheetId="30">[2]!ERR</definedName>
    <definedName name="_________________FS01" localSheetId="6">[0]!ERR</definedName>
    <definedName name="_________________FS01" localSheetId="31">[2]!ERR</definedName>
    <definedName name="_________________FS01" localSheetId="5">[0]!ERR</definedName>
    <definedName name="_________________FS01" localSheetId="1">[2]!ERR</definedName>
    <definedName name="_________________FS01" localSheetId="2">[0]!ERR</definedName>
    <definedName name="_________________FS01" localSheetId="3">[2]!ERR</definedName>
    <definedName name="_________________FS01" localSheetId="4">[2]!ERR</definedName>
    <definedName name="_________________FS01">[2]!ERR</definedName>
    <definedName name="_______________F" localSheetId="7">[3]!ERR</definedName>
    <definedName name="_______________F" localSheetId="8">[3]!ERR</definedName>
    <definedName name="_______________F" localSheetId="9">[3]!ERR</definedName>
    <definedName name="_______________F" localSheetId="10">[3]!ERR</definedName>
    <definedName name="_______________F" localSheetId="11">[3]!ERR</definedName>
    <definedName name="_______________F" localSheetId="12">[3]!ERR</definedName>
    <definedName name="_______________F" localSheetId="13">[3]!ERR</definedName>
    <definedName name="_______________F" localSheetId="14">[3]!ERR</definedName>
    <definedName name="_______________F" localSheetId="15">[3]!ERR</definedName>
    <definedName name="_______________F" localSheetId="16">[3]!ERR</definedName>
    <definedName name="_______________F" localSheetId="17">[3]!ERR</definedName>
    <definedName name="_______________F" localSheetId="18">[3]!ERR</definedName>
    <definedName name="_______________F" localSheetId="19">[3]!ERR</definedName>
    <definedName name="_______________F" localSheetId="20">[3]!ERR</definedName>
    <definedName name="_______________F" localSheetId="21">[3]!ERR</definedName>
    <definedName name="_______________F" localSheetId="22">[3]!ERR</definedName>
    <definedName name="_______________F" localSheetId="23">[3]!ERR</definedName>
    <definedName name="_______________F" localSheetId="24">[3]!ERR</definedName>
    <definedName name="_______________F" localSheetId="25">[3]!ERR</definedName>
    <definedName name="_______________F" localSheetId="26">[3]!ERR</definedName>
    <definedName name="_______________F" localSheetId="27">[3]!ERR</definedName>
    <definedName name="_______________F" localSheetId="28">[3]!ERR</definedName>
    <definedName name="_______________F" localSheetId="29">[3]!ERR</definedName>
    <definedName name="_______________F" localSheetId="30">[3]!ERR</definedName>
    <definedName name="_______________F" localSheetId="31">[3]!ERR</definedName>
    <definedName name="_______________F" localSheetId="1">[3]!ERR</definedName>
    <definedName name="_______________F" localSheetId="2">[3]!ERR</definedName>
    <definedName name="_______________F" localSheetId="3">[3]!ERR</definedName>
    <definedName name="_______________F" localSheetId="4">[3]!ERR</definedName>
    <definedName name="_______________F">[3]!ERR</definedName>
    <definedName name="_______________FS01" localSheetId="7">[3]!ERR</definedName>
    <definedName name="_______________FS01" localSheetId="8">[3]!ERR</definedName>
    <definedName name="_______________FS01" localSheetId="9">[3]!ERR</definedName>
    <definedName name="_______________FS01" localSheetId="10">[3]!ERR</definedName>
    <definedName name="_______________FS01" localSheetId="11">[3]!ERR</definedName>
    <definedName name="_______________FS01" localSheetId="12">[3]!ERR</definedName>
    <definedName name="_______________FS01" localSheetId="13">[3]!ERR</definedName>
    <definedName name="_______________FS01" localSheetId="14">[3]!ERR</definedName>
    <definedName name="_______________FS01" localSheetId="15">[3]!ERR</definedName>
    <definedName name="_______________FS01" localSheetId="16">[3]!ERR</definedName>
    <definedName name="_______________FS01" localSheetId="17">[3]!ERR</definedName>
    <definedName name="_______________FS01" localSheetId="18">[3]!ERR</definedName>
    <definedName name="_______________FS01" localSheetId="19">[3]!ERR</definedName>
    <definedName name="_______________FS01" localSheetId="20">[3]!ERR</definedName>
    <definedName name="_______________FS01" localSheetId="21">[3]!ERR</definedName>
    <definedName name="_______________FS01" localSheetId="22">[3]!ERR</definedName>
    <definedName name="_______________FS01" localSheetId="23">[3]!ERR</definedName>
    <definedName name="_______________FS01" localSheetId="24">[3]!ERR</definedName>
    <definedName name="_______________FS01" localSheetId="25">[3]!ERR</definedName>
    <definedName name="_______________FS01" localSheetId="26">[3]!ERR</definedName>
    <definedName name="_______________FS01" localSheetId="27">[3]!ERR</definedName>
    <definedName name="_______________FS01" localSheetId="28">[3]!ERR</definedName>
    <definedName name="_______________FS01" localSheetId="29">[3]!ERR</definedName>
    <definedName name="_______________FS01" localSheetId="30">[3]!ERR</definedName>
    <definedName name="_______________FS01" localSheetId="31">[3]!ERR</definedName>
    <definedName name="_______________FS01" localSheetId="1">[3]!ERR</definedName>
    <definedName name="_______________FS01" localSheetId="2">[3]!ERR</definedName>
    <definedName name="_______________FS01" localSheetId="3">[3]!ERR</definedName>
    <definedName name="_______________FS01" localSheetId="4">[3]!ERR</definedName>
    <definedName name="_______________FS01">[3]!ERR</definedName>
    <definedName name="______________F" localSheetId="7">[3]!ERR</definedName>
    <definedName name="______________F" localSheetId="8">[3]!ERR</definedName>
    <definedName name="______________F" localSheetId="9">[3]!ERR</definedName>
    <definedName name="______________F" localSheetId="10">[3]!ERR</definedName>
    <definedName name="______________F" localSheetId="11">[3]!ERR</definedName>
    <definedName name="______________F" localSheetId="12">[3]!ERR</definedName>
    <definedName name="______________F" localSheetId="13">[3]!ERR</definedName>
    <definedName name="______________F" localSheetId="14">[3]!ERR</definedName>
    <definedName name="______________F" localSheetId="15">[3]!ERR</definedName>
    <definedName name="______________F" localSheetId="16">[3]!ERR</definedName>
    <definedName name="______________F" localSheetId="17">[3]!ERR</definedName>
    <definedName name="______________F" localSheetId="18">[3]!ERR</definedName>
    <definedName name="______________F" localSheetId="19">[3]!ERR</definedName>
    <definedName name="______________F" localSheetId="20">[3]!ERR</definedName>
    <definedName name="______________F" localSheetId="21">[3]!ERR</definedName>
    <definedName name="______________F" localSheetId="22">[3]!ERR</definedName>
    <definedName name="______________F" localSheetId="23">[3]!ERR</definedName>
    <definedName name="______________F" localSheetId="24">[3]!ERR</definedName>
    <definedName name="______________F" localSheetId="25">[3]!ERR</definedName>
    <definedName name="______________F" localSheetId="26">[3]!ERR</definedName>
    <definedName name="______________F" localSheetId="27">[3]!ERR</definedName>
    <definedName name="______________F" localSheetId="28">[3]!ERR</definedName>
    <definedName name="______________F" localSheetId="29">[3]!ERR</definedName>
    <definedName name="______________F" localSheetId="30">[3]!ERR</definedName>
    <definedName name="______________F" localSheetId="31">[3]!ERR</definedName>
    <definedName name="______________F" localSheetId="1">[3]!ERR</definedName>
    <definedName name="______________F" localSheetId="2">[3]!ERR</definedName>
    <definedName name="______________F" localSheetId="3">[3]!ERR</definedName>
    <definedName name="______________F" localSheetId="4">[3]!ERR</definedName>
    <definedName name="______________F">[3]!ERR</definedName>
    <definedName name="______________FS01" localSheetId="7">[3]!ERR</definedName>
    <definedName name="______________FS01" localSheetId="8">[3]!ERR</definedName>
    <definedName name="______________FS01" localSheetId="9">[3]!ERR</definedName>
    <definedName name="______________FS01" localSheetId="10">[3]!ERR</definedName>
    <definedName name="______________FS01" localSheetId="11">[3]!ERR</definedName>
    <definedName name="______________FS01" localSheetId="12">[3]!ERR</definedName>
    <definedName name="______________FS01" localSheetId="13">[3]!ERR</definedName>
    <definedName name="______________FS01" localSheetId="14">[3]!ERR</definedName>
    <definedName name="______________FS01" localSheetId="15">[3]!ERR</definedName>
    <definedName name="______________FS01" localSheetId="16">[3]!ERR</definedName>
    <definedName name="______________FS01" localSheetId="17">[3]!ERR</definedName>
    <definedName name="______________FS01" localSheetId="18">[3]!ERR</definedName>
    <definedName name="______________FS01" localSheetId="19">[3]!ERR</definedName>
    <definedName name="______________FS01" localSheetId="20">[3]!ERR</definedName>
    <definedName name="______________FS01" localSheetId="21">[3]!ERR</definedName>
    <definedName name="______________FS01" localSheetId="22">[3]!ERR</definedName>
    <definedName name="______________FS01" localSheetId="23">[3]!ERR</definedName>
    <definedName name="______________FS01" localSheetId="24">[3]!ERR</definedName>
    <definedName name="______________FS01" localSheetId="25">[3]!ERR</definedName>
    <definedName name="______________FS01" localSheetId="26">[3]!ERR</definedName>
    <definedName name="______________FS01" localSheetId="27">[3]!ERR</definedName>
    <definedName name="______________FS01" localSheetId="28">[3]!ERR</definedName>
    <definedName name="______________FS01" localSheetId="29">[3]!ERR</definedName>
    <definedName name="______________FS01" localSheetId="30">[3]!ERR</definedName>
    <definedName name="______________FS01" localSheetId="31">[3]!ERR</definedName>
    <definedName name="______________FS01" localSheetId="1">[3]!ERR</definedName>
    <definedName name="______________FS01" localSheetId="2">[3]!ERR</definedName>
    <definedName name="______________FS01" localSheetId="3">[3]!ERR</definedName>
    <definedName name="______________FS01" localSheetId="4">[3]!ERR</definedName>
    <definedName name="______________FS01">[3]!ERR</definedName>
    <definedName name="____________F" localSheetId="7">[3]!ERR</definedName>
    <definedName name="____________F" localSheetId="8">[3]!ERR</definedName>
    <definedName name="____________F" localSheetId="9">[3]!ERR</definedName>
    <definedName name="____________F" localSheetId="10">[3]!ERR</definedName>
    <definedName name="____________F" localSheetId="11">[3]!ERR</definedName>
    <definedName name="____________F" localSheetId="12">[3]!ERR</definedName>
    <definedName name="____________F" localSheetId="13">[3]!ERR</definedName>
    <definedName name="____________F" localSheetId="14">[3]!ERR</definedName>
    <definedName name="____________F" localSheetId="15">[3]!ERR</definedName>
    <definedName name="____________F" localSheetId="16">[3]!ERR</definedName>
    <definedName name="____________F" localSheetId="17">[3]!ERR</definedName>
    <definedName name="____________F" localSheetId="18">[3]!ERR</definedName>
    <definedName name="____________F" localSheetId="19">[3]!ERR</definedName>
    <definedName name="____________F" localSheetId="20">[3]!ERR</definedName>
    <definedName name="____________F" localSheetId="21">[3]!ERR</definedName>
    <definedName name="____________F" localSheetId="22">[3]!ERR</definedName>
    <definedName name="____________F" localSheetId="23">[3]!ERR</definedName>
    <definedName name="____________F" localSheetId="24">[3]!ERR</definedName>
    <definedName name="____________F" localSheetId="25">[3]!ERR</definedName>
    <definedName name="____________F" localSheetId="26">[3]!ERR</definedName>
    <definedName name="____________F" localSheetId="27">[3]!ERR</definedName>
    <definedName name="____________F" localSheetId="28">[3]!ERR</definedName>
    <definedName name="____________F" localSheetId="29">[3]!ERR</definedName>
    <definedName name="____________F" localSheetId="30">[3]!ERR</definedName>
    <definedName name="____________F" localSheetId="31">[3]!ERR</definedName>
    <definedName name="____________F" localSheetId="1">[3]!ERR</definedName>
    <definedName name="____________F" localSheetId="2">[3]!ERR</definedName>
    <definedName name="____________F" localSheetId="3">[3]!ERR</definedName>
    <definedName name="____________F" localSheetId="4">[3]!ERR</definedName>
    <definedName name="____________F">[3]!ERR</definedName>
    <definedName name="____________FS01" localSheetId="7">[3]!ERR</definedName>
    <definedName name="____________FS01" localSheetId="8">[3]!ERR</definedName>
    <definedName name="____________FS01" localSheetId="9">[3]!ERR</definedName>
    <definedName name="____________FS01" localSheetId="10">[3]!ERR</definedName>
    <definedName name="____________FS01" localSheetId="11">[3]!ERR</definedName>
    <definedName name="____________FS01" localSheetId="12">[3]!ERR</definedName>
    <definedName name="____________FS01" localSheetId="13">[3]!ERR</definedName>
    <definedName name="____________FS01" localSheetId="14">[3]!ERR</definedName>
    <definedName name="____________FS01" localSheetId="15">[3]!ERR</definedName>
    <definedName name="____________FS01" localSheetId="16">[3]!ERR</definedName>
    <definedName name="____________FS01" localSheetId="17">[3]!ERR</definedName>
    <definedName name="____________FS01" localSheetId="18">[3]!ERR</definedName>
    <definedName name="____________FS01" localSheetId="19">[3]!ERR</definedName>
    <definedName name="____________FS01" localSheetId="20">[3]!ERR</definedName>
    <definedName name="____________FS01" localSheetId="21">[3]!ERR</definedName>
    <definedName name="____________FS01" localSheetId="22">[3]!ERR</definedName>
    <definedName name="____________FS01" localSheetId="23">[3]!ERR</definedName>
    <definedName name="____________FS01" localSheetId="24">[3]!ERR</definedName>
    <definedName name="____________FS01" localSheetId="25">[3]!ERR</definedName>
    <definedName name="____________FS01" localSheetId="26">[3]!ERR</definedName>
    <definedName name="____________FS01" localSheetId="27">[3]!ERR</definedName>
    <definedName name="____________FS01" localSheetId="28">[3]!ERR</definedName>
    <definedName name="____________FS01" localSheetId="29">[3]!ERR</definedName>
    <definedName name="____________FS01" localSheetId="30">[3]!ERR</definedName>
    <definedName name="____________FS01" localSheetId="31">[3]!ERR</definedName>
    <definedName name="____________FS01" localSheetId="1">[3]!ERR</definedName>
    <definedName name="____________FS01" localSheetId="2">[3]!ERR</definedName>
    <definedName name="____________FS01" localSheetId="3">[3]!ERR</definedName>
    <definedName name="____________FS01" localSheetId="4">[3]!ERR</definedName>
    <definedName name="____________FS01">[3]!ERR</definedName>
    <definedName name="___________F" localSheetId="7">[3]!ERR</definedName>
    <definedName name="___________F" localSheetId="8">[3]!ERR</definedName>
    <definedName name="___________F" localSheetId="9">[3]!ERR</definedName>
    <definedName name="___________F" localSheetId="10">[3]!ERR</definedName>
    <definedName name="___________F" localSheetId="11">[3]!ERR</definedName>
    <definedName name="___________F" localSheetId="12">[3]!ERR</definedName>
    <definedName name="___________F" localSheetId="13">[3]!ERR</definedName>
    <definedName name="___________F" localSheetId="14">[3]!ERR</definedName>
    <definedName name="___________F" localSheetId="15">[3]!ERR</definedName>
    <definedName name="___________F" localSheetId="16">[3]!ERR</definedName>
    <definedName name="___________F" localSheetId="17">[3]!ERR</definedName>
    <definedName name="___________F" localSheetId="18">[3]!ERR</definedName>
    <definedName name="___________F" localSheetId="19">[3]!ERR</definedName>
    <definedName name="___________F" localSheetId="20">[3]!ERR</definedName>
    <definedName name="___________F" localSheetId="21">[3]!ERR</definedName>
    <definedName name="___________F" localSheetId="22">[3]!ERR</definedName>
    <definedName name="___________F" localSheetId="23">[3]!ERR</definedName>
    <definedName name="___________F" localSheetId="24">[3]!ERR</definedName>
    <definedName name="___________F" localSheetId="25">[3]!ERR</definedName>
    <definedName name="___________F" localSheetId="26">[3]!ERR</definedName>
    <definedName name="___________F" localSheetId="27">[3]!ERR</definedName>
    <definedName name="___________F" localSheetId="28">[3]!ERR</definedName>
    <definedName name="___________F" localSheetId="29">[3]!ERR</definedName>
    <definedName name="___________F" localSheetId="30">[3]!ERR</definedName>
    <definedName name="___________F" localSheetId="31">[3]!ERR</definedName>
    <definedName name="___________F" localSheetId="1">[3]!ERR</definedName>
    <definedName name="___________F" localSheetId="2">[3]!ERR</definedName>
    <definedName name="___________F" localSheetId="3">[3]!ERR</definedName>
    <definedName name="___________F" localSheetId="4">[3]!ERR</definedName>
    <definedName name="___________F">[3]!ERR</definedName>
    <definedName name="___________FS01" localSheetId="7">[3]!ERR</definedName>
    <definedName name="___________FS01" localSheetId="8">[3]!ERR</definedName>
    <definedName name="___________FS01" localSheetId="9">[3]!ERR</definedName>
    <definedName name="___________FS01" localSheetId="10">[3]!ERR</definedName>
    <definedName name="___________FS01" localSheetId="11">[3]!ERR</definedName>
    <definedName name="___________FS01" localSheetId="12">[3]!ERR</definedName>
    <definedName name="___________FS01" localSheetId="13">[3]!ERR</definedName>
    <definedName name="___________FS01" localSheetId="14">[3]!ERR</definedName>
    <definedName name="___________FS01" localSheetId="15">[3]!ERR</definedName>
    <definedName name="___________FS01" localSheetId="16">[3]!ERR</definedName>
    <definedName name="___________FS01" localSheetId="17">[3]!ERR</definedName>
    <definedName name="___________FS01" localSheetId="18">[3]!ERR</definedName>
    <definedName name="___________FS01" localSheetId="19">[3]!ERR</definedName>
    <definedName name="___________FS01" localSheetId="20">[3]!ERR</definedName>
    <definedName name="___________FS01" localSheetId="21">[3]!ERR</definedName>
    <definedName name="___________FS01" localSheetId="22">[3]!ERR</definedName>
    <definedName name="___________FS01" localSheetId="23">[3]!ERR</definedName>
    <definedName name="___________FS01" localSheetId="24">[3]!ERR</definedName>
    <definedName name="___________FS01" localSheetId="25">[3]!ERR</definedName>
    <definedName name="___________FS01" localSheetId="26">[3]!ERR</definedName>
    <definedName name="___________FS01" localSheetId="27">[3]!ERR</definedName>
    <definedName name="___________FS01" localSheetId="28">[3]!ERR</definedName>
    <definedName name="___________FS01" localSheetId="29">[3]!ERR</definedName>
    <definedName name="___________FS01" localSheetId="30">[3]!ERR</definedName>
    <definedName name="___________FS01" localSheetId="31">[3]!ERR</definedName>
    <definedName name="___________FS01" localSheetId="1">[3]!ERR</definedName>
    <definedName name="___________FS01" localSheetId="2">[3]!ERR</definedName>
    <definedName name="___________FS01" localSheetId="3">[3]!ERR</definedName>
    <definedName name="___________FS01" localSheetId="4">[3]!ERR</definedName>
    <definedName name="___________FS01">[3]!ERR</definedName>
    <definedName name="__________ff2005" localSheetId="7">[3]!ERR</definedName>
    <definedName name="__________ff2005" localSheetId="8">[3]!ERR</definedName>
    <definedName name="__________ff2005" localSheetId="9">[3]!ERR</definedName>
    <definedName name="__________ff2005" localSheetId="10">[3]!ERR</definedName>
    <definedName name="__________ff2005" localSheetId="11">[3]!ERR</definedName>
    <definedName name="__________ff2005" localSheetId="12">[3]!ERR</definedName>
    <definedName name="__________ff2005" localSheetId="13">[3]!ERR</definedName>
    <definedName name="__________ff2005" localSheetId="14">[3]!ERR</definedName>
    <definedName name="__________ff2005" localSheetId="15">[3]!ERR</definedName>
    <definedName name="__________ff2005" localSheetId="16">[3]!ERR</definedName>
    <definedName name="__________ff2005" localSheetId="17">[3]!ERR</definedName>
    <definedName name="__________ff2005" localSheetId="18">[3]!ERR</definedName>
    <definedName name="__________ff2005" localSheetId="19">[3]!ERR</definedName>
    <definedName name="__________ff2005" localSheetId="20">[3]!ERR</definedName>
    <definedName name="__________ff2005" localSheetId="21">[3]!ERR</definedName>
    <definedName name="__________ff2005" localSheetId="22">[3]!ERR</definedName>
    <definedName name="__________ff2005" localSheetId="23">[3]!ERR</definedName>
    <definedName name="__________ff2005" localSheetId="24">[3]!ERR</definedName>
    <definedName name="__________ff2005" localSheetId="25">[3]!ERR</definedName>
    <definedName name="__________ff2005" localSheetId="26">[3]!ERR</definedName>
    <definedName name="__________ff2005" localSheetId="27">[3]!ERR</definedName>
    <definedName name="__________ff2005" localSheetId="28">[3]!ERR</definedName>
    <definedName name="__________ff2005" localSheetId="29">[3]!ERR</definedName>
    <definedName name="__________ff2005" localSheetId="30">[3]!ERR</definedName>
    <definedName name="__________ff2005" localSheetId="31">[3]!ERR</definedName>
    <definedName name="__________ff2005" localSheetId="1">[3]!ERR</definedName>
    <definedName name="__________ff2005" localSheetId="2">[3]!ERR</definedName>
    <definedName name="__________ff2005" localSheetId="3">[3]!ERR</definedName>
    <definedName name="__________ff2005" localSheetId="4">[3]!ERR</definedName>
    <definedName name="__________ff2005">[3]!ERR</definedName>
    <definedName name="__________FS01" localSheetId="7">[3]!ERR</definedName>
    <definedName name="__________FS01" localSheetId="8">[3]!ERR</definedName>
    <definedName name="__________FS01" localSheetId="9">[3]!ERR</definedName>
    <definedName name="__________FS01" localSheetId="10">[3]!ERR</definedName>
    <definedName name="__________FS01" localSheetId="11">[3]!ERR</definedName>
    <definedName name="__________FS01" localSheetId="12">[3]!ERR</definedName>
    <definedName name="__________FS01" localSheetId="13">[3]!ERR</definedName>
    <definedName name="__________FS01" localSheetId="14">[3]!ERR</definedName>
    <definedName name="__________FS01" localSheetId="15">[3]!ERR</definedName>
    <definedName name="__________FS01" localSheetId="16">[3]!ERR</definedName>
    <definedName name="__________FS01" localSheetId="17">[3]!ERR</definedName>
    <definedName name="__________FS01" localSheetId="18">[3]!ERR</definedName>
    <definedName name="__________FS01" localSheetId="19">[3]!ERR</definedName>
    <definedName name="__________FS01" localSheetId="20">[3]!ERR</definedName>
    <definedName name="__________FS01" localSheetId="21">[3]!ERR</definedName>
    <definedName name="__________FS01" localSheetId="22">[3]!ERR</definedName>
    <definedName name="__________FS01" localSheetId="23">[3]!ERR</definedName>
    <definedName name="__________FS01" localSheetId="24">[3]!ERR</definedName>
    <definedName name="__________FS01" localSheetId="25">[3]!ERR</definedName>
    <definedName name="__________FS01" localSheetId="26">[3]!ERR</definedName>
    <definedName name="__________FS01" localSheetId="27">[3]!ERR</definedName>
    <definedName name="__________FS01" localSheetId="28">[3]!ERR</definedName>
    <definedName name="__________FS01" localSheetId="29">[3]!ERR</definedName>
    <definedName name="__________FS01" localSheetId="30">[3]!ERR</definedName>
    <definedName name="__________FS01" localSheetId="31">[3]!ERR</definedName>
    <definedName name="__________FS01" localSheetId="1">[3]!ERR</definedName>
    <definedName name="__________FS01" localSheetId="2">[3]!ERR</definedName>
    <definedName name="__________FS01" localSheetId="3">[3]!ERR</definedName>
    <definedName name="__________FS01" localSheetId="4">[3]!ERR</definedName>
    <definedName name="__________FS01">[3]!ERR</definedName>
    <definedName name="_________F" localSheetId="7">[3]!ERR</definedName>
    <definedName name="_________F" localSheetId="8">[3]!ERR</definedName>
    <definedName name="_________F" localSheetId="9">[3]!ERR</definedName>
    <definedName name="_________F" localSheetId="10">[3]!ERR</definedName>
    <definedName name="_________F" localSheetId="11">[3]!ERR</definedName>
    <definedName name="_________F" localSheetId="12">[3]!ERR</definedName>
    <definedName name="_________F" localSheetId="13">[3]!ERR</definedName>
    <definedName name="_________F" localSheetId="14">[3]!ERR</definedName>
    <definedName name="_________F" localSheetId="15">[3]!ERR</definedName>
    <definedName name="_________F" localSheetId="16">[3]!ERR</definedName>
    <definedName name="_________F" localSheetId="17">[3]!ERR</definedName>
    <definedName name="_________F" localSheetId="18">[3]!ERR</definedName>
    <definedName name="_________F" localSheetId="19">[3]!ERR</definedName>
    <definedName name="_________F" localSheetId="20">[3]!ERR</definedName>
    <definedName name="_________F" localSheetId="21">[3]!ERR</definedName>
    <definedName name="_________F" localSheetId="22">[3]!ERR</definedName>
    <definedName name="_________F" localSheetId="23">[3]!ERR</definedName>
    <definedName name="_________F" localSheetId="24">[3]!ERR</definedName>
    <definedName name="_________F" localSheetId="25">[3]!ERR</definedName>
    <definedName name="_________F" localSheetId="26">[3]!ERR</definedName>
    <definedName name="_________F" localSheetId="27">[3]!ERR</definedName>
    <definedName name="_________F" localSheetId="28">[3]!ERR</definedName>
    <definedName name="_________F" localSheetId="29">[3]!ERR</definedName>
    <definedName name="_________F" localSheetId="30">[3]!ERR</definedName>
    <definedName name="_________F" localSheetId="31">[3]!ERR</definedName>
    <definedName name="_________F" localSheetId="1">[3]!ERR</definedName>
    <definedName name="_________F" localSheetId="2">[3]!ERR</definedName>
    <definedName name="_________F" localSheetId="3">[3]!ERR</definedName>
    <definedName name="_________F" localSheetId="4">[3]!ERR</definedName>
    <definedName name="_________F">[3]!ERR</definedName>
    <definedName name="_________ff2005" localSheetId="7">[3]!ERR</definedName>
    <definedName name="_________ff2005" localSheetId="8">[3]!ERR</definedName>
    <definedName name="_________ff2005" localSheetId="9">[3]!ERR</definedName>
    <definedName name="_________ff2005" localSheetId="10">[3]!ERR</definedName>
    <definedName name="_________ff2005" localSheetId="11">[3]!ERR</definedName>
    <definedName name="_________ff2005" localSheetId="12">[3]!ERR</definedName>
    <definedName name="_________ff2005" localSheetId="13">[3]!ERR</definedName>
    <definedName name="_________ff2005" localSheetId="14">[3]!ERR</definedName>
    <definedName name="_________ff2005" localSheetId="15">[3]!ERR</definedName>
    <definedName name="_________ff2005" localSheetId="16">[3]!ERR</definedName>
    <definedName name="_________ff2005" localSheetId="17">[3]!ERR</definedName>
    <definedName name="_________ff2005" localSheetId="18">[3]!ERR</definedName>
    <definedName name="_________ff2005" localSheetId="19">[3]!ERR</definedName>
    <definedName name="_________ff2005" localSheetId="20">[3]!ERR</definedName>
    <definedName name="_________ff2005" localSheetId="21">[3]!ERR</definedName>
    <definedName name="_________ff2005" localSheetId="22">[3]!ERR</definedName>
    <definedName name="_________ff2005" localSheetId="23">[3]!ERR</definedName>
    <definedName name="_________ff2005" localSheetId="24">[3]!ERR</definedName>
    <definedName name="_________ff2005" localSheetId="25">[3]!ERR</definedName>
    <definedName name="_________ff2005" localSheetId="26">[3]!ERR</definedName>
    <definedName name="_________ff2005" localSheetId="27">[3]!ERR</definedName>
    <definedName name="_________ff2005" localSheetId="28">[3]!ERR</definedName>
    <definedName name="_________ff2005" localSheetId="29">[3]!ERR</definedName>
    <definedName name="_________ff2005" localSheetId="30">[3]!ERR</definedName>
    <definedName name="_________ff2005" localSheetId="31">[3]!ERR</definedName>
    <definedName name="_________ff2005" localSheetId="1">[3]!ERR</definedName>
    <definedName name="_________ff2005" localSheetId="2">[3]!ERR</definedName>
    <definedName name="_________ff2005" localSheetId="3">[3]!ERR</definedName>
    <definedName name="_________ff2005" localSheetId="4">[3]!ERR</definedName>
    <definedName name="_________ff2005">[3]!ERR</definedName>
    <definedName name="_________FS01" localSheetId="7">[3]!ERR</definedName>
    <definedName name="_________FS01" localSheetId="8">[3]!ERR</definedName>
    <definedName name="_________FS01" localSheetId="9">[3]!ERR</definedName>
    <definedName name="_________FS01" localSheetId="10">[3]!ERR</definedName>
    <definedName name="_________FS01" localSheetId="11">[3]!ERR</definedName>
    <definedName name="_________FS01" localSheetId="12">[3]!ERR</definedName>
    <definedName name="_________FS01" localSheetId="13">[3]!ERR</definedName>
    <definedName name="_________FS01" localSheetId="14">[3]!ERR</definedName>
    <definedName name="_________FS01" localSheetId="15">[3]!ERR</definedName>
    <definedName name="_________FS01" localSheetId="16">[3]!ERR</definedName>
    <definedName name="_________FS01" localSheetId="17">[3]!ERR</definedName>
    <definedName name="_________FS01" localSheetId="18">[3]!ERR</definedName>
    <definedName name="_________FS01" localSheetId="19">[3]!ERR</definedName>
    <definedName name="_________FS01" localSheetId="20">[3]!ERR</definedName>
    <definedName name="_________FS01" localSheetId="21">[3]!ERR</definedName>
    <definedName name="_________FS01" localSheetId="22">[3]!ERR</definedName>
    <definedName name="_________FS01" localSheetId="23">[3]!ERR</definedName>
    <definedName name="_________FS01" localSheetId="24">[3]!ERR</definedName>
    <definedName name="_________FS01" localSheetId="25">[3]!ERR</definedName>
    <definedName name="_________FS01" localSheetId="26">[3]!ERR</definedName>
    <definedName name="_________FS01" localSheetId="27">[3]!ERR</definedName>
    <definedName name="_________FS01" localSheetId="28">[3]!ERR</definedName>
    <definedName name="_________FS01" localSheetId="29">[3]!ERR</definedName>
    <definedName name="_________FS01" localSheetId="30">[3]!ERR</definedName>
    <definedName name="_________FS01" localSheetId="31">[3]!ERR</definedName>
    <definedName name="_________FS01" localSheetId="1">[3]!ERR</definedName>
    <definedName name="_________FS01" localSheetId="2">[3]!ERR</definedName>
    <definedName name="_________FS01" localSheetId="3">[3]!ERR</definedName>
    <definedName name="_________FS01" localSheetId="4">[3]!ERR</definedName>
    <definedName name="_________FS01">[3]!ERR</definedName>
    <definedName name="________F" localSheetId="7">[3]!ERR</definedName>
    <definedName name="________F" localSheetId="8">[3]!ERR</definedName>
    <definedName name="________F" localSheetId="9">[3]!ERR</definedName>
    <definedName name="________F" localSheetId="10">[3]!ERR</definedName>
    <definedName name="________F" localSheetId="11">[3]!ERR</definedName>
    <definedName name="________F" localSheetId="12">[3]!ERR</definedName>
    <definedName name="________F" localSheetId="13">[3]!ERR</definedName>
    <definedName name="________F" localSheetId="14">[3]!ERR</definedName>
    <definedName name="________F" localSheetId="15">[3]!ERR</definedName>
    <definedName name="________F" localSheetId="16">[3]!ERR</definedName>
    <definedName name="________F" localSheetId="17">[3]!ERR</definedName>
    <definedName name="________F" localSheetId="18">[3]!ERR</definedName>
    <definedName name="________F" localSheetId="19">[3]!ERR</definedName>
    <definedName name="________F" localSheetId="20">[3]!ERR</definedName>
    <definedName name="________F" localSheetId="21">[3]!ERR</definedName>
    <definedName name="________F" localSheetId="22">[3]!ERR</definedName>
    <definedName name="________F" localSheetId="23">[3]!ERR</definedName>
    <definedName name="________F" localSheetId="24">[3]!ERR</definedName>
    <definedName name="________F" localSheetId="25">[3]!ERR</definedName>
    <definedName name="________F" localSheetId="26">[3]!ERR</definedName>
    <definedName name="________F" localSheetId="27">[3]!ERR</definedName>
    <definedName name="________F" localSheetId="28">[3]!ERR</definedName>
    <definedName name="________F" localSheetId="29">[3]!ERR</definedName>
    <definedName name="________F" localSheetId="30">[3]!ERR</definedName>
    <definedName name="________F" localSheetId="31">[3]!ERR</definedName>
    <definedName name="________F" localSheetId="1">[3]!ERR</definedName>
    <definedName name="________F" localSheetId="2">[3]!ERR</definedName>
    <definedName name="________F" localSheetId="3">[3]!ERR</definedName>
    <definedName name="________F" localSheetId="4">[3]!ERR</definedName>
    <definedName name="________F">[3]!ERR</definedName>
    <definedName name="________FS01" localSheetId="7">[3]!ERR</definedName>
    <definedName name="________FS01" localSheetId="8">[3]!ERR</definedName>
    <definedName name="________FS01" localSheetId="9">[3]!ERR</definedName>
    <definedName name="________FS01" localSheetId="10">[3]!ERR</definedName>
    <definedName name="________FS01" localSheetId="11">[3]!ERR</definedName>
    <definedName name="________FS01" localSheetId="12">[3]!ERR</definedName>
    <definedName name="________FS01" localSheetId="13">[3]!ERR</definedName>
    <definedName name="________FS01" localSheetId="14">[3]!ERR</definedName>
    <definedName name="________FS01" localSheetId="15">[3]!ERR</definedName>
    <definedName name="________FS01" localSheetId="16">[3]!ERR</definedName>
    <definedName name="________FS01" localSheetId="17">[3]!ERR</definedName>
    <definedName name="________FS01" localSheetId="18">[3]!ERR</definedName>
    <definedName name="________FS01" localSheetId="19">[3]!ERR</definedName>
    <definedName name="________FS01" localSheetId="20">[3]!ERR</definedName>
    <definedName name="________FS01" localSheetId="21">[3]!ERR</definedName>
    <definedName name="________FS01" localSheetId="22">[3]!ERR</definedName>
    <definedName name="________FS01" localSheetId="23">[3]!ERR</definedName>
    <definedName name="________FS01" localSheetId="24">[3]!ERR</definedName>
    <definedName name="________FS01" localSheetId="25">[3]!ERR</definedName>
    <definedName name="________FS01" localSheetId="26">[3]!ERR</definedName>
    <definedName name="________FS01" localSheetId="27">[3]!ERR</definedName>
    <definedName name="________FS01" localSheetId="28">[3]!ERR</definedName>
    <definedName name="________FS01" localSheetId="29">[3]!ERR</definedName>
    <definedName name="________FS01" localSheetId="30">[3]!ERR</definedName>
    <definedName name="________FS01" localSheetId="31">[3]!ERR</definedName>
    <definedName name="________FS01" localSheetId="1">[3]!ERR</definedName>
    <definedName name="________FS01" localSheetId="2">[3]!ERR</definedName>
    <definedName name="________FS01" localSheetId="3">[3]!ERR</definedName>
    <definedName name="________FS01" localSheetId="4">[3]!ERR</definedName>
    <definedName name="________FS01">[3]!ERR</definedName>
    <definedName name="_______F" localSheetId="7">[3]!ERR</definedName>
    <definedName name="_______F" localSheetId="8">[3]!ERR</definedName>
    <definedName name="_______F" localSheetId="9">[3]!ERR</definedName>
    <definedName name="_______F" localSheetId="10">[3]!ERR</definedName>
    <definedName name="_______F" localSheetId="11">[3]!ERR</definedName>
    <definedName name="_______F" localSheetId="12">[3]!ERR</definedName>
    <definedName name="_______F" localSheetId="13">[3]!ERR</definedName>
    <definedName name="_______F" localSheetId="14">[3]!ERR</definedName>
    <definedName name="_______F" localSheetId="15">[3]!ERR</definedName>
    <definedName name="_______F" localSheetId="16">[3]!ERR</definedName>
    <definedName name="_______F" localSheetId="17">[3]!ERR</definedName>
    <definedName name="_______F" localSheetId="18">[3]!ERR</definedName>
    <definedName name="_______F" localSheetId="19">[3]!ERR</definedName>
    <definedName name="_______F" localSheetId="20">[3]!ERR</definedName>
    <definedName name="_______F" localSheetId="21">[3]!ERR</definedName>
    <definedName name="_______F" localSheetId="22">[3]!ERR</definedName>
    <definedName name="_______F" localSheetId="23">[3]!ERR</definedName>
    <definedName name="_______F" localSheetId="24">[3]!ERR</definedName>
    <definedName name="_______F" localSheetId="25">[3]!ERR</definedName>
    <definedName name="_______F" localSheetId="26">[3]!ERR</definedName>
    <definedName name="_______F" localSheetId="27">[3]!ERR</definedName>
    <definedName name="_______F" localSheetId="28">[3]!ERR</definedName>
    <definedName name="_______F" localSheetId="29">[3]!ERR</definedName>
    <definedName name="_______F" localSheetId="30">[3]!ERR</definedName>
    <definedName name="_______F" localSheetId="31">[3]!ERR</definedName>
    <definedName name="_______F" localSheetId="1">[3]!ERR</definedName>
    <definedName name="_______F" localSheetId="2">[3]!ERR</definedName>
    <definedName name="_______F" localSheetId="3">[3]!ERR</definedName>
    <definedName name="_______F" localSheetId="4">[3]!ERR</definedName>
    <definedName name="_______F">[3]!ERR</definedName>
    <definedName name="_______ff2005" localSheetId="7">[3]!ERR</definedName>
    <definedName name="_______ff2005" localSheetId="8">[3]!ERR</definedName>
    <definedName name="_______ff2005" localSheetId="9">[3]!ERR</definedName>
    <definedName name="_______ff2005" localSheetId="10">[3]!ERR</definedName>
    <definedName name="_______ff2005" localSheetId="11">[3]!ERR</definedName>
    <definedName name="_______ff2005" localSheetId="12">[3]!ERR</definedName>
    <definedName name="_______ff2005" localSheetId="13">[3]!ERR</definedName>
    <definedName name="_______ff2005" localSheetId="14">[3]!ERR</definedName>
    <definedName name="_______ff2005" localSheetId="15">[3]!ERR</definedName>
    <definedName name="_______ff2005" localSheetId="16">[3]!ERR</definedName>
    <definedName name="_______ff2005" localSheetId="17">[3]!ERR</definedName>
    <definedName name="_______ff2005" localSheetId="18">[3]!ERR</definedName>
    <definedName name="_______ff2005" localSheetId="19">[3]!ERR</definedName>
    <definedName name="_______ff2005" localSheetId="20">[3]!ERR</definedName>
    <definedName name="_______ff2005" localSheetId="21">[3]!ERR</definedName>
    <definedName name="_______ff2005" localSheetId="22">[3]!ERR</definedName>
    <definedName name="_______ff2005" localSheetId="23">[3]!ERR</definedName>
    <definedName name="_______ff2005" localSheetId="24">[3]!ERR</definedName>
    <definedName name="_______ff2005" localSheetId="25">[3]!ERR</definedName>
    <definedName name="_______ff2005" localSheetId="26">[3]!ERR</definedName>
    <definedName name="_______ff2005" localSheetId="27">[3]!ERR</definedName>
    <definedName name="_______ff2005" localSheetId="28">[3]!ERR</definedName>
    <definedName name="_______ff2005" localSheetId="29">[3]!ERR</definedName>
    <definedName name="_______ff2005" localSheetId="30">[3]!ERR</definedName>
    <definedName name="_______ff2005" localSheetId="31">[3]!ERR</definedName>
    <definedName name="_______ff2005" localSheetId="1">[3]!ERR</definedName>
    <definedName name="_______ff2005" localSheetId="2">[3]!ERR</definedName>
    <definedName name="_______ff2005" localSheetId="3">[3]!ERR</definedName>
    <definedName name="_______ff2005" localSheetId="4">[3]!ERR</definedName>
    <definedName name="_______ff2005">[3]!ERR</definedName>
    <definedName name="_______FS01" localSheetId="7">[3]!ERR</definedName>
    <definedName name="_______FS01" localSheetId="8">[3]!ERR</definedName>
    <definedName name="_______FS01" localSheetId="9">[3]!ERR</definedName>
    <definedName name="_______FS01" localSheetId="10">[3]!ERR</definedName>
    <definedName name="_______FS01" localSheetId="11">[3]!ERR</definedName>
    <definedName name="_______FS01" localSheetId="12">[3]!ERR</definedName>
    <definedName name="_______FS01" localSheetId="13">[3]!ERR</definedName>
    <definedName name="_______FS01" localSheetId="14">[3]!ERR</definedName>
    <definedName name="_______FS01" localSheetId="15">[3]!ERR</definedName>
    <definedName name="_______FS01" localSheetId="16">[3]!ERR</definedName>
    <definedName name="_______FS01" localSheetId="17">[3]!ERR</definedName>
    <definedName name="_______FS01" localSheetId="18">[3]!ERR</definedName>
    <definedName name="_______FS01" localSheetId="19">[3]!ERR</definedName>
    <definedName name="_______FS01" localSheetId="20">[3]!ERR</definedName>
    <definedName name="_______FS01" localSheetId="21">[3]!ERR</definedName>
    <definedName name="_______FS01" localSheetId="22">[3]!ERR</definedName>
    <definedName name="_______FS01" localSheetId="23">[3]!ERR</definedName>
    <definedName name="_______FS01" localSheetId="24">[3]!ERR</definedName>
    <definedName name="_______FS01" localSheetId="25">[3]!ERR</definedName>
    <definedName name="_______FS01" localSheetId="26">[3]!ERR</definedName>
    <definedName name="_______FS01" localSheetId="27">[3]!ERR</definedName>
    <definedName name="_______FS01" localSheetId="28">[3]!ERR</definedName>
    <definedName name="_______FS01" localSheetId="29">[3]!ERR</definedName>
    <definedName name="_______FS01" localSheetId="30">[3]!ERR</definedName>
    <definedName name="_______FS01" localSheetId="31">[3]!ERR</definedName>
    <definedName name="_______FS01" localSheetId="1">[3]!ERR</definedName>
    <definedName name="_______FS01" localSheetId="2">[3]!ERR</definedName>
    <definedName name="_______FS01" localSheetId="3">[3]!ERR</definedName>
    <definedName name="_______FS01" localSheetId="4">[3]!ERR</definedName>
    <definedName name="_______FS01">[3]!ERR</definedName>
    <definedName name="_______TD02" localSheetId="7">[3]!ERR</definedName>
    <definedName name="_______TD02" localSheetId="8">[3]!ERR</definedName>
    <definedName name="_______TD02" localSheetId="9">[3]!ERR</definedName>
    <definedName name="_______TD02" localSheetId="10">[3]!ERR</definedName>
    <definedName name="_______TD02" localSheetId="11">[3]!ERR</definedName>
    <definedName name="_______TD02" localSheetId="12">[3]!ERR</definedName>
    <definedName name="_______TD02" localSheetId="13">[3]!ERR</definedName>
    <definedName name="_______TD02" localSheetId="14">[3]!ERR</definedName>
    <definedName name="_______TD02" localSheetId="15">[3]!ERR</definedName>
    <definedName name="_______TD02" localSheetId="16">[3]!ERR</definedName>
    <definedName name="_______TD02" localSheetId="17">[3]!ERR</definedName>
    <definedName name="_______TD02" localSheetId="18">[3]!ERR</definedName>
    <definedName name="_______TD02" localSheetId="19">[3]!ERR</definedName>
    <definedName name="_______TD02" localSheetId="20">[3]!ERR</definedName>
    <definedName name="_______TD02" localSheetId="21">[3]!ERR</definedName>
    <definedName name="_______TD02" localSheetId="22">[3]!ERR</definedName>
    <definedName name="_______TD02" localSheetId="23">[3]!ERR</definedName>
    <definedName name="_______TD02" localSheetId="24">[3]!ERR</definedName>
    <definedName name="_______TD02" localSheetId="25">[3]!ERR</definedName>
    <definedName name="_______TD02" localSheetId="26">[3]!ERR</definedName>
    <definedName name="_______TD02" localSheetId="27">[3]!ERR</definedName>
    <definedName name="_______TD02" localSheetId="28">[3]!ERR</definedName>
    <definedName name="_______TD02" localSheetId="29">[3]!ERR</definedName>
    <definedName name="_______TD02" localSheetId="30">[3]!ERR</definedName>
    <definedName name="_______TD02" localSheetId="31">[3]!ERR</definedName>
    <definedName name="_______TD02" localSheetId="1">[3]!ERR</definedName>
    <definedName name="_______TD02" localSheetId="2">[3]!ERR</definedName>
    <definedName name="_______TD02" localSheetId="3">[3]!ERR</definedName>
    <definedName name="_______TD02" localSheetId="4">[3]!ERR</definedName>
    <definedName name="_______TD02">[3]!ERR</definedName>
    <definedName name="______F" localSheetId="7">[3]!ERR</definedName>
    <definedName name="______F" localSheetId="8">[3]!ERR</definedName>
    <definedName name="______F" localSheetId="9">[3]!ERR</definedName>
    <definedName name="______F" localSheetId="10">[3]!ERR</definedName>
    <definedName name="______F" localSheetId="11">[3]!ERR</definedName>
    <definedName name="______F" localSheetId="12">[3]!ERR</definedName>
    <definedName name="______F" localSheetId="13">[3]!ERR</definedName>
    <definedName name="______F" localSheetId="14">[3]!ERR</definedName>
    <definedName name="______F" localSheetId="15">[3]!ERR</definedName>
    <definedName name="______F" localSheetId="16">[3]!ERR</definedName>
    <definedName name="______F" localSheetId="17">[3]!ERR</definedName>
    <definedName name="______F" localSheetId="18">[3]!ERR</definedName>
    <definedName name="______F" localSheetId="19">[3]!ERR</definedName>
    <definedName name="______F" localSheetId="20">[3]!ERR</definedName>
    <definedName name="______F" localSheetId="21">[3]!ERR</definedName>
    <definedName name="______F" localSheetId="22">[3]!ERR</definedName>
    <definedName name="______F" localSheetId="23">[3]!ERR</definedName>
    <definedName name="______F" localSheetId="24">[3]!ERR</definedName>
    <definedName name="______F" localSheetId="25">[3]!ERR</definedName>
    <definedName name="______F" localSheetId="26">[3]!ERR</definedName>
    <definedName name="______F" localSheetId="27">[3]!ERR</definedName>
    <definedName name="______F" localSheetId="28">[3]!ERR</definedName>
    <definedName name="______F" localSheetId="29">[3]!ERR</definedName>
    <definedName name="______F" localSheetId="30">[3]!ERR</definedName>
    <definedName name="______F" localSheetId="31">[3]!ERR</definedName>
    <definedName name="______F" localSheetId="1">[3]!ERR</definedName>
    <definedName name="______F" localSheetId="2">[3]!ERR</definedName>
    <definedName name="______F" localSheetId="3">[3]!ERR</definedName>
    <definedName name="______F" localSheetId="4">[3]!ERR</definedName>
    <definedName name="______F">[3]!ERR</definedName>
    <definedName name="______FS01" localSheetId="7">[3]!ERR</definedName>
    <definedName name="______FS01" localSheetId="8">[3]!ERR</definedName>
    <definedName name="______FS01" localSheetId="9">[3]!ERR</definedName>
    <definedName name="______FS01" localSheetId="10">[3]!ERR</definedName>
    <definedName name="______FS01" localSheetId="11">[3]!ERR</definedName>
    <definedName name="______FS01" localSheetId="12">[3]!ERR</definedName>
    <definedName name="______FS01" localSheetId="13">[3]!ERR</definedName>
    <definedName name="______FS01" localSheetId="14">[3]!ERR</definedName>
    <definedName name="______FS01" localSheetId="15">[3]!ERR</definedName>
    <definedName name="______FS01" localSheetId="16">[3]!ERR</definedName>
    <definedName name="______FS01" localSheetId="17">[3]!ERR</definedName>
    <definedName name="______FS01" localSheetId="18">[3]!ERR</definedName>
    <definedName name="______FS01" localSheetId="19">[3]!ERR</definedName>
    <definedName name="______FS01" localSheetId="20">[3]!ERR</definedName>
    <definedName name="______FS01" localSheetId="21">[3]!ERR</definedName>
    <definedName name="______FS01" localSheetId="22">[3]!ERR</definedName>
    <definedName name="______FS01" localSheetId="23">[3]!ERR</definedName>
    <definedName name="______FS01" localSheetId="24">[3]!ERR</definedName>
    <definedName name="______FS01" localSheetId="25">[3]!ERR</definedName>
    <definedName name="______FS01" localSheetId="26">[3]!ERR</definedName>
    <definedName name="______FS01" localSheetId="27">[3]!ERR</definedName>
    <definedName name="______FS01" localSheetId="28">[3]!ERR</definedName>
    <definedName name="______FS01" localSheetId="29">[3]!ERR</definedName>
    <definedName name="______FS01" localSheetId="30">[3]!ERR</definedName>
    <definedName name="______FS01" localSheetId="31">[3]!ERR</definedName>
    <definedName name="______FS01" localSheetId="1">[3]!ERR</definedName>
    <definedName name="______FS01" localSheetId="2">[3]!ERR</definedName>
    <definedName name="______FS01" localSheetId="3">[3]!ERR</definedName>
    <definedName name="______FS01" localSheetId="4">[3]!ERR</definedName>
    <definedName name="______FS01">[3]!ERR</definedName>
    <definedName name="______TD02" localSheetId="7">[3]!ERR</definedName>
    <definedName name="______TD02" localSheetId="8">[3]!ERR</definedName>
    <definedName name="______TD02" localSheetId="9">[3]!ERR</definedName>
    <definedName name="______TD02" localSheetId="10">[3]!ERR</definedName>
    <definedName name="______TD02" localSheetId="11">[3]!ERR</definedName>
    <definedName name="______TD02" localSheetId="12">[3]!ERR</definedName>
    <definedName name="______TD02" localSheetId="13">[3]!ERR</definedName>
    <definedName name="______TD02" localSheetId="14">[3]!ERR</definedName>
    <definedName name="______TD02" localSheetId="15">[3]!ERR</definedName>
    <definedName name="______TD02" localSheetId="16">[3]!ERR</definedName>
    <definedName name="______TD02" localSheetId="17">[3]!ERR</definedName>
    <definedName name="______TD02" localSheetId="18">[3]!ERR</definedName>
    <definedName name="______TD02" localSheetId="19">[3]!ERR</definedName>
    <definedName name="______TD02" localSheetId="20">[3]!ERR</definedName>
    <definedName name="______TD02" localSheetId="21">[3]!ERR</definedName>
    <definedName name="______TD02" localSheetId="22">[3]!ERR</definedName>
    <definedName name="______TD02" localSheetId="23">[3]!ERR</definedName>
    <definedName name="______TD02" localSheetId="24">[3]!ERR</definedName>
    <definedName name="______TD02" localSheetId="25">[3]!ERR</definedName>
    <definedName name="______TD02" localSheetId="26">[3]!ERR</definedName>
    <definedName name="______TD02" localSheetId="27">[3]!ERR</definedName>
    <definedName name="______TD02" localSheetId="28">[3]!ERR</definedName>
    <definedName name="______TD02" localSheetId="29">[3]!ERR</definedName>
    <definedName name="______TD02" localSheetId="30">[3]!ERR</definedName>
    <definedName name="______TD02" localSheetId="31">[3]!ERR</definedName>
    <definedName name="______TD02" localSheetId="1">[3]!ERR</definedName>
    <definedName name="______TD02" localSheetId="2">[3]!ERR</definedName>
    <definedName name="______TD02" localSheetId="3">[3]!ERR</definedName>
    <definedName name="______TD02" localSheetId="4">[3]!ERR</definedName>
    <definedName name="______TD02">[3]!ERR</definedName>
    <definedName name="_____F" localSheetId="7">[3]!ERR</definedName>
    <definedName name="_____F" localSheetId="8">[3]!ERR</definedName>
    <definedName name="_____F" localSheetId="9">[3]!ERR</definedName>
    <definedName name="_____F" localSheetId="10">[3]!ERR</definedName>
    <definedName name="_____F" localSheetId="11">[3]!ERR</definedName>
    <definedName name="_____F" localSheetId="12">[3]!ERR</definedName>
    <definedName name="_____F" localSheetId="13">[3]!ERR</definedName>
    <definedName name="_____F" localSheetId="14">[3]!ERR</definedName>
    <definedName name="_____F" localSheetId="15">[3]!ERR</definedName>
    <definedName name="_____F" localSheetId="16">[3]!ERR</definedName>
    <definedName name="_____F" localSheetId="17">[3]!ERR</definedName>
    <definedName name="_____F" localSheetId="18">[3]!ERR</definedName>
    <definedName name="_____F" localSheetId="19">[3]!ERR</definedName>
    <definedName name="_____F" localSheetId="20">[3]!ERR</definedName>
    <definedName name="_____F" localSheetId="21">[3]!ERR</definedName>
    <definedName name="_____F" localSheetId="22">[3]!ERR</definedName>
    <definedName name="_____F" localSheetId="23">[3]!ERR</definedName>
    <definedName name="_____F" localSheetId="24">[3]!ERR</definedName>
    <definedName name="_____F" localSheetId="25">[3]!ERR</definedName>
    <definedName name="_____F" localSheetId="26">[3]!ERR</definedName>
    <definedName name="_____F" localSheetId="27">[3]!ERR</definedName>
    <definedName name="_____F" localSheetId="28">[3]!ERR</definedName>
    <definedName name="_____F" localSheetId="29">[3]!ERR</definedName>
    <definedName name="_____F" localSheetId="30">[3]!ERR</definedName>
    <definedName name="_____F" localSheetId="31">[3]!ERR</definedName>
    <definedName name="_____F" localSheetId="1">[3]!ERR</definedName>
    <definedName name="_____F" localSheetId="2">[3]!ERR</definedName>
    <definedName name="_____F" localSheetId="3">[3]!ERR</definedName>
    <definedName name="_____F" localSheetId="4">[3]!ERR</definedName>
    <definedName name="_____F">[3]!ERR</definedName>
    <definedName name="_____ff2005" localSheetId="7">[3]!ERR</definedName>
    <definedName name="_____ff2005" localSheetId="8">[3]!ERR</definedName>
    <definedName name="_____ff2005" localSheetId="9">[3]!ERR</definedName>
    <definedName name="_____ff2005" localSheetId="10">[3]!ERR</definedName>
    <definedName name="_____ff2005" localSheetId="11">[3]!ERR</definedName>
    <definedName name="_____ff2005" localSheetId="12">[3]!ERR</definedName>
    <definedName name="_____ff2005" localSheetId="13">[3]!ERR</definedName>
    <definedName name="_____ff2005" localSheetId="14">[3]!ERR</definedName>
    <definedName name="_____ff2005" localSheetId="15">[3]!ERR</definedName>
    <definedName name="_____ff2005" localSheetId="16">[3]!ERR</definedName>
    <definedName name="_____ff2005" localSheetId="17">[3]!ERR</definedName>
    <definedName name="_____ff2005" localSheetId="18">[3]!ERR</definedName>
    <definedName name="_____ff2005" localSheetId="19">[3]!ERR</definedName>
    <definedName name="_____ff2005" localSheetId="20">[3]!ERR</definedName>
    <definedName name="_____ff2005" localSheetId="21">[3]!ERR</definedName>
    <definedName name="_____ff2005" localSheetId="22">[3]!ERR</definedName>
    <definedName name="_____ff2005" localSheetId="23">[3]!ERR</definedName>
    <definedName name="_____ff2005" localSheetId="24">[3]!ERR</definedName>
    <definedName name="_____ff2005" localSheetId="25">[3]!ERR</definedName>
    <definedName name="_____ff2005" localSheetId="26">[3]!ERR</definedName>
    <definedName name="_____ff2005" localSheetId="27">[3]!ERR</definedName>
    <definedName name="_____ff2005" localSheetId="28">[3]!ERR</definedName>
    <definedName name="_____ff2005" localSheetId="29">[3]!ERR</definedName>
    <definedName name="_____ff2005" localSheetId="30">[3]!ERR</definedName>
    <definedName name="_____ff2005" localSheetId="31">[3]!ERR</definedName>
    <definedName name="_____ff2005" localSheetId="1">[3]!ERR</definedName>
    <definedName name="_____ff2005" localSheetId="2">[3]!ERR</definedName>
    <definedName name="_____ff2005" localSheetId="3">[3]!ERR</definedName>
    <definedName name="_____ff2005" localSheetId="4">[3]!ERR</definedName>
    <definedName name="_____ff2005">[3]!ERR</definedName>
    <definedName name="_____FS01" localSheetId="7">[3]!ERR</definedName>
    <definedName name="_____FS01" localSheetId="8">[3]!ERR</definedName>
    <definedName name="_____FS01" localSheetId="9">[3]!ERR</definedName>
    <definedName name="_____FS01" localSheetId="10">[3]!ERR</definedName>
    <definedName name="_____FS01" localSheetId="11">[3]!ERR</definedName>
    <definedName name="_____FS01" localSheetId="12">[3]!ERR</definedName>
    <definedName name="_____FS01" localSheetId="13">[3]!ERR</definedName>
    <definedName name="_____FS01" localSheetId="14">[3]!ERR</definedName>
    <definedName name="_____FS01" localSheetId="15">[3]!ERR</definedName>
    <definedName name="_____FS01" localSheetId="16">[3]!ERR</definedName>
    <definedName name="_____FS01" localSheetId="17">[3]!ERR</definedName>
    <definedName name="_____FS01" localSheetId="18">[3]!ERR</definedName>
    <definedName name="_____FS01" localSheetId="19">[3]!ERR</definedName>
    <definedName name="_____FS01" localSheetId="20">[3]!ERR</definedName>
    <definedName name="_____FS01" localSheetId="21">[3]!ERR</definedName>
    <definedName name="_____FS01" localSheetId="22">[3]!ERR</definedName>
    <definedName name="_____FS01" localSheetId="23">[3]!ERR</definedName>
    <definedName name="_____FS01" localSheetId="24">[3]!ERR</definedName>
    <definedName name="_____FS01" localSheetId="25">[3]!ERR</definedName>
    <definedName name="_____FS01" localSheetId="26">[3]!ERR</definedName>
    <definedName name="_____FS01" localSheetId="27">[3]!ERR</definedName>
    <definedName name="_____FS01" localSheetId="28">[3]!ERR</definedName>
    <definedName name="_____FS01" localSheetId="29">[3]!ERR</definedName>
    <definedName name="_____FS01" localSheetId="30">[3]!ERR</definedName>
    <definedName name="_____FS01" localSheetId="31">[3]!ERR</definedName>
    <definedName name="_____FS01" localSheetId="1">[3]!ERR</definedName>
    <definedName name="_____FS01" localSheetId="2">[3]!ERR</definedName>
    <definedName name="_____FS01" localSheetId="3">[3]!ERR</definedName>
    <definedName name="_____FS01" localSheetId="4">[3]!ERR</definedName>
    <definedName name="_____FS01">[3]!ERR</definedName>
    <definedName name="____A251140" localSheetId="26">#REF!</definedName>
    <definedName name="____A251140" localSheetId="6">#REF!</definedName>
    <definedName name="____A251140" localSheetId="5">#REF!</definedName>
    <definedName name="____A251140" localSheetId="2">#REF!</definedName>
    <definedName name="____A251140">#REF!</definedName>
    <definedName name="____A251150" localSheetId="26">#REF!</definedName>
    <definedName name="____A251150" localSheetId="6">#REF!</definedName>
    <definedName name="____A251150" localSheetId="5">#REF!</definedName>
    <definedName name="____A251150" localSheetId="2">#REF!</definedName>
    <definedName name="____A251150">#REF!</definedName>
    <definedName name="____F" localSheetId="7">[3]!ERR</definedName>
    <definedName name="____F" localSheetId="8">[3]!ERR</definedName>
    <definedName name="____F" localSheetId="9">[3]!ERR</definedName>
    <definedName name="____F" localSheetId="10">[3]!ERR</definedName>
    <definedName name="____F" localSheetId="11">[3]!ERR</definedName>
    <definedName name="____F" localSheetId="12">[3]!ERR</definedName>
    <definedName name="____F" localSheetId="13">[3]!ERR</definedName>
    <definedName name="____F" localSheetId="14">[3]!ERR</definedName>
    <definedName name="____F" localSheetId="15">[3]!ERR</definedName>
    <definedName name="____F" localSheetId="16">[3]!ERR</definedName>
    <definedName name="____F" localSheetId="17">[3]!ERR</definedName>
    <definedName name="____F" localSheetId="18">[3]!ERR</definedName>
    <definedName name="____F" localSheetId="19">[3]!ERR</definedName>
    <definedName name="____F" localSheetId="20">[3]!ERR</definedName>
    <definedName name="____F" localSheetId="21">[3]!ERR</definedName>
    <definedName name="____F" localSheetId="22">[3]!ERR</definedName>
    <definedName name="____F" localSheetId="23">[3]!ERR</definedName>
    <definedName name="____F" localSheetId="24">[3]!ERR</definedName>
    <definedName name="____F" localSheetId="25">[3]!ERR</definedName>
    <definedName name="____F" localSheetId="26">[3]!ERR</definedName>
    <definedName name="____F" localSheetId="27">[3]!ERR</definedName>
    <definedName name="____F" localSheetId="28">[3]!ERR</definedName>
    <definedName name="____F" localSheetId="29">[3]!ERR</definedName>
    <definedName name="____F" localSheetId="30">[3]!ERR</definedName>
    <definedName name="____F" localSheetId="31">[3]!ERR</definedName>
    <definedName name="____F" localSheetId="1">[3]!ERR</definedName>
    <definedName name="____F" localSheetId="2">[3]!ERR</definedName>
    <definedName name="____F" localSheetId="3">[3]!ERR</definedName>
    <definedName name="____F" localSheetId="4">[3]!ERR</definedName>
    <definedName name="____F">[3]!ERR</definedName>
    <definedName name="____ff2005" localSheetId="7">[3]!ERR</definedName>
    <definedName name="____ff2005" localSheetId="8">[3]!ERR</definedName>
    <definedName name="____ff2005" localSheetId="9">[3]!ERR</definedName>
    <definedName name="____ff2005" localSheetId="10">[3]!ERR</definedName>
    <definedName name="____ff2005" localSheetId="11">[3]!ERR</definedName>
    <definedName name="____ff2005" localSheetId="12">[3]!ERR</definedName>
    <definedName name="____ff2005" localSheetId="13">[3]!ERR</definedName>
    <definedName name="____ff2005" localSheetId="14">[3]!ERR</definedName>
    <definedName name="____ff2005" localSheetId="15">[3]!ERR</definedName>
    <definedName name="____ff2005" localSheetId="16">[3]!ERR</definedName>
    <definedName name="____ff2005" localSheetId="17">[3]!ERR</definedName>
    <definedName name="____ff2005" localSheetId="18">[3]!ERR</definedName>
    <definedName name="____ff2005" localSheetId="19">[3]!ERR</definedName>
    <definedName name="____ff2005" localSheetId="20">[3]!ERR</definedName>
    <definedName name="____ff2005" localSheetId="21">[3]!ERR</definedName>
    <definedName name="____ff2005" localSheetId="22">[3]!ERR</definedName>
    <definedName name="____ff2005" localSheetId="23">[3]!ERR</definedName>
    <definedName name="____ff2005" localSheetId="24">[3]!ERR</definedName>
    <definedName name="____ff2005" localSheetId="25">[3]!ERR</definedName>
    <definedName name="____ff2005" localSheetId="26">[3]!ERR</definedName>
    <definedName name="____ff2005" localSheetId="27">[3]!ERR</definedName>
    <definedName name="____ff2005" localSheetId="28">[3]!ERR</definedName>
    <definedName name="____ff2005" localSheetId="29">[3]!ERR</definedName>
    <definedName name="____ff2005" localSheetId="30">[3]!ERR</definedName>
    <definedName name="____ff2005" localSheetId="31">[3]!ERR</definedName>
    <definedName name="____ff2005" localSheetId="1">[3]!ERR</definedName>
    <definedName name="____ff2005" localSheetId="2">[3]!ERR</definedName>
    <definedName name="____ff2005" localSheetId="3">[3]!ERR</definedName>
    <definedName name="____ff2005" localSheetId="4">[3]!ERR</definedName>
    <definedName name="____ff2005">[3]!ERR</definedName>
    <definedName name="____FS01" localSheetId="7">[3]!ERR</definedName>
    <definedName name="____FS01" localSheetId="8">[3]!ERR</definedName>
    <definedName name="____FS01" localSheetId="9">[3]!ERR</definedName>
    <definedName name="____FS01" localSheetId="10">[3]!ERR</definedName>
    <definedName name="____FS01" localSheetId="11">[3]!ERR</definedName>
    <definedName name="____FS01" localSheetId="12">[3]!ERR</definedName>
    <definedName name="____FS01" localSheetId="13">[3]!ERR</definedName>
    <definedName name="____FS01" localSheetId="14">[3]!ERR</definedName>
    <definedName name="____FS01" localSheetId="15">[3]!ERR</definedName>
    <definedName name="____FS01" localSheetId="16">[3]!ERR</definedName>
    <definedName name="____FS01" localSheetId="17">[3]!ERR</definedName>
    <definedName name="____FS01" localSheetId="18">[3]!ERR</definedName>
    <definedName name="____FS01" localSheetId="19">[3]!ERR</definedName>
    <definedName name="____FS01" localSheetId="20">[3]!ERR</definedName>
    <definedName name="____FS01" localSheetId="21">[3]!ERR</definedName>
    <definedName name="____FS01" localSheetId="22">[3]!ERR</definedName>
    <definedName name="____FS01" localSheetId="23">[3]!ERR</definedName>
    <definedName name="____FS01" localSheetId="24">[3]!ERR</definedName>
    <definedName name="____FS01" localSheetId="25">[3]!ERR</definedName>
    <definedName name="____FS01" localSheetId="26">[3]!ERR</definedName>
    <definedName name="____FS01" localSheetId="27">[3]!ERR</definedName>
    <definedName name="____FS01" localSheetId="28">[3]!ERR</definedName>
    <definedName name="____FS01" localSheetId="29">[3]!ERR</definedName>
    <definedName name="____FS01" localSheetId="30">[3]!ERR</definedName>
    <definedName name="____FS01" localSheetId="31">[3]!ERR</definedName>
    <definedName name="____FS01" localSheetId="1">[3]!ERR</definedName>
    <definedName name="____FS01" localSheetId="2">[3]!ERR</definedName>
    <definedName name="____FS01" localSheetId="3">[3]!ERR</definedName>
    <definedName name="____FS01" localSheetId="4">[3]!ERR</definedName>
    <definedName name="____FS01">[3]!ERR</definedName>
    <definedName name="____TD02" localSheetId="7">[3]!ERR</definedName>
    <definedName name="____TD02" localSheetId="8">[3]!ERR</definedName>
    <definedName name="____TD02" localSheetId="9">[3]!ERR</definedName>
    <definedName name="____TD02" localSheetId="10">[3]!ERR</definedName>
    <definedName name="____TD02" localSheetId="11">[3]!ERR</definedName>
    <definedName name="____TD02" localSheetId="12">[3]!ERR</definedName>
    <definedName name="____TD02" localSheetId="13">[3]!ERR</definedName>
    <definedName name="____TD02" localSheetId="14">[3]!ERR</definedName>
    <definedName name="____TD02" localSheetId="15">[3]!ERR</definedName>
    <definedName name="____TD02" localSheetId="16">[3]!ERR</definedName>
    <definedName name="____TD02" localSheetId="17">[3]!ERR</definedName>
    <definedName name="____TD02" localSheetId="18">[3]!ERR</definedName>
    <definedName name="____TD02" localSheetId="19">[3]!ERR</definedName>
    <definedName name="____TD02" localSheetId="20">[3]!ERR</definedName>
    <definedName name="____TD02" localSheetId="21">[3]!ERR</definedName>
    <definedName name="____TD02" localSheetId="22">[3]!ERR</definedName>
    <definedName name="____TD02" localSheetId="23">[3]!ERR</definedName>
    <definedName name="____TD02" localSheetId="24">[3]!ERR</definedName>
    <definedName name="____TD02" localSheetId="25">[3]!ERR</definedName>
    <definedName name="____TD02" localSheetId="26">[3]!ERR</definedName>
    <definedName name="____TD02" localSheetId="27">[3]!ERR</definedName>
    <definedName name="____TD02" localSheetId="28">[3]!ERR</definedName>
    <definedName name="____TD02" localSheetId="29">[3]!ERR</definedName>
    <definedName name="____TD02" localSheetId="30">[3]!ERR</definedName>
    <definedName name="____TD02" localSheetId="31">[3]!ERR</definedName>
    <definedName name="____TD02" localSheetId="1">[3]!ERR</definedName>
    <definedName name="____TD02" localSheetId="2">[3]!ERR</definedName>
    <definedName name="____TD02" localSheetId="3">[3]!ERR</definedName>
    <definedName name="____TD02" localSheetId="4">[3]!ERR</definedName>
    <definedName name="____TD02">[3]!ERR</definedName>
    <definedName name="___A251140" localSheetId="26">#REF!</definedName>
    <definedName name="___A251140" localSheetId="6">#REF!</definedName>
    <definedName name="___A251140" localSheetId="5">#REF!</definedName>
    <definedName name="___A251140" localSheetId="2">#REF!</definedName>
    <definedName name="___A251140">#REF!</definedName>
    <definedName name="___A251150" localSheetId="26">#REF!</definedName>
    <definedName name="___A251150" localSheetId="6">#REF!</definedName>
    <definedName name="___A251150" localSheetId="5">#REF!</definedName>
    <definedName name="___A251150" localSheetId="2">#REF!</definedName>
    <definedName name="___A251150">#REF!</definedName>
    <definedName name="___F">#N/A</definedName>
    <definedName name="___ff2005">#N/A</definedName>
    <definedName name="___FS01">#N/A</definedName>
    <definedName name="___mun2" localSheetId="26">#REF!</definedName>
    <definedName name="___mun2" localSheetId="6">#REF!</definedName>
    <definedName name="___mun2" localSheetId="5">#REF!</definedName>
    <definedName name="___mun2" localSheetId="2">#REF!</definedName>
    <definedName name="___mun2">#REF!</definedName>
    <definedName name="___TD02">#N/A</definedName>
    <definedName name="__A251140" localSheetId="26">#REF!</definedName>
    <definedName name="__A251140" localSheetId="6">#REF!</definedName>
    <definedName name="__A251140" localSheetId="5">#REF!</definedName>
    <definedName name="__A251140" localSheetId="2">#REF!</definedName>
    <definedName name="__A251140">#REF!</definedName>
    <definedName name="__A251150" localSheetId="26">#REF!</definedName>
    <definedName name="__A251150" localSheetId="6">#REF!</definedName>
    <definedName name="__A251150" localSheetId="5">#REF!</definedName>
    <definedName name="__A251150" localSheetId="2">#REF!</definedName>
    <definedName name="__A251150">#REF!</definedName>
    <definedName name="__F" localSheetId="7">[3]!ERR</definedName>
    <definedName name="__F" localSheetId="8">[3]!ERR</definedName>
    <definedName name="__F" localSheetId="9">[3]!ERR</definedName>
    <definedName name="__F" localSheetId="10">[3]!ERR</definedName>
    <definedName name="__F" localSheetId="11">[3]!ERR</definedName>
    <definedName name="__F" localSheetId="12">[3]!ERR</definedName>
    <definedName name="__F" localSheetId="13">[3]!ERR</definedName>
    <definedName name="__F" localSheetId="14">[3]!ERR</definedName>
    <definedName name="__F" localSheetId="15">[3]!ERR</definedName>
    <definedName name="__F" localSheetId="16">[3]!ERR</definedName>
    <definedName name="__F" localSheetId="17">[3]!ERR</definedName>
    <definedName name="__F" localSheetId="18">[3]!ERR</definedName>
    <definedName name="__F" localSheetId="19">[3]!ERR</definedName>
    <definedName name="__F" localSheetId="20">[3]!ERR</definedName>
    <definedName name="__F" localSheetId="21">[3]!ERR</definedName>
    <definedName name="__F" localSheetId="22">[3]!ERR</definedName>
    <definedName name="__F" localSheetId="23">[3]!ERR</definedName>
    <definedName name="__F" localSheetId="24">[3]!ERR</definedName>
    <definedName name="__F" localSheetId="25">[3]!ERR</definedName>
    <definedName name="__F" localSheetId="26">[3]!ERR</definedName>
    <definedName name="__F" localSheetId="27">[3]!ERR</definedName>
    <definedName name="__F" localSheetId="28">[3]!ERR</definedName>
    <definedName name="__F" localSheetId="29">[3]!ERR</definedName>
    <definedName name="__F" localSheetId="30">[3]!ERR</definedName>
    <definedName name="__F" localSheetId="31">[3]!ERR</definedName>
    <definedName name="__F" localSheetId="1">[3]!ERR</definedName>
    <definedName name="__F" localSheetId="2">[3]!ERR</definedName>
    <definedName name="__F" localSheetId="3">[3]!ERR</definedName>
    <definedName name="__F" localSheetId="4">[3]!ERR</definedName>
    <definedName name="__F">[3]!ERR</definedName>
    <definedName name="__ff2005" localSheetId="7">[3]!ERR</definedName>
    <definedName name="__ff2005" localSheetId="8">[3]!ERR</definedName>
    <definedName name="__ff2005" localSheetId="9">[3]!ERR</definedName>
    <definedName name="__ff2005" localSheetId="10">[3]!ERR</definedName>
    <definedName name="__ff2005" localSheetId="11">[3]!ERR</definedName>
    <definedName name="__ff2005" localSheetId="12">[3]!ERR</definedName>
    <definedName name="__ff2005" localSheetId="13">[3]!ERR</definedName>
    <definedName name="__ff2005" localSheetId="14">[3]!ERR</definedName>
    <definedName name="__ff2005" localSheetId="15">[3]!ERR</definedName>
    <definedName name="__ff2005" localSheetId="16">[3]!ERR</definedName>
    <definedName name="__ff2005" localSheetId="17">[3]!ERR</definedName>
    <definedName name="__ff2005" localSheetId="18">[3]!ERR</definedName>
    <definedName name="__ff2005" localSheetId="19">[3]!ERR</definedName>
    <definedName name="__ff2005" localSheetId="20">[3]!ERR</definedName>
    <definedName name="__ff2005" localSheetId="21">[3]!ERR</definedName>
    <definedName name="__ff2005" localSheetId="22">[3]!ERR</definedName>
    <definedName name="__ff2005" localSheetId="23">[3]!ERR</definedName>
    <definedName name="__ff2005" localSheetId="24">[3]!ERR</definedName>
    <definedName name="__ff2005" localSheetId="25">[3]!ERR</definedName>
    <definedName name="__ff2005" localSheetId="26">[3]!ERR</definedName>
    <definedName name="__ff2005" localSheetId="27">[3]!ERR</definedName>
    <definedName name="__ff2005" localSheetId="28">[3]!ERR</definedName>
    <definedName name="__ff2005" localSheetId="29">[3]!ERR</definedName>
    <definedName name="__ff2005" localSheetId="30">[3]!ERR</definedName>
    <definedName name="__ff2005" localSheetId="31">[3]!ERR</definedName>
    <definedName name="__ff2005" localSheetId="1">[3]!ERR</definedName>
    <definedName name="__ff2005" localSheetId="2">[3]!ERR</definedName>
    <definedName name="__ff2005" localSheetId="3">[3]!ERR</definedName>
    <definedName name="__ff2005" localSheetId="4">[3]!ERR</definedName>
    <definedName name="__ff2005">[3]!ERR</definedName>
    <definedName name="__FS01" localSheetId="7">[3]!ERR</definedName>
    <definedName name="__FS01" localSheetId="8">[3]!ERR</definedName>
    <definedName name="__FS01" localSheetId="9">[3]!ERR</definedName>
    <definedName name="__FS01" localSheetId="10">[3]!ERR</definedName>
    <definedName name="__FS01" localSheetId="11">[3]!ERR</definedName>
    <definedName name="__FS01" localSheetId="12">[3]!ERR</definedName>
    <definedName name="__FS01" localSheetId="13">[3]!ERR</definedName>
    <definedName name="__FS01" localSheetId="14">[3]!ERR</definedName>
    <definedName name="__FS01" localSheetId="15">[3]!ERR</definedName>
    <definedName name="__FS01" localSheetId="16">[3]!ERR</definedName>
    <definedName name="__FS01" localSheetId="17">[3]!ERR</definedName>
    <definedName name="__FS01" localSheetId="18">[3]!ERR</definedName>
    <definedName name="__FS01" localSheetId="19">[3]!ERR</definedName>
    <definedName name="__FS01" localSheetId="20">[3]!ERR</definedName>
    <definedName name="__FS01" localSheetId="21">[3]!ERR</definedName>
    <definedName name="__FS01" localSheetId="22">[3]!ERR</definedName>
    <definedName name="__FS01" localSheetId="23">[3]!ERR</definedName>
    <definedName name="__FS01" localSheetId="24">[3]!ERR</definedName>
    <definedName name="__FS01" localSheetId="25">[3]!ERR</definedName>
    <definedName name="__FS01" localSheetId="26">[3]!ERR</definedName>
    <definedName name="__FS01" localSheetId="27">[3]!ERR</definedName>
    <definedName name="__FS01" localSheetId="28">[3]!ERR</definedName>
    <definedName name="__FS01" localSheetId="29">[3]!ERR</definedName>
    <definedName name="__FS01" localSheetId="30">[3]!ERR</definedName>
    <definedName name="__FS01" localSheetId="31">[3]!ERR</definedName>
    <definedName name="__FS01" localSheetId="1">[3]!ERR</definedName>
    <definedName name="__FS01" localSheetId="2">[3]!ERR</definedName>
    <definedName name="__FS01" localSheetId="3">[3]!ERR</definedName>
    <definedName name="__FS01" localSheetId="4">[3]!ERR</definedName>
    <definedName name="__FS01">[3]!ERR</definedName>
    <definedName name="__mun2" localSheetId="26">#REF!</definedName>
    <definedName name="__mun2" localSheetId="6">#REF!</definedName>
    <definedName name="__mun2" localSheetId="5">#REF!</definedName>
    <definedName name="__mun2" localSheetId="2">#REF!</definedName>
    <definedName name="__mun2">#REF!</definedName>
    <definedName name="__num10" localSheetId="26">#REF!</definedName>
    <definedName name="__num10" localSheetId="6">#REF!</definedName>
    <definedName name="__num10" localSheetId="5">#REF!</definedName>
    <definedName name="__num10" localSheetId="2">#REF!</definedName>
    <definedName name="__num10">#REF!</definedName>
    <definedName name="__num2" localSheetId="26">#REF!</definedName>
    <definedName name="__num2" localSheetId="6">#REF!</definedName>
    <definedName name="__num2" localSheetId="5">#REF!</definedName>
    <definedName name="__num2" localSheetId="2">#REF!</definedName>
    <definedName name="__num2">#REF!</definedName>
    <definedName name="__num3" localSheetId="26">#REF!</definedName>
    <definedName name="__num3" localSheetId="6">#REF!</definedName>
    <definedName name="__num3" localSheetId="5">#REF!</definedName>
    <definedName name="__num3" localSheetId="2">#REF!</definedName>
    <definedName name="__num3">#REF!</definedName>
    <definedName name="__num4" localSheetId="26">#REF!</definedName>
    <definedName name="__num4" localSheetId="6">#REF!</definedName>
    <definedName name="__num4" localSheetId="5">#REF!</definedName>
    <definedName name="__num4" localSheetId="2">#REF!</definedName>
    <definedName name="__num4">#REF!</definedName>
    <definedName name="__num5" localSheetId="26">#REF!</definedName>
    <definedName name="__num5" localSheetId="6">#REF!</definedName>
    <definedName name="__num5" localSheetId="5">#REF!</definedName>
    <definedName name="__num5" localSheetId="2">#REF!</definedName>
    <definedName name="__num5">#REF!</definedName>
    <definedName name="__num6" localSheetId="26">#REF!</definedName>
    <definedName name="__num6" localSheetId="6">#REF!</definedName>
    <definedName name="__num6" localSheetId="5">#REF!</definedName>
    <definedName name="__num6" localSheetId="2">#REF!</definedName>
    <definedName name="__num6">#REF!</definedName>
    <definedName name="__num7" localSheetId="26">#REF!</definedName>
    <definedName name="__num7" localSheetId="6">#REF!</definedName>
    <definedName name="__num7" localSheetId="5">#REF!</definedName>
    <definedName name="__num7" localSheetId="2">#REF!</definedName>
    <definedName name="__num7">#REF!</definedName>
    <definedName name="__num8" localSheetId="26">#REF!</definedName>
    <definedName name="__num8" localSheetId="6">#REF!</definedName>
    <definedName name="__num8" localSheetId="5">#REF!</definedName>
    <definedName name="__num8" localSheetId="2">#REF!</definedName>
    <definedName name="__num8">#REF!</definedName>
    <definedName name="__num9" localSheetId="26">#REF!</definedName>
    <definedName name="__num9" localSheetId="6">#REF!</definedName>
    <definedName name="__num9" localSheetId="5">#REF!</definedName>
    <definedName name="__num9" localSheetId="2">#REF!</definedName>
    <definedName name="__num9">#REF!</definedName>
    <definedName name="__ref4" localSheetId="26">#REF!</definedName>
    <definedName name="__ref4" localSheetId="6">#REF!</definedName>
    <definedName name="__ref4" localSheetId="5">#REF!</definedName>
    <definedName name="__ref4" localSheetId="2">#REF!</definedName>
    <definedName name="__ref4">#REF!</definedName>
    <definedName name="__TD02" localSheetId="7">[3]!ERR</definedName>
    <definedName name="__TD02" localSheetId="8">[3]!ERR</definedName>
    <definedName name="__TD02" localSheetId="9">[3]!ERR</definedName>
    <definedName name="__TD02" localSheetId="10">[3]!ERR</definedName>
    <definedName name="__TD02" localSheetId="11">[3]!ERR</definedName>
    <definedName name="__TD02" localSheetId="12">[3]!ERR</definedName>
    <definedName name="__TD02" localSheetId="13">[3]!ERR</definedName>
    <definedName name="__TD02" localSheetId="14">[3]!ERR</definedName>
    <definedName name="__TD02" localSheetId="15">[3]!ERR</definedName>
    <definedName name="__TD02" localSheetId="16">[3]!ERR</definedName>
    <definedName name="__TD02" localSheetId="17">[3]!ERR</definedName>
    <definedName name="__TD02" localSheetId="18">[3]!ERR</definedName>
    <definedName name="__TD02" localSheetId="19">[3]!ERR</definedName>
    <definedName name="__TD02" localSheetId="20">[3]!ERR</definedName>
    <definedName name="__TD02" localSheetId="21">[3]!ERR</definedName>
    <definedName name="__TD02" localSheetId="22">[3]!ERR</definedName>
    <definedName name="__TD02" localSheetId="23">[3]!ERR</definedName>
    <definedName name="__TD02" localSheetId="24">[3]!ERR</definedName>
    <definedName name="__TD02" localSheetId="25">[3]!ERR</definedName>
    <definedName name="__TD02" localSheetId="26">[3]!ERR</definedName>
    <definedName name="__TD02" localSheetId="27">[3]!ERR</definedName>
    <definedName name="__TD02" localSheetId="28">[3]!ERR</definedName>
    <definedName name="__TD02" localSheetId="29">[3]!ERR</definedName>
    <definedName name="__TD02" localSheetId="30">[3]!ERR</definedName>
    <definedName name="__TD02" localSheetId="31">[3]!ERR</definedName>
    <definedName name="__TD02" localSheetId="1">[3]!ERR</definedName>
    <definedName name="__TD02" localSheetId="2">[3]!ERR</definedName>
    <definedName name="__TD02" localSheetId="3">[3]!ERR</definedName>
    <definedName name="__TD02" localSheetId="4">[3]!ERR</definedName>
    <definedName name="__TD02">[3]!ERR</definedName>
    <definedName name="_A251140" localSheetId="26">#REF!</definedName>
    <definedName name="_A251140" localSheetId="6">#REF!</definedName>
    <definedName name="_A251140" localSheetId="5">#REF!</definedName>
    <definedName name="_A251140" localSheetId="2">#REF!</definedName>
    <definedName name="_A251140">#REF!</definedName>
    <definedName name="_A251150" localSheetId="26">#REF!</definedName>
    <definedName name="_A251150" localSheetId="6">#REF!</definedName>
    <definedName name="_A251150" localSheetId="5">#REF!</definedName>
    <definedName name="_A251150" localSheetId="2">#REF!</definedName>
    <definedName name="_A251150">#REF!</definedName>
    <definedName name="_F" localSheetId="7">[1]!ERR</definedName>
    <definedName name="_F" localSheetId="8">[1]!ERR</definedName>
    <definedName name="_F" localSheetId="9">[1]!ERR</definedName>
    <definedName name="_F" localSheetId="10">[1]!ERR</definedName>
    <definedName name="_F" localSheetId="11">[1]!ERR</definedName>
    <definedName name="_F" localSheetId="12">[1]!ERR</definedName>
    <definedName name="_F" localSheetId="13">[1]!ERR</definedName>
    <definedName name="_F" localSheetId="14">[1]!ERR</definedName>
    <definedName name="_F" localSheetId="15">[1]!ERR</definedName>
    <definedName name="_F" localSheetId="16">[1]!ERR</definedName>
    <definedName name="_F" localSheetId="17">[1]!ERR</definedName>
    <definedName name="_F" localSheetId="18">[1]!ERR</definedName>
    <definedName name="_F" localSheetId="19">[1]!ERR</definedName>
    <definedName name="_F" localSheetId="20">[1]!ERR</definedName>
    <definedName name="_F" localSheetId="21">[1]!ERR</definedName>
    <definedName name="_F" localSheetId="22">[1]!ERR</definedName>
    <definedName name="_F" localSheetId="23">[1]!ERR</definedName>
    <definedName name="_F" localSheetId="24">[1]!ERR</definedName>
    <definedName name="_F" localSheetId="25">[1]!ERR</definedName>
    <definedName name="_F" localSheetId="26">[1]!ERR</definedName>
    <definedName name="_F" localSheetId="27">[1]!ERR</definedName>
    <definedName name="_F" localSheetId="28">[1]!ERR</definedName>
    <definedName name="_F" localSheetId="29">[1]!ERR</definedName>
    <definedName name="_F" localSheetId="30">[1]!ERR</definedName>
    <definedName name="_F" localSheetId="31">[1]!ERR</definedName>
    <definedName name="_F" localSheetId="1">[1]!ERR</definedName>
    <definedName name="_F" localSheetId="2">[1]!ERR</definedName>
    <definedName name="_F" localSheetId="3">[1]!ERR</definedName>
    <definedName name="_F" localSheetId="4">[1]!ERR</definedName>
    <definedName name="_F">[1]!ERR</definedName>
    <definedName name="_ff2005" localSheetId="7">[1]!ERR</definedName>
    <definedName name="_ff2005" localSheetId="8">[1]!ERR</definedName>
    <definedName name="_ff2005" localSheetId="9">[1]!ERR</definedName>
    <definedName name="_ff2005" localSheetId="10">[1]!ERR</definedName>
    <definedName name="_ff2005" localSheetId="11">[1]!ERR</definedName>
    <definedName name="_ff2005" localSheetId="12">[1]!ERR</definedName>
    <definedName name="_ff2005" localSheetId="13">[1]!ERR</definedName>
    <definedName name="_ff2005" localSheetId="14">[1]!ERR</definedName>
    <definedName name="_ff2005" localSheetId="15">[1]!ERR</definedName>
    <definedName name="_ff2005" localSheetId="16">[1]!ERR</definedName>
    <definedName name="_ff2005" localSheetId="17">[1]!ERR</definedName>
    <definedName name="_ff2005" localSheetId="18">[1]!ERR</definedName>
    <definedName name="_ff2005" localSheetId="19">[1]!ERR</definedName>
    <definedName name="_ff2005" localSheetId="20">[1]!ERR</definedName>
    <definedName name="_ff2005" localSheetId="21">[1]!ERR</definedName>
    <definedName name="_ff2005" localSheetId="22">[1]!ERR</definedName>
    <definedName name="_ff2005" localSheetId="23">[1]!ERR</definedName>
    <definedName name="_ff2005" localSheetId="24">[1]!ERR</definedName>
    <definedName name="_ff2005" localSheetId="25">[1]!ERR</definedName>
    <definedName name="_ff2005" localSheetId="26">[1]!ERR</definedName>
    <definedName name="_ff2005" localSheetId="27">[1]!ERR</definedName>
    <definedName name="_ff2005" localSheetId="28">[1]!ERR</definedName>
    <definedName name="_ff2005" localSheetId="29">[1]!ERR</definedName>
    <definedName name="_ff2005" localSheetId="30">[1]!ERR</definedName>
    <definedName name="_ff2005" localSheetId="31">[1]!ERR</definedName>
    <definedName name="_ff2005" localSheetId="1">[1]!ERR</definedName>
    <definedName name="_ff2005" localSheetId="2">[1]!ERR</definedName>
    <definedName name="_ff2005" localSheetId="3">[1]!ERR</definedName>
    <definedName name="_ff2005" localSheetId="4">[1]!ERR</definedName>
    <definedName name="_ff2005">[1]!ERR</definedName>
    <definedName name="_FS01" localSheetId="7">[1]!ERR</definedName>
    <definedName name="_FS01" localSheetId="8">[1]!ERR</definedName>
    <definedName name="_FS01" localSheetId="9">[1]!ERR</definedName>
    <definedName name="_FS01" localSheetId="10">[1]!ERR</definedName>
    <definedName name="_FS01" localSheetId="11">[1]!ERR</definedName>
    <definedName name="_FS01" localSheetId="12">[1]!ERR</definedName>
    <definedName name="_FS01" localSheetId="13">[1]!ERR</definedName>
    <definedName name="_FS01" localSheetId="14">[1]!ERR</definedName>
    <definedName name="_FS01" localSheetId="15">[1]!ERR</definedName>
    <definedName name="_FS01" localSheetId="16">[1]!ERR</definedName>
    <definedName name="_FS01" localSheetId="17">[1]!ERR</definedName>
    <definedName name="_FS01" localSheetId="18">[1]!ERR</definedName>
    <definedName name="_FS01" localSheetId="19">[1]!ERR</definedName>
    <definedName name="_FS01" localSheetId="20">[1]!ERR</definedName>
    <definedName name="_FS01" localSheetId="21">[1]!ERR</definedName>
    <definedName name="_FS01" localSheetId="22">[1]!ERR</definedName>
    <definedName name="_FS01" localSheetId="23">[1]!ERR</definedName>
    <definedName name="_FS01" localSheetId="24">[1]!ERR</definedName>
    <definedName name="_FS01" localSheetId="25">[1]!ERR</definedName>
    <definedName name="_FS01" localSheetId="26">[1]!ERR</definedName>
    <definedName name="_FS01" localSheetId="27">[1]!ERR</definedName>
    <definedName name="_FS01" localSheetId="28">[1]!ERR</definedName>
    <definedName name="_FS01" localSheetId="29">[1]!ERR</definedName>
    <definedName name="_FS01" localSheetId="30">[1]!ERR</definedName>
    <definedName name="_FS01" localSheetId="31">[1]!ERR</definedName>
    <definedName name="_FS01" localSheetId="1">[1]!ERR</definedName>
    <definedName name="_FS01" localSheetId="2">[1]!ERR</definedName>
    <definedName name="_FS01" localSheetId="3">[1]!ERR</definedName>
    <definedName name="_FS01" localSheetId="4">[1]!ERR</definedName>
    <definedName name="_FS01">[1]!ERR</definedName>
    <definedName name="_mun2" localSheetId="26">[4]PESOS!#REF!</definedName>
    <definedName name="_mun2" localSheetId="6">[4]PESOS!#REF!</definedName>
    <definedName name="_mun2" localSheetId="5">[4]PESOS!#REF!</definedName>
    <definedName name="_mun2" localSheetId="2">[4]PESOS!#REF!</definedName>
    <definedName name="_mun2">[4]PESOS!#REF!</definedName>
    <definedName name="_num10" localSheetId="26">#REF!</definedName>
    <definedName name="_num10" localSheetId="6">#REF!</definedName>
    <definedName name="_num10" localSheetId="5">#REF!</definedName>
    <definedName name="_num10" localSheetId="2">#REF!</definedName>
    <definedName name="_num10">#REF!</definedName>
    <definedName name="_num2" localSheetId="26">#REF!</definedName>
    <definedName name="_num2" localSheetId="6">#REF!</definedName>
    <definedName name="_num2" localSheetId="5">#REF!</definedName>
    <definedName name="_num2" localSheetId="2">#REF!</definedName>
    <definedName name="_num2">#REF!</definedName>
    <definedName name="_num3" localSheetId="26">#REF!</definedName>
    <definedName name="_num3" localSheetId="6">#REF!</definedName>
    <definedName name="_num3" localSheetId="5">#REF!</definedName>
    <definedName name="_num3" localSheetId="2">#REF!</definedName>
    <definedName name="_num3">#REF!</definedName>
    <definedName name="_num4" localSheetId="26">#REF!</definedName>
    <definedName name="_num4" localSheetId="6">#REF!</definedName>
    <definedName name="_num4" localSheetId="5">#REF!</definedName>
    <definedName name="_num4" localSheetId="2">#REF!</definedName>
    <definedName name="_num4">#REF!</definedName>
    <definedName name="_num5" localSheetId="26">#REF!</definedName>
    <definedName name="_num5" localSheetId="6">#REF!</definedName>
    <definedName name="_num5" localSheetId="5">#REF!</definedName>
    <definedName name="_num5" localSheetId="2">#REF!</definedName>
    <definedName name="_num5">#REF!</definedName>
    <definedName name="_num6" localSheetId="26">#REF!</definedName>
    <definedName name="_num6" localSheetId="6">#REF!</definedName>
    <definedName name="_num6" localSheetId="5">#REF!</definedName>
    <definedName name="_num6" localSheetId="2">#REF!</definedName>
    <definedName name="_num6">#REF!</definedName>
    <definedName name="_num7" localSheetId="26">#REF!</definedName>
    <definedName name="_num7" localSheetId="6">#REF!</definedName>
    <definedName name="_num7" localSheetId="5">#REF!</definedName>
    <definedName name="_num7" localSheetId="2">#REF!</definedName>
    <definedName name="_num7">#REF!</definedName>
    <definedName name="_num8" localSheetId="26">#REF!</definedName>
    <definedName name="_num8" localSheetId="6">#REF!</definedName>
    <definedName name="_num8" localSheetId="5">#REF!</definedName>
    <definedName name="_num8" localSheetId="2">#REF!</definedName>
    <definedName name="_num8">#REF!</definedName>
    <definedName name="_num9" localSheetId="26">#REF!</definedName>
    <definedName name="_num9" localSheetId="6">#REF!</definedName>
    <definedName name="_num9" localSheetId="5">#REF!</definedName>
    <definedName name="_num9" localSheetId="2">#REF!</definedName>
    <definedName name="_num9">#REF!</definedName>
    <definedName name="_ref4" localSheetId="26">#REF!</definedName>
    <definedName name="_ref4" localSheetId="6">#REF!</definedName>
    <definedName name="_ref4" localSheetId="5">#REF!</definedName>
    <definedName name="_ref4" localSheetId="2">#REF!</definedName>
    <definedName name="_ref4">#REF!</definedName>
    <definedName name="_TD02" localSheetId="7">[1]!ERR</definedName>
    <definedName name="_TD02" localSheetId="8">[1]!ERR</definedName>
    <definedName name="_TD02" localSheetId="9">[1]!ERR</definedName>
    <definedName name="_TD02" localSheetId="10">[1]!ERR</definedName>
    <definedName name="_TD02" localSheetId="11">[1]!ERR</definedName>
    <definedName name="_TD02" localSheetId="12">[1]!ERR</definedName>
    <definedName name="_TD02" localSheetId="13">[1]!ERR</definedName>
    <definedName name="_TD02" localSheetId="14">[1]!ERR</definedName>
    <definedName name="_TD02" localSheetId="15">[1]!ERR</definedName>
    <definedName name="_TD02" localSheetId="16">[1]!ERR</definedName>
    <definedName name="_TD02" localSheetId="17">[1]!ERR</definedName>
    <definedName name="_TD02" localSheetId="18">[1]!ERR</definedName>
    <definedName name="_TD02" localSheetId="19">[1]!ERR</definedName>
    <definedName name="_TD02" localSheetId="20">[1]!ERR</definedName>
    <definedName name="_TD02" localSheetId="21">[1]!ERR</definedName>
    <definedName name="_TD02" localSheetId="22">[1]!ERR</definedName>
    <definedName name="_TD02" localSheetId="23">[1]!ERR</definedName>
    <definedName name="_TD02" localSheetId="24">[1]!ERR</definedName>
    <definedName name="_TD02" localSheetId="25">[1]!ERR</definedName>
    <definedName name="_TD02" localSheetId="26">[1]!ERR</definedName>
    <definedName name="_TD02" localSheetId="27">[1]!ERR</definedName>
    <definedName name="_TD02" localSheetId="28">[1]!ERR</definedName>
    <definedName name="_TD02" localSheetId="29">[1]!ERR</definedName>
    <definedName name="_TD02" localSheetId="30">[1]!ERR</definedName>
    <definedName name="_TD02" localSheetId="31">[1]!ERR</definedName>
    <definedName name="_TD02" localSheetId="1">[1]!ERR</definedName>
    <definedName name="_TD02" localSheetId="2">[1]!ERR</definedName>
    <definedName name="_TD02" localSheetId="3">[1]!ERR</definedName>
    <definedName name="_TD02" localSheetId="4">[1]!ERR</definedName>
    <definedName name="_TD02">[1]!ERR</definedName>
    <definedName name="A" localSheetId="26">#REF!</definedName>
    <definedName name="A" localSheetId="6">#REF!</definedName>
    <definedName name="A" localSheetId="5">#REF!</definedName>
    <definedName name="A" localSheetId="2">#REF!</definedName>
    <definedName name="A">#REF!</definedName>
    <definedName name="AAA" localSheetId="7">[1]!ERR</definedName>
    <definedName name="AAA" localSheetId="8">[1]!ERR</definedName>
    <definedName name="AAA" localSheetId="9">[1]!ERR</definedName>
    <definedName name="AAA" localSheetId="10">[1]!ERR</definedName>
    <definedName name="AAA" localSheetId="11">[1]!ERR</definedName>
    <definedName name="AAA" localSheetId="12">[1]!ERR</definedName>
    <definedName name="AAA" localSheetId="13">[1]!ERR</definedName>
    <definedName name="AAA" localSheetId="14">[1]!ERR</definedName>
    <definedName name="AAA" localSheetId="15">[1]!ERR</definedName>
    <definedName name="AAA" localSheetId="16">[1]!ERR</definedName>
    <definedName name="AAA" localSheetId="17">[1]!ERR</definedName>
    <definedName name="AAA" localSheetId="18">[1]!ERR</definedName>
    <definedName name="AAA" localSheetId="19">[1]!ERR</definedName>
    <definedName name="AAA" localSheetId="20">[1]!ERR</definedName>
    <definedName name="AAA" localSheetId="21">[1]!ERR</definedName>
    <definedName name="AAA" localSheetId="22">[1]!ERR</definedName>
    <definedName name="AAA" localSheetId="23">[1]!ERR</definedName>
    <definedName name="AAA" localSheetId="24">[1]!ERR</definedName>
    <definedName name="AAA" localSheetId="25">[1]!ERR</definedName>
    <definedName name="AAA" localSheetId="26">[1]!ERR</definedName>
    <definedName name="AAA" localSheetId="27">[1]!ERR</definedName>
    <definedName name="AAA" localSheetId="28">[1]!ERR</definedName>
    <definedName name="AAA" localSheetId="29">[1]!ERR</definedName>
    <definedName name="AAA" localSheetId="30">[1]!ERR</definedName>
    <definedName name="AAA" localSheetId="31">[1]!ERR</definedName>
    <definedName name="AAA" localSheetId="1">[1]!ERR</definedName>
    <definedName name="AAA" localSheetId="2">[1]!ERR</definedName>
    <definedName name="AAA" localSheetId="3">[1]!ERR</definedName>
    <definedName name="AAA" localSheetId="4">[1]!ERR</definedName>
    <definedName name="AAA">[1]!ERR</definedName>
    <definedName name="_xlnm.Print_Area" localSheetId="7">'1,1'!$A$1:$I$74</definedName>
    <definedName name="_xlnm.Print_Area" localSheetId="8">'1,2'!$A$1:$I$54</definedName>
    <definedName name="_xlnm.Print_Area" localSheetId="9">'1,3'!$A$1:$I$53</definedName>
    <definedName name="_xlnm.Print_Area" localSheetId="10">'1,4'!$A$1:$I$70</definedName>
    <definedName name="_xlnm.Print_Area" localSheetId="11">'2,1'!$A$1:$I$70</definedName>
    <definedName name="_xlnm.Print_Area" localSheetId="12">'2,2'!$A$1:$I$48</definedName>
    <definedName name="_xlnm.Print_Area" localSheetId="13">'2,3'!$A$1:$I$80</definedName>
    <definedName name="_xlnm.Print_Area" localSheetId="14">'3,1'!$A$1:$I$65</definedName>
    <definedName name="_xlnm.Print_Area" localSheetId="15">'3,2'!$A$1:$I$71</definedName>
    <definedName name="_xlnm.Print_Area" localSheetId="16">'4,1'!$A$1:$I$80</definedName>
    <definedName name="_xlnm.Print_Area" localSheetId="17">'4,2'!$A$1:$I$80</definedName>
    <definedName name="_xlnm.Print_Area" localSheetId="18">'4,3'!$A$1:$I$80</definedName>
    <definedName name="_xlnm.Print_Area" localSheetId="19">'4,4'!$A$1:$I$80</definedName>
    <definedName name="_xlnm.Print_Area" localSheetId="20">'5,1'!$A$1:$I$80</definedName>
    <definedName name="_xlnm.Print_Area" localSheetId="21">'5,2'!$A$1:$I$80</definedName>
    <definedName name="_xlnm.Print_Area" localSheetId="22">'5,3'!$A$1:$I$80</definedName>
    <definedName name="_xlnm.Print_Area" localSheetId="23">'5,4'!$A$1:$I$76</definedName>
    <definedName name="_xlnm.Print_Area" localSheetId="24">'5,5'!$A$1:$I$80</definedName>
    <definedName name="_xlnm.Print_Area" localSheetId="25">'5,6'!$A$1:$I$80</definedName>
    <definedName name="_xlnm.Print_Area" localSheetId="26">'5,7'!$A$1:$I$80</definedName>
    <definedName name="_xlnm.Print_Area" localSheetId="27">'6,1'!$A$1:$I$71</definedName>
    <definedName name="_xlnm.Print_Area" localSheetId="28">'7,1'!$A$1:$I$113</definedName>
    <definedName name="_xlnm.Print_Area" localSheetId="29">'7,2'!$A$1:$I$80</definedName>
    <definedName name="_xlnm.Print_Area" localSheetId="30">'7,3'!$A$1:$I$60</definedName>
    <definedName name="_xlnm.Print_Area" localSheetId="6">'A.P.U.-TRANSPORTE DE MATERIALES'!$A$1:$H$59</definedName>
    <definedName name="_xlnm.Print_Area" localSheetId="31">COTIZADO!$A$1:$I$61</definedName>
    <definedName name="_xlnm.Print_Area" localSheetId="5">#REF!</definedName>
    <definedName name="_xlnm.Print_Area" localSheetId="1">'G1'!$A$1:$H$59</definedName>
    <definedName name="_xlnm.Print_Area" localSheetId="0">PRESUPUESTO!$A$1:$I$54</definedName>
    <definedName name="_xlnm.Print_Area">#REF!</definedName>
    <definedName name="AS" localSheetId="7">[1]!ERR</definedName>
    <definedName name="AS" localSheetId="8">[1]!ERR</definedName>
    <definedName name="AS" localSheetId="9">[1]!ERR</definedName>
    <definedName name="AS" localSheetId="10">[1]!ERR</definedName>
    <definedName name="AS" localSheetId="11">[1]!ERR</definedName>
    <definedName name="AS" localSheetId="12">[1]!ERR</definedName>
    <definedName name="AS" localSheetId="13">[1]!ERR</definedName>
    <definedName name="AS" localSheetId="14">[1]!ERR</definedName>
    <definedName name="AS" localSheetId="15">[1]!ERR</definedName>
    <definedName name="AS" localSheetId="16">[1]!ERR</definedName>
    <definedName name="AS" localSheetId="17">[1]!ERR</definedName>
    <definedName name="AS" localSheetId="18">[1]!ERR</definedName>
    <definedName name="AS" localSheetId="19">[1]!ERR</definedName>
    <definedName name="AS" localSheetId="20">[1]!ERR</definedName>
    <definedName name="AS" localSheetId="21">[1]!ERR</definedName>
    <definedName name="AS" localSheetId="22">[1]!ERR</definedName>
    <definedName name="AS" localSheetId="23">[1]!ERR</definedName>
    <definedName name="AS" localSheetId="24">[1]!ERR</definedName>
    <definedName name="AS" localSheetId="25">[1]!ERR</definedName>
    <definedName name="AS" localSheetId="26">[1]!ERR</definedName>
    <definedName name="AS" localSheetId="27">[1]!ERR</definedName>
    <definedName name="AS" localSheetId="28">[1]!ERR</definedName>
    <definedName name="AS" localSheetId="29">[1]!ERR</definedName>
    <definedName name="AS" localSheetId="30">[1]!ERR</definedName>
    <definedName name="AS" localSheetId="31">[1]!ERR</definedName>
    <definedName name="AS" localSheetId="1">[1]!ERR</definedName>
    <definedName name="AS" localSheetId="2">[1]!ERR</definedName>
    <definedName name="AS" localSheetId="3">[1]!ERR</definedName>
    <definedName name="AS" localSheetId="4">[1]!ERR</definedName>
    <definedName name="AS">[1]!ERR</definedName>
    <definedName name="B" localSheetId="26">#REF!</definedName>
    <definedName name="B" localSheetId="6">#REF!</definedName>
    <definedName name="B" localSheetId="5">#REF!</definedName>
    <definedName name="B" localSheetId="2">#REF!</definedName>
    <definedName name="B">#REF!</definedName>
    <definedName name="BB" localSheetId="7">[1]!ERR</definedName>
    <definedName name="BB" localSheetId="8">[1]!ERR</definedName>
    <definedName name="BB" localSheetId="9">[1]!ERR</definedName>
    <definedName name="BB" localSheetId="10">[1]!ERR</definedName>
    <definedName name="BB" localSheetId="11">[1]!ERR</definedName>
    <definedName name="BB" localSheetId="12">[1]!ERR</definedName>
    <definedName name="BB" localSheetId="13">[1]!ERR</definedName>
    <definedName name="BB" localSheetId="14">[1]!ERR</definedName>
    <definedName name="BB" localSheetId="15">[1]!ERR</definedName>
    <definedName name="BB" localSheetId="16">[1]!ERR</definedName>
    <definedName name="BB" localSheetId="17">[1]!ERR</definedName>
    <definedName name="BB" localSheetId="18">[1]!ERR</definedName>
    <definedName name="BB" localSheetId="19">[1]!ERR</definedName>
    <definedName name="BB" localSheetId="20">[1]!ERR</definedName>
    <definedName name="BB" localSheetId="21">[1]!ERR</definedName>
    <definedName name="BB" localSheetId="22">[1]!ERR</definedName>
    <definedName name="BB" localSheetId="23">[1]!ERR</definedName>
    <definedName name="BB" localSheetId="24">[1]!ERR</definedName>
    <definedName name="BB" localSheetId="25">[1]!ERR</definedName>
    <definedName name="BB" localSheetId="26">[1]!ERR</definedName>
    <definedName name="BB" localSheetId="27">[1]!ERR</definedName>
    <definedName name="BB" localSheetId="28">[1]!ERR</definedName>
    <definedName name="BB" localSheetId="29">[1]!ERR</definedName>
    <definedName name="BB" localSheetId="30">[1]!ERR</definedName>
    <definedName name="BB" localSheetId="31">[1]!ERR</definedName>
    <definedName name="BB" localSheetId="1">[1]!ERR</definedName>
    <definedName name="BB" localSheetId="2">[1]!ERR</definedName>
    <definedName name="BB" localSheetId="3">[1]!ERR</definedName>
    <definedName name="BB" localSheetId="4">[1]!ERR</definedName>
    <definedName name="BB">[1]!ERR</definedName>
    <definedName name="Buscar" localSheetId="26">#REF!</definedName>
    <definedName name="Buscar" localSheetId="6">#REF!</definedName>
    <definedName name="Buscar" localSheetId="5">#REF!</definedName>
    <definedName name="Buscar" localSheetId="2">#REF!</definedName>
    <definedName name="Buscar">#REF!</definedName>
    <definedName name="Buscar___0" localSheetId="26">#REF!</definedName>
    <definedName name="Buscar___0" localSheetId="6">#REF!</definedName>
    <definedName name="Buscar___0" localSheetId="5">#REF!</definedName>
    <definedName name="Buscar___0" localSheetId="2">#REF!</definedName>
    <definedName name="Buscar___0">#REF!</definedName>
    <definedName name="Buscar___1" localSheetId="26">#REF!</definedName>
    <definedName name="Buscar___1" localSheetId="6">#REF!</definedName>
    <definedName name="Buscar___1" localSheetId="5">#REF!</definedName>
    <definedName name="Buscar___1" localSheetId="2">#REF!</definedName>
    <definedName name="Buscar___1">#REF!</definedName>
    <definedName name="Buscar___2" localSheetId="26">#REF!</definedName>
    <definedName name="Buscar___2" localSheetId="6">#REF!</definedName>
    <definedName name="Buscar___2" localSheetId="5">#REF!</definedName>
    <definedName name="Buscar___2" localSheetId="2">#REF!</definedName>
    <definedName name="Buscar___2">#REF!</definedName>
    <definedName name="Buscar___25" localSheetId="26">#REF!</definedName>
    <definedName name="Buscar___25" localSheetId="6">#REF!</definedName>
    <definedName name="Buscar___25" localSheetId="5">#REF!</definedName>
    <definedName name="Buscar___25" localSheetId="2">#REF!</definedName>
    <definedName name="Buscar___25">#REF!</definedName>
    <definedName name="Buscar___26" localSheetId="26">#REF!</definedName>
    <definedName name="Buscar___26" localSheetId="6">#REF!</definedName>
    <definedName name="Buscar___26" localSheetId="5">#REF!</definedName>
    <definedName name="Buscar___26" localSheetId="2">#REF!</definedName>
    <definedName name="Buscar___26">#REF!</definedName>
    <definedName name="Buscar___3" localSheetId="26">#REF!</definedName>
    <definedName name="Buscar___3" localSheetId="6">#REF!</definedName>
    <definedName name="Buscar___3" localSheetId="5">#REF!</definedName>
    <definedName name="Buscar___3" localSheetId="2">#REF!</definedName>
    <definedName name="Buscar___3">#REF!</definedName>
    <definedName name="Buscar___37" localSheetId="26">#REF!</definedName>
    <definedName name="Buscar___37" localSheetId="6">#REF!</definedName>
    <definedName name="Buscar___37" localSheetId="5">#REF!</definedName>
    <definedName name="Buscar___37" localSheetId="2">#REF!</definedName>
    <definedName name="Buscar___37">#REF!</definedName>
    <definedName name="Buscar___38" localSheetId="26">#REF!</definedName>
    <definedName name="Buscar___38" localSheetId="6">#REF!</definedName>
    <definedName name="Buscar___38" localSheetId="5">#REF!</definedName>
    <definedName name="Buscar___38" localSheetId="2">#REF!</definedName>
    <definedName name="Buscar___38">#REF!</definedName>
    <definedName name="Buscar___39" localSheetId="26">#REF!</definedName>
    <definedName name="Buscar___39" localSheetId="6">#REF!</definedName>
    <definedName name="Buscar___39" localSheetId="5">#REF!</definedName>
    <definedName name="Buscar___39" localSheetId="2">#REF!</definedName>
    <definedName name="Buscar___39">#REF!</definedName>
    <definedName name="Buscar___40" localSheetId="26">#REF!</definedName>
    <definedName name="Buscar___40" localSheetId="6">#REF!</definedName>
    <definedName name="Buscar___40" localSheetId="5">#REF!</definedName>
    <definedName name="Buscar___40" localSheetId="2">#REF!</definedName>
    <definedName name="Buscar___40">#REF!</definedName>
    <definedName name="Buscar___41" localSheetId="26">#REF!</definedName>
    <definedName name="Buscar___41" localSheetId="6">#REF!</definedName>
    <definedName name="Buscar___41" localSheetId="5">#REF!</definedName>
    <definedName name="Buscar___41" localSheetId="2">#REF!</definedName>
    <definedName name="Buscar___41">#REF!</definedName>
    <definedName name="Buscar___42" localSheetId="26">#REF!</definedName>
    <definedName name="Buscar___42" localSheetId="6">#REF!</definedName>
    <definedName name="Buscar___42" localSheetId="5">#REF!</definedName>
    <definedName name="Buscar___42" localSheetId="2">#REF!</definedName>
    <definedName name="Buscar___42">#REF!</definedName>
    <definedName name="Buscar___43" localSheetId="26">#REF!</definedName>
    <definedName name="Buscar___43" localSheetId="6">#REF!</definedName>
    <definedName name="Buscar___43" localSheetId="5">#REF!</definedName>
    <definedName name="Buscar___43" localSheetId="2">#REF!</definedName>
    <definedName name="Buscar___43">#REF!</definedName>
    <definedName name="Buscar___44" localSheetId="26">#REF!</definedName>
    <definedName name="Buscar___44" localSheetId="6">#REF!</definedName>
    <definedName name="Buscar___44" localSheetId="5">#REF!</definedName>
    <definedName name="Buscar___44" localSheetId="2">#REF!</definedName>
    <definedName name="Buscar___44">#REF!</definedName>
    <definedName name="Buscar___90" localSheetId="26">#REF!</definedName>
    <definedName name="Buscar___90" localSheetId="6">#REF!</definedName>
    <definedName name="Buscar___90" localSheetId="5">#REF!</definedName>
    <definedName name="Buscar___90" localSheetId="2">#REF!</definedName>
    <definedName name="Buscar___90">#REF!</definedName>
    <definedName name="casanare">[5]Listado!$F$1038:$F$1056</definedName>
    <definedName name="CERT" localSheetId="7">[1]!ERR</definedName>
    <definedName name="CERT" localSheetId="8">[1]!ERR</definedName>
    <definedName name="CERT" localSheetId="9">[1]!ERR</definedName>
    <definedName name="CERT" localSheetId="10">[1]!ERR</definedName>
    <definedName name="CERT" localSheetId="11">[1]!ERR</definedName>
    <definedName name="CERT" localSheetId="12">[1]!ERR</definedName>
    <definedName name="CERT" localSheetId="13">[1]!ERR</definedName>
    <definedName name="CERT" localSheetId="14">[1]!ERR</definedName>
    <definedName name="CERT" localSheetId="15">[1]!ERR</definedName>
    <definedName name="CERT" localSheetId="16">[1]!ERR</definedName>
    <definedName name="CERT" localSheetId="17">[1]!ERR</definedName>
    <definedName name="CERT" localSheetId="18">[1]!ERR</definedName>
    <definedName name="CERT" localSheetId="19">[1]!ERR</definedName>
    <definedName name="CERT" localSheetId="20">[1]!ERR</definedName>
    <definedName name="CERT" localSheetId="21">[1]!ERR</definedName>
    <definedName name="CERT" localSheetId="22">[1]!ERR</definedName>
    <definedName name="CERT" localSheetId="23">[1]!ERR</definedName>
    <definedName name="CERT" localSheetId="24">[1]!ERR</definedName>
    <definedName name="CERT" localSheetId="25">[1]!ERR</definedName>
    <definedName name="CERT" localSheetId="26">[1]!ERR</definedName>
    <definedName name="CERT" localSheetId="27">[1]!ERR</definedName>
    <definedName name="CERT" localSheetId="28">[1]!ERR</definedName>
    <definedName name="CERT" localSheetId="29">[1]!ERR</definedName>
    <definedName name="CERT" localSheetId="30">[1]!ERR</definedName>
    <definedName name="CERT" localSheetId="31">[1]!ERR</definedName>
    <definedName name="CERT" localSheetId="1">[1]!ERR</definedName>
    <definedName name="CERT" localSheetId="2">[1]!ERR</definedName>
    <definedName name="CERT" localSheetId="3">[1]!ERR</definedName>
    <definedName name="CERT" localSheetId="4">[1]!ERR</definedName>
    <definedName name="CERT">[1]!ERR</definedName>
    <definedName name="cesse" localSheetId="7">[1]!ERR</definedName>
    <definedName name="cesse" localSheetId="8">[1]!ERR</definedName>
    <definedName name="cesse" localSheetId="9">[1]!ERR</definedName>
    <definedName name="cesse" localSheetId="10">[1]!ERR</definedName>
    <definedName name="cesse" localSheetId="11">[1]!ERR</definedName>
    <definedName name="cesse" localSheetId="12">[1]!ERR</definedName>
    <definedName name="cesse" localSheetId="13">[1]!ERR</definedName>
    <definedName name="cesse" localSheetId="14">[1]!ERR</definedName>
    <definedName name="cesse" localSheetId="15">[1]!ERR</definedName>
    <definedName name="cesse" localSheetId="16">[1]!ERR</definedName>
    <definedName name="cesse" localSheetId="17">[1]!ERR</definedName>
    <definedName name="cesse" localSheetId="18">[1]!ERR</definedName>
    <definedName name="cesse" localSheetId="19">[1]!ERR</definedName>
    <definedName name="cesse" localSheetId="20">[1]!ERR</definedName>
    <definedName name="cesse" localSheetId="21">[1]!ERR</definedName>
    <definedName name="cesse" localSheetId="22">[1]!ERR</definedName>
    <definedName name="cesse" localSheetId="23">[1]!ERR</definedName>
    <definedName name="cesse" localSheetId="24">[1]!ERR</definedName>
    <definedName name="cesse" localSheetId="25">[1]!ERR</definedName>
    <definedName name="cesse" localSheetId="26">[1]!ERR</definedName>
    <definedName name="cesse" localSheetId="27">[1]!ERR</definedName>
    <definedName name="cesse" localSheetId="28">[1]!ERR</definedName>
    <definedName name="cesse" localSheetId="29">[1]!ERR</definedName>
    <definedName name="cesse" localSheetId="30">[1]!ERR</definedName>
    <definedName name="cesse" localSheetId="31">[1]!ERR</definedName>
    <definedName name="cesse" localSheetId="1">[1]!ERR</definedName>
    <definedName name="cesse" localSheetId="2">[1]!ERR</definedName>
    <definedName name="cesse" localSheetId="3">[1]!ERR</definedName>
    <definedName name="cesse" localSheetId="4">[1]!ERR</definedName>
    <definedName name="cesse">[1]!ERR</definedName>
    <definedName name="componentes">#N/A</definedName>
    <definedName name="COPIA" localSheetId="7">[1]!ERR</definedName>
    <definedName name="COPIA" localSheetId="8">[1]!ERR</definedName>
    <definedName name="COPIA" localSheetId="9">[1]!ERR</definedName>
    <definedName name="COPIA" localSheetId="10">[1]!ERR</definedName>
    <definedName name="COPIA" localSheetId="11">[1]!ERR</definedName>
    <definedName name="COPIA" localSheetId="12">[1]!ERR</definedName>
    <definedName name="COPIA" localSheetId="13">[1]!ERR</definedName>
    <definedName name="COPIA" localSheetId="14">[1]!ERR</definedName>
    <definedName name="COPIA" localSheetId="15">[1]!ERR</definedName>
    <definedName name="COPIA" localSheetId="16">[1]!ERR</definedName>
    <definedName name="COPIA" localSheetId="17">[1]!ERR</definedName>
    <definedName name="COPIA" localSheetId="18">[1]!ERR</definedName>
    <definedName name="COPIA" localSheetId="19">[1]!ERR</definedName>
    <definedName name="COPIA" localSheetId="20">[1]!ERR</definedName>
    <definedName name="COPIA" localSheetId="21">[1]!ERR</definedName>
    <definedName name="COPIA" localSheetId="22">[1]!ERR</definedName>
    <definedName name="COPIA" localSheetId="23">[1]!ERR</definedName>
    <definedName name="COPIA" localSheetId="24">[1]!ERR</definedName>
    <definedName name="COPIA" localSheetId="25">[1]!ERR</definedName>
    <definedName name="COPIA" localSheetId="26">[1]!ERR</definedName>
    <definedName name="COPIA" localSheetId="27">[1]!ERR</definedName>
    <definedName name="COPIA" localSheetId="28">[1]!ERR</definedName>
    <definedName name="COPIA" localSheetId="29">[1]!ERR</definedName>
    <definedName name="COPIA" localSheetId="30">[1]!ERR</definedName>
    <definedName name="COPIA" localSheetId="31">[1]!ERR</definedName>
    <definedName name="COPIA" localSheetId="1">[1]!ERR</definedName>
    <definedName name="COPIA" localSheetId="2">[1]!ERR</definedName>
    <definedName name="COPIA" localSheetId="3">[1]!ERR</definedName>
    <definedName name="COPIA" localSheetId="4">[1]!ERR</definedName>
    <definedName name="COPIA">[1]!ERR</definedName>
    <definedName name="COSTODIRECTO" localSheetId="26">#REF!</definedName>
    <definedName name="COSTODIRECTO" localSheetId="6">#REF!</definedName>
    <definedName name="COSTODIRECTO" localSheetId="5">#REF!</definedName>
    <definedName name="COSTODIRECTO" localSheetId="2">#REF!</definedName>
    <definedName name="COSTODIRECTO">#REF!</definedName>
    <definedName name="CUAL" localSheetId="7">[1]!ERR</definedName>
    <definedName name="CUAL" localSheetId="8">[1]!ERR</definedName>
    <definedName name="CUAL" localSheetId="9">[1]!ERR</definedName>
    <definedName name="CUAL" localSheetId="10">[1]!ERR</definedName>
    <definedName name="CUAL" localSheetId="11">[1]!ERR</definedName>
    <definedName name="CUAL" localSheetId="12">[1]!ERR</definedName>
    <definedName name="CUAL" localSheetId="13">[1]!ERR</definedName>
    <definedName name="CUAL" localSheetId="14">[1]!ERR</definedName>
    <definedName name="CUAL" localSheetId="15">[1]!ERR</definedName>
    <definedName name="CUAL" localSheetId="16">[1]!ERR</definedName>
    <definedName name="CUAL" localSheetId="17">[1]!ERR</definedName>
    <definedName name="CUAL" localSheetId="18">[1]!ERR</definedName>
    <definedName name="CUAL" localSheetId="19">[1]!ERR</definedName>
    <definedName name="CUAL" localSheetId="20">[1]!ERR</definedName>
    <definedName name="CUAL" localSheetId="21">[1]!ERR</definedName>
    <definedName name="CUAL" localSheetId="22">[1]!ERR</definedName>
    <definedName name="CUAL" localSheetId="23">[1]!ERR</definedName>
    <definedName name="CUAL" localSheetId="24">[1]!ERR</definedName>
    <definedName name="CUAL" localSheetId="25">[1]!ERR</definedName>
    <definedName name="CUAL" localSheetId="26">[1]!ERR</definedName>
    <definedName name="CUAL" localSheetId="27">[1]!ERR</definedName>
    <definedName name="CUAL" localSheetId="28">[1]!ERR</definedName>
    <definedName name="CUAL" localSheetId="29">[1]!ERR</definedName>
    <definedName name="CUAL" localSheetId="30">[1]!ERR</definedName>
    <definedName name="CUAL" localSheetId="31">[1]!ERR</definedName>
    <definedName name="CUAL" localSheetId="1">[1]!ERR</definedName>
    <definedName name="CUAL" localSheetId="2">[1]!ERR</definedName>
    <definedName name="CUAL" localSheetId="3">[1]!ERR</definedName>
    <definedName name="CUAL" localSheetId="4">[1]!ERR</definedName>
    <definedName name="CUAL">[1]!ERR</definedName>
    <definedName name="D" localSheetId="26">#REF!</definedName>
    <definedName name="D" localSheetId="6">#REF!</definedName>
    <definedName name="D" localSheetId="5">#REF!</definedName>
    <definedName name="D" localSheetId="2">#REF!</definedName>
    <definedName name="D">#REF!</definedName>
    <definedName name="dd" localSheetId="7">[1]!ERR</definedName>
    <definedName name="dd" localSheetId="8">[1]!ERR</definedName>
    <definedName name="dd" localSheetId="9">[1]!ERR</definedName>
    <definedName name="dd" localSheetId="10">[1]!ERR</definedName>
    <definedName name="dd" localSheetId="11">[1]!ERR</definedName>
    <definedName name="dd" localSheetId="12">[1]!ERR</definedName>
    <definedName name="dd" localSheetId="13">[1]!ERR</definedName>
    <definedName name="dd" localSheetId="14">[1]!ERR</definedName>
    <definedName name="dd" localSheetId="15">[1]!ERR</definedName>
    <definedName name="dd" localSheetId="16">[1]!ERR</definedName>
    <definedName name="dd" localSheetId="17">[1]!ERR</definedName>
    <definedName name="dd" localSheetId="18">[1]!ERR</definedName>
    <definedName name="dd" localSheetId="19">[1]!ERR</definedName>
    <definedName name="dd" localSheetId="20">[1]!ERR</definedName>
    <definedName name="dd" localSheetId="21">[1]!ERR</definedName>
    <definedName name="dd" localSheetId="22">[1]!ERR</definedName>
    <definedName name="dd" localSheetId="23">[1]!ERR</definedName>
    <definedName name="dd" localSheetId="24">[1]!ERR</definedName>
    <definedName name="dd" localSheetId="25">[1]!ERR</definedName>
    <definedName name="dd" localSheetId="26">[1]!ERR</definedName>
    <definedName name="dd" localSheetId="27">[1]!ERR</definedName>
    <definedName name="dd" localSheetId="28">[1]!ERR</definedName>
    <definedName name="dd" localSheetId="29">[1]!ERR</definedName>
    <definedName name="dd" localSheetId="30">[1]!ERR</definedName>
    <definedName name="dd" localSheetId="31">[1]!ERR</definedName>
    <definedName name="dd" localSheetId="1">[1]!ERR</definedName>
    <definedName name="dd" localSheetId="2">[1]!ERR</definedName>
    <definedName name="dd" localSheetId="3">[1]!ERR</definedName>
    <definedName name="dd" localSheetId="4">[1]!ERR</definedName>
    <definedName name="dd">[1]!ERR</definedName>
    <definedName name="DOS" localSheetId="7">[1]!ERR</definedName>
    <definedName name="DOS" localSheetId="8">[1]!ERR</definedName>
    <definedName name="DOS" localSheetId="9">[1]!ERR</definedName>
    <definedName name="DOS" localSheetId="10">[1]!ERR</definedName>
    <definedName name="DOS" localSheetId="11">[1]!ERR</definedName>
    <definedName name="DOS" localSheetId="12">[1]!ERR</definedName>
    <definedName name="DOS" localSheetId="13">[1]!ERR</definedName>
    <definedName name="DOS" localSheetId="14">[1]!ERR</definedName>
    <definedName name="DOS" localSheetId="15">[1]!ERR</definedName>
    <definedName name="DOS" localSheetId="16">[1]!ERR</definedName>
    <definedName name="DOS" localSheetId="17">[1]!ERR</definedName>
    <definedName name="DOS" localSheetId="18">[1]!ERR</definedName>
    <definedName name="DOS" localSheetId="19">[1]!ERR</definedName>
    <definedName name="DOS" localSheetId="20">[1]!ERR</definedName>
    <definedName name="DOS" localSheetId="21">[1]!ERR</definedName>
    <definedName name="DOS" localSheetId="22">[1]!ERR</definedName>
    <definedName name="DOS" localSheetId="23">[1]!ERR</definedName>
    <definedName name="DOS" localSheetId="24">[1]!ERR</definedName>
    <definedName name="DOS" localSheetId="25">[1]!ERR</definedName>
    <definedName name="DOS" localSheetId="26">[1]!ERR</definedName>
    <definedName name="DOS" localSheetId="27">[1]!ERR</definedName>
    <definedName name="DOS" localSheetId="28">[1]!ERR</definedName>
    <definedName name="DOS" localSheetId="29">[1]!ERR</definedName>
    <definedName name="DOS" localSheetId="30">[1]!ERR</definedName>
    <definedName name="DOS" localSheetId="31">[1]!ERR</definedName>
    <definedName name="DOS" localSheetId="1">[1]!ERR</definedName>
    <definedName name="DOS" localSheetId="2">[1]!ERR</definedName>
    <definedName name="DOS" localSheetId="3">[1]!ERR</definedName>
    <definedName name="DOS" localSheetId="4">[1]!ERR</definedName>
    <definedName name="DOS">[1]!ERR</definedName>
    <definedName name="ed" localSheetId="7">[0]!ERR</definedName>
    <definedName name="ed" localSheetId="8">[0]!ERR</definedName>
    <definedName name="ed" localSheetId="9">[0]!ERR</definedName>
    <definedName name="ed" localSheetId="10">[0]!ERR</definedName>
    <definedName name="ed" localSheetId="11">[0]!ERR</definedName>
    <definedName name="ed" localSheetId="12">[0]!ERR</definedName>
    <definedName name="ed" localSheetId="13">[0]!ERR</definedName>
    <definedName name="ed" localSheetId="14">[0]!ERR</definedName>
    <definedName name="ed" localSheetId="15">[0]!ERR</definedName>
    <definedName name="ed" localSheetId="16">[0]!ERR</definedName>
    <definedName name="ed" localSheetId="17">[0]!ERR</definedName>
    <definedName name="ed" localSheetId="18">[0]!ERR</definedName>
    <definedName name="ed" localSheetId="19">[0]!ERR</definedName>
    <definedName name="ed" localSheetId="20">[0]!ERR</definedName>
    <definedName name="ed" localSheetId="21">[0]!ERR</definedName>
    <definedName name="ed" localSheetId="22">[0]!ERR</definedName>
    <definedName name="ed" localSheetId="23">[0]!ERR</definedName>
    <definedName name="ed" localSheetId="24">[0]!ERR</definedName>
    <definedName name="ed" localSheetId="25">[0]!ERR</definedName>
    <definedName name="ed" localSheetId="26">[0]!ERR</definedName>
    <definedName name="ed" localSheetId="27">[0]!ERR</definedName>
    <definedName name="ed" localSheetId="28">[0]!ERR</definedName>
    <definedName name="ed" localSheetId="29">[0]!ERR</definedName>
    <definedName name="ed" localSheetId="30">[0]!ERR</definedName>
    <definedName name="ed" localSheetId="6">[0]!ERR</definedName>
    <definedName name="ed" localSheetId="31">[0]!ERR</definedName>
    <definedName name="ed" localSheetId="5">[0]!ERR</definedName>
    <definedName name="ed" localSheetId="1">[0]!ERR</definedName>
    <definedName name="ed" localSheetId="2">[0]!ERR</definedName>
    <definedName name="ed" localSheetId="3">[0]!ERR</definedName>
    <definedName name="ed" localSheetId="4">[0]!ERR</definedName>
    <definedName name="ed">[0]!ERR</definedName>
    <definedName name="ES" localSheetId="7">[1]!ERR</definedName>
    <definedName name="ES" localSheetId="8">[1]!ERR</definedName>
    <definedName name="ES" localSheetId="9">[1]!ERR</definedName>
    <definedName name="ES" localSheetId="10">[1]!ERR</definedName>
    <definedName name="ES" localSheetId="11">[1]!ERR</definedName>
    <definedName name="ES" localSheetId="12">[1]!ERR</definedName>
    <definedName name="ES" localSheetId="13">[1]!ERR</definedName>
    <definedName name="ES" localSheetId="14">[1]!ERR</definedName>
    <definedName name="ES" localSheetId="15">[1]!ERR</definedName>
    <definedName name="ES" localSheetId="16">[1]!ERR</definedName>
    <definedName name="ES" localSheetId="17">[1]!ERR</definedName>
    <definedName name="ES" localSheetId="18">[1]!ERR</definedName>
    <definedName name="ES" localSheetId="19">[1]!ERR</definedName>
    <definedName name="ES" localSheetId="20">[1]!ERR</definedName>
    <definedName name="ES" localSheetId="21">[1]!ERR</definedName>
    <definedName name="ES" localSheetId="22">[1]!ERR</definedName>
    <definedName name="ES" localSheetId="23">[1]!ERR</definedName>
    <definedName name="ES" localSheetId="24">[1]!ERR</definedName>
    <definedName name="ES" localSheetId="25">[1]!ERR</definedName>
    <definedName name="ES" localSheetId="26">[1]!ERR</definedName>
    <definedName name="ES" localSheetId="27">[1]!ERR</definedName>
    <definedName name="ES" localSheetId="28">[1]!ERR</definedName>
    <definedName name="ES" localSheetId="29">[1]!ERR</definedName>
    <definedName name="ES" localSheetId="30">[1]!ERR</definedName>
    <definedName name="ES" localSheetId="31">[1]!ERR</definedName>
    <definedName name="ES" localSheetId="1">[1]!ERR</definedName>
    <definedName name="ES" localSheetId="2">[1]!ERR</definedName>
    <definedName name="ES" localSheetId="3">[1]!ERR</definedName>
    <definedName name="ES" localSheetId="4">[1]!ERR</definedName>
    <definedName name="ES">[1]!ERR</definedName>
    <definedName name="ff" localSheetId="7">[1]!ERR</definedName>
    <definedName name="ff" localSheetId="8">[1]!ERR</definedName>
    <definedName name="ff" localSheetId="9">[1]!ERR</definedName>
    <definedName name="ff" localSheetId="10">[1]!ERR</definedName>
    <definedName name="ff" localSheetId="11">[1]!ERR</definedName>
    <definedName name="ff" localSheetId="12">[1]!ERR</definedName>
    <definedName name="ff" localSheetId="13">[1]!ERR</definedName>
    <definedName name="ff" localSheetId="14">[1]!ERR</definedName>
    <definedName name="ff" localSheetId="15">[1]!ERR</definedName>
    <definedName name="ff" localSheetId="16">[1]!ERR</definedName>
    <definedName name="ff" localSheetId="17">[1]!ERR</definedName>
    <definedName name="ff" localSheetId="18">[1]!ERR</definedName>
    <definedName name="ff" localSheetId="19">[1]!ERR</definedName>
    <definedName name="ff" localSheetId="20">[1]!ERR</definedName>
    <definedName name="ff" localSheetId="21">[1]!ERR</definedName>
    <definedName name="ff" localSheetId="22">[1]!ERR</definedName>
    <definedName name="ff" localSheetId="23">[1]!ERR</definedName>
    <definedName name="ff" localSheetId="24">[1]!ERR</definedName>
    <definedName name="ff" localSheetId="25">[1]!ERR</definedName>
    <definedName name="ff" localSheetId="26">[1]!ERR</definedName>
    <definedName name="ff" localSheetId="27">[1]!ERR</definedName>
    <definedName name="ff" localSheetId="28">[1]!ERR</definedName>
    <definedName name="ff" localSheetId="29">[1]!ERR</definedName>
    <definedName name="ff" localSheetId="30">[1]!ERR</definedName>
    <definedName name="ff" localSheetId="31">[1]!ERR</definedName>
    <definedName name="ff" localSheetId="1">[1]!ERR</definedName>
    <definedName name="ff" localSheetId="2">[1]!ERR</definedName>
    <definedName name="ff" localSheetId="3">[1]!ERR</definedName>
    <definedName name="ff" localSheetId="4">[1]!ERR</definedName>
    <definedName name="ff">[1]!ERR</definedName>
    <definedName name="FINANCIACION" localSheetId="7">[1]!ERR</definedName>
    <definedName name="FINANCIACION" localSheetId="8">[1]!ERR</definedName>
    <definedName name="FINANCIACION" localSheetId="9">[1]!ERR</definedName>
    <definedName name="FINANCIACION" localSheetId="10">[1]!ERR</definedName>
    <definedName name="FINANCIACION" localSheetId="11">[1]!ERR</definedName>
    <definedName name="FINANCIACION" localSheetId="12">[1]!ERR</definedName>
    <definedName name="FINANCIACION" localSheetId="13">[1]!ERR</definedName>
    <definedName name="FINANCIACION" localSheetId="14">[1]!ERR</definedName>
    <definedName name="FINANCIACION" localSheetId="15">[1]!ERR</definedName>
    <definedName name="FINANCIACION" localSheetId="16">[1]!ERR</definedName>
    <definedName name="FINANCIACION" localSheetId="17">[1]!ERR</definedName>
    <definedName name="FINANCIACION" localSheetId="18">[1]!ERR</definedName>
    <definedName name="FINANCIACION" localSheetId="19">[1]!ERR</definedName>
    <definedName name="FINANCIACION" localSheetId="20">[1]!ERR</definedName>
    <definedName name="FINANCIACION" localSheetId="21">[1]!ERR</definedName>
    <definedName name="FINANCIACION" localSheetId="22">[1]!ERR</definedName>
    <definedName name="FINANCIACION" localSheetId="23">[1]!ERR</definedName>
    <definedName name="FINANCIACION" localSheetId="24">[1]!ERR</definedName>
    <definedName name="FINANCIACION" localSheetId="25">[1]!ERR</definedName>
    <definedName name="FINANCIACION" localSheetId="26">[1]!ERR</definedName>
    <definedName name="FINANCIACION" localSheetId="27">[1]!ERR</definedName>
    <definedName name="FINANCIACION" localSheetId="28">[1]!ERR</definedName>
    <definedName name="FINANCIACION" localSheetId="29">[1]!ERR</definedName>
    <definedName name="FINANCIACION" localSheetId="30">[1]!ERR</definedName>
    <definedName name="FINANCIACION" localSheetId="31">[1]!ERR</definedName>
    <definedName name="FINANCIACION" localSheetId="1">[1]!ERR</definedName>
    <definedName name="FINANCIACION" localSheetId="2">[1]!ERR</definedName>
    <definedName name="FINANCIACION" localSheetId="3">[1]!ERR</definedName>
    <definedName name="FINANCIACION" localSheetId="4">[1]!ERR</definedName>
    <definedName name="FINANCIACION">[1]!ERR</definedName>
    <definedName name="GGG" localSheetId="7">[1]!ERR</definedName>
    <definedName name="GGG" localSheetId="8">[1]!ERR</definedName>
    <definedName name="GGG" localSheetId="9">[1]!ERR</definedName>
    <definedName name="GGG" localSheetId="10">[1]!ERR</definedName>
    <definedName name="GGG" localSheetId="11">[1]!ERR</definedName>
    <definedName name="GGG" localSheetId="12">[1]!ERR</definedName>
    <definedName name="GGG" localSheetId="13">[1]!ERR</definedName>
    <definedName name="GGG" localSheetId="14">[1]!ERR</definedName>
    <definedName name="GGG" localSheetId="15">[1]!ERR</definedName>
    <definedName name="GGG" localSheetId="16">[1]!ERR</definedName>
    <definedName name="GGG" localSheetId="17">[1]!ERR</definedName>
    <definedName name="GGG" localSheetId="18">[1]!ERR</definedName>
    <definedName name="GGG" localSheetId="19">[1]!ERR</definedName>
    <definedName name="GGG" localSheetId="20">[1]!ERR</definedName>
    <definedName name="GGG" localSheetId="21">[1]!ERR</definedName>
    <definedName name="GGG" localSheetId="22">[1]!ERR</definedName>
    <definedName name="GGG" localSheetId="23">[1]!ERR</definedName>
    <definedName name="GGG" localSheetId="24">[1]!ERR</definedName>
    <definedName name="GGG" localSheetId="25">[1]!ERR</definedName>
    <definedName name="GGG" localSheetId="26">[1]!ERR</definedName>
    <definedName name="GGG" localSheetId="27">[1]!ERR</definedName>
    <definedName name="GGG" localSheetId="28">[1]!ERR</definedName>
    <definedName name="GGG" localSheetId="29">[1]!ERR</definedName>
    <definedName name="GGG" localSheetId="30">[1]!ERR</definedName>
    <definedName name="GGG" localSheetId="31">[1]!ERR</definedName>
    <definedName name="GGG" localSheetId="1">[1]!ERR</definedName>
    <definedName name="GGG" localSheetId="2">[1]!ERR</definedName>
    <definedName name="GGG" localSheetId="3">[1]!ERR</definedName>
    <definedName name="GGG" localSheetId="4">[1]!ERR</definedName>
    <definedName name="GGG">[1]!ERR</definedName>
    <definedName name="guaimar" localSheetId="26">#REF!</definedName>
    <definedName name="guaimar" localSheetId="6">#REF!</definedName>
    <definedName name="guaimar" localSheetId="5">#REF!</definedName>
    <definedName name="guaimar" localSheetId="2">#REF!</definedName>
    <definedName name="guaimar">#REF!</definedName>
    <definedName name="Hoja__1__de__3" localSheetId="26">#REF!</definedName>
    <definedName name="Hoja__1__de__3" localSheetId="6">#REF!</definedName>
    <definedName name="Hoja__1__de__3" localSheetId="5">#REF!</definedName>
    <definedName name="Hoja__1__de__3" localSheetId="2">#REF!</definedName>
    <definedName name="Hoja__1__de__3">#REF!</definedName>
    <definedName name="inf" localSheetId="26">#REF!</definedName>
    <definedName name="inf" localSheetId="6">#REF!</definedName>
    <definedName name="inf" localSheetId="5">#REF!</definedName>
    <definedName name="inf" localSheetId="2">#REF!</definedName>
    <definedName name="inf">#REF!</definedName>
    <definedName name="IOUHH" localSheetId="7">[1]!ERR</definedName>
    <definedName name="IOUHH" localSheetId="8">[1]!ERR</definedName>
    <definedName name="IOUHH" localSheetId="9">[1]!ERR</definedName>
    <definedName name="IOUHH" localSheetId="10">[1]!ERR</definedName>
    <definedName name="IOUHH" localSheetId="11">[1]!ERR</definedName>
    <definedName name="IOUHH" localSheetId="12">[1]!ERR</definedName>
    <definedName name="IOUHH" localSheetId="13">[1]!ERR</definedName>
    <definedName name="IOUHH" localSheetId="14">[1]!ERR</definedName>
    <definedName name="IOUHH" localSheetId="15">[1]!ERR</definedName>
    <definedName name="IOUHH" localSheetId="16">[1]!ERR</definedName>
    <definedName name="IOUHH" localSheetId="17">[1]!ERR</definedName>
    <definedName name="IOUHH" localSheetId="18">[1]!ERR</definedName>
    <definedName name="IOUHH" localSheetId="19">[1]!ERR</definedName>
    <definedName name="IOUHH" localSheetId="20">[1]!ERR</definedName>
    <definedName name="IOUHH" localSheetId="21">[1]!ERR</definedName>
    <definedName name="IOUHH" localSheetId="22">[1]!ERR</definedName>
    <definedName name="IOUHH" localSheetId="23">[1]!ERR</definedName>
    <definedName name="IOUHH" localSheetId="24">[1]!ERR</definedName>
    <definedName name="IOUHH" localSheetId="25">[1]!ERR</definedName>
    <definedName name="IOUHH" localSheetId="26">[1]!ERR</definedName>
    <definedName name="IOUHH" localSheetId="27">[1]!ERR</definedName>
    <definedName name="IOUHH" localSheetId="28">[1]!ERR</definedName>
    <definedName name="IOUHH" localSheetId="29">[1]!ERR</definedName>
    <definedName name="IOUHH" localSheetId="30">[1]!ERR</definedName>
    <definedName name="IOUHH" localSheetId="31">[1]!ERR</definedName>
    <definedName name="IOUHH" localSheetId="1">[1]!ERR</definedName>
    <definedName name="IOUHH" localSheetId="2">[1]!ERR</definedName>
    <definedName name="IOUHH" localSheetId="3">[1]!ERR</definedName>
    <definedName name="IOUHH" localSheetId="4">[1]!ERR</definedName>
    <definedName name="IOUHH">[1]!ERR</definedName>
    <definedName name="JJ" localSheetId="7">[1]!ERR</definedName>
    <definedName name="JJ" localSheetId="8">[1]!ERR</definedName>
    <definedName name="JJ" localSheetId="9">[1]!ERR</definedName>
    <definedName name="JJ" localSheetId="10">[1]!ERR</definedName>
    <definedName name="JJ" localSheetId="11">[1]!ERR</definedName>
    <definedName name="JJ" localSheetId="12">[1]!ERR</definedName>
    <definedName name="JJ" localSheetId="13">[1]!ERR</definedName>
    <definedName name="JJ" localSheetId="14">[1]!ERR</definedName>
    <definedName name="JJ" localSheetId="15">[1]!ERR</definedName>
    <definedName name="JJ" localSheetId="16">[1]!ERR</definedName>
    <definedName name="JJ" localSheetId="17">[1]!ERR</definedName>
    <definedName name="JJ" localSheetId="18">[1]!ERR</definedName>
    <definedName name="JJ" localSheetId="19">[1]!ERR</definedName>
    <definedName name="JJ" localSheetId="20">[1]!ERR</definedName>
    <definedName name="JJ" localSheetId="21">[1]!ERR</definedName>
    <definedName name="JJ" localSheetId="22">[1]!ERR</definedName>
    <definedName name="JJ" localSheetId="23">[1]!ERR</definedName>
    <definedName name="JJ" localSheetId="24">[1]!ERR</definedName>
    <definedName name="JJ" localSheetId="25">[1]!ERR</definedName>
    <definedName name="JJ" localSheetId="26">[1]!ERR</definedName>
    <definedName name="JJ" localSheetId="27">[1]!ERR</definedName>
    <definedName name="JJ" localSheetId="28">[1]!ERR</definedName>
    <definedName name="JJ" localSheetId="29">[1]!ERR</definedName>
    <definedName name="JJ" localSheetId="30">[1]!ERR</definedName>
    <definedName name="JJ" localSheetId="31">[1]!ERR</definedName>
    <definedName name="JJ" localSheetId="1">[1]!ERR</definedName>
    <definedName name="JJ" localSheetId="2">[1]!ERR</definedName>
    <definedName name="JJ" localSheetId="3">[1]!ERR</definedName>
    <definedName name="JJ" localSheetId="4">[1]!ERR</definedName>
    <definedName name="JJ">[1]!ERR</definedName>
    <definedName name="JOHNNY" localSheetId="7">[1]!ERR</definedName>
    <definedName name="JOHNNY" localSheetId="8">[1]!ERR</definedName>
    <definedName name="JOHNNY" localSheetId="9">[1]!ERR</definedName>
    <definedName name="JOHNNY" localSheetId="10">[1]!ERR</definedName>
    <definedName name="JOHNNY" localSheetId="11">[1]!ERR</definedName>
    <definedName name="JOHNNY" localSheetId="12">[1]!ERR</definedName>
    <definedName name="JOHNNY" localSheetId="13">[1]!ERR</definedName>
    <definedName name="JOHNNY" localSheetId="14">[1]!ERR</definedName>
    <definedName name="JOHNNY" localSheetId="15">[1]!ERR</definedName>
    <definedName name="JOHNNY" localSheetId="16">[1]!ERR</definedName>
    <definedName name="JOHNNY" localSheetId="17">[1]!ERR</definedName>
    <definedName name="JOHNNY" localSheetId="18">[1]!ERR</definedName>
    <definedName name="JOHNNY" localSheetId="19">[1]!ERR</definedName>
    <definedName name="JOHNNY" localSheetId="20">[1]!ERR</definedName>
    <definedName name="JOHNNY" localSheetId="21">[1]!ERR</definedName>
    <definedName name="JOHNNY" localSheetId="22">[1]!ERR</definedName>
    <definedName name="JOHNNY" localSheetId="23">[1]!ERR</definedName>
    <definedName name="JOHNNY" localSheetId="24">[1]!ERR</definedName>
    <definedName name="JOHNNY" localSheetId="25">[1]!ERR</definedName>
    <definedName name="JOHNNY" localSheetId="26">[1]!ERR</definedName>
    <definedName name="JOHNNY" localSheetId="27">[1]!ERR</definedName>
    <definedName name="JOHNNY" localSheetId="28">[1]!ERR</definedName>
    <definedName name="JOHNNY" localSheetId="29">[1]!ERR</definedName>
    <definedName name="JOHNNY" localSheetId="30">[1]!ERR</definedName>
    <definedName name="JOHNNY" localSheetId="31">[1]!ERR</definedName>
    <definedName name="JOHNNY" localSheetId="1">[1]!ERR</definedName>
    <definedName name="JOHNNY" localSheetId="2">[1]!ERR</definedName>
    <definedName name="JOHNNY" localSheetId="3">[1]!ERR</definedName>
    <definedName name="JOHNNY" localSheetId="4">[1]!ERR</definedName>
    <definedName name="JOHNNY">[1]!ERR</definedName>
    <definedName name="LOGO" localSheetId="7">[1]!ERR</definedName>
    <definedName name="LOGO" localSheetId="8">[1]!ERR</definedName>
    <definedName name="LOGO" localSheetId="9">[1]!ERR</definedName>
    <definedName name="LOGO" localSheetId="10">[1]!ERR</definedName>
    <definedName name="LOGO" localSheetId="11">[1]!ERR</definedName>
    <definedName name="LOGO" localSheetId="12">[1]!ERR</definedName>
    <definedName name="LOGO" localSheetId="13">[1]!ERR</definedName>
    <definedName name="LOGO" localSheetId="14">[1]!ERR</definedName>
    <definedName name="LOGO" localSheetId="15">[1]!ERR</definedName>
    <definedName name="LOGO" localSheetId="16">[1]!ERR</definedName>
    <definedName name="LOGO" localSheetId="17">[1]!ERR</definedName>
    <definedName name="LOGO" localSheetId="18">[1]!ERR</definedName>
    <definedName name="LOGO" localSheetId="19">[1]!ERR</definedName>
    <definedName name="LOGO" localSheetId="20">[1]!ERR</definedName>
    <definedName name="LOGO" localSheetId="21">[1]!ERR</definedName>
    <definedName name="LOGO" localSheetId="22">[1]!ERR</definedName>
    <definedName name="LOGO" localSheetId="23">[1]!ERR</definedName>
    <definedName name="LOGO" localSheetId="24">[1]!ERR</definedName>
    <definedName name="LOGO" localSheetId="25">[1]!ERR</definedName>
    <definedName name="LOGO" localSheetId="26">[1]!ERR</definedName>
    <definedName name="LOGO" localSheetId="27">[1]!ERR</definedName>
    <definedName name="LOGO" localSheetId="28">[1]!ERR</definedName>
    <definedName name="LOGO" localSheetId="29">[1]!ERR</definedName>
    <definedName name="LOGO" localSheetId="30">[1]!ERR</definedName>
    <definedName name="LOGO" localSheetId="31">[1]!ERR</definedName>
    <definedName name="LOGO" localSheetId="1">[1]!ERR</definedName>
    <definedName name="LOGO" localSheetId="2">[1]!ERR</definedName>
    <definedName name="LOGO" localSheetId="3">[1]!ERR</definedName>
    <definedName name="LOGO" localSheetId="4">[1]!ERR</definedName>
    <definedName name="LOGO">[1]!ERR</definedName>
    <definedName name="NO" localSheetId="7">[1]!ERR</definedName>
    <definedName name="NO" localSheetId="8">[1]!ERR</definedName>
    <definedName name="NO" localSheetId="9">[1]!ERR</definedName>
    <definedName name="NO" localSheetId="10">[1]!ERR</definedName>
    <definedName name="NO" localSheetId="11">[1]!ERR</definedName>
    <definedName name="NO" localSheetId="12">[1]!ERR</definedName>
    <definedName name="NO" localSheetId="13">[1]!ERR</definedName>
    <definedName name="NO" localSheetId="14">[1]!ERR</definedName>
    <definedName name="NO" localSheetId="15">[1]!ERR</definedName>
    <definedName name="NO" localSheetId="16">[1]!ERR</definedName>
    <definedName name="NO" localSheetId="17">[1]!ERR</definedName>
    <definedName name="NO" localSheetId="18">[1]!ERR</definedName>
    <definedName name="NO" localSheetId="19">[1]!ERR</definedName>
    <definedName name="NO" localSheetId="20">[1]!ERR</definedName>
    <definedName name="NO" localSheetId="21">[1]!ERR</definedName>
    <definedName name="NO" localSheetId="22">[1]!ERR</definedName>
    <definedName name="NO" localSheetId="23">[1]!ERR</definedName>
    <definedName name="NO" localSheetId="24">[1]!ERR</definedName>
    <definedName name="NO" localSheetId="25">[1]!ERR</definedName>
    <definedName name="NO" localSheetId="26">[1]!ERR</definedName>
    <definedName name="NO" localSheetId="27">[1]!ERR</definedName>
    <definedName name="NO" localSheetId="28">[1]!ERR</definedName>
    <definedName name="NO" localSheetId="29">[1]!ERR</definedName>
    <definedName name="NO" localSheetId="30">[1]!ERR</definedName>
    <definedName name="NO" localSheetId="31">[1]!ERR</definedName>
    <definedName name="NO" localSheetId="1">[1]!ERR</definedName>
    <definedName name="NO" localSheetId="2">[1]!ERR</definedName>
    <definedName name="NO" localSheetId="3">[1]!ERR</definedName>
    <definedName name="NO" localSheetId="4">[1]!ERR</definedName>
    <definedName name="NO">[1]!ERR</definedName>
    <definedName name="PEPE" localSheetId="7">[1]!ERR</definedName>
    <definedName name="PEPE" localSheetId="8">[1]!ERR</definedName>
    <definedName name="PEPE" localSheetId="9">[1]!ERR</definedName>
    <definedName name="PEPE" localSheetId="10">[1]!ERR</definedName>
    <definedName name="PEPE" localSheetId="11">[1]!ERR</definedName>
    <definedName name="PEPE" localSheetId="12">[1]!ERR</definedName>
    <definedName name="PEPE" localSheetId="13">[1]!ERR</definedName>
    <definedName name="PEPE" localSheetId="14">[1]!ERR</definedName>
    <definedName name="PEPE" localSheetId="15">[1]!ERR</definedName>
    <definedName name="PEPE" localSheetId="16">[1]!ERR</definedName>
    <definedName name="PEPE" localSheetId="17">[1]!ERR</definedName>
    <definedName name="PEPE" localSheetId="18">[1]!ERR</definedName>
    <definedName name="PEPE" localSheetId="19">[1]!ERR</definedName>
    <definedName name="PEPE" localSheetId="20">[1]!ERR</definedName>
    <definedName name="PEPE" localSheetId="21">[1]!ERR</definedName>
    <definedName name="PEPE" localSheetId="22">[1]!ERR</definedName>
    <definedName name="PEPE" localSheetId="23">[1]!ERR</definedName>
    <definedName name="PEPE" localSheetId="24">[1]!ERR</definedName>
    <definedName name="PEPE" localSheetId="25">[1]!ERR</definedName>
    <definedName name="PEPE" localSheetId="26">[1]!ERR</definedName>
    <definedName name="PEPE" localSheetId="27">[1]!ERR</definedName>
    <definedName name="PEPE" localSheetId="28">[1]!ERR</definedName>
    <definedName name="PEPE" localSheetId="29">[1]!ERR</definedName>
    <definedName name="PEPE" localSheetId="30">[1]!ERR</definedName>
    <definedName name="PEPE" localSheetId="31">[1]!ERR</definedName>
    <definedName name="PEPE" localSheetId="1">[1]!ERR</definedName>
    <definedName name="PEPE" localSheetId="2">[1]!ERR</definedName>
    <definedName name="PEPE" localSheetId="3">[1]!ERR</definedName>
    <definedName name="PEPE" localSheetId="4">[1]!ERR</definedName>
    <definedName name="PEPE">[1]!ERR</definedName>
    <definedName name="programainv" localSheetId="7">[1]!ERR</definedName>
    <definedName name="programainv" localSheetId="8">[1]!ERR</definedName>
    <definedName name="programainv" localSheetId="9">[1]!ERR</definedName>
    <definedName name="programainv" localSheetId="10">[1]!ERR</definedName>
    <definedName name="programainv" localSheetId="11">[1]!ERR</definedName>
    <definedName name="programainv" localSheetId="12">[1]!ERR</definedName>
    <definedName name="programainv" localSheetId="13">[1]!ERR</definedName>
    <definedName name="programainv" localSheetId="14">[1]!ERR</definedName>
    <definedName name="programainv" localSheetId="15">[1]!ERR</definedName>
    <definedName name="programainv" localSheetId="16">[1]!ERR</definedName>
    <definedName name="programainv" localSheetId="17">[1]!ERR</definedName>
    <definedName name="programainv" localSheetId="18">[1]!ERR</definedName>
    <definedName name="programainv" localSheetId="19">[1]!ERR</definedName>
    <definedName name="programainv" localSheetId="20">[1]!ERR</definedName>
    <definedName name="programainv" localSheetId="21">[1]!ERR</definedName>
    <definedName name="programainv" localSheetId="22">[1]!ERR</definedName>
    <definedName name="programainv" localSheetId="23">[1]!ERR</definedName>
    <definedName name="programainv" localSheetId="24">[1]!ERR</definedName>
    <definedName name="programainv" localSheetId="25">[1]!ERR</definedName>
    <definedName name="programainv" localSheetId="26">[1]!ERR</definedName>
    <definedName name="programainv" localSheetId="27">[1]!ERR</definedName>
    <definedName name="programainv" localSheetId="28">[1]!ERR</definedName>
    <definedName name="programainv" localSheetId="29">[1]!ERR</definedName>
    <definedName name="programainv" localSheetId="30">[1]!ERR</definedName>
    <definedName name="programainv" localSheetId="31">[1]!ERR</definedName>
    <definedName name="programainv" localSheetId="1">[1]!ERR</definedName>
    <definedName name="programainv" localSheetId="2">[1]!ERR</definedName>
    <definedName name="programainv" localSheetId="3">[1]!ERR</definedName>
    <definedName name="programainv" localSheetId="4">[1]!ERR</definedName>
    <definedName name="programainv">[1]!ERR</definedName>
    <definedName name="PROY" localSheetId="26">'[6]PE-02'!#REF!</definedName>
    <definedName name="PROY" localSheetId="6">'[6]PE-02'!#REF!</definedName>
    <definedName name="PROY" localSheetId="5">'[6]PE-02'!#REF!</definedName>
    <definedName name="PROY" localSheetId="2">'[6]PE-02'!#REF!</definedName>
    <definedName name="PROY">'[6]PE-02'!#REF!</definedName>
    <definedName name="REICIO" localSheetId="7">[1]!ERR</definedName>
    <definedName name="REICIO" localSheetId="8">[1]!ERR</definedName>
    <definedName name="REICIO" localSheetId="9">[1]!ERR</definedName>
    <definedName name="REICIO" localSheetId="10">[1]!ERR</definedName>
    <definedName name="REICIO" localSheetId="11">[1]!ERR</definedName>
    <definedName name="REICIO" localSheetId="12">[1]!ERR</definedName>
    <definedName name="REICIO" localSheetId="13">[1]!ERR</definedName>
    <definedName name="REICIO" localSheetId="14">[1]!ERR</definedName>
    <definedName name="REICIO" localSheetId="15">[1]!ERR</definedName>
    <definedName name="REICIO" localSheetId="16">[1]!ERR</definedName>
    <definedName name="REICIO" localSheetId="17">[1]!ERR</definedName>
    <definedName name="REICIO" localSheetId="18">[1]!ERR</definedName>
    <definedName name="REICIO" localSheetId="19">[1]!ERR</definedName>
    <definedName name="REICIO" localSheetId="20">[1]!ERR</definedName>
    <definedName name="REICIO" localSheetId="21">[1]!ERR</definedName>
    <definedName name="REICIO" localSheetId="22">[1]!ERR</definedName>
    <definedName name="REICIO" localSheetId="23">[1]!ERR</definedName>
    <definedName name="REICIO" localSheetId="24">[1]!ERR</definedName>
    <definedName name="REICIO" localSheetId="25">[1]!ERR</definedName>
    <definedName name="REICIO" localSheetId="26">[1]!ERR</definedName>
    <definedName name="REICIO" localSheetId="27">[1]!ERR</definedName>
    <definedName name="REICIO" localSheetId="28">[1]!ERR</definedName>
    <definedName name="REICIO" localSheetId="29">[1]!ERR</definedName>
    <definedName name="REICIO" localSheetId="30">[1]!ERR</definedName>
    <definedName name="REICIO" localSheetId="31">[1]!ERR</definedName>
    <definedName name="REICIO" localSheetId="1">[1]!ERR</definedName>
    <definedName name="REICIO" localSheetId="2">[1]!ERR</definedName>
    <definedName name="REICIO" localSheetId="3">[1]!ERR</definedName>
    <definedName name="REICIO" localSheetId="4">[1]!ERR</definedName>
    <definedName name="REICIO">[1]!ERR</definedName>
    <definedName name="reinicio" localSheetId="7">[1]!ERR</definedName>
    <definedName name="reinicio" localSheetId="8">[1]!ERR</definedName>
    <definedName name="reinicio" localSheetId="9">[1]!ERR</definedName>
    <definedName name="reinicio" localSheetId="10">[1]!ERR</definedName>
    <definedName name="reinicio" localSheetId="11">[1]!ERR</definedName>
    <definedName name="reinicio" localSheetId="12">[1]!ERR</definedName>
    <definedName name="reinicio" localSheetId="13">[1]!ERR</definedName>
    <definedName name="reinicio" localSheetId="14">[1]!ERR</definedName>
    <definedName name="reinicio" localSheetId="15">[1]!ERR</definedName>
    <definedName name="reinicio" localSheetId="16">[1]!ERR</definedName>
    <definedName name="reinicio" localSheetId="17">[1]!ERR</definedName>
    <definedName name="reinicio" localSheetId="18">[1]!ERR</definedName>
    <definedName name="reinicio" localSheetId="19">[1]!ERR</definedName>
    <definedName name="reinicio" localSheetId="20">[1]!ERR</definedName>
    <definedName name="reinicio" localSheetId="21">[1]!ERR</definedName>
    <definedName name="reinicio" localSheetId="22">[1]!ERR</definedName>
    <definedName name="reinicio" localSheetId="23">[1]!ERR</definedName>
    <definedName name="reinicio" localSheetId="24">[1]!ERR</definedName>
    <definedName name="reinicio" localSheetId="25">[1]!ERR</definedName>
    <definedName name="reinicio" localSheetId="26">[1]!ERR</definedName>
    <definedName name="reinicio" localSheetId="27">[1]!ERR</definedName>
    <definedName name="reinicio" localSheetId="28">[1]!ERR</definedName>
    <definedName name="reinicio" localSheetId="29">[1]!ERR</definedName>
    <definedName name="reinicio" localSheetId="30">[1]!ERR</definedName>
    <definedName name="reinicio" localSheetId="31">[1]!ERR</definedName>
    <definedName name="reinicio" localSheetId="1">[1]!ERR</definedName>
    <definedName name="reinicio" localSheetId="2">[1]!ERR</definedName>
    <definedName name="reinicio" localSheetId="3">[1]!ERR</definedName>
    <definedName name="reinicio" localSheetId="4">[1]!ERR</definedName>
    <definedName name="reinicio">[1]!ERR</definedName>
    <definedName name="rr" localSheetId="7">[1]!ERR</definedName>
    <definedName name="rr" localSheetId="8">[1]!ERR</definedName>
    <definedName name="rr" localSheetId="9">[1]!ERR</definedName>
    <definedName name="rr" localSheetId="10">[1]!ERR</definedName>
    <definedName name="rr" localSheetId="11">[1]!ERR</definedName>
    <definedName name="rr" localSheetId="12">[1]!ERR</definedName>
    <definedName name="rr" localSheetId="13">[1]!ERR</definedName>
    <definedName name="rr" localSheetId="14">[1]!ERR</definedName>
    <definedName name="rr" localSheetId="15">[1]!ERR</definedName>
    <definedName name="rr" localSheetId="16">[1]!ERR</definedName>
    <definedName name="rr" localSheetId="17">[1]!ERR</definedName>
    <definedName name="rr" localSheetId="18">[1]!ERR</definedName>
    <definedName name="rr" localSheetId="19">[1]!ERR</definedName>
    <definedName name="rr" localSheetId="20">[1]!ERR</definedName>
    <definedName name="rr" localSheetId="21">[1]!ERR</definedName>
    <definedName name="rr" localSheetId="22">[1]!ERR</definedName>
    <definedName name="rr" localSheetId="23">[1]!ERR</definedName>
    <definedName name="rr" localSheetId="24">[1]!ERR</definedName>
    <definedName name="rr" localSheetId="25">[1]!ERR</definedName>
    <definedName name="rr" localSheetId="26">[1]!ERR</definedName>
    <definedName name="rr" localSheetId="27">[1]!ERR</definedName>
    <definedName name="rr" localSheetId="28">[1]!ERR</definedName>
    <definedName name="rr" localSheetId="29">[1]!ERR</definedName>
    <definedName name="rr" localSheetId="30">[1]!ERR</definedName>
    <definedName name="rr" localSheetId="31">[1]!ERR</definedName>
    <definedName name="rr" localSheetId="1">[1]!ERR</definedName>
    <definedName name="rr" localSheetId="2">[1]!ERR</definedName>
    <definedName name="rr" localSheetId="3">[1]!ERR</definedName>
    <definedName name="rr" localSheetId="4">[1]!ERR</definedName>
    <definedName name="rr">[1]!ERR</definedName>
    <definedName name="s" localSheetId="7">[1]!ERR</definedName>
    <definedName name="s" localSheetId="8">[1]!ERR</definedName>
    <definedName name="s" localSheetId="9">[1]!ERR</definedName>
    <definedName name="s" localSheetId="10">[1]!ERR</definedName>
    <definedName name="s" localSheetId="11">[1]!ERR</definedName>
    <definedName name="s" localSheetId="12">[1]!ERR</definedName>
    <definedName name="s" localSheetId="13">[1]!ERR</definedName>
    <definedName name="s" localSheetId="14">[1]!ERR</definedName>
    <definedName name="s" localSheetId="15">[1]!ERR</definedName>
    <definedName name="s" localSheetId="16">[1]!ERR</definedName>
    <definedName name="s" localSheetId="17">[1]!ERR</definedName>
    <definedName name="s" localSheetId="18">[1]!ERR</definedName>
    <definedName name="s" localSheetId="19">[1]!ERR</definedName>
    <definedName name="s" localSheetId="20">[1]!ERR</definedName>
    <definedName name="s" localSheetId="21">[1]!ERR</definedName>
    <definedName name="s" localSheetId="22">[1]!ERR</definedName>
    <definedName name="s" localSheetId="23">[1]!ERR</definedName>
    <definedName name="s" localSheetId="24">[1]!ERR</definedName>
    <definedName name="s" localSheetId="25">[1]!ERR</definedName>
    <definedName name="s" localSheetId="26">[1]!ERR</definedName>
    <definedName name="s" localSheetId="27">[1]!ERR</definedName>
    <definedName name="s" localSheetId="28">[1]!ERR</definedName>
    <definedName name="s" localSheetId="29">[1]!ERR</definedName>
    <definedName name="s" localSheetId="30">[1]!ERR</definedName>
    <definedName name="s" localSheetId="31">[1]!ERR</definedName>
    <definedName name="s" localSheetId="1">[1]!ERR</definedName>
    <definedName name="s" localSheetId="2">[1]!ERR</definedName>
    <definedName name="s" localSheetId="3">[1]!ERR</definedName>
    <definedName name="s" localSheetId="4">[1]!ERR</definedName>
    <definedName name="s">[1]!ERR</definedName>
    <definedName name="salarios" localSheetId="7">[1]!ERR</definedName>
    <definedName name="salarios" localSheetId="8">[1]!ERR</definedName>
    <definedName name="salarios" localSheetId="9">[1]!ERR</definedName>
    <definedName name="salarios" localSheetId="10">[1]!ERR</definedName>
    <definedName name="salarios" localSheetId="11">[1]!ERR</definedName>
    <definedName name="salarios" localSheetId="12">[1]!ERR</definedName>
    <definedName name="salarios" localSheetId="13">[1]!ERR</definedName>
    <definedName name="salarios" localSheetId="14">[1]!ERR</definedName>
    <definedName name="salarios" localSheetId="15">[1]!ERR</definedName>
    <definedName name="salarios" localSheetId="16">[1]!ERR</definedName>
    <definedName name="salarios" localSheetId="17">[1]!ERR</definedName>
    <definedName name="salarios" localSheetId="18">[1]!ERR</definedName>
    <definedName name="salarios" localSheetId="19">[1]!ERR</definedName>
    <definedName name="salarios" localSheetId="20">[1]!ERR</definedName>
    <definedName name="salarios" localSheetId="21">[1]!ERR</definedName>
    <definedName name="salarios" localSheetId="22">[1]!ERR</definedName>
    <definedName name="salarios" localSheetId="23">[1]!ERR</definedName>
    <definedName name="salarios" localSheetId="24">[1]!ERR</definedName>
    <definedName name="salarios" localSheetId="25">[1]!ERR</definedName>
    <definedName name="salarios" localSheetId="26">[1]!ERR</definedName>
    <definedName name="salarios" localSheetId="27">[1]!ERR</definedName>
    <definedName name="salarios" localSheetId="28">[1]!ERR</definedName>
    <definedName name="salarios" localSheetId="29">[1]!ERR</definedName>
    <definedName name="salarios" localSheetId="30">[1]!ERR</definedName>
    <definedName name="salarios" localSheetId="31">[1]!ERR</definedName>
    <definedName name="salarios" localSheetId="1">[1]!ERR</definedName>
    <definedName name="salarios" localSheetId="2">[1]!ERR</definedName>
    <definedName name="salarios" localSheetId="3">[1]!ERR</definedName>
    <definedName name="salarios" localSheetId="4">[1]!ERR</definedName>
    <definedName name="salarios">[1]!ERR</definedName>
    <definedName name="SERO" localSheetId="7">[1]!ERR</definedName>
    <definedName name="SERO" localSheetId="8">[1]!ERR</definedName>
    <definedName name="SERO" localSheetId="9">[1]!ERR</definedName>
    <definedName name="SERO" localSheetId="10">[1]!ERR</definedName>
    <definedName name="SERO" localSheetId="11">[1]!ERR</definedName>
    <definedName name="SERO" localSheetId="12">[1]!ERR</definedName>
    <definedName name="SERO" localSheetId="13">[1]!ERR</definedName>
    <definedName name="SERO" localSheetId="14">[1]!ERR</definedName>
    <definedName name="SERO" localSheetId="15">[1]!ERR</definedName>
    <definedName name="SERO" localSheetId="16">[1]!ERR</definedName>
    <definedName name="SERO" localSheetId="17">[1]!ERR</definedName>
    <definedName name="SERO" localSheetId="18">[1]!ERR</definedName>
    <definedName name="SERO" localSheetId="19">[1]!ERR</definedName>
    <definedName name="SERO" localSheetId="20">[1]!ERR</definedName>
    <definedName name="SERO" localSheetId="21">[1]!ERR</definedName>
    <definedName name="SERO" localSheetId="22">[1]!ERR</definedName>
    <definedName name="SERO" localSheetId="23">[1]!ERR</definedName>
    <definedName name="SERO" localSheetId="24">[1]!ERR</definedName>
    <definedName name="SERO" localSheetId="25">[1]!ERR</definedName>
    <definedName name="SERO" localSheetId="26">[1]!ERR</definedName>
    <definedName name="SERO" localSheetId="27">[1]!ERR</definedName>
    <definedName name="SERO" localSheetId="28">[1]!ERR</definedName>
    <definedName name="SERO" localSheetId="29">[1]!ERR</definedName>
    <definedName name="SERO" localSheetId="30">[1]!ERR</definedName>
    <definedName name="SERO" localSheetId="31">[1]!ERR</definedName>
    <definedName name="SERO" localSheetId="1">[1]!ERR</definedName>
    <definedName name="SERO" localSheetId="2">[1]!ERR</definedName>
    <definedName name="SERO" localSheetId="3">[1]!ERR</definedName>
    <definedName name="SERO" localSheetId="4">[1]!ERR</definedName>
    <definedName name="SERO">[1]!ERR</definedName>
    <definedName name="SI" localSheetId="7">[1]!ERR</definedName>
    <definedName name="SI" localSheetId="8">[1]!ERR</definedName>
    <definedName name="SI" localSheetId="9">[1]!ERR</definedName>
    <definedName name="SI" localSheetId="10">[1]!ERR</definedName>
    <definedName name="SI" localSheetId="11">[1]!ERR</definedName>
    <definedName name="SI" localSheetId="12">[1]!ERR</definedName>
    <definedName name="SI" localSheetId="13">[1]!ERR</definedName>
    <definedName name="SI" localSheetId="14">[1]!ERR</definedName>
    <definedName name="SI" localSheetId="15">[1]!ERR</definedName>
    <definedName name="SI" localSheetId="16">[1]!ERR</definedName>
    <definedName name="SI" localSheetId="17">[1]!ERR</definedName>
    <definedName name="SI" localSheetId="18">[1]!ERR</definedName>
    <definedName name="SI" localSheetId="19">[1]!ERR</definedName>
    <definedName name="SI" localSheetId="20">[1]!ERR</definedName>
    <definedName name="SI" localSheetId="21">[1]!ERR</definedName>
    <definedName name="SI" localSheetId="22">[1]!ERR</definedName>
    <definedName name="SI" localSheetId="23">[1]!ERR</definedName>
    <definedName name="SI" localSheetId="24">[1]!ERR</definedName>
    <definedName name="SI" localSheetId="25">[1]!ERR</definedName>
    <definedName name="SI" localSheetId="26">[1]!ERR</definedName>
    <definedName name="SI" localSheetId="27">[1]!ERR</definedName>
    <definedName name="SI" localSheetId="28">[1]!ERR</definedName>
    <definedName name="SI" localSheetId="29">[1]!ERR</definedName>
    <definedName name="SI" localSheetId="30">[1]!ERR</definedName>
    <definedName name="SI" localSheetId="31">[1]!ERR</definedName>
    <definedName name="SI" localSheetId="1">[1]!ERR</definedName>
    <definedName name="SI" localSheetId="2">[1]!ERR</definedName>
    <definedName name="SI" localSheetId="3">[1]!ERR</definedName>
    <definedName name="SI" localSheetId="4">[1]!ERR</definedName>
    <definedName name="SI">[1]!ERR</definedName>
    <definedName name="SISISIS" localSheetId="7">[1]!ERR</definedName>
    <definedName name="SISISIS" localSheetId="8">[1]!ERR</definedName>
    <definedName name="SISISIS" localSheetId="9">[1]!ERR</definedName>
    <definedName name="SISISIS" localSheetId="10">[1]!ERR</definedName>
    <definedName name="SISISIS" localSheetId="11">[1]!ERR</definedName>
    <definedName name="SISISIS" localSheetId="12">[1]!ERR</definedName>
    <definedName name="SISISIS" localSheetId="13">[1]!ERR</definedName>
    <definedName name="SISISIS" localSheetId="14">[1]!ERR</definedName>
    <definedName name="SISISIS" localSheetId="15">[1]!ERR</definedName>
    <definedName name="SISISIS" localSheetId="16">[1]!ERR</definedName>
    <definedName name="SISISIS" localSheetId="17">[1]!ERR</definedName>
    <definedName name="SISISIS" localSheetId="18">[1]!ERR</definedName>
    <definedName name="SISISIS" localSheetId="19">[1]!ERR</definedName>
    <definedName name="SISISIS" localSheetId="20">[1]!ERR</definedName>
    <definedName name="SISISIS" localSheetId="21">[1]!ERR</definedName>
    <definedName name="SISISIS" localSheetId="22">[1]!ERR</definedName>
    <definedName name="SISISIS" localSheetId="23">[1]!ERR</definedName>
    <definedName name="SISISIS" localSheetId="24">[1]!ERR</definedName>
    <definedName name="SISISIS" localSheetId="25">[1]!ERR</definedName>
    <definedName name="SISISIS" localSheetId="26">[1]!ERR</definedName>
    <definedName name="SISISIS" localSheetId="27">[1]!ERR</definedName>
    <definedName name="SISISIS" localSheetId="28">[1]!ERR</definedName>
    <definedName name="SISISIS" localSheetId="29">[1]!ERR</definedName>
    <definedName name="SISISIS" localSheetId="30">[1]!ERR</definedName>
    <definedName name="SISISIS" localSheetId="31">[1]!ERR</definedName>
    <definedName name="SISISIS" localSheetId="1">[1]!ERR</definedName>
    <definedName name="SISISIS" localSheetId="2">[1]!ERR</definedName>
    <definedName name="SISISIS" localSheetId="3">[1]!ERR</definedName>
    <definedName name="SISISIS" localSheetId="4">[1]!ERR</definedName>
    <definedName name="SISISIS">[1]!ERR</definedName>
    <definedName name="SSSS" localSheetId="7">[1]!ERR</definedName>
    <definedName name="SSSS" localSheetId="8">[1]!ERR</definedName>
    <definedName name="SSSS" localSheetId="9">[1]!ERR</definedName>
    <definedName name="SSSS" localSheetId="10">[1]!ERR</definedName>
    <definedName name="SSSS" localSheetId="11">[1]!ERR</definedName>
    <definedName name="SSSS" localSheetId="12">[1]!ERR</definedName>
    <definedName name="SSSS" localSheetId="13">[1]!ERR</definedName>
    <definedName name="SSSS" localSheetId="14">[1]!ERR</definedName>
    <definedName name="SSSS" localSheetId="15">[1]!ERR</definedName>
    <definedName name="SSSS" localSheetId="16">[1]!ERR</definedName>
    <definedName name="SSSS" localSheetId="17">[1]!ERR</definedName>
    <definedName name="SSSS" localSheetId="18">[1]!ERR</definedName>
    <definedName name="SSSS" localSheetId="19">[1]!ERR</definedName>
    <definedName name="SSSS" localSheetId="20">[1]!ERR</definedName>
    <definedName name="SSSS" localSheetId="21">[1]!ERR</definedName>
    <definedName name="SSSS" localSheetId="22">[1]!ERR</definedName>
    <definedName name="SSSS" localSheetId="23">[1]!ERR</definedName>
    <definedName name="SSSS" localSheetId="24">[1]!ERR</definedName>
    <definedName name="SSSS" localSheetId="25">[1]!ERR</definedName>
    <definedName name="SSSS" localSheetId="26">[1]!ERR</definedName>
    <definedName name="SSSS" localSheetId="27">[1]!ERR</definedName>
    <definedName name="SSSS" localSheetId="28">[1]!ERR</definedName>
    <definedName name="SSSS" localSheetId="29">[1]!ERR</definedName>
    <definedName name="SSSS" localSheetId="30">[1]!ERR</definedName>
    <definedName name="SSSS" localSheetId="31">[1]!ERR</definedName>
    <definedName name="SSSS" localSheetId="1">[1]!ERR</definedName>
    <definedName name="SSSS" localSheetId="2">[1]!ERR</definedName>
    <definedName name="SSSS" localSheetId="3">[1]!ERR</definedName>
    <definedName name="SSSS" localSheetId="4">[1]!ERR</definedName>
    <definedName name="SSSS">[1]!ERR</definedName>
    <definedName name="SSSSSS" localSheetId="7">[3]!ERR</definedName>
    <definedName name="SSSSSS" localSheetId="8">[3]!ERR</definedName>
    <definedName name="SSSSSS" localSheetId="9">[3]!ERR</definedName>
    <definedName name="SSSSSS" localSheetId="10">[3]!ERR</definedName>
    <definedName name="SSSSSS" localSheetId="11">[3]!ERR</definedName>
    <definedName name="SSSSSS" localSheetId="12">[3]!ERR</definedName>
    <definedName name="SSSSSS" localSheetId="13">[3]!ERR</definedName>
    <definedName name="SSSSSS" localSheetId="14">[3]!ERR</definedName>
    <definedName name="SSSSSS" localSheetId="15">[3]!ERR</definedName>
    <definedName name="SSSSSS" localSheetId="16">[3]!ERR</definedName>
    <definedName name="SSSSSS" localSheetId="17">[3]!ERR</definedName>
    <definedName name="SSSSSS" localSheetId="18">[3]!ERR</definedName>
    <definedName name="SSSSSS" localSheetId="19">[3]!ERR</definedName>
    <definedName name="SSSSSS" localSheetId="20">[3]!ERR</definedName>
    <definedName name="SSSSSS" localSheetId="21">[3]!ERR</definedName>
    <definedName name="SSSSSS" localSheetId="22">[3]!ERR</definedName>
    <definedName name="SSSSSS" localSheetId="23">[3]!ERR</definedName>
    <definedName name="SSSSSS" localSheetId="24">[3]!ERR</definedName>
    <definedName name="SSSSSS" localSheetId="25">[3]!ERR</definedName>
    <definedName name="SSSSSS" localSheetId="26">[3]!ERR</definedName>
    <definedName name="SSSSSS" localSheetId="27">[3]!ERR</definedName>
    <definedName name="SSSSSS" localSheetId="28">[3]!ERR</definedName>
    <definedName name="SSSSSS" localSheetId="29">[3]!ERR</definedName>
    <definedName name="SSSSSS" localSheetId="30">[3]!ERR</definedName>
    <definedName name="SSSSSS" localSheetId="31">[3]!ERR</definedName>
    <definedName name="SSSSSS" localSheetId="1">[3]!ERR</definedName>
    <definedName name="SSSSSS" localSheetId="2">[3]!ERR</definedName>
    <definedName name="SSSSSS" localSheetId="3">[3]!ERR</definedName>
    <definedName name="SSSSSS" localSheetId="4">[3]!ERR</definedName>
    <definedName name="SSSSSS">[3]!ERR</definedName>
    <definedName name="TARIFAS">[7]TARIFAS!$A$1:$F$52</definedName>
    <definedName name="TER" localSheetId="7">[1]!ERR</definedName>
    <definedName name="TER" localSheetId="8">[1]!ERR</definedName>
    <definedName name="TER" localSheetId="9">[1]!ERR</definedName>
    <definedName name="TER" localSheetId="10">[1]!ERR</definedName>
    <definedName name="TER" localSheetId="11">[1]!ERR</definedName>
    <definedName name="TER" localSheetId="12">[1]!ERR</definedName>
    <definedName name="TER" localSheetId="13">[1]!ERR</definedName>
    <definedName name="TER" localSheetId="14">[1]!ERR</definedName>
    <definedName name="TER" localSheetId="15">[1]!ERR</definedName>
    <definedName name="TER" localSheetId="16">[1]!ERR</definedName>
    <definedName name="TER" localSheetId="17">[1]!ERR</definedName>
    <definedName name="TER" localSheetId="18">[1]!ERR</definedName>
    <definedName name="TER" localSheetId="19">[1]!ERR</definedName>
    <definedName name="TER" localSheetId="20">[1]!ERR</definedName>
    <definedName name="TER" localSheetId="21">[1]!ERR</definedName>
    <definedName name="TER" localSheetId="22">[1]!ERR</definedName>
    <definedName name="TER" localSheetId="23">[1]!ERR</definedName>
    <definedName name="TER" localSheetId="24">[1]!ERR</definedName>
    <definedName name="TER" localSheetId="25">[1]!ERR</definedName>
    <definedName name="TER" localSheetId="26">[1]!ERR</definedName>
    <definedName name="TER" localSheetId="27">[1]!ERR</definedName>
    <definedName name="TER" localSheetId="28">[1]!ERR</definedName>
    <definedName name="TER" localSheetId="29">[1]!ERR</definedName>
    <definedName name="TER" localSheetId="30">[1]!ERR</definedName>
    <definedName name="TER" localSheetId="31">[1]!ERR</definedName>
    <definedName name="TER" localSheetId="1">[1]!ERR</definedName>
    <definedName name="TER" localSheetId="2">[1]!ERR</definedName>
    <definedName name="TER" localSheetId="3">[1]!ERR</definedName>
    <definedName name="TER" localSheetId="4">[1]!ERR</definedName>
    <definedName name="TER">[1]!ERR</definedName>
    <definedName name="TERM" localSheetId="7">[1]!ERR</definedName>
    <definedName name="TERM" localSheetId="8">[1]!ERR</definedName>
    <definedName name="TERM" localSheetId="9">[1]!ERR</definedName>
    <definedName name="TERM" localSheetId="10">[1]!ERR</definedName>
    <definedName name="TERM" localSheetId="11">[1]!ERR</definedName>
    <definedName name="TERM" localSheetId="12">[1]!ERR</definedName>
    <definedName name="TERM" localSheetId="13">[1]!ERR</definedName>
    <definedName name="TERM" localSheetId="14">[1]!ERR</definedName>
    <definedName name="TERM" localSheetId="15">[1]!ERR</definedName>
    <definedName name="TERM" localSheetId="16">[1]!ERR</definedName>
    <definedName name="TERM" localSheetId="17">[1]!ERR</definedName>
    <definedName name="TERM" localSheetId="18">[1]!ERR</definedName>
    <definedName name="TERM" localSheetId="19">[1]!ERR</definedName>
    <definedName name="TERM" localSheetId="20">[1]!ERR</definedName>
    <definedName name="TERM" localSheetId="21">[1]!ERR</definedName>
    <definedName name="TERM" localSheetId="22">[1]!ERR</definedName>
    <definedName name="TERM" localSheetId="23">[1]!ERR</definedName>
    <definedName name="TERM" localSheetId="24">[1]!ERR</definedName>
    <definedName name="TERM" localSheetId="25">[1]!ERR</definedName>
    <definedName name="TERM" localSheetId="26">[1]!ERR</definedName>
    <definedName name="TERM" localSheetId="27">[1]!ERR</definedName>
    <definedName name="TERM" localSheetId="28">[1]!ERR</definedName>
    <definedName name="TERM" localSheetId="29">[1]!ERR</definedName>
    <definedName name="TERM" localSheetId="30">[1]!ERR</definedName>
    <definedName name="TERM" localSheetId="31">[1]!ERR</definedName>
    <definedName name="TERM" localSheetId="1">[1]!ERR</definedName>
    <definedName name="TERM" localSheetId="2">[1]!ERR</definedName>
    <definedName name="TERM" localSheetId="3">[1]!ERR</definedName>
    <definedName name="TERM" localSheetId="4">[1]!ERR</definedName>
    <definedName name="TERM">[1]!ERR</definedName>
    <definedName name="TÉRMINOS" localSheetId="7">[1]!ERR</definedName>
    <definedName name="TÉRMINOS" localSheetId="8">[1]!ERR</definedName>
    <definedName name="TÉRMINOS" localSheetId="9">[1]!ERR</definedName>
    <definedName name="TÉRMINOS" localSheetId="10">[1]!ERR</definedName>
    <definedName name="TÉRMINOS" localSheetId="11">[1]!ERR</definedName>
    <definedName name="TÉRMINOS" localSheetId="12">[1]!ERR</definedName>
    <definedName name="TÉRMINOS" localSheetId="13">[1]!ERR</definedName>
    <definedName name="TÉRMINOS" localSheetId="14">[1]!ERR</definedName>
    <definedName name="TÉRMINOS" localSheetId="15">[1]!ERR</definedName>
    <definedName name="TÉRMINOS" localSheetId="16">[1]!ERR</definedName>
    <definedName name="TÉRMINOS" localSheetId="17">[1]!ERR</definedName>
    <definedName name="TÉRMINOS" localSheetId="18">[1]!ERR</definedName>
    <definedName name="TÉRMINOS" localSheetId="19">[1]!ERR</definedName>
    <definedName name="TÉRMINOS" localSheetId="20">[1]!ERR</definedName>
    <definedName name="TÉRMINOS" localSheetId="21">[1]!ERR</definedName>
    <definedName name="TÉRMINOS" localSheetId="22">[1]!ERR</definedName>
    <definedName name="TÉRMINOS" localSheetId="23">[1]!ERR</definedName>
    <definedName name="TÉRMINOS" localSheetId="24">[1]!ERR</definedName>
    <definedName name="TÉRMINOS" localSheetId="25">[1]!ERR</definedName>
    <definedName name="TÉRMINOS" localSheetId="26">[1]!ERR</definedName>
    <definedName name="TÉRMINOS" localSheetId="27">[1]!ERR</definedName>
    <definedName name="TÉRMINOS" localSheetId="28">[1]!ERR</definedName>
    <definedName name="TÉRMINOS" localSheetId="29">[1]!ERR</definedName>
    <definedName name="TÉRMINOS" localSheetId="30">[1]!ERR</definedName>
    <definedName name="TÉRMINOS" localSheetId="31">[1]!ERR</definedName>
    <definedName name="TÉRMINOS" localSheetId="1">[1]!ERR</definedName>
    <definedName name="TÉRMINOS" localSheetId="2">[1]!ERR</definedName>
    <definedName name="TÉRMINOS" localSheetId="3">[1]!ERR</definedName>
    <definedName name="TÉRMINOS" localSheetId="4">[1]!ERR</definedName>
    <definedName name="TÉRMINOS">[1]!ERR</definedName>
    <definedName name="unidades">#N/A</definedName>
    <definedName name="uriel" localSheetId="7">[1]!ERR</definedName>
    <definedName name="uriel" localSheetId="8">[1]!ERR</definedName>
    <definedName name="uriel" localSheetId="9">[1]!ERR</definedName>
    <definedName name="uriel" localSheetId="10">[1]!ERR</definedName>
    <definedName name="uriel" localSheetId="11">[1]!ERR</definedName>
    <definedName name="uriel" localSheetId="12">[1]!ERR</definedName>
    <definedName name="uriel" localSheetId="13">[1]!ERR</definedName>
    <definedName name="uriel" localSheetId="14">[1]!ERR</definedName>
    <definedName name="uriel" localSheetId="15">[1]!ERR</definedName>
    <definedName name="uriel" localSheetId="16">[1]!ERR</definedName>
    <definedName name="uriel" localSheetId="17">[1]!ERR</definedName>
    <definedName name="uriel" localSheetId="18">[1]!ERR</definedName>
    <definedName name="uriel" localSheetId="19">[1]!ERR</definedName>
    <definedName name="uriel" localSheetId="20">[1]!ERR</definedName>
    <definedName name="uriel" localSheetId="21">[1]!ERR</definedName>
    <definedName name="uriel" localSheetId="22">[1]!ERR</definedName>
    <definedName name="uriel" localSheetId="23">[1]!ERR</definedName>
    <definedName name="uriel" localSheetId="24">[1]!ERR</definedName>
    <definedName name="uriel" localSheetId="25">[1]!ERR</definedName>
    <definedName name="uriel" localSheetId="26">[1]!ERR</definedName>
    <definedName name="uriel" localSheetId="27">[1]!ERR</definedName>
    <definedName name="uriel" localSheetId="28">[1]!ERR</definedName>
    <definedName name="uriel" localSheetId="29">[1]!ERR</definedName>
    <definedName name="uriel" localSheetId="30">[1]!ERR</definedName>
    <definedName name="uriel" localSheetId="31">[1]!ERR</definedName>
    <definedName name="uriel" localSheetId="1">[1]!ERR</definedName>
    <definedName name="uriel" localSheetId="2">[1]!ERR</definedName>
    <definedName name="uriel" localSheetId="3">[1]!ERR</definedName>
    <definedName name="uriel" localSheetId="4">[1]!ERR</definedName>
    <definedName name="uriel">[1]!ERR</definedName>
    <definedName name="VALORES">[8]TARIFAS!$A$1:$F$52</definedName>
    <definedName name="W" localSheetId="26">#REF!</definedName>
    <definedName name="W" localSheetId="5">#REF!</definedName>
    <definedName name="W">#REF!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0" i="3" l="1"/>
  <c r="I41" i="3"/>
  <c r="A13" i="39" l="1"/>
  <c r="A12" i="39"/>
  <c r="A11" i="39"/>
  <c r="A10" i="39"/>
  <c r="I12" i="32"/>
  <c r="I13" i="32"/>
  <c r="I11" i="32"/>
  <c r="I11" i="8"/>
  <c r="F37" i="3"/>
  <c r="I37" i="3"/>
  <c r="I7" i="43"/>
  <c r="F5" i="43"/>
  <c r="A11" i="43" s="1"/>
  <c r="E5" i="43"/>
  <c r="C5" i="43"/>
  <c r="B5" i="43"/>
  <c r="I7" i="37"/>
  <c r="I11" i="37"/>
  <c r="F5" i="37"/>
  <c r="E5" i="37"/>
  <c r="I7" i="38"/>
  <c r="I11" i="38"/>
  <c r="F5" i="38"/>
  <c r="E5" i="38"/>
  <c r="C7" i="34"/>
  <c r="C7" i="33"/>
  <c r="C7" i="32"/>
  <c r="C7" i="31"/>
  <c r="C7" i="30"/>
  <c r="C7" i="29"/>
  <c r="C7" i="28"/>
  <c r="C7" i="27"/>
  <c r="C7" i="26"/>
  <c r="C7" i="24"/>
  <c r="C7" i="23"/>
  <c r="C7" i="22"/>
  <c r="C7" i="21"/>
  <c r="C7" i="20"/>
  <c r="C7" i="19"/>
  <c r="C7" i="18"/>
  <c r="C7" i="8"/>
  <c r="C7" i="7"/>
  <c r="C7" i="11"/>
  <c r="C7" i="42"/>
  <c r="I12" i="35"/>
  <c r="I11" i="43"/>
  <c r="I15" i="43" s="1"/>
  <c r="I17" i="43" s="1"/>
  <c r="C7" i="43"/>
  <c r="B3" i="43"/>
  <c r="I11" i="35"/>
  <c r="F35" i="3" l="1"/>
  <c r="F5" i="42"/>
  <c r="A11" i="42" s="1"/>
  <c r="E5" i="42"/>
  <c r="I24" i="42"/>
  <c r="I26" i="42" s="1"/>
  <c r="I7" i="42"/>
  <c r="C5" i="42"/>
  <c r="B5" i="42"/>
  <c r="B3" i="42"/>
  <c r="F5" i="40" l="1"/>
  <c r="E5" i="40"/>
  <c r="B3" i="40"/>
  <c r="H50" i="40"/>
  <c r="G41" i="40"/>
  <c r="G38" i="40"/>
  <c r="H42" i="40" s="1"/>
  <c r="H34" i="40"/>
  <c r="H25" i="40"/>
  <c r="G12" i="40"/>
  <c r="H13" i="40" s="1"/>
  <c r="H43" i="40" l="1"/>
  <c r="H52" i="40" s="1"/>
  <c r="G39" i="3" s="1"/>
  <c r="C5" i="11" l="1"/>
  <c r="B5" i="11"/>
  <c r="B3" i="11"/>
  <c r="B3" i="8"/>
  <c r="A9" i="39"/>
  <c r="A8" i="39"/>
  <c r="W16" i="39"/>
  <c r="A14" i="39"/>
  <c r="C2" i="39"/>
  <c r="C1" i="39"/>
  <c r="I24" i="38" l="1"/>
  <c r="I26" i="38" s="1"/>
  <c r="F40" i="3" s="1"/>
  <c r="A11" i="38"/>
  <c r="C7" i="38"/>
  <c r="C5" i="38"/>
  <c r="B5" i="38"/>
  <c r="B3" i="38"/>
  <c r="I14" i="37"/>
  <c r="I16" i="37" s="1"/>
  <c r="F41" i="3" s="1"/>
  <c r="A11" i="37"/>
  <c r="C5" i="37"/>
  <c r="B5" i="37"/>
  <c r="B3" i="37"/>
  <c r="I35" i="3" l="1"/>
  <c r="I11" i="28"/>
  <c r="I12" i="26"/>
  <c r="I11" i="26"/>
  <c r="I11" i="23"/>
  <c r="I11" i="22"/>
  <c r="H11" i="20"/>
  <c r="I11" i="20" s="1"/>
  <c r="I11" i="19"/>
  <c r="I12" i="18"/>
  <c r="H11" i="7"/>
  <c r="I11" i="7" s="1"/>
  <c r="I11" i="6"/>
  <c r="I12" i="11"/>
  <c r="I11" i="11"/>
  <c r="I11" i="18"/>
  <c r="I7" i="35" l="1"/>
  <c r="F5" i="35"/>
  <c r="E5" i="35"/>
  <c r="I15" i="35"/>
  <c r="I17" i="35" s="1"/>
  <c r="C5" i="35"/>
  <c r="B5" i="35"/>
  <c r="B3" i="35"/>
  <c r="I7" i="34"/>
  <c r="F5" i="34"/>
  <c r="A11" i="34" s="1"/>
  <c r="E5" i="34"/>
  <c r="I15" i="34"/>
  <c r="I17" i="34" s="1"/>
  <c r="C5" i="34"/>
  <c r="B5" i="34"/>
  <c r="B3" i="34"/>
  <c r="I7" i="33"/>
  <c r="F5" i="33"/>
  <c r="A11" i="33" s="1"/>
  <c r="E5" i="33"/>
  <c r="I15" i="33"/>
  <c r="I17" i="33" s="1"/>
  <c r="F21" i="3" s="1"/>
  <c r="C5" i="33"/>
  <c r="B5" i="33"/>
  <c r="B3" i="33"/>
  <c r="E5" i="32"/>
  <c r="F5" i="32"/>
  <c r="A11" i="32" s="1"/>
  <c r="I7" i="32"/>
  <c r="C5" i="32"/>
  <c r="B5" i="32"/>
  <c r="I16" i="32"/>
  <c r="I18" i="32" s="1"/>
  <c r="F20" i="3" s="1"/>
  <c r="B3" i="32"/>
  <c r="I7" i="31"/>
  <c r="F5" i="31"/>
  <c r="A11" i="31" s="1"/>
  <c r="E5" i="31"/>
  <c r="I24" i="31"/>
  <c r="I26" i="31" s="1"/>
  <c r="F34" i="3" s="1"/>
  <c r="I34" i="3" s="1"/>
  <c r="C5" i="31"/>
  <c r="B5" i="31"/>
  <c r="B3" i="31"/>
  <c r="I7" i="30"/>
  <c r="F5" i="30"/>
  <c r="A11" i="30" s="1"/>
  <c r="E5" i="30"/>
  <c r="C5" i="30"/>
  <c r="I24" i="30"/>
  <c r="I26" i="30" s="1"/>
  <c r="F33" i="3" s="1"/>
  <c r="I33" i="3" s="1"/>
  <c r="B5" i="30"/>
  <c r="B3" i="30"/>
  <c r="I7" i="29"/>
  <c r="C5" i="29"/>
  <c r="E5" i="29"/>
  <c r="F5" i="29"/>
  <c r="A11" i="29" s="1"/>
  <c r="I15" i="29"/>
  <c r="I17" i="29" s="1"/>
  <c r="F32" i="3" s="1"/>
  <c r="B5" i="29"/>
  <c r="B3" i="29"/>
  <c r="I7" i="28"/>
  <c r="F5" i="28"/>
  <c r="A11" i="28" s="1"/>
  <c r="E5" i="28"/>
  <c r="I24" i="28"/>
  <c r="I26" i="28" s="1"/>
  <c r="F31" i="3" s="1"/>
  <c r="I31" i="3" s="1"/>
  <c r="C5" i="28"/>
  <c r="B5" i="28"/>
  <c r="B3" i="28"/>
  <c r="F5" i="27"/>
  <c r="A11" i="27" s="1"/>
  <c r="E5" i="27"/>
  <c r="I7" i="27"/>
  <c r="I11" i="27"/>
  <c r="I24" i="27" s="1"/>
  <c r="I26" i="27" s="1"/>
  <c r="F30" i="3" s="1"/>
  <c r="C5" i="27"/>
  <c r="B5" i="27"/>
  <c r="B3" i="27"/>
  <c r="I7" i="26"/>
  <c r="F5" i="26"/>
  <c r="A11" i="26" s="1"/>
  <c r="E5" i="26"/>
  <c r="I24" i="26"/>
  <c r="I26" i="26" s="1"/>
  <c r="F29" i="3" s="1"/>
  <c r="C5" i="26"/>
  <c r="B5" i="26"/>
  <c r="B3" i="26"/>
  <c r="I7" i="24"/>
  <c r="F5" i="24"/>
  <c r="A11" i="24" s="1"/>
  <c r="E5" i="24"/>
  <c r="I11" i="24"/>
  <c r="I24" i="24" s="1"/>
  <c r="I26" i="24" s="1"/>
  <c r="F18" i="3" s="1"/>
  <c r="C5" i="24"/>
  <c r="B5" i="24"/>
  <c r="B3" i="24"/>
  <c r="I7" i="23"/>
  <c r="F5" i="23"/>
  <c r="A11" i="23" s="1"/>
  <c r="E5" i="23"/>
  <c r="I13" i="23"/>
  <c r="I15" i="23" s="1"/>
  <c r="F17" i="3" s="1"/>
  <c r="I17" i="3" s="1"/>
  <c r="C5" i="23"/>
  <c r="B5" i="23"/>
  <c r="B3" i="23"/>
  <c r="I7" i="22"/>
  <c r="F5" i="22"/>
  <c r="A11" i="22" s="1"/>
  <c r="E5" i="22"/>
  <c r="C5" i="22"/>
  <c r="B5" i="22"/>
  <c r="I14" i="22"/>
  <c r="I16" i="22" s="1"/>
  <c r="F16" i="3" s="1"/>
  <c r="B3" i="22"/>
  <c r="I7" i="21"/>
  <c r="F5" i="21"/>
  <c r="A11" i="21" s="1"/>
  <c r="E5" i="21"/>
  <c r="I11" i="21"/>
  <c r="I24" i="21" s="1"/>
  <c r="I26" i="21" s="1"/>
  <c r="F27" i="3" s="1"/>
  <c r="C5" i="21"/>
  <c r="B5" i="21"/>
  <c r="B3" i="21"/>
  <c r="I7" i="20"/>
  <c r="F5" i="20"/>
  <c r="A11" i="20" s="1"/>
  <c r="E5" i="20"/>
  <c r="I24" i="20"/>
  <c r="I26" i="20" s="1"/>
  <c r="F26" i="3" s="1"/>
  <c r="I26" i="3" s="1"/>
  <c r="C5" i="20"/>
  <c r="B5" i="20"/>
  <c r="B3" i="20"/>
  <c r="I7" i="19"/>
  <c r="F5" i="19"/>
  <c r="A11" i="19" s="1"/>
  <c r="E5" i="19"/>
  <c r="I24" i="19"/>
  <c r="I26" i="19" s="1"/>
  <c r="F25" i="3" s="1"/>
  <c r="I25" i="3" s="1"/>
  <c r="C5" i="19"/>
  <c r="B5" i="19"/>
  <c r="B3" i="19"/>
  <c r="I7" i="18"/>
  <c r="F5" i="18"/>
  <c r="A11" i="18" s="1"/>
  <c r="A12" i="18" s="1"/>
  <c r="E5" i="18"/>
  <c r="C5" i="18"/>
  <c r="I24" i="18"/>
  <c r="I26" i="18" s="1"/>
  <c r="F24" i="3" s="1"/>
  <c r="B5" i="18"/>
  <c r="B3" i="18"/>
  <c r="F5" i="8"/>
  <c r="A11" i="8" s="1"/>
  <c r="I7" i="8"/>
  <c r="C5" i="8"/>
  <c r="E5" i="8"/>
  <c r="A11" i="7"/>
  <c r="I7" i="7"/>
  <c r="C5" i="7"/>
  <c r="F5" i="7"/>
  <c r="E5" i="7"/>
  <c r="B5" i="7"/>
  <c r="B5" i="6"/>
  <c r="F5" i="6"/>
  <c r="E5" i="6"/>
  <c r="F5" i="11"/>
  <c r="A11" i="11" s="1"/>
  <c r="A12" i="11" s="1"/>
  <c r="A11" i="6"/>
  <c r="I7" i="11"/>
  <c r="E5" i="11"/>
  <c r="F39" i="3" l="1"/>
  <c r="I39" i="3" s="1"/>
  <c r="B5" i="40"/>
  <c r="C5" i="40"/>
  <c r="H43" i="17"/>
  <c r="G34" i="17"/>
  <c r="G33" i="17"/>
  <c r="G32" i="17"/>
  <c r="G31" i="17"/>
  <c r="G30" i="17"/>
  <c r="G25" i="17"/>
  <c r="G24" i="17"/>
  <c r="G23" i="17"/>
  <c r="G18" i="17"/>
  <c r="G17" i="17"/>
  <c r="G16" i="17"/>
  <c r="G15" i="17"/>
  <c r="G9" i="17"/>
  <c r="H11" i="17" s="1"/>
  <c r="F5" i="17"/>
  <c r="E5" i="17"/>
  <c r="C5" i="17"/>
  <c r="B5" i="17"/>
  <c r="B3" i="17"/>
  <c r="H26" i="17" l="1"/>
  <c r="H35" i="17"/>
  <c r="H19" i="17"/>
  <c r="H36" i="17" s="1"/>
  <c r="H45" i="17" s="1"/>
  <c r="I32" i="3" l="1"/>
  <c r="F5" i="15" l="1"/>
  <c r="C5" i="6"/>
  <c r="I15" i="8" l="1"/>
  <c r="G25" i="16"/>
  <c r="G24" i="16"/>
  <c r="G23" i="16"/>
  <c r="G12" i="16"/>
  <c r="G13" i="16"/>
  <c r="E5" i="16" l="1"/>
  <c r="C5" i="16"/>
  <c r="B5" i="16"/>
  <c r="F5" i="16"/>
  <c r="H50" i="16"/>
  <c r="G41" i="16"/>
  <c r="G40" i="16"/>
  <c r="G39" i="16"/>
  <c r="G34" i="16"/>
  <c r="G33" i="16"/>
  <c r="G32" i="16"/>
  <c r="G31" i="16"/>
  <c r="G30" i="16"/>
  <c r="G22" i="16"/>
  <c r="G21" i="16"/>
  <c r="G20" i="16"/>
  <c r="G19" i="16"/>
  <c r="G14" i="16"/>
  <c r="G11" i="16"/>
  <c r="G10" i="16"/>
  <c r="G9" i="16"/>
  <c r="H15" i="16" l="1"/>
  <c r="H35" i="16"/>
  <c r="H26" i="16"/>
  <c r="H42" i="16"/>
  <c r="H43" i="16" l="1"/>
  <c r="H52" i="16" s="1"/>
  <c r="I27" i="3" l="1"/>
  <c r="G22" i="15" l="1"/>
  <c r="G21" i="15"/>
  <c r="G20" i="15"/>
  <c r="G18" i="15"/>
  <c r="H50" i="15"/>
  <c r="G41" i="15"/>
  <c r="G40" i="15"/>
  <c r="G39" i="15"/>
  <c r="G38" i="15"/>
  <c r="G37" i="15"/>
  <c r="G32" i="15"/>
  <c r="G31" i="15"/>
  <c r="G30" i="15"/>
  <c r="G29" i="15"/>
  <c r="G28" i="15"/>
  <c r="G19" i="15"/>
  <c r="G13" i="15"/>
  <c r="G12" i="15"/>
  <c r="G11" i="15"/>
  <c r="G10" i="15"/>
  <c r="G9" i="15"/>
  <c r="C5" i="15"/>
  <c r="F5" i="14"/>
  <c r="C5" i="14"/>
  <c r="H48" i="14"/>
  <c r="G39" i="14"/>
  <c r="G38" i="14"/>
  <c r="G37" i="14"/>
  <c r="G36" i="14"/>
  <c r="G35" i="14"/>
  <c r="G30" i="14"/>
  <c r="G29" i="14"/>
  <c r="G28" i="14"/>
  <c r="G27" i="14"/>
  <c r="G26" i="14"/>
  <c r="G21" i="14"/>
  <c r="G20" i="14"/>
  <c r="G19" i="14"/>
  <c r="G18" i="14"/>
  <c r="G13" i="14"/>
  <c r="G12" i="14"/>
  <c r="G11" i="14"/>
  <c r="G10" i="14"/>
  <c r="G9" i="14"/>
  <c r="H40" i="14" l="1"/>
  <c r="H14" i="14"/>
  <c r="H31" i="14"/>
  <c r="H24" i="15"/>
  <c r="H14" i="15"/>
  <c r="H33" i="15"/>
  <c r="H42" i="15"/>
  <c r="H22" i="14"/>
  <c r="H41" i="14" s="1"/>
  <c r="H50" i="14" l="1"/>
  <c r="H43" i="15"/>
  <c r="H52" i="15" s="1"/>
  <c r="I21" i="3" l="1"/>
  <c r="C7" i="6"/>
  <c r="I15" i="11" l="1"/>
  <c r="I17" i="11" s="1"/>
  <c r="F11" i="3" s="1"/>
  <c r="I11" i="3" s="1"/>
  <c r="I17" i="8" l="1"/>
  <c r="F14" i="3" s="1"/>
  <c r="I14" i="3" s="1"/>
  <c r="I15" i="7"/>
  <c r="I17" i="7" s="1"/>
  <c r="F13" i="3" s="1"/>
  <c r="I13" i="3" s="1"/>
  <c r="B3" i="7"/>
  <c r="I14" i="6"/>
  <c r="I16" i="6" s="1"/>
  <c r="F12" i="3" s="1"/>
  <c r="I12" i="3" s="1"/>
  <c r="B3" i="6"/>
  <c r="I30" i="3" l="1"/>
  <c r="I29" i="3"/>
  <c r="I18" i="3"/>
  <c r="I20" i="3"/>
  <c r="H42" i="3" l="1"/>
  <c r="I24" i="3" l="1"/>
  <c r="C53" i="3" l="1"/>
  <c r="I16" i="3" l="1"/>
  <c r="I42" i="3" s="1"/>
  <c r="I44" i="3" l="1"/>
  <c r="I45" i="3" l="1"/>
  <c r="I43" i="3"/>
  <c r="I46" i="3" l="1"/>
  <c r="I47" i="3" s="1"/>
</calcChain>
</file>

<file path=xl/comments1.xml><?xml version="1.0" encoding="utf-8"?>
<comments xmlns="http://schemas.openxmlformats.org/spreadsheetml/2006/main">
  <authors>
    <author>ASUS</author>
  </authors>
  <commentList>
    <comment ref="G11" authorId="0" shapeId="0">
      <text>
        <r>
          <rPr>
            <b/>
            <sz val="9"/>
            <color indexed="81"/>
            <rFont val="Tahoma"/>
            <family val="2"/>
          </rPr>
          <t>ASUS:</t>
        </r>
        <r>
          <rPr>
            <sz val="9"/>
            <color indexed="81"/>
            <rFont val="Tahoma"/>
            <family val="2"/>
          </rPr>
          <t xml:space="preserve">
</t>
        </r>
        <r>
          <rPr>
            <sz val="10"/>
            <color indexed="81"/>
            <rFont val="Tahoma"/>
            <family val="2"/>
          </rPr>
          <t>dos secciones de 3,91 de ancho por 9,37 de largo.</t>
        </r>
      </text>
    </comment>
  </commentList>
</comments>
</file>

<file path=xl/sharedStrings.xml><?xml version="1.0" encoding="utf-8"?>
<sst xmlns="http://schemas.openxmlformats.org/spreadsheetml/2006/main" count="1037" uniqueCount="203">
  <si>
    <t>ITEM</t>
  </si>
  <si>
    <t>Firma</t>
  </si>
  <si>
    <t>Nombre y Apellidos</t>
  </si>
  <si>
    <t xml:space="preserve">Cargo: </t>
  </si>
  <si>
    <t>Elaboró:</t>
  </si>
  <si>
    <t>Nombre</t>
  </si>
  <si>
    <t>Cargo</t>
  </si>
  <si>
    <t>Institucion Educativa</t>
  </si>
  <si>
    <t>Rector</t>
  </si>
  <si>
    <t xml:space="preserve">NOMBRE INSTITUCION EDUCATIVA </t>
  </si>
  <si>
    <t xml:space="preserve">NOMBRE PROYECTO </t>
  </si>
  <si>
    <t xml:space="preserve">FECHA ESTUDIO DE MERCADO </t>
  </si>
  <si>
    <t>PRESUPUESTO OFICIAL</t>
  </si>
  <si>
    <t>PLAZO DE EJECUCIÓN</t>
  </si>
  <si>
    <t>VARIABLES CONSIDERADAS PARA CALCULAR EL PRESUPUESTO</t>
  </si>
  <si>
    <t>CODIGO UNSPSC</t>
  </si>
  <si>
    <t xml:space="preserve">DESCRIPCIÓN </t>
  </si>
  <si>
    <t>ACTIVIDAD</t>
  </si>
  <si>
    <t>IVA</t>
  </si>
  <si>
    <t>VALOR TOTAL</t>
  </si>
  <si>
    <t>CANT.</t>
  </si>
  <si>
    <t>VALOR UNI.</t>
  </si>
  <si>
    <t>-</t>
  </si>
  <si>
    <t>UND.</t>
  </si>
  <si>
    <t>CARPINTERIA METALICA</t>
  </si>
  <si>
    <t>SUBTOTAL</t>
  </si>
  <si>
    <t>ADMINISTRACIÓN</t>
  </si>
  <si>
    <t>IMPREVISTOS</t>
  </si>
  <si>
    <t>UTILIDAD</t>
  </si>
  <si>
    <t>COSTO TOTAL INDIRECTO</t>
  </si>
  <si>
    <t>VALOR FINAL</t>
  </si>
  <si>
    <t xml:space="preserve">MEMORIA DE CANTIDADES </t>
  </si>
  <si>
    <t>OBJETO</t>
  </si>
  <si>
    <t xml:space="preserve">CAPITULO </t>
  </si>
  <si>
    <t xml:space="preserve">ITEM </t>
  </si>
  <si>
    <t>UBICACIÓN</t>
  </si>
  <si>
    <t>UNIDAD</t>
  </si>
  <si>
    <t xml:space="preserve">DESCRIPCION </t>
  </si>
  <si>
    <t xml:space="preserve">DIMENSIONES </t>
  </si>
  <si>
    <t>MEDIDA TOTAL</t>
  </si>
  <si>
    <t>Longitud
(m)</t>
  </si>
  <si>
    <t>Alto 
(m)</t>
  </si>
  <si>
    <t>Ancho 
(m)</t>
  </si>
  <si>
    <t>No. Elemento</t>
  </si>
  <si>
    <t>Area/Vol./Peso 
(m2/m3/Kg)</t>
  </si>
  <si>
    <t>SUB TOTAL</t>
  </si>
  <si>
    <t>TOTAL</t>
  </si>
  <si>
    <t xml:space="preserve">
ESQUEMA / PLANO DESCRIPTIVO</t>
  </si>
  <si>
    <t>OBSERVACIONES</t>
  </si>
  <si>
    <t>Elaboro</t>
  </si>
  <si>
    <t>Vo. Bo. Entidad</t>
  </si>
  <si>
    <t>Profesional de apoyo infraestructura educativa</t>
  </si>
  <si>
    <t>Und</t>
  </si>
  <si>
    <t>ANALISIS DE PRECIOS UNITARIOS</t>
  </si>
  <si>
    <t>I. EQUIPOS</t>
  </si>
  <si>
    <t>DESCRIPCIÓN</t>
  </si>
  <si>
    <t>VALOR UNITARIO</t>
  </si>
  <si>
    <t xml:space="preserve">VALOR PARCIAL </t>
  </si>
  <si>
    <t>Herramienta menor</t>
  </si>
  <si>
    <t>hr</t>
  </si>
  <si>
    <t>SUBTOTAL $</t>
  </si>
  <si>
    <t xml:space="preserve">II. MATERIALES </t>
  </si>
  <si>
    <t>III. MANO DE OBRA</t>
  </si>
  <si>
    <t>CANT</t>
  </si>
  <si>
    <t xml:space="preserve">Cuadrilla AA (Albañileria) </t>
  </si>
  <si>
    <t>IV. TRANSPORTES</t>
  </si>
  <si>
    <t xml:space="preserve">CANTIDAD </t>
  </si>
  <si>
    <t>TOTAL COSTO DIRECTO $</t>
  </si>
  <si>
    <t xml:space="preserve">COSTOS INDIRECTOS </t>
  </si>
  <si>
    <t>PORCENTAJE (%)</t>
  </si>
  <si>
    <t xml:space="preserve">VALOR TOTAL </t>
  </si>
  <si>
    <t xml:space="preserve">Administracion     </t>
  </si>
  <si>
    <t xml:space="preserve">Imprevistos     </t>
  </si>
  <si>
    <t xml:space="preserve">Utilidades     </t>
  </si>
  <si>
    <t xml:space="preserve">TOTAL COSTOS INDIRECTOS $     </t>
  </si>
  <si>
    <t xml:space="preserve">TOTAL PRECIOS UNITARIOS $     </t>
  </si>
  <si>
    <t>Observaciones:</t>
  </si>
  <si>
    <t xml:space="preserve">Vo. Bo. </t>
  </si>
  <si>
    <t>Elaborado Por:JEFFERSON CORREDOR GONZALEZ</t>
  </si>
  <si>
    <t xml:space="preserve">Cargo:                                Profesional Contratado </t>
  </si>
  <si>
    <t>No. Cedula:                           1.118.558.231</t>
  </si>
  <si>
    <t>OBJETO: ADECUACION DE INSTALACIONES PARA RESTAURANTE ESCOLAR EN LA I.E SANTA TERESA- SEDE POLICARPA SALAVARRIETA, VDA 1RO DE MAYO</t>
  </si>
  <si>
    <t xml:space="preserve">Cuadrilla FF (Electrica) </t>
  </si>
  <si>
    <t>UNIDAD: m</t>
  </si>
  <si>
    <t>UNIDAD: Und</t>
  </si>
  <si>
    <t>Interruptor sencillo line decorativa</t>
  </si>
  <si>
    <t>Interruptor doble linea decorativa</t>
  </si>
  <si>
    <t>M2</t>
  </si>
  <si>
    <t>Andamio tubular stand. (inc. Tijeras)</t>
  </si>
  <si>
    <t xml:space="preserve">Hidrolavadora </t>
  </si>
  <si>
    <t>Agua para obra</t>
  </si>
  <si>
    <t>Jabon industrial neutro</t>
  </si>
  <si>
    <t>Cinta multiseal rollo 10*0.15 m gris o aluminio</t>
  </si>
  <si>
    <t>Amarre teja tapa metalica 26 cm cal. 18</t>
  </si>
  <si>
    <t>Teja eternit ondulada No.6</t>
  </si>
  <si>
    <t>Lt</t>
  </si>
  <si>
    <t>Tablon de madera de 3 x 0.25 x 0.05 (alquiler)</t>
  </si>
  <si>
    <t>Sm</t>
  </si>
  <si>
    <t>OBJETO:</t>
  </si>
  <si>
    <t>UNIDAD (m2)</t>
  </si>
  <si>
    <t>Herramienta menor 10% M.O. HH</t>
  </si>
  <si>
    <t>HR</t>
  </si>
  <si>
    <t xml:space="preserve">Lija pliego No 120  de 9" x 11" (230 x 280 mm) </t>
  </si>
  <si>
    <t>und</t>
  </si>
  <si>
    <t>Anticorrosivo gris/blanco/rojo</t>
  </si>
  <si>
    <t>gal</t>
  </si>
  <si>
    <t>Thinner</t>
  </si>
  <si>
    <t>Esmalte brillante tipo pintulux de Pintuco o similar</t>
  </si>
  <si>
    <t xml:space="preserve">Cuadrilla CC-1 (Pintura) </t>
  </si>
  <si>
    <t>h</t>
  </si>
  <si>
    <t>Datos tomados según Resolución 0077 de 2022, por medio del cual se adopta los precios oficiales de la Gobernación de Casanare.</t>
  </si>
  <si>
    <t>Elaborado Por:              JEFFERSON CORREDOR GONZALEZ</t>
  </si>
  <si>
    <t>No. Cedula:                             1.118.558.231</t>
  </si>
  <si>
    <t>Sikaflex-1A cartucho 300 ml</t>
  </si>
  <si>
    <t>Teja tipo master 1000 cal 28 pintada</t>
  </si>
  <si>
    <t>CUBIERTA 6,5x3</t>
  </si>
  <si>
    <t>Placa base en concreto 3000 psi e=0.20 m reforzado con malla electrosoldada Q-5 de 6 mmPISO</t>
  </si>
  <si>
    <t>SOPORTE PLACA</t>
  </si>
  <si>
    <t>COMPLEMENTARIOS</t>
  </si>
  <si>
    <t>Transporte de materiales</t>
  </si>
  <si>
    <t>ML</t>
  </si>
  <si>
    <t>UND</t>
  </si>
  <si>
    <t>KG</t>
  </si>
  <si>
    <t>Columnas Tuberia Petrolera D=3 1/2 "</t>
  </si>
  <si>
    <t xml:space="preserve">Acero ASTM - A706  </t>
  </si>
  <si>
    <t>Correa metalica en perfil estructural cuadrado 100 x 100 x 2 mm, con anticorrosivo</t>
  </si>
  <si>
    <t>INSTITUCION EDUCATIVA</t>
  </si>
  <si>
    <t>NOMBRE DEL PROYECTO</t>
  </si>
  <si>
    <t>VIGENCIA</t>
  </si>
  <si>
    <t>MESES</t>
  </si>
  <si>
    <t>MES 1</t>
  </si>
  <si>
    <t>MES 2</t>
  </si>
  <si>
    <t>MES 3</t>
  </si>
  <si>
    <t>MES 4</t>
  </si>
  <si>
    <t>MES 5</t>
  </si>
  <si>
    <t>N</t>
  </si>
  <si>
    <t>ACTIVIDAD DEL PROYECTO</t>
  </si>
  <si>
    <t xml:space="preserve">DURACION </t>
  </si>
  <si>
    <t>S1</t>
  </si>
  <si>
    <t>S2</t>
  </si>
  <si>
    <t>S3</t>
  </si>
  <si>
    <t>S4</t>
  </si>
  <si>
    <t>S5</t>
  </si>
  <si>
    <t>S6</t>
  </si>
  <si>
    <t>S7</t>
  </si>
  <si>
    <t>S8</t>
  </si>
  <si>
    <t>S9</t>
  </si>
  <si>
    <t>S10</t>
  </si>
  <si>
    <t>S11</t>
  </si>
  <si>
    <t>S12</t>
  </si>
  <si>
    <t>S13</t>
  </si>
  <si>
    <t>S14</t>
  </si>
  <si>
    <t>S15</t>
  </si>
  <si>
    <t>S16</t>
  </si>
  <si>
    <t>S17</t>
  </si>
  <si>
    <t>S18</t>
  </si>
  <si>
    <t>S19</t>
  </si>
  <si>
    <t>S20</t>
  </si>
  <si>
    <t>FLUJO DE FONDOS</t>
  </si>
  <si>
    <t xml:space="preserve"> VALOR TOTAL DEL PROYECTO </t>
  </si>
  <si>
    <t>Revisó:</t>
  </si>
  <si>
    <t>ml</t>
  </si>
  <si>
    <t>Platina apoyo 0.15*0.1 m lamina HR 1/4" con 2 anclajes de 5/8" instalada. Cod. 7280</t>
  </si>
  <si>
    <t>Teja tipo master 1000 cal 28 pintada. Cod. 4807</t>
  </si>
  <si>
    <t>Correa metalica en perfil estructural cuadrado 100 x 100 x 2 mm, con anticorrosivo, esmalte e instalacion. Cod. 7778</t>
  </si>
  <si>
    <t>Correa metalica en perfil estructural rectangular 100 x 40 x 1.5 mm, con anticorrosivo, esmalte e instalacion. Cod. 6713</t>
  </si>
  <si>
    <t>SEDE PRINCIPAL</t>
  </si>
  <si>
    <t xml:space="preserve">CUBIERTA 12,5x2 </t>
  </si>
  <si>
    <t>SEDE PRIMARIA</t>
  </si>
  <si>
    <t>JHONATAN FERNANDO CELY MALDONADO</t>
  </si>
  <si>
    <t>LUIS CARLOS MORA ÁVILA</t>
  </si>
  <si>
    <t>CARLOS TARAZONA</t>
  </si>
  <si>
    <t>ACTIVIDADES VARIAS</t>
  </si>
  <si>
    <t>Acero ASTM - A706 (Incluye: suministro - fabricacion - pintura - montaje). Cod. 5422</t>
  </si>
  <si>
    <t>Columnas Tuberia Petrolera D=3 1/2 ". Cod. 5327</t>
  </si>
  <si>
    <t>Platina apoyo fijo 0.25*0.25 m lámina HR 1/4" con 4 perforaciones y 4 pernos 3/4" * 500 mm, tuerca contratuerca. Suministro e Instalacion. Cod. 6670</t>
  </si>
  <si>
    <t>Desmonte lavaderos prefabricados, con retiro. Cod. 6639</t>
  </si>
  <si>
    <t xml:space="preserve">OBJETO: </t>
  </si>
  <si>
    <t>Transporte de materiales - t (pavimentada)</t>
  </si>
  <si>
    <r>
      <t xml:space="preserve">Elaborado Por:              </t>
    </r>
    <r>
      <rPr>
        <b/>
        <sz val="11"/>
        <color theme="1"/>
        <rFont val="Arial"/>
        <family val="2"/>
      </rPr>
      <t>LUIS CARLOS MORA ÁVILA</t>
    </r>
  </si>
  <si>
    <t>No. Cedula:                             1.118.544.065</t>
  </si>
  <si>
    <t>UNIDAD (KM)</t>
  </si>
  <si>
    <t>KM</t>
  </si>
  <si>
    <t>Lavadero prefabricado de 60 x 80. Suministro e Instal. Cod. 1219</t>
  </si>
  <si>
    <t>Correa metalica en perfil estructural cuadrado 100 x 100 x 2 mm, con anticorrosivo, esmalte e instalacion. Cod 7778</t>
  </si>
  <si>
    <t>Enchape pared blanco 25x35 cm de corona o similar 0.25 m. Cod. 6025</t>
  </si>
  <si>
    <t>Demolicion placas aligeradas de espesor menor a 0.25 m. Cod. 6597</t>
  </si>
  <si>
    <t>Placa base en concreto 3000 psi e=0.20 m reforzado con malla electrosoldada Q-5 de 6 mm. Cod. 8213</t>
  </si>
  <si>
    <t>Datos tomados según el listado de precios de referencia para la contratacion de obra publica en la Gobernacion de Casanare, según la resolucion No. 0172 De 28 de Agosto del 2023.</t>
  </si>
  <si>
    <t>Reparacion de acometida domiciliaria alcantarillado
Ø= 6". Cod. 6143</t>
  </si>
  <si>
    <t>Acometida subterranea en cable de cobre aislado
4x4+1x8T AWG THHN/THWN-2 600 V 90°C.
Suministro e instalacion. Cod. 7561</t>
  </si>
  <si>
    <t>Transporte de materiales. (Item modificado)</t>
  </si>
  <si>
    <t>Longitud
(km)</t>
  </si>
  <si>
    <t>Distancia B (carretera Tilodiran-Algarrobo a ingreso sede educativa)</t>
  </si>
  <si>
    <t>Distancia A</t>
  </si>
  <si>
    <t>INSTALACIONES HIDRAULICAS</t>
  </si>
  <si>
    <t>Tanque plástico de 5000 lt. con conexion y distribucion PVC de 1/2" y 1". Suministro e instal. Cod. 1255</t>
  </si>
  <si>
    <t>I.E. LA INMACULADA</t>
  </si>
  <si>
    <t xml:space="preserve">Profesional de apoyo infraestructura educativa </t>
  </si>
  <si>
    <t xml:space="preserve">Cargo:              Profesional de apoyo infraestructura educativa </t>
  </si>
  <si>
    <t>TREINTA (30) Días</t>
  </si>
  <si>
    <r>
      <rPr>
        <b/>
        <sz val="10"/>
        <color indexed="8"/>
        <rFont val="Arial"/>
        <family val="2"/>
      </rPr>
      <t>Observaciones:</t>
    </r>
    <r>
      <rPr>
        <sz val="10"/>
        <color indexed="8"/>
        <rFont val="Arial"/>
        <family val="2"/>
      </rPr>
      <t xml:space="preserve"> El presupuesto esta basado en el listado de precios de referencia para la contratacion de obra publica en la Gobernación de Casanare, según la resolucion No. 0172 De 28 de Agosto del 2023.</t>
    </r>
  </si>
  <si>
    <t>INSTITUCION EDUCATIVA LA INMACULADA (PRINCIPAL y PRIMARIA)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</si>
</sst>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
    <numFmt numFmtId="165" formatCode="0.0"/>
    <numFmt numFmtId="166" formatCode="0.0000"/>
    <numFmt numFmtId="167" formatCode="0.000"/>
  </numFmts>
  <fonts count="27" x14ac:knownFonts="1">
    <font>
      <sz val="11"/>
      <color theme="1"/>
      <name val="Calibri"/>
      <family val="2"/>
      <scheme val="minor"/>
    </font>
    <font>
      <sz val="11"/>
      <color theme="1"/>
      <name val="Calibri"/>
      <family val="2"/>
      <scheme val="minor"/>
    </font>
    <font>
      <b/>
      <sz val="11"/>
      <color theme="0"/>
      <name val="Calibri"/>
      <family val="2"/>
      <scheme val="minor"/>
    </font>
    <font>
      <sz val="9"/>
      <color theme="1"/>
      <name val="Calibri"/>
      <family val="2"/>
      <scheme val="minor"/>
    </font>
    <font>
      <b/>
      <sz val="9"/>
      <color indexed="8"/>
      <name val="Arial"/>
      <family val="2"/>
    </font>
    <font>
      <b/>
      <sz val="11"/>
      <color theme="1"/>
      <name val="Calibri"/>
      <family val="2"/>
      <scheme val="minor"/>
    </font>
    <font>
      <sz val="11"/>
      <name val="Calibri"/>
      <family val="2"/>
      <scheme val="minor"/>
    </font>
    <font>
      <sz val="11"/>
      <color theme="1"/>
      <name val="Arial"/>
      <family val="2"/>
    </font>
    <font>
      <sz val="10"/>
      <color indexed="8"/>
      <name val="Arial"/>
      <family val="2"/>
    </font>
    <font>
      <b/>
      <sz val="10"/>
      <color indexed="8"/>
      <name val="Arial"/>
      <family val="2"/>
    </font>
    <font>
      <b/>
      <sz val="12"/>
      <color theme="1"/>
      <name val="Arial"/>
      <family val="2"/>
    </font>
    <font>
      <b/>
      <sz val="14"/>
      <color theme="1"/>
      <name val="Arial"/>
      <family val="2"/>
    </font>
    <font>
      <b/>
      <sz val="11"/>
      <color theme="1"/>
      <name val="Arial"/>
      <family val="2"/>
    </font>
    <font>
      <sz val="8"/>
      <name val="Calibri"/>
      <family val="2"/>
      <scheme val="minor"/>
    </font>
    <font>
      <sz val="14"/>
      <color theme="1"/>
      <name val="Arial"/>
      <family val="2"/>
    </font>
    <font>
      <b/>
      <sz val="10"/>
      <color theme="1"/>
      <name val="Arial"/>
      <family val="2"/>
    </font>
    <font>
      <sz val="10"/>
      <color theme="1"/>
      <name val="Arial"/>
      <family val="2"/>
    </font>
    <font>
      <sz val="9"/>
      <color indexed="81"/>
      <name val="Tahoma"/>
      <family val="2"/>
    </font>
    <font>
      <b/>
      <sz val="9"/>
      <color indexed="81"/>
      <name val="Tahoma"/>
      <family val="2"/>
    </font>
    <font>
      <sz val="10"/>
      <color indexed="81"/>
      <name val="Tahoma"/>
      <family val="2"/>
    </font>
    <font>
      <b/>
      <sz val="10"/>
      <color theme="0"/>
      <name val="Calibri"/>
      <family val="2"/>
      <scheme val="minor"/>
    </font>
    <font>
      <b/>
      <sz val="9"/>
      <color theme="0"/>
      <name val="Calibri"/>
      <family val="2"/>
      <scheme val="minor"/>
    </font>
    <font>
      <sz val="10"/>
      <color theme="1"/>
      <name val="Calibri"/>
      <family val="2"/>
      <scheme val="minor"/>
    </font>
    <font>
      <sz val="11"/>
      <color theme="4" tint="-0.249977111117893"/>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s>
  <fills count="11">
    <fill>
      <patternFill patternType="none"/>
    </fill>
    <fill>
      <patternFill patternType="gray125"/>
    </fill>
    <fill>
      <patternFill patternType="solid">
        <fgColor theme="4"/>
        <bgColor theme="4"/>
      </patternFill>
    </fill>
    <fill>
      <patternFill patternType="solid">
        <fgColor theme="2"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82C4E8"/>
        <bgColor indexed="64"/>
      </patternFill>
    </fill>
    <fill>
      <patternFill patternType="solid">
        <fgColor theme="2"/>
        <bgColor indexed="64"/>
      </patternFill>
    </fill>
    <fill>
      <patternFill patternType="solid">
        <fgColor theme="4" tint="-0.249977111117893"/>
        <bgColor indexed="64"/>
      </patternFill>
    </fill>
    <fill>
      <patternFill patternType="solid">
        <fgColor theme="8" tint="0.59999389629810485"/>
        <bgColor indexed="64"/>
      </patternFill>
    </fill>
  </fills>
  <borders count="31">
    <border>
      <left/>
      <right/>
      <top/>
      <bottom/>
      <diagonal/>
    </border>
    <border>
      <left style="thin">
        <color theme="4" tint="0.39997558519241921"/>
      </left>
      <right/>
      <top style="thin">
        <color theme="4" tint="0.39997558519241921"/>
      </top>
      <bottom style="thin">
        <color theme="4" tint="0.39997558519241921"/>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right/>
      <top/>
      <bottom style="thin">
        <color indexed="64"/>
      </bottom>
      <diagonal/>
    </border>
    <border>
      <left style="thin">
        <color theme="4"/>
      </left>
      <right style="thin">
        <color theme="4"/>
      </right>
      <top style="thin">
        <color theme="4"/>
      </top>
      <bottom style="thin">
        <color theme="4"/>
      </bottom>
      <diagonal/>
    </border>
    <border>
      <left/>
      <right/>
      <top/>
      <bottom style="thin">
        <color theme="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thin">
        <color theme="4"/>
      </left>
      <right style="thin">
        <color theme="4"/>
      </right>
      <top style="thin">
        <color theme="4"/>
      </top>
      <bottom/>
      <diagonal/>
    </border>
    <border>
      <left/>
      <right/>
      <top style="thin">
        <color theme="4" tint="0.39997558519241921"/>
      </top>
      <bottom style="thin">
        <color theme="4" tint="0.39997558519241921"/>
      </bottom>
      <diagonal/>
    </border>
    <border>
      <left/>
      <right style="thin">
        <color theme="4"/>
      </right>
      <top style="thin">
        <color theme="4" tint="0.39997558519241921"/>
      </top>
      <bottom style="thin">
        <color theme="4" tint="0.39997558519241921"/>
      </bottom>
      <diagonal/>
    </border>
    <border>
      <left style="thin">
        <color theme="0"/>
      </left>
      <right style="thin">
        <color theme="0"/>
      </right>
      <top style="thin">
        <color theme="0"/>
      </top>
      <bottom style="thin">
        <color theme="0"/>
      </bottom>
      <diagonal/>
    </border>
    <border>
      <left/>
      <right/>
      <top style="thin">
        <color theme="4" tint="0.39997558519241921"/>
      </top>
      <bottom/>
      <diagonal/>
    </border>
    <border>
      <left/>
      <right/>
      <top/>
      <bottom style="thin">
        <color theme="4" tint="0.39997558519241921"/>
      </bottom>
      <diagonal/>
    </border>
    <border>
      <left style="thin">
        <color theme="4"/>
      </left>
      <right style="thin">
        <color theme="4"/>
      </right>
      <top/>
      <bottom style="thin">
        <color theme="4"/>
      </bottom>
      <diagonal/>
    </border>
  </borders>
  <cellStyleXfs count="10">
    <xf numFmtId="0" fontId="0" fillId="0" borderId="0"/>
    <xf numFmtId="44" fontId="1" fillId="0" borderId="0" applyFont="0" applyFill="0" applyBorder="0" applyAlignment="0" applyProtection="0"/>
    <xf numFmtId="0" fontId="7" fillId="0" borderId="0"/>
    <xf numFmtId="0" fontId="1" fillId="0" borderId="0"/>
    <xf numFmtId="42" fontId="7"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3" fontId="7" fillId="0" borderId="0" applyFont="0" applyFill="0" applyBorder="0" applyAlignment="0" applyProtection="0"/>
    <xf numFmtId="42" fontId="1" fillId="0" borderId="0" applyFont="0" applyFill="0" applyBorder="0" applyAlignment="0" applyProtection="0"/>
    <xf numFmtId="0" fontId="7" fillId="0" borderId="0"/>
  </cellStyleXfs>
  <cellXfs count="307">
    <xf numFmtId="0" fontId="0" fillId="0" borderId="0" xfId="0"/>
    <xf numFmtId="0" fontId="0" fillId="0" borderId="5" xfId="0" applyBorder="1"/>
    <xf numFmtId="0" fontId="2" fillId="2" borderId="1" xfId="0" applyFont="1" applyFill="1" applyBorder="1" applyAlignment="1">
      <alignment horizontal="centerContinuous"/>
    </xf>
    <xf numFmtId="0" fontId="2" fillId="2" borderId="1" xfId="0" applyFont="1" applyFill="1" applyBorder="1" applyAlignment="1">
      <alignment horizontal="centerContinuous" wrapText="1"/>
    </xf>
    <xf numFmtId="0" fontId="0" fillId="0" borderId="6" xfId="0" applyBorder="1" applyAlignment="1">
      <alignment horizontal="center" vertical="center" wrapText="1"/>
    </xf>
    <xf numFmtId="0" fontId="0" fillId="0" borderId="0" xfId="0" applyAlignment="1">
      <alignment horizontal="center" vertical="center"/>
    </xf>
    <xf numFmtId="0" fontId="0" fillId="0" borderId="6" xfId="0" applyBorder="1" applyAlignment="1">
      <alignment horizontal="center" wrapText="1"/>
    </xf>
    <xf numFmtId="2" fontId="0" fillId="0" borderId="6" xfId="0" applyNumberFormat="1" applyBorder="1" applyAlignment="1">
      <alignment horizontal="center" vertical="center" wrapText="1"/>
    </xf>
    <xf numFmtId="164" fontId="0" fillId="0" borderId="6" xfId="0" applyNumberFormat="1" applyBorder="1" applyAlignment="1">
      <alignment horizontal="right" vertical="center" wrapText="1"/>
    </xf>
    <xf numFmtId="0" fontId="0" fillId="0" borderId="6" xfId="0" applyBorder="1" applyAlignment="1">
      <alignment horizontal="right" vertical="center" wrapText="1"/>
    </xf>
    <xf numFmtId="0" fontId="5" fillId="0" borderId="6" xfId="0" applyFont="1" applyBorder="1" applyAlignment="1">
      <alignment horizontal="justify" vertical="justify" wrapText="1"/>
    </xf>
    <xf numFmtId="0" fontId="5" fillId="0" borderId="6" xfId="0" applyFont="1" applyBorder="1" applyAlignment="1">
      <alignment horizontal="center" vertical="center" wrapText="1"/>
    </xf>
    <xf numFmtId="0" fontId="2" fillId="2" borderId="1" xfId="0" applyFont="1" applyFill="1" applyBorder="1" applyAlignment="1">
      <alignment horizontal="centerContinuous" vertical="center"/>
    </xf>
    <xf numFmtId="0" fontId="2" fillId="2" borderId="1" xfId="0" applyFont="1" applyFill="1" applyBorder="1" applyAlignment="1">
      <alignment horizontal="centerContinuous" vertical="center" wrapText="1"/>
    </xf>
    <xf numFmtId="0" fontId="0" fillId="0" borderId="0" xfId="0" applyAlignment="1">
      <alignment vertical="center"/>
    </xf>
    <xf numFmtId="164" fontId="5" fillId="0" borderId="6" xfId="0" applyNumberFormat="1" applyFont="1" applyBorder="1" applyAlignment="1">
      <alignment horizontal="right" vertical="center" wrapText="1"/>
    </xf>
    <xf numFmtId="0" fontId="4" fillId="0" borderId="0" xfId="0" applyFont="1" applyAlignment="1">
      <alignment horizontal="justify" vertical="justify"/>
    </xf>
    <xf numFmtId="44" fontId="5" fillId="0" borderId="0" xfId="0" applyNumberFormat="1" applyFont="1"/>
    <xf numFmtId="10" fontId="0" fillId="0" borderId="6" xfId="6" applyNumberFormat="1" applyFont="1" applyBorder="1" applyAlignment="1">
      <alignment horizontal="right" vertical="center" wrapText="1"/>
    </xf>
    <xf numFmtId="0" fontId="7" fillId="0" borderId="0" xfId="2" applyAlignment="1">
      <alignment horizontal="center" vertical="center"/>
    </xf>
    <xf numFmtId="0" fontId="12" fillId="4" borderId="11" xfId="2" applyFont="1" applyFill="1" applyBorder="1" applyAlignment="1">
      <alignment horizontal="center" vertical="center"/>
    </xf>
    <xf numFmtId="0" fontId="12" fillId="3" borderId="11" xfId="2" applyFont="1" applyFill="1" applyBorder="1" applyAlignment="1">
      <alignment horizontal="center" vertical="center"/>
    </xf>
    <xf numFmtId="0" fontId="7" fillId="4" borderId="12" xfId="2" applyFill="1" applyBorder="1" applyAlignment="1">
      <alignment horizontal="center" vertical="center"/>
    </xf>
    <xf numFmtId="0" fontId="7" fillId="0" borderId="13" xfId="2" applyBorder="1" applyAlignment="1">
      <alignment horizontal="center" vertical="center" wrapText="1"/>
    </xf>
    <xf numFmtId="0" fontId="12" fillId="4" borderId="11" xfId="2" applyFont="1" applyFill="1" applyBorder="1" applyAlignment="1">
      <alignment horizontal="center" vertical="center" wrapText="1"/>
    </xf>
    <xf numFmtId="0" fontId="7" fillId="0" borderId="12" xfId="2" applyBorder="1" applyAlignment="1">
      <alignment horizontal="center" vertical="center" wrapText="1"/>
    </xf>
    <xf numFmtId="2" fontId="7" fillId="0" borderId="11" xfId="2" applyNumberFormat="1" applyBorder="1" applyAlignment="1">
      <alignment horizontal="center" vertical="center"/>
    </xf>
    <xf numFmtId="0" fontId="7" fillId="0" borderId="11" xfId="2" applyBorder="1" applyAlignment="1">
      <alignment horizontal="center" vertical="center"/>
    </xf>
    <xf numFmtId="2" fontId="10" fillId="6" borderId="12" xfId="2" applyNumberFormat="1" applyFont="1" applyFill="1" applyBorder="1" applyAlignment="1">
      <alignment horizontal="center" vertical="center"/>
    </xf>
    <xf numFmtId="0" fontId="7" fillId="0" borderId="17" xfId="2" applyBorder="1" applyAlignment="1">
      <alignment horizontal="left" vertical="top"/>
    </xf>
    <xf numFmtId="0" fontId="7" fillId="0" borderId="18" xfId="2" applyBorder="1" applyAlignment="1">
      <alignment horizontal="left" vertical="top"/>
    </xf>
    <xf numFmtId="0" fontId="7" fillId="0" borderId="19" xfId="2" applyBorder="1" applyAlignment="1">
      <alignment horizontal="left" vertical="top"/>
    </xf>
    <xf numFmtId="0" fontId="7" fillId="0" borderId="0" xfId="2" applyAlignment="1">
      <alignment horizontal="left" vertical="top"/>
    </xf>
    <xf numFmtId="0" fontId="7" fillId="0" borderId="20" xfId="2" applyBorder="1" applyAlignment="1">
      <alignment horizontal="left" vertical="top"/>
    </xf>
    <xf numFmtId="0" fontId="7" fillId="0" borderId="21" xfId="2" applyBorder="1" applyAlignment="1">
      <alignment horizontal="left" vertical="top"/>
    </xf>
    <xf numFmtId="0" fontId="7" fillId="0" borderId="5" xfId="2" applyBorder="1" applyAlignment="1">
      <alignment horizontal="left" vertical="top"/>
    </xf>
    <xf numFmtId="0" fontId="7" fillId="0" borderId="22" xfId="2" applyBorder="1" applyAlignment="1">
      <alignment horizontal="left" vertical="top"/>
    </xf>
    <xf numFmtId="0" fontId="12" fillId="0" borderId="0" xfId="2" applyFont="1" applyAlignment="1">
      <alignment vertical="center"/>
    </xf>
    <xf numFmtId="0" fontId="7" fillId="0" borderId="0" xfId="2" applyAlignment="1">
      <alignment vertical="center"/>
    </xf>
    <xf numFmtId="0" fontId="7" fillId="0" borderId="0" xfId="2" applyAlignment="1">
      <alignment horizontal="center" vertical="top"/>
    </xf>
    <xf numFmtId="0" fontId="12" fillId="0" borderId="0" xfId="2" applyFont="1" applyAlignment="1">
      <alignment horizontal="center" vertical="center"/>
    </xf>
    <xf numFmtId="2" fontId="7" fillId="0" borderId="0" xfId="2" applyNumberFormat="1" applyAlignment="1">
      <alignment horizontal="center" vertical="center"/>
    </xf>
    <xf numFmtId="0" fontId="0" fillId="0" borderId="6" xfId="0" applyBorder="1" applyAlignment="1">
      <alignment horizontal="justify" vertical="justify" wrapText="1"/>
    </xf>
    <xf numFmtId="0" fontId="14" fillId="0" borderId="12" xfId="2" applyFont="1" applyBorder="1" applyAlignment="1">
      <alignment horizontal="center" vertical="center" wrapText="1"/>
    </xf>
    <xf numFmtId="0" fontId="7" fillId="0" borderId="0" xfId="2"/>
    <xf numFmtId="0" fontId="7" fillId="4" borderId="11" xfId="2" applyFill="1" applyBorder="1" applyAlignment="1">
      <alignment horizontal="center" vertical="center"/>
    </xf>
    <xf numFmtId="0" fontId="7" fillId="0" borderId="11" xfId="2" applyBorder="1" applyAlignment="1">
      <alignment horizontal="center" vertical="center" wrapText="1"/>
    </xf>
    <xf numFmtId="165" fontId="7" fillId="4" borderId="11" xfId="2" applyNumberFormat="1" applyFill="1" applyBorder="1" applyAlignment="1">
      <alignment horizontal="center" vertical="center"/>
    </xf>
    <xf numFmtId="0" fontId="12" fillId="7" borderId="11" xfId="2" applyFont="1" applyFill="1" applyBorder="1" applyAlignment="1">
      <alignment horizontal="center" vertical="center" wrapText="1"/>
    </xf>
    <xf numFmtId="0" fontId="15" fillId="8" borderId="11" xfId="2" applyFont="1" applyFill="1" applyBorder="1" applyAlignment="1">
      <alignment horizontal="center" vertical="center"/>
    </xf>
    <xf numFmtId="44" fontId="7" fillId="0" borderId="11" xfId="2" applyNumberFormat="1" applyBorder="1" applyAlignment="1">
      <alignment horizontal="right" vertical="center"/>
    </xf>
    <xf numFmtId="44" fontId="12" fillId="0" borderId="11" xfId="2" applyNumberFormat="1" applyFont="1" applyBorder="1" applyAlignment="1">
      <alignment vertical="center"/>
    </xf>
    <xf numFmtId="43" fontId="12" fillId="0" borderId="11" xfId="7" applyFont="1" applyFill="1" applyBorder="1" applyAlignment="1">
      <alignment horizontal="center" vertical="center"/>
    </xf>
    <xf numFmtId="10" fontId="7" fillId="0" borderId="11" xfId="2" applyNumberFormat="1" applyBorder="1" applyAlignment="1">
      <alignment horizontal="right" vertical="center"/>
    </xf>
    <xf numFmtId="44" fontId="7" fillId="0" borderId="11" xfId="2" applyNumberFormat="1" applyBorder="1" applyAlignment="1">
      <alignment horizontal="center" vertical="center"/>
    </xf>
    <xf numFmtId="44" fontId="12" fillId="0" borderId="11" xfId="2" applyNumberFormat="1" applyFont="1" applyBorder="1" applyAlignment="1">
      <alignment horizontal="center" vertical="center"/>
    </xf>
    <xf numFmtId="44" fontId="12" fillId="8" borderId="11" xfId="2" applyNumberFormat="1" applyFont="1" applyFill="1" applyBorder="1" applyAlignment="1">
      <alignment horizontal="center" vertical="center"/>
    </xf>
    <xf numFmtId="0" fontId="12" fillId="7" borderId="11" xfId="2" applyFont="1" applyFill="1" applyBorder="1" applyAlignment="1">
      <alignment horizontal="center" vertical="center"/>
    </xf>
    <xf numFmtId="0" fontId="12" fillId="8" borderId="11" xfId="2" applyFont="1" applyFill="1" applyBorder="1" applyAlignment="1">
      <alignment horizontal="center" vertical="center"/>
    </xf>
    <xf numFmtId="2" fontId="0" fillId="0" borderId="6" xfId="0" applyNumberFormat="1" applyBorder="1" applyAlignment="1">
      <alignment horizontal="center" wrapText="1"/>
    </xf>
    <xf numFmtId="42" fontId="0" fillId="0" borderId="0" xfId="8" applyFont="1" applyAlignment="1">
      <alignment horizontal="center" vertical="center"/>
    </xf>
    <xf numFmtId="0" fontId="7" fillId="0" borderId="0" xfId="9" applyAlignment="1">
      <alignment horizontal="center" vertical="center"/>
    </xf>
    <xf numFmtId="0" fontId="12" fillId="0" borderId="8" xfId="9" applyFont="1" applyBorder="1" applyAlignment="1">
      <alignment vertical="center" wrapText="1"/>
    </xf>
    <xf numFmtId="0" fontId="12" fillId="7" borderId="11" xfId="9" applyFont="1" applyFill="1" applyBorder="1" applyAlignment="1">
      <alignment horizontal="center" vertical="center"/>
    </xf>
    <xf numFmtId="0" fontId="7" fillId="4" borderId="11" xfId="9" applyFill="1" applyBorder="1" applyAlignment="1">
      <alignment horizontal="center" vertical="center"/>
    </xf>
    <xf numFmtId="0" fontId="7" fillId="0" borderId="11" xfId="9" applyBorder="1" applyAlignment="1">
      <alignment horizontal="center" vertical="center" wrapText="1"/>
    </xf>
    <xf numFmtId="165" fontId="7" fillId="4" borderId="11" xfId="9" applyNumberFormat="1" applyFill="1" applyBorder="1" applyAlignment="1">
      <alignment horizontal="center" vertical="center"/>
    </xf>
    <xf numFmtId="0" fontId="12" fillId="7" borderId="11" xfId="9" applyFont="1" applyFill="1" applyBorder="1" applyAlignment="1">
      <alignment horizontal="center" vertical="center" wrapText="1"/>
    </xf>
    <xf numFmtId="0" fontId="7" fillId="0" borderId="0" xfId="9" applyAlignment="1">
      <alignment vertical="center"/>
    </xf>
    <xf numFmtId="0" fontId="12" fillId="8" borderId="11" xfId="9" applyFont="1" applyFill="1" applyBorder="1" applyAlignment="1">
      <alignment horizontal="center" vertical="center"/>
    </xf>
    <xf numFmtId="0" fontId="7" fillId="0" borderId="11" xfId="9" applyBorder="1" applyAlignment="1">
      <alignment horizontal="center" vertical="center"/>
    </xf>
    <xf numFmtId="166" fontId="7" fillId="0" borderId="11" xfId="9" applyNumberFormat="1" applyBorder="1" applyAlignment="1">
      <alignment horizontal="center" vertical="center"/>
    </xf>
    <xf numFmtId="44" fontId="7" fillId="0" borderId="11" xfId="9" applyNumberFormat="1" applyBorder="1" applyAlignment="1">
      <alignment horizontal="right" vertical="center"/>
    </xf>
    <xf numFmtId="44" fontId="12" fillId="0" borderId="11" xfId="9" applyNumberFormat="1" applyFont="1" applyBorder="1" applyAlignment="1">
      <alignment vertical="center"/>
    </xf>
    <xf numFmtId="44" fontId="12" fillId="0" borderId="11" xfId="9" applyNumberFormat="1" applyFont="1" applyBorder="1" applyAlignment="1">
      <alignment horizontal="center" vertical="center"/>
    </xf>
    <xf numFmtId="4" fontId="7" fillId="0" borderId="0" xfId="9" applyNumberFormat="1" applyAlignment="1">
      <alignment horizontal="center" vertical="center"/>
    </xf>
    <xf numFmtId="44" fontId="7" fillId="0" borderId="0" xfId="9" applyNumberFormat="1" applyAlignment="1">
      <alignment horizontal="center" vertical="center"/>
    </xf>
    <xf numFmtId="44" fontId="7" fillId="0" borderId="0" xfId="1" applyFont="1" applyAlignment="1">
      <alignment horizontal="center" vertical="center"/>
    </xf>
    <xf numFmtId="10" fontId="7" fillId="0" borderId="11" xfId="9" applyNumberFormat="1" applyBorder="1" applyAlignment="1">
      <alignment horizontal="right" vertical="center"/>
    </xf>
    <xf numFmtId="44" fontId="7" fillId="0" borderId="11" xfId="9" applyNumberFormat="1" applyBorder="1" applyAlignment="1">
      <alignment horizontal="center" vertical="center"/>
    </xf>
    <xf numFmtId="44" fontId="12" fillId="8" borderId="11" xfId="9" applyNumberFormat="1" applyFont="1" applyFill="1" applyBorder="1" applyAlignment="1">
      <alignment horizontal="center" vertical="center"/>
    </xf>
    <xf numFmtId="2" fontId="7" fillId="0" borderId="11" xfId="2" applyNumberFormat="1" applyFill="1" applyBorder="1" applyAlignment="1">
      <alignment horizontal="center" vertical="center"/>
    </xf>
    <xf numFmtId="0" fontId="7" fillId="0" borderId="11" xfId="2" applyBorder="1" applyAlignment="1">
      <alignment horizontal="center" vertical="center"/>
    </xf>
    <xf numFmtId="0" fontId="7" fillId="0" borderId="0" xfId="2" applyAlignment="1">
      <alignment horizontal="center" vertical="center"/>
    </xf>
    <xf numFmtId="0" fontId="7" fillId="0" borderId="13" xfId="2" applyBorder="1" applyAlignment="1">
      <alignment horizontal="center" vertical="center" wrapText="1"/>
    </xf>
    <xf numFmtId="0" fontId="12" fillId="0" borderId="0" xfId="2" applyFont="1" applyAlignment="1">
      <alignment horizontal="center" vertical="center"/>
    </xf>
    <xf numFmtId="0" fontId="7" fillId="0" borderId="0" xfId="2" applyAlignment="1">
      <alignment horizontal="center" vertical="top"/>
    </xf>
    <xf numFmtId="0" fontId="7" fillId="0" borderId="21" xfId="2" applyBorder="1" applyAlignment="1">
      <alignment horizontal="left" vertical="top"/>
    </xf>
    <xf numFmtId="0" fontId="7" fillId="0" borderId="5" xfId="2" applyBorder="1" applyAlignment="1">
      <alignment horizontal="left" vertical="top"/>
    </xf>
    <xf numFmtId="0" fontId="7" fillId="0" borderId="22" xfId="2" applyBorder="1" applyAlignment="1">
      <alignment horizontal="left" vertical="top"/>
    </xf>
    <xf numFmtId="0" fontId="12" fillId="3" borderId="11" xfId="2" applyFont="1" applyFill="1" applyBorder="1" applyAlignment="1">
      <alignment horizontal="center" vertical="center"/>
    </xf>
    <xf numFmtId="0" fontId="7" fillId="0" borderId="0" xfId="2" applyAlignment="1">
      <alignment horizontal="center" vertical="center"/>
    </xf>
    <xf numFmtId="0" fontId="12" fillId="8" borderId="11" xfId="2" applyFont="1" applyFill="1" applyBorder="1" applyAlignment="1">
      <alignment horizontal="center" vertical="center"/>
    </xf>
    <xf numFmtId="0" fontId="7" fillId="0" borderId="11" xfId="2" applyBorder="1" applyAlignment="1">
      <alignment horizontal="center" vertical="center"/>
    </xf>
    <xf numFmtId="0" fontId="12" fillId="7" borderId="11" xfId="2" applyFont="1" applyFill="1" applyBorder="1" applyAlignment="1">
      <alignment horizontal="center" vertical="center"/>
    </xf>
    <xf numFmtId="0" fontId="7" fillId="0" borderId="0" xfId="2" applyAlignment="1">
      <alignment horizontal="left" vertical="top" wrapText="1"/>
    </xf>
    <xf numFmtId="0" fontId="0" fillId="0" borderId="24" xfId="0" applyBorder="1" applyAlignment="1">
      <alignment horizontal="center" vertical="center" wrapText="1"/>
    </xf>
    <xf numFmtId="0" fontId="0" fillId="0" borderId="24" xfId="0" applyBorder="1" applyAlignment="1">
      <alignment horizontal="center" wrapText="1"/>
    </xf>
    <xf numFmtId="2" fontId="0" fillId="0" borderId="24" xfId="0" applyNumberFormat="1" applyBorder="1" applyAlignment="1">
      <alignment horizontal="center" wrapText="1"/>
    </xf>
    <xf numFmtId="164" fontId="0" fillId="0" borderId="24" xfId="0" applyNumberFormat="1" applyBorder="1" applyAlignment="1">
      <alignment horizontal="right" vertical="center" wrapText="1"/>
    </xf>
    <xf numFmtId="0" fontId="0" fillId="0" borderId="24" xfId="0" applyBorder="1" applyAlignment="1">
      <alignment horizontal="right" vertical="center" wrapText="1"/>
    </xf>
    <xf numFmtId="0" fontId="20" fillId="2" borderId="25" xfId="0" applyFont="1" applyFill="1" applyBorder="1" applyAlignment="1">
      <alignment horizontal="centerContinuous" vertical="center"/>
    </xf>
    <xf numFmtId="0" fontId="20" fillId="2" borderId="26" xfId="0" applyFont="1" applyFill="1" applyBorder="1" applyAlignment="1">
      <alignment horizontal="centerContinuous" vertical="center"/>
    </xf>
    <xf numFmtId="0" fontId="0" fillId="0" borderId="0" xfId="0" applyBorder="1"/>
    <xf numFmtId="0" fontId="20" fillId="2" borderId="27" xfId="0" applyFont="1" applyFill="1" applyBorder="1" applyAlignment="1">
      <alignment horizontal="center" vertical="center"/>
    </xf>
    <xf numFmtId="0" fontId="21" fillId="2" borderId="28" xfId="0" applyFont="1" applyFill="1" applyBorder="1" applyAlignment="1">
      <alignment horizontal="centerContinuous" vertical="center"/>
    </xf>
    <xf numFmtId="0" fontId="20" fillId="2" borderId="29" xfId="0" applyFont="1" applyFill="1" applyBorder="1" applyAlignment="1">
      <alignment horizontal="center" vertical="center"/>
    </xf>
    <xf numFmtId="0" fontId="21" fillId="2" borderId="27" xfId="0" applyFont="1" applyFill="1" applyBorder="1" applyAlignment="1">
      <alignment horizontal="centerContinuous" vertical="center"/>
    </xf>
    <xf numFmtId="0" fontId="21" fillId="0" borderId="0" xfId="0" applyFont="1" applyFill="1" applyBorder="1" applyAlignment="1">
      <alignment horizontal="centerContinuous" vertical="center"/>
    </xf>
    <xf numFmtId="0" fontId="22" fillId="0" borderId="27" xfId="0" applyFont="1" applyBorder="1" applyAlignment="1">
      <alignment horizontal="center" vertical="center" wrapText="1"/>
    </xf>
    <xf numFmtId="0" fontId="22" fillId="0" borderId="27" xfId="0" applyFont="1" applyBorder="1" applyAlignment="1">
      <alignment horizontal="center" vertical="center"/>
    </xf>
    <xf numFmtId="0" fontId="3" fillId="0" borderId="27" xfId="0" applyFont="1" applyBorder="1" applyAlignment="1">
      <alignment horizontal="center" vertical="center"/>
    </xf>
    <xf numFmtId="0" fontId="3" fillId="0" borderId="27" xfId="0" applyFont="1" applyBorder="1" applyAlignment="1">
      <alignment vertical="center" wrapText="1"/>
    </xf>
    <xf numFmtId="0" fontId="0" fillId="0" borderId="30" xfId="0" applyBorder="1" applyAlignment="1">
      <alignment wrapText="1"/>
    </xf>
    <xf numFmtId="0" fontId="0" fillId="0" borderId="30" xfId="0" applyBorder="1"/>
    <xf numFmtId="0" fontId="0" fillId="9" borderId="30" xfId="0" applyFill="1" applyBorder="1"/>
    <xf numFmtId="0" fontId="0" fillId="0" borderId="30" xfId="0" applyFill="1" applyBorder="1"/>
    <xf numFmtId="0" fontId="0" fillId="0" borderId="6" xfId="0" applyBorder="1"/>
    <xf numFmtId="0" fontId="0" fillId="0" borderId="6" xfId="0" applyFill="1" applyBorder="1"/>
    <xf numFmtId="0" fontId="0" fillId="9" borderId="6" xfId="0" applyFill="1" applyBorder="1"/>
    <xf numFmtId="0" fontId="6" fillId="9" borderId="6" xfId="0" applyFont="1" applyFill="1" applyBorder="1"/>
    <xf numFmtId="44" fontId="0" fillId="0" borderId="6" xfId="1" applyFont="1" applyBorder="1"/>
    <xf numFmtId="44" fontId="0" fillId="0" borderId="6" xfId="1" applyFont="1" applyFill="1" applyBorder="1"/>
    <xf numFmtId="44" fontId="0" fillId="9" borderId="6" xfId="1" applyFont="1" applyFill="1" applyBorder="1"/>
    <xf numFmtId="44" fontId="23" fillId="10" borderId="0" xfId="1" applyFont="1" applyFill="1" applyAlignment="1">
      <alignment horizontal="centerContinuous" wrapText="1"/>
    </xf>
    <xf numFmtId="44" fontId="0" fillId="10" borderId="0" xfId="1" applyFont="1" applyFill="1" applyAlignment="1">
      <alignment horizontal="centerContinuous"/>
    </xf>
    <xf numFmtId="44" fontId="0" fillId="10" borderId="0" xfId="1" applyFont="1" applyFill="1"/>
    <xf numFmtId="0" fontId="0" fillId="0" borderId="14" xfId="0" applyBorder="1"/>
    <xf numFmtId="0" fontId="24" fillId="0" borderId="6" xfId="0" applyFont="1" applyBorder="1" applyAlignment="1">
      <alignment horizontal="justify" vertical="justify" wrapText="1"/>
    </xf>
    <xf numFmtId="0" fontId="12" fillId="0" borderId="8" xfId="2" applyFont="1" applyBorder="1" applyAlignment="1">
      <alignment vertical="center" wrapText="1"/>
    </xf>
    <xf numFmtId="0" fontId="7" fillId="0" borderId="0" xfId="2" applyBorder="1" applyAlignment="1">
      <alignment horizontal="center" vertical="center"/>
    </xf>
    <xf numFmtId="0" fontId="7" fillId="0" borderId="0" xfId="2" applyBorder="1" applyAlignment="1">
      <alignment vertical="center"/>
    </xf>
    <xf numFmtId="166" fontId="7" fillId="0" borderId="11" xfId="2" applyNumberFormat="1" applyFill="1" applyBorder="1" applyAlignment="1">
      <alignment horizontal="center" vertical="center"/>
    </xf>
    <xf numFmtId="167" fontId="7" fillId="0" borderId="11" xfId="2" applyNumberFormat="1" applyBorder="1" applyAlignment="1">
      <alignment horizontal="center" vertical="center"/>
    </xf>
    <xf numFmtId="166" fontId="7" fillId="0" borderId="11" xfId="2" applyNumberFormat="1" applyBorder="1" applyAlignment="1">
      <alignment horizontal="center" vertical="center"/>
    </xf>
    <xf numFmtId="44" fontId="12" fillId="0" borderId="11" xfId="2" applyNumberFormat="1" applyFont="1" applyFill="1" applyBorder="1" applyAlignment="1">
      <alignment horizontal="center" vertical="center"/>
    </xf>
    <xf numFmtId="0" fontId="7" fillId="0" borderId="0" xfId="2" applyAlignment="1">
      <alignment horizontal="center" vertical="center"/>
    </xf>
    <xf numFmtId="0" fontId="7" fillId="0" borderId="13" xfId="2" applyBorder="1" applyAlignment="1">
      <alignment horizontal="center" vertical="center" wrapText="1"/>
    </xf>
    <xf numFmtId="0" fontId="7" fillId="0" borderId="11" xfId="2" applyBorder="1" applyAlignment="1">
      <alignment horizontal="center" vertical="center"/>
    </xf>
    <xf numFmtId="0" fontId="12" fillId="0" borderId="0" xfId="2" applyFont="1" applyAlignment="1">
      <alignment horizontal="center" vertical="center"/>
    </xf>
    <xf numFmtId="0" fontId="7" fillId="0" borderId="21" xfId="2" applyBorder="1" applyAlignment="1">
      <alignment horizontal="left" vertical="top"/>
    </xf>
    <xf numFmtId="0" fontId="7" fillId="0" borderId="5" xfId="2" applyBorder="1" applyAlignment="1">
      <alignment horizontal="left" vertical="top"/>
    </xf>
    <xf numFmtId="0" fontId="7" fillId="0" borderId="22" xfId="2" applyBorder="1" applyAlignment="1">
      <alignment horizontal="left" vertical="top"/>
    </xf>
    <xf numFmtId="0" fontId="7" fillId="0" borderId="0" xfId="2" applyAlignment="1">
      <alignment horizontal="center" vertical="top"/>
    </xf>
    <xf numFmtId="0" fontId="12" fillId="3" borderId="11" xfId="2" applyFont="1" applyFill="1" applyBorder="1" applyAlignment="1">
      <alignment horizontal="center" vertical="center"/>
    </xf>
    <xf numFmtId="0" fontId="7" fillId="0" borderId="0" xfId="2" applyAlignment="1">
      <alignment horizontal="center" vertical="center"/>
    </xf>
    <xf numFmtId="0" fontId="7" fillId="0" borderId="13" xfId="2" applyBorder="1" applyAlignment="1">
      <alignment horizontal="center" vertical="center" wrapText="1"/>
    </xf>
    <xf numFmtId="0" fontId="7" fillId="0" borderId="11" xfId="2" applyBorder="1" applyAlignment="1">
      <alignment horizontal="center" vertical="center"/>
    </xf>
    <xf numFmtId="0" fontId="12" fillId="0" borderId="0" xfId="2" applyFont="1" applyAlignment="1">
      <alignment horizontal="center" vertical="center"/>
    </xf>
    <xf numFmtId="0" fontId="7" fillId="0" borderId="21" xfId="2" applyBorder="1" applyAlignment="1">
      <alignment horizontal="left" vertical="top"/>
    </xf>
    <xf numFmtId="0" fontId="7" fillId="0" borderId="5" xfId="2" applyBorder="1" applyAlignment="1">
      <alignment horizontal="left" vertical="top"/>
    </xf>
    <xf numFmtId="0" fontId="7" fillId="0" borderId="22" xfId="2" applyBorder="1" applyAlignment="1">
      <alignment horizontal="left" vertical="top"/>
    </xf>
    <xf numFmtId="0" fontId="7" fillId="0" borderId="0" xfId="2" applyAlignment="1">
      <alignment horizontal="center" vertical="top"/>
    </xf>
    <xf numFmtId="0" fontId="12" fillId="3" borderId="11" xfId="2" applyFont="1" applyFill="1" applyBorder="1" applyAlignment="1">
      <alignment horizontal="center" vertical="center"/>
    </xf>
    <xf numFmtId="0" fontId="0" fillId="0" borderId="24" xfId="0" applyBorder="1" applyAlignment="1">
      <alignment horizontal="justify" vertical="justify" wrapText="1"/>
    </xf>
    <xf numFmtId="2" fontId="0" fillId="0" borderId="24" xfId="0" applyNumberFormat="1" applyBorder="1" applyAlignment="1">
      <alignment horizontal="center" vertical="center" wrapText="1"/>
    </xf>
    <xf numFmtId="0" fontId="0" fillId="0" borderId="7" xfId="0" applyBorder="1" applyAlignment="1">
      <alignment horizontal="center" vertical="center" wrapText="1"/>
    </xf>
    <xf numFmtId="0" fontId="10" fillId="0" borderId="0" xfId="2" applyFont="1" applyAlignment="1">
      <alignment horizontal="left" vertical="top"/>
    </xf>
    <xf numFmtId="44" fontId="0" fillId="0" borderId="6" xfId="1" applyFont="1" applyBorder="1" applyAlignment="1">
      <alignment wrapText="1"/>
    </xf>
    <xf numFmtId="44" fontId="6" fillId="0" borderId="6" xfId="1" applyFont="1" applyFill="1" applyBorder="1"/>
    <xf numFmtId="44" fontId="23" fillId="10" borderId="0" xfId="0" applyNumberFormat="1" applyFont="1" applyFill="1" applyAlignment="1">
      <alignment horizontal="centerContinuous" wrapText="1"/>
    </xf>
    <xf numFmtId="44" fontId="1" fillId="10" borderId="0" xfId="0" applyNumberFormat="1" applyFont="1" applyFill="1" applyAlignment="1">
      <alignment horizontal="centerContinuous"/>
    </xf>
    <xf numFmtId="44" fontId="1" fillId="10" borderId="0" xfId="0" applyNumberFormat="1" applyFont="1" applyFill="1"/>
    <xf numFmtId="0" fontId="26" fillId="0" borderId="7" xfId="0" applyFont="1" applyBorder="1" applyAlignment="1">
      <alignment horizontal="center" wrapText="1"/>
    </xf>
    <xf numFmtId="164" fontId="25" fillId="0" borderId="6" xfId="0" applyNumberFormat="1" applyFont="1" applyBorder="1" applyAlignment="1">
      <alignment horizontal="right" vertical="center" wrapText="1"/>
    </xf>
    <xf numFmtId="164" fontId="0" fillId="0" borderId="0" xfId="0" applyNumberFormat="1"/>
    <xf numFmtId="0" fontId="0" fillId="0" borderId="0" xfId="0" applyAlignment="1">
      <alignment horizontal="center" wrapText="1"/>
    </xf>
    <xf numFmtId="0" fontId="3" fillId="0" borderId="0" xfId="0" applyFont="1" applyAlignment="1">
      <alignment horizontal="center" vertical="center" wrapText="1"/>
    </xf>
    <xf numFmtId="0" fontId="0" fillId="0" borderId="0" xfId="0" applyAlignment="1">
      <alignment horizont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14" fontId="6" fillId="0" borderId="2" xfId="0" applyNumberFormat="1" applyFont="1" applyFill="1" applyBorder="1" applyAlignment="1">
      <alignment horizontal="center" wrapText="1"/>
    </xf>
    <xf numFmtId="0" fontId="6" fillId="0" borderId="3" xfId="0" applyFont="1" applyFill="1" applyBorder="1" applyAlignment="1">
      <alignment horizontal="center" wrapText="1"/>
    </xf>
    <xf numFmtId="0" fontId="6" fillId="0" borderId="4" xfId="0" applyFont="1" applyFill="1" applyBorder="1" applyAlignment="1">
      <alignment horizontal="center"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4" xfId="0" applyFont="1" applyBorder="1" applyAlignment="1">
      <alignment horizontal="center" wrapText="1"/>
    </xf>
    <xf numFmtId="0" fontId="6" fillId="0" borderId="2" xfId="0" applyFont="1" applyFill="1" applyBorder="1" applyAlignment="1">
      <alignment horizontal="center" wrapText="1"/>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5" fillId="0" borderId="2" xfId="0" applyFont="1" applyBorder="1" applyAlignment="1">
      <alignment horizontal="right" vertical="center"/>
    </xf>
    <xf numFmtId="0" fontId="25" fillId="0" borderId="2" xfId="0" applyFont="1" applyBorder="1" applyAlignment="1">
      <alignment horizontal="right" vertical="center"/>
    </xf>
    <xf numFmtId="0" fontId="25" fillId="0" borderId="3" xfId="0" applyFont="1" applyBorder="1" applyAlignment="1">
      <alignment horizontal="right" vertical="center"/>
    </xf>
    <xf numFmtId="0" fontId="8" fillId="0" borderId="2" xfId="0" applyFont="1" applyBorder="1" applyAlignment="1">
      <alignment horizontal="justify" vertical="justify"/>
    </xf>
    <xf numFmtId="0" fontId="8" fillId="0" borderId="3" xfId="0" applyFont="1" applyBorder="1" applyAlignment="1">
      <alignment horizontal="justify" vertical="justify"/>
    </xf>
    <xf numFmtId="0" fontId="8" fillId="0" borderId="4" xfId="0" applyFont="1" applyBorder="1" applyAlignment="1">
      <alignment horizontal="justify" vertical="justify"/>
    </xf>
    <xf numFmtId="0" fontId="5" fillId="0" borderId="2" xfId="0" applyFont="1" applyBorder="1" applyAlignment="1">
      <alignment horizontal="right"/>
    </xf>
    <xf numFmtId="0" fontId="5" fillId="0" borderId="3" xfId="0" applyFont="1" applyBorder="1" applyAlignment="1">
      <alignment horizontal="right"/>
    </xf>
    <xf numFmtId="0" fontId="7" fillId="0" borderId="0" xfId="2" applyAlignment="1">
      <alignment horizontal="center" vertical="center"/>
    </xf>
    <xf numFmtId="0" fontId="11" fillId="7" borderId="11" xfId="2" applyFont="1" applyFill="1" applyBorder="1" applyAlignment="1">
      <alignment horizontal="center" vertical="center"/>
    </xf>
    <xf numFmtId="0" fontId="10" fillId="0" borderId="0" xfId="2" applyFont="1" applyAlignment="1">
      <alignment horizontal="center" vertical="center"/>
    </xf>
    <xf numFmtId="0" fontId="12" fillId="0" borderId="11" xfId="2" applyFont="1" applyBorder="1" applyAlignment="1">
      <alignment horizontal="justify" vertical="center" wrapText="1"/>
    </xf>
    <xf numFmtId="0" fontId="12" fillId="0" borderId="11" xfId="2" applyFont="1" applyBorder="1" applyAlignment="1">
      <alignment horizontal="justify" vertical="center"/>
    </xf>
    <xf numFmtId="0" fontId="7" fillId="0" borderId="13" xfId="2" applyBorder="1" applyAlignment="1">
      <alignment horizontal="center" vertical="center" wrapText="1"/>
    </xf>
    <xf numFmtId="0" fontId="7" fillId="0" borderId="12" xfId="2" applyBorder="1" applyAlignment="1">
      <alignment horizontal="center" vertical="center" wrapText="1"/>
    </xf>
    <xf numFmtId="0" fontId="12" fillId="8" borderId="11" xfId="2" applyFont="1" applyFill="1" applyBorder="1" applyAlignment="1">
      <alignment horizontal="center" vertical="center"/>
    </xf>
    <xf numFmtId="0" fontId="7" fillId="0" borderId="11" xfId="2" applyBorder="1" applyAlignment="1">
      <alignment horizontal="center" vertical="center"/>
    </xf>
    <xf numFmtId="0" fontId="7" fillId="0" borderId="11" xfId="2" applyBorder="1" applyAlignment="1">
      <alignment horizontal="left" vertical="center"/>
    </xf>
    <xf numFmtId="0" fontId="7" fillId="0" borderId="13" xfId="2" applyBorder="1" applyAlignment="1">
      <alignment horizontal="center" vertical="center"/>
    </xf>
    <xf numFmtId="0" fontId="7" fillId="0" borderId="14" xfId="2" applyBorder="1" applyAlignment="1">
      <alignment horizontal="center" vertical="center"/>
    </xf>
    <xf numFmtId="0" fontId="7" fillId="0" borderId="12" xfId="2" applyBorder="1" applyAlignment="1">
      <alignment horizontal="center" vertical="center"/>
    </xf>
    <xf numFmtId="0" fontId="12" fillId="8" borderId="11" xfId="2" applyFont="1" applyFill="1" applyBorder="1" applyAlignment="1">
      <alignment horizontal="right" vertical="center"/>
    </xf>
    <xf numFmtId="0" fontId="12" fillId="8" borderId="13" xfId="2" applyFont="1" applyFill="1" applyBorder="1" applyAlignment="1">
      <alignment horizontal="center" vertical="center"/>
    </xf>
    <xf numFmtId="0" fontId="12" fillId="8" borderId="14" xfId="2" applyFont="1" applyFill="1" applyBorder="1" applyAlignment="1">
      <alignment horizontal="center" vertical="center"/>
    </xf>
    <xf numFmtId="0" fontId="12" fillId="8" borderId="12" xfId="2" applyFont="1" applyFill="1" applyBorder="1" applyAlignment="1">
      <alignment horizontal="center" vertical="center"/>
    </xf>
    <xf numFmtId="0" fontId="7" fillId="0" borderId="11" xfId="2" applyBorder="1" applyAlignment="1">
      <alignment horizontal="justify" vertical="center"/>
    </xf>
    <xf numFmtId="0" fontId="12" fillId="6" borderId="11" xfId="2" applyFont="1" applyFill="1" applyBorder="1" applyAlignment="1">
      <alignment horizontal="right" vertical="center"/>
    </xf>
    <xf numFmtId="0" fontId="12" fillId="7" borderId="11" xfId="2" applyFont="1" applyFill="1" applyBorder="1" applyAlignment="1">
      <alignment horizontal="right" vertical="center"/>
    </xf>
    <xf numFmtId="0" fontId="12" fillId="8" borderId="11" xfId="2" applyFont="1" applyFill="1" applyBorder="1" applyAlignment="1">
      <alignment horizontal="left" vertical="center"/>
    </xf>
    <xf numFmtId="0" fontId="12" fillId="0" borderId="11" xfId="2" applyFont="1" applyBorder="1" applyAlignment="1">
      <alignment horizontal="left" vertical="top"/>
    </xf>
    <xf numFmtId="0" fontId="7" fillId="0" borderId="13" xfId="2" applyBorder="1" applyAlignment="1">
      <alignment horizontal="left" vertical="center"/>
    </xf>
    <xf numFmtId="0" fontId="7" fillId="0" borderId="14" xfId="2" applyBorder="1" applyAlignment="1">
      <alignment horizontal="left" vertical="center"/>
    </xf>
    <xf numFmtId="0" fontId="7" fillId="0" borderId="12" xfId="2" applyBorder="1" applyAlignment="1">
      <alignment horizontal="left" vertical="center"/>
    </xf>
    <xf numFmtId="0" fontId="16" fillId="0" borderId="11" xfId="2" applyFont="1" applyBorder="1" applyAlignment="1">
      <alignment horizontal="left" vertical="center"/>
    </xf>
    <xf numFmtId="0" fontId="12" fillId="7" borderId="11" xfId="2" applyFont="1" applyFill="1" applyBorder="1" applyAlignment="1">
      <alignment horizontal="center" vertical="center"/>
    </xf>
    <xf numFmtId="0" fontId="7" fillId="0" borderId="11" xfId="2" applyBorder="1" applyAlignment="1">
      <alignment horizontal="right" vertical="center"/>
    </xf>
    <xf numFmtId="0" fontId="12" fillId="6" borderId="11" xfId="9" applyFont="1" applyFill="1" applyBorder="1" applyAlignment="1">
      <alignment horizontal="right" vertical="center"/>
    </xf>
    <xf numFmtId="0" fontId="12" fillId="7" borderId="11" xfId="9" applyFont="1" applyFill="1" applyBorder="1" applyAlignment="1">
      <alignment horizontal="right" vertical="center"/>
    </xf>
    <xf numFmtId="0" fontId="12" fillId="8" borderId="11" xfId="9" applyFont="1" applyFill="1" applyBorder="1" applyAlignment="1">
      <alignment horizontal="left" vertical="center"/>
    </xf>
    <xf numFmtId="0" fontId="12" fillId="0" borderId="11" xfId="9" applyFont="1" applyBorder="1" applyAlignment="1">
      <alignment horizontal="left" vertical="top"/>
    </xf>
    <xf numFmtId="0" fontId="7" fillId="0" borderId="16" xfId="9" applyBorder="1" applyAlignment="1">
      <alignment horizontal="center" vertical="center" wrapText="1"/>
    </xf>
    <xf numFmtId="0" fontId="7" fillId="0" borderId="17" xfId="9" applyBorder="1" applyAlignment="1">
      <alignment horizontal="center" vertical="center" wrapText="1"/>
    </xf>
    <xf numFmtId="0" fontId="7" fillId="0" borderId="18" xfId="9" applyBorder="1" applyAlignment="1">
      <alignment horizontal="center" vertical="center" wrapText="1"/>
    </xf>
    <xf numFmtId="0" fontId="7" fillId="0" borderId="19" xfId="9" applyBorder="1" applyAlignment="1">
      <alignment horizontal="center" vertical="center" wrapText="1"/>
    </xf>
    <xf numFmtId="0" fontId="7" fillId="0" borderId="0" xfId="9" applyAlignment="1">
      <alignment horizontal="center" vertical="center" wrapText="1"/>
    </xf>
    <xf numFmtId="0" fontId="7" fillId="0" borderId="20" xfId="9" applyBorder="1" applyAlignment="1">
      <alignment horizontal="center" vertical="center" wrapText="1"/>
    </xf>
    <xf numFmtId="0" fontId="7" fillId="0" borderId="21" xfId="9" applyBorder="1" applyAlignment="1">
      <alignment horizontal="center" vertical="center" wrapText="1"/>
    </xf>
    <xf numFmtId="0" fontId="7" fillId="0" borderId="5" xfId="9" applyBorder="1" applyAlignment="1">
      <alignment horizontal="center" vertical="center" wrapText="1"/>
    </xf>
    <xf numFmtId="0" fontId="7" fillId="0" borderId="22" xfId="9" applyBorder="1" applyAlignment="1">
      <alignment horizontal="center" vertical="center" wrapText="1"/>
    </xf>
    <xf numFmtId="0" fontId="7" fillId="0" borderId="11" xfId="9" applyBorder="1" applyAlignment="1">
      <alignment horizontal="left" vertical="center"/>
    </xf>
    <xf numFmtId="0" fontId="12" fillId="8" borderId="11" xfId="9" applyFont="1" applyFill="1" applyBorder="1" applyAlignment="1">
      <alignment horizontal="right" vertical="center"/>
    </xf>
    <xf numFmtId="0" fontId="12" fillId="7" borderId="11" xfId="9" applyFont="1" applyFill="1" applyBorder="1" applyAlignment="1">
      <alignment horizontal="center" vertical="center"/>
    </xf>
    <xf numFmtId="0" fontId="12" fillId="8" borderId="11" xfId="9" applyFont="1" applyFill="1" applyBorder="1" applyAlignment="1">
      <alignment horizontal="center" vertical="center"/>
    </xf>
    <xf numFmtId="0" fontId="7" fillId="0" borderId="11" xfId="9" applyBorder="1" applyAlignment="1">
      <alignment horizontal="center" vertical="center"/>
    </xf>
    <xf numFmtId="0" fontId="7" fillId="0" borderId="11" xfId="9" applyBorder="1" applyAlignment="1">
      <alignment horizontal="right" vertical="center"/>
    </xf>
    <xf numFmtId="0" fontId="7" fillId="0" borderId="0" xfId="9" applyAlignment="1">
      <alignment horizontal="center" vertical="center"/>
    </xf>
    <xf numFmtId="0" fontId="7" fillId="0" borderId="11" xfId="9" applyBorder="1" applyAlignment="1">
      <alignment horizontal="left" vertical="center" wrapText="1"/>
    </xf>
    <xf numFmtId="0" fontId="11" fillId="7" borderId="11" xfId="9" applyFont="1" applyFill="1" applyBorder="1" applyAlignment="1">
      <alignment horizontal="center" vertical="center"/>
    </xf>
    <xf numFmtId="0" fontId="10" fillId="0" borderId="0" xfId="9" applyFont="1" applyAlignment="1">
      <alignment horizontal="center" vertical="center"/>
    </xf>
    <xf numFmtId="0" fontId="12" fillId="0" borderId="9" xfId="9" applyFont="1" applyBorder="1" applyAlignment="1">
      <alignment horizontal="center" vertical="center"/>
    </xf>
    <xf numFmtId="0" fontId="12" fillId="0" borderId="10" xfId="9" applyFont="1" applyBorder="1" applyAlignment="1">
      <alignment horizontal="center" vertical="center"/>
    </xf>
    <xf numFmtId="0" fontId="7" fillId="0" borderId="11" xfId="9" applyBorder="1" applyAlignment="1">
      <alignment horizontal="justify" vertical="center" wrapText="1"/>
    </xf>
    <xf numFmtId="0" fontId="7" fillId="0" borderId="11" xfId="2" applyBorder="1" applyAlignment="1">
      <alignment horizontal="left" vertical="center" wrapText="1"/>
    </xf>
    <xf numFmtId="0" fontId="7" fillId="0" borderId="13" xfId="2" applyBorder="1" applyAlignment="1">
      <alignment horizontal="left" vertical="center" wrapText="1"/>
    </xf>
    <xf numFmtId="0" fontId="7" fillId="0" borderId="14" xfId="2" applyBorder="1" applyAlignment="1">
      <alignment horizontal="left" vertical="center" wrapText="1"/>
    </xf>
    <xf numFmtId="0" fontId="7" fillId="0" borderId="12" xfId="2" applyBorder="1" applyAlignment="1">
      <alignment horizontal="left" vertical="center" wrapText="1"/>
    </xf>
    <xf numFmtId="0" fontId="16" fillId="0" borderId="13" xfId="2" applyFont="1" applyBorder="1" applyAlignment="1">
      <alignment horizontal="left" vertical="center"/>
    </xf>
    <xf numFmtId="0" fontId="16" fillId="0" borderId="14" xfId="2" applyFont="1" applyBorder="1" applyAlignment="1">
      <alignment horizontal="left" vertical="center"/>
    </xf>
    <xf numFmtId="0" fontId="16" fillId="0" borderId="12" xfId="2" applyFont="1" applyBorder="1" applyAlignment="1">
      <alignment horizontal="left"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7" fillId="0" borderId="16" xfId="2" applyBorder="1" applyAlignment="1">
      <alignment horizontal="center" vertical="center" wrapText="1"/>
    </xf>
    <xf numFmtId="0" fontId="7" fillId="0" borderId="17" xfId="2" applyBorder="1" applyAlignment="1">
      <alignment horizontal="center" vertical="center" wrapText="1"/>
    </xf>
    <xf numFmtId="0" fontId="7" fillId="0" borderId="18" xfId="2" applyBorder="1" applyAlignment="1">
      <alignment horizontal="center" vertical="center" wrapText="1"/>
    </xf>
    <xf numFmtId="0" fontId="7" fillId="0" borderId="19" xfId="2" applyBorder="1" applyAlignment="1">
      <alignment horizontal="center" vertical="center" wrapText="1"/>
    </xf>
    <xf numFmtId="0" fontId="7" fillId="0" borderId="0" xfId="2" applyBorder="1" applyAlignment="1">
      <alignment horizontal="center" vertical="center" wrapText="1"/>
    </xf>
    <xf numFmtId="0" fontId="7" fillId="0" borderId="20" xfId="2" applyBorder="1" applyAlignment="1">
      <alignment horizontal="center" vertical="center" wrapText="1"/>
    </xf>
    <xf numFmtId="0" fontId="7" fillId="0" borderId="21" xfId="2" applyBorder="1" applyAlignment="1">
      <alignment horizontal="center" vertical="center" wrapText="1"/>
    </xf>
    <xf numFmtId="0" fontId="7" fillId="0" borderId="5" xfId="2" applyBorder="1" applyAlignment="1">
      <alignment horizontal="center" vertical="center" wrapText="1"/>
    </xf>
    <xf numFmtId="0" fontId="7" fillId="0" borderId="22" xfId="2" applyBorder="1" applyAlignment="1">
      <alignment horizontal="center" vertical="center" wrapText="1"/>
    </xf>
    <xf numFmtId="0" fontId="7" fillId="0" borderId="11" xfId="2" applyFont="1" applyBorder="1" applyAlignment="1">
      <alignment horizontal="left" vertical="center"/>
    </xf>
    <xf numFmtId="0" fontId="12" fillId="0" borderId="9" xfId="2" applyFont="1" applyBorder="1" applyAlignment="1">
      <alignment horizontal="justify" vertical="justify" wrapText="1"/>
    </xf>
    <xf numFmtId="0" fontId="12" fillId="0" borderId="10" xfId="2" applyFont="1" applyBorder="1" applyAlignment="1">
      <alignment horizontal="justify" vertical="justify" wrapText="1"/>
    </xf>
    <xf numFmtId="0" fontId="10" fillId="0" borderId="0" xfId="2" applyFont="1" applyBorder="1" applyAlignment="1">
      <alignment horizontal="center" vertical="center"/>
    </xf>
    <xf numFmtId="0" fontId="7" fillId="0" borderId="0" xfId="2" applyBorder="1" applyAlignment="1">
      <alignment horizontal="center" vertical="center"/>
    </xf>
    <xf numFmtId="0" fontId="7" fillId="0" borderId="11" xfId="2" applyBorder="1" applyAlignment="1">
      <alignment horizontal="justify" vertical="center" wrapText="1"/>
    </xf>
    <xf numFmtId="0" fontId="12" fillId="0" borderId="0" xfId="2" applyFont="1" applyAlignment="1">
      <alignment horizontal="center" vertical="center"/>
    </xf>
    <xf numFmtId="0" fontId="7" fillId="0" borderId="21" xfId="2" applyBorder="1" applyAlignment="1">
      <alignment horizontal="left" vertical="top"/>
    </xf>
    <xf numFmtId="0" fontId="7" fillId="0" borderId="5" xfId="2" applyBorder="1" applyAlignment="1">
      <alignment horizontal="left" vertical="top"/>
    </xf>
    <xf numFmtId="0" fontId="7" fillId="0" borderId="22" xfId="2" applyBorder="1" applyAlignment="1">
      <alignment horizontal="left" vertical="top"/>
    </xf>
    <xf numFmtId="0" fontId="12" fillId="0" borderId="11" xfId="2" applyFont="1" applyBorder="1" applyAlignment="1">
      <alignment horizontal="left" vertical="center"/>
    </xf>
    <xf numFmtId="0" fontId="7" fillId="0" borderId="0" xfId="2" applyAlignment="1">
      <alignment horizontal="center" vertical="top"/>
    </xf>
    <xf numFmtId="0" fontId="7" fillId="0" borderId="21" xfId="2" applyBorder="1" applyAlignment="1">
      <alignment horizontal="center" vertical="top"/>
    </xf>
    <xf numFmtId="0" fontId="7" fillId="0" borderId="5" xfId="2" applyBorder="1" applyAlignment="1">
      <alignment horizontal="center" vertical="top"/>
    </xf>
    <xf numFmtId="0" fontId="7" fillId="0" borderId="22" xfId="2" applyBorder="1" applyAlignment="1">
      <alignment horizontal="center" vertical="top"/>
    </xf>
    <xf numFmtId="0" fontId="12" fillId="0" borderId="0" xfId="2" applyFont="1" applyAlignment="1">
      <alignment horizontal="left" vertical="center"/>
    </xf>
    <xf numFmtId="0" fontId="7" fillId="0" borderId="23" xfId="2" applyBorder="1" applyAlignment="1">
      <alignment horizontal="center" vertical="center"/>
    </xf>
    <xf numFmtId="0" fontId="12" fillId="0" borderId="23" xfId="2" applyFont="1" applyBorder="1" applyAlignment="1">
      <alignment horizontal="center" vertical="center"/>
    </xf>
    <xf numFmtId="0" fontId="12" fillId="4" borderId="11" xfId="2" applyFont="1" applyFill="1" applyBorder="1" applyAlignment="1">
      <alignment horizontal="right" vertical="center"/>
    </xf>
    <xf numFmtId="0" fontId="12" fillId="0" borderId="15" xfId="2" applyFont="1" applyBorder="1" applyAlignment="1">
      <alignment horizontal="right" vertical="center"/>
    </xf>
    <xf numFmtId="0" fontId="12" fillId="0" borderId="16" xfId="2" applyFont="1" applyBorder="1" applyAlignment="1">
      <alignment horizontal="right" vertical="center"/>
    </xf>
    <xf numFmtId="0" fontId="12" fillId="0" borderId="16" xfId="2" applyFont="1" applyBorder="1" applyAlignment="1">
      <alignment horizontal="left" vertical="top" wrapText="1"/>
    </xf>
    <xf numFmtId="0" fontId="12" fillId="0" borderId="17" xfId="2" applyFont="1" applyBorder="1" applyAlignment="1">
      <alignment horizontal="left" vertical="top" wrapText="1"/>
    </xf>
    <xf numFmtId="0" fontId="12" fillId="3" borderId="13" xfId="2" applyFont="1" applyFill="1" applyBorder="1" applyAlignment="1">
      <alignment horizontal="left" vertical="center"/>
    </xf>
    <xf numFmtId="0" fontId="12" fillId="3" borderId="14" xfId="2" applyFont="1" applyFill="1" applyBorder="1" applyAlignment="1">
      <alignment horizontal="left" vertical="center"/>
    </xf>
    <xf numFmtId="0" fontId="12" fillId="3" borderId="12" xfId="2" applyFont="1" applyFill="1" applyBorder="1" applyAlignment="1">
      <alignment horizontal="left" vertical="center"/>
    </xf>
    <xf numFmtId="0" fontId="11" fillId="3" borderId="8" xfId="2" applyFont="1" applyFill="1" applyBorder="1" applyAlignment="1">
      <alignment horizontal="center" vertical="center"/>
    </xf>
    <xf numFmtId="0" fontId="11" fillId="3" borderId="9" xfId="2" applyFont="1" applyFill="1" applyBorder="1" applyAlignment="1">
      <alignment horizontal="center" vertical="center"/>
    </xf>
    <xf numFmtId="0" fontId="11" fillId="3" borderId="10" xfId="2" applyFont="1" applyFill="1" applyBorder="1" applyAlignment="1">
      <alignment horizontal="center" vertical="center"/>
    </xf>
    <xf numFmtId="0" fontId="7" fillId="5" borderId="11" xfId="2" applyFill="1" applyBorder="1" applyAlignment="1">
      <alignment horizontal="left" vertical="center"/>
    </xf>
    <xf numFmtId="0" fontId="7" fillId="0" borderId="13" xfId="2" applyBorder="1" applyAlignment="1">
      <alignment horizontal="justify" vertical="center" wrapText="1"/>
    </xf>
    <xf numFmtId="0" fontId="7" fillId="0" borderId="14" xfId="2" applyBorder="1" applyAlignment="1">
      <alignment horizontal="justify" vertical="center" wrapText="1"/>
    </xf>
    <xf numFmtId="0" fontId="7" fillId="0" borderId="12" xfId="2" applyBorder="1" applyAlignment="1">
      <alignment horizontal="justify" vertical="center" wrapText="1"/>
    </xf>
    <xf numFmtId="0" fontId="12" fillId="4" borderId="13" xfId="2" applyFont="1" applyFill="1" applyBorder="1" applyAlignment="1">
      <alignment horizontal="center" vertical="center"/>
    </xf>
    <xf numFmtId="0" fontId="12" fillId="4" borderId="12" xfId="2" applyFont="1" applyFill="1" applyBorder="1" applyAlignment="1">
      <alignment horizontal="center" vertical="center"/>
    </xf>
    <xf numFmtId="0" fontId="12" fillId="6" borderId="11" xfId="2" applyFont="1" applyFill="1" applyBorder="1" applyAlignment="1">
      <alignment horizontal="center" vertical="center"/>
    </xf>
    <xf numFmtId="0" fontId="12" fillId="3" borderId="11" xfId="2" applyFont="1" applyFill="1" applyBorder="1" applyAlignment="1">
      <alignment horizontal="center" vertical="center"/>
    </xf>
    <xf numFmtId="0" fontId="12" fillId="6" borderId="11" xfId="2" applyFont="1" applyFill="1" applyBorder="1" applyAlignment="1">
      <alignment horizontal="center" vertical="center" wrapText="1"/>
    </xf>
    <xf numFmtId="0" fontId="12" fillId="0" borderId="16" xfId="2" applyFont="1" applyBorder="1" applyAlignment="1">
      <alignment horizontal="left" vertical="top"/>
    </xf>
    <xf numFmtId="0" fontId="12" fillId="0" borderId="17" xfId="2" applyFont="1" applyBorder="1" applyAlignment="1">
      <alignment horizontal="left" vertical="top"/>
    </xf>
    <xf numFmtId="0" fontId="7" fillId="0" borderId="13" xfId="2" applyFont="1" applyBorder="1" applyAlignment="1">
      <alignment horizontal="left" vertical="center" wrapText="1"/>
    </xf>
    <xf numFmtId="0" fontId="7" fillId="0" borderId="14" xfId="2" applyFont="1" applyBorder="1" applyAlignment="1">
      <alignment horizontal="left" vertical="center" wrapText="1"/>
    </xf>
    <xf numFmtId="0" fontId="7" fillId="0" borderId="12" xfId="2" applyFont="1" applyBorder="1" applyAlignment="1">
      <alignment horizontal="left" vertical="center" wrapText="1"/>
    </xf>
    <xf numFmtId="0" fontId="7" fillId="5" borderId="11" xfId="2" applyFill="1" applyBorder="1" applyAlignment="1">
      <alignment horizontal="left" vertical="center" wrapText="1"/>
    </xf>
  </cellXfs>
  <cellStyles count="10">
    <cellStyle name="Millares [0] 2 2" xfId="5"/>
    <cellStyle name="Millares 2" xfId="7"/>
    <cellStyle name="Moneda" xfId="1" builtinId="4"/>
    <cellStyle name="Moneda [0]" xfId="8" builtinId="7"/>
    <cellStyle name="Moneda [0] 2" xfId="4"/>
    <cellStyle name="Normal" xfId="0" builtinId="0"/>
    <cellStyle name="Normal 2 2 2" xfId="3"/>
    <cellStyle name="Normal 3" xfId="2"/>
    <cellStyle name="Normal 4" xfId="9"/>
    <cellStyle name="Porcentaje" xfId="6" builtinId="5"/>
  </cellStyles>
  <dxfs count="68">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left style="thin">
          <color theme="4"/>
        </left>
        <right style="thin">
          <color theme="4"/>
        </right>
        <top style="thin">
          <color theme="4"/>
        </top>
        <bottom style="thin">
          <color theme="4"/>
        </bottom>
        <vertical style="thin">
          <color theme="4"/>
        </vertical>
        <horizontal style="thin">
          <color theme="4"/>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fill>
        <patternFill patternType="none">
          <fgColor indexed="64"/>
          <bgColor auto="1"/>
        </patternFill>
      </fill>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fill>
        <patternFill patternType="none">
          <fgColor indexed="64"/>
          <bgColor auto="1"/>
        </patternFill>
      </fill>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fill>
        <patternFill patternType="none">
          <fgColor indexed="64"/>
          <bgColor auto="1"/>
        </patternFill>
      </fill>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fill>
        <patternFill patternType="none">
          <fgColor indexed="64"/>
          <bgColor auto="1"/>
        </patternFill>
      </fill>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fill>
        <patternFill patternType="none">
          <fgColor indexed="64"/>
          <bgColor auto="1"/>
        </patternFill>
      </fill>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fill>
        <patternFill patternType="none">
          <fgColor indexed="64"/>
          <bgColor auto="1"/>
        </patternFill>
      </fill>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fill>
        <patternFill patternType="none">
          <fgColor indexed="64"/>
          <bgColor auto="1"/>
        </patternFill>
      </fill>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fill>
        <patternFill patternType="none">
          <fgColor indexed="64"/>
          <bgColor auto="1"/>
        </patternFill>
      </fill>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fill>
        <patternFill patternType="none">
          <fgColor indexed="64"/>
          <bgColor auto="1"/>
        </patternFill>
      </fill>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0" indent="0" justifyLastLine="0" shrinkToFit="0" readingOrder="0"/>
    </dxf>
    <dxf>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4" tint="-0.249977111117893"/>
        <name val="Calibri"/>
        <scheme val="minor"/>
      </font>
      <numFmt numFmtId="34" formatCode="_-&quot;$&quot;\ * #,##0.00_-;\-&quot;$&quot;\ * #,##0.00_-;_-&quot;$&quot;\ * &quot;-&quot;??_-;_-@_-"/>
      <fill>
        <patternFill patternType="solid">
          <fgColor indexed="64"/>
          <bgColor theme="8" tint="0.59999389629810485"/>
        </patternFill>
      </fill>
      <alignment horizontal="centerContinuous" vertical="bottom" textRotation="0" wrapText="1" indent="0" justifyLastLine="0" shrinkToFit="0" readingOrder="0"/>
    </dxf>
    <dxf>
      <alignment horizontal="general" vertical="bottom" textRotation="0" wrapText="1" indent="0" justifyLastLine="0" shrinkToFit="0" readingOrder="0"/>
      <border diagonalUp="0" diagonalDown="0">
        <left style="thin">
          <color theme="4"/>
        </left>
        <right style="thin">
          <color theme="4"/>
        </right>
        <top style="thin">
          <color theme="4"/>
        </top>
        <bottom style="thin">
          <color theme="4"/>
        </bottom>
        <vertical style="thin">
          <color theme="4"/>
        </vertical>
        <horizontal style="thin">
          <color theme="4"/>
        </horizontal>
      </border>
    </dxf>
    <dxf>
      <fill>
        <patternFill patternType="solid">
          <fgColor indexed="64"/>
          <bgColor theme="8" tint="0.59999389629810485"/>
        </patternFill>
      </fill>
    </dxf>
    <dxf>
      <border>
        <bottom style="thin">
          <color theme="0"/>
        </bottom>
      </border>
    </dxf>
    <dxf>
      <alignment vertical="center" textRotation="0" indent="0" justifyLastLine="0" shrinkToFit="0" readingOrder="0"/>
      <border diagonalUp="0" diagonalDown="0">
        <left style="thin">
          <color theme="0"/>
        </left>
        <right style="thin">
          <color theme="0"/>
        </right>
        <top/>
        <bottom/>
        <vertical style="thin">
          <color theme="0"/>
        </vertical>
        <horizontal style="thin">
          <color theme="0"/>
        </horizontal>
      </border>
    </dxf>
    <dxf>
      <font>
        <b val="0"/>
        <i val="0"/>
        <strike val="0"/>
        <condense val="0"/>
        <extend val="0"/>
        <outline val="0"/>
        <shadow val="0"/>
        <u val="none"/>
        <vertAlign val="baseline"/>
        <sz val="11"/>
        <color theme="1"/>
        <name val="Calibri"/>
        <scheme val="minor"/>
      </font>
      <numFmt numFmtId="34" formatCode="_-&quot;$&quot;\ * #,##0.00_-;\-&quot;$&quot;\ * #,##0.00_-;_-&quot;$&quot;\ * &quot;-&quot;??_-;_-@_-"/>
    </dxf>
    <dxf>
      <numFmt numFmtId="164" formatCode="&quot;$&quot;\ #,##0.00"/>
      <alignment horizontal="right" vertical="center" textRotation="0" indent="0" justifyLastLine="0" shrinkToFit="0" readingOrder="0"/>
      <border diagonalUp="0" diagonalDown="0"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numFmt numFmtId="34" formatCode="_-&quot;$&quot;\ * #,##0.00_-;\-&quot;$&quot;\ * #,##0.00_-;_-&quot;$&quot;\ * &quot;-&quot;??_-;_-@_-"/>
    </dxf>
    <dxf>
      <alignment horizontal="right" vertical="center" textRotation="0" indent="0" justifyLastLine="0" shrinkToFit="0" readingOrder="0"/>
      <border diagonalUp="0" diagonalDown="0" outline="0">
        <left style="thin">
          <color theme="4"/>
        </left>
        <right style="thin">
          <color theme="4"/>
        </right>
        <top style="thin">
          <color theme="4"/>
        </top>
        <bottom style="thin">
          <color theme="4"/>
        </bottom>
      </border>
    </dxf>
    <dxf>
      <alignment horizontal="centerContinuous" vertical="bottom" textRotation="0" wrapText="0" indent="0" justifyLastLine="0" shrinkToFit="0" readingOrder="0"/>
    </dxf>
    <dxf>
      <alignment horizontal="right" vertical="center" textRotation="0" indent="0" justifyLastLine="0" shrinkToFit="0" readingOrder="0"/>
      <border diagonalUp="0" diagonalDown="0" outline="0">
        <left style="thin">
          <color theme="4"/>
        </left>
        <right style="thin">
          <color theme="4"/>
        </right>
        <top style="thin">
          <color theme="4"/>
        </top>
        <bottom style="thin">
          <color theme="4"/>
        </bottom>
      </border>
    </dxf>
    <dxf>
      <numFmt numFmtId="2" formatCode="0.00"/>
      <alignment horizontal="center" vertical="center" textRotation="0" indent="0" justifyLastLine="0" shrinkToFit="0" readingOrder="0"/>
      <border diagonalUp="0" diagonalDown="0">
        <left style="thin">
          <color theme="4"/>
        </left>
        <right style="thin">
          <color theme="4"/>
        </right>
        <top style="thin">
          <color theme="4"/>
        </top>
        <bottom style="thin">
          <color theme="4"/>
        </bottom>
      </border>
    </dxf>
    <dxf>
      <alignment horizontal="centerContinuous" vertical="bottom" textRotation="0" wrapText="0" indent="0" justifyLastLine="0" shrinkToFit="0" readingOrder="0"/>
    </dxf>
    <dxf>
      <alignment horizontal="center" vertical="center" textRotation="0" indent="0" justifyLastLine="0" shrinkToFit="0" readingOrder="0"/>
      <border diagonalUp="0" diagonalDown="0" outline="0">
        <left style="thin">
          <color theme="4"/>
        </left>
        <right style="thin">
          <color theme="4"/>
        </right>
        <top style="thin">
          <color theme="4"/>
        </top>
        <bottom style="thin">
          <color theme="4"/>
        </bottom>
      </border>
    </dxf>
    <dxf>
      <alignment horizontal="centerContinuous" vertical="bottom" textRotation="0" wrapText="0" indent="0" justifyLastLine="0" shrinkToFit="0" readingOrder="0"/>
    </dxf>
    <dxf>
      <numFmt numFmtId="2" formatCode="0.00"/>
      <alignment horizontal="center" vertical="bottom" textRotation="0" indent="0" justifyLastLine="0" shrinkToFit="0" readingOrder="0"/>
      <border diagonalUp="0" diagonalDown="0">
        <left style="thin">
          <color theme="4"/>
        </left>
        <right style="thin">
          <color theme="4"/>
        </right>
        <top style="thin">
          <color theme="4"/>
        </top>
        <bottom style="thin">
          <color theme="4"/>
        </bottom>
      </border>
    </dxf>
    <dxf>
      <alignment horizontal="centerContinuous" vertical="bottom" textRotation="0" wrapText="0" indent="0" justifyLastLine="0" shrinkToFit="0" readingOrder="0"/>
    </dxf>
    <dxf>
      <alignment horizontal="center" vertical="bottom" textRotation="0" indent="0" justifyLastLine="0" shrinkToFit="0" readingOrder="0"/>
      <border diagonalUp="0" diagonalDown="0" outline="0">
        <left style="thin">
          <color theme="4"/>
        </left>
        <right style="thin">
          <color theme="4"/>
        </right>
        <top style="thin">
          <color theme="4"/>
        </top>
        <bottom style="thin">
          <color theme="4"/>
        </bottom>
      </border>
    </dxf>
    <dxf>
      <alignment horizontal="centerContinuous" vertical="bottom" textRotation="0" wrapText="0" indent="0" justifyLastLine="0" shrinkToFit="0" readingOrder="0"/>
    </dxf>
    <dxf>
      <alignment horizontal="justify" vertical="justify" textRotation="0" indent="0" justifyLastLine="0" shrinkToFit="0" readingOrder="0"/>
      <border diagonalUp="0" diagonalDown="0" outline="0">
        <left style="thin">
          <color theme="4"/>
        </left>
        <right style="thin">
          <color theme="4"/>
        </right>
        <top style="thin">
          <color theme="4"/>
        </top>
        <bottom style="thin">
          <color theme="4"/>
        </bottom>
      </border>
    </dxf>
    <dxf>
      <alignment horizontal="center" vertical="center" textRotation="0" wrapText="0" indent="0" justifyLastLine="0" shrinkToFit="0" readingOrder="0"/>
    </dxf>
    <dxf>
      <alignment horizontal="center" vertical="center" textRotation="0" indent="0" justifyLastLine="0" shrinkToFit="0" readingOrder="0"/>
      <border diagonalUp="0" diagonalDown="0" outline="0">
        <left style="thin">
          <color theme="4"/>
        </left>
        <right style="thin">
          <color theme="4"/>
        </right>
        <top style="thin">
          <color theme="4"/>
        </top>
        <bottom style="thin">
          <color theme="4"/>
        </bottom>
      </border>
    </dxf>
    <dxf>
      <alignment horizontal="center" vertical="bottom" textRotation="0" indent="0" justifyLastLine="0" shrinkToFit="0" readingOrder="0"/>
    </dxf>
    <dxf>
      <alignment horizontal="center" vertical="center" textRotation="0" wrapText="1" indent="0" justifyLastLine="0" shrinkToFit="0" readingOrder="0"/>
      <border diagonalUp="0" diagonalDown="0" outline="0">
        <left style="thin">
          <color theme="4"/>
        </left>
        <right style="thin">
          <color theme="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externalLink" Target="externalLinks/externalLink10.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externalLink" Target="externalLinks/externalLink8.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externalLink" Target="externalLinks/externalLink11.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9.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0.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jpeg"/><Relationship Id="rId4" Type="http://schemas.openxmlformats.org/officeDocument/2006/relationships/image" Target="../media/image15.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6.png"/></Relationships>
</file>

<file path=xl/drawings/_rels/drawing24.xml.rels><?xml version="1.0" encoding="UTF-8" standalone="yes"?>
<Relationships xmlns="http://schemas.openxmlformats.org/package/2006/relationships"><Relationship Id="rId2" Type="http://schemas.openxmlformats.org/officeDocument/2006/relationships/image" Target="../media/image18.jpeg"/><Relationship Id="rId1" Type="http://schemas.openxmlformats.org/officeDocument/2006/relationships/image" Target="../media/image17.jpeg"/></Relationships>
</file>

<file path=xl/drawings/_rels/drawing25.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png"/></Relationships>
</file>

<file path=xl/drawings/_rels/drawing26.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7.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22.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2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1.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2.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3.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4.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5.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6.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7.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8.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9.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30.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6</xdr:col>
      <xdr:colOff>9525</xdr:colOff>
      <xdr:row>52</xdr:row>
      <xdr:rowOff>90153</xdr:rowOff>
    </xdr:from>
    <xdr:to>
      <xdr:col>7</xdr:col>
      <xdr:colOff>28575</xdr:colOff>
      <xdr:row>56</xdr:row>
      <xdr:rowOff>18846</xdr:rowOff>
    </xdr:to>
    <xdr:pic>
      <xdr:nvPicPr>
        <xdr:cNvPr id="2" name="Imagen 1">
          <a:extLst>
            <a:ext uri="{FF2B5EF4-FFF2-40B4-BE49-F238E27FC236}">
              <a16:creationId xmlns:a16="http://schemas.microsoft.com/office/drawing/2014/main" id="{7C1AFD4A-2438-48BE-8AEA-4477C0B6EB31}"/>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639" b="100000" l="1818" r="88485">
                      <a14:foregroundMark x1="23636" y1="27711" x2="22424" y2="43373"/>
                      <a14:foregroundMark x1="36970" y1="19277" x2="36970" y2="19277"/>
                      <a14:foregroundMark x1="34545" y1="32530" x2="34545" y2="32530"/>
                      <a14:foregroundMark x1="30303" y1="39759" x2="28485" y2="46988"/>
                      <a14:foregroundMark x1="30303" y1="56627" x2="30303" y2="56627"/>
                      <a14:foregroundMark x1="40606" y1="72289" x2="40606" y2="72289"/>
                      <a14:foregroundMark x1="50909" y1="63855" x2="50909" y2="63855"/>
                      <a14:foregroundMark x1="52121" y1="32530" x2="52121" y2="32530"/>
                      <a14:foregroundMark x1="52121" y1="72289" x2="52121" y2="72289"/>
                      <a14:foregroundMark x1="74545" y1="55422" x2="74545" y2="55422"/>
                      <a14:foregroundMark x1="76970" y1="44578" x2="76970" y2="44578"/>
                      <a14:foregroundMark x1="82424" y1="68675" x2="82424" y2="73494"/>
                      <a14:foregroundMark x1="74545" y1="68675" x2="74545" y2="68675"/>
                      <a14:foregroundMark x1="58182" y1="84337" x2="58182" y2="84337"/>
                      <a14:foregroundMark x1="70303" y1="87952" x2="70303" y2="87952"/>
                      <a14:foregroundMark x1="78182" y1="87952" x2="78182" y2="87952"/>
                      <a14:foregroundMark x1="13939" y1="65060" x2="13939" y2="65060"/>
                      <a14:foregroundMark x1="8485" y1="75904" x2="8485" y2="75904"/>
                      <a14:foregroundMark x1="9697" y1="84337" x2="11515" y2="91566"/>
                      <a14:foregroundMark x1="42424" y1="25301" x2="41818" y2="53012"/>
                      <a14:foregroundMark x1="55152" y1="22892" x2="46061" y2="34940"/>
                    </a14:backgroundRemoval>
                  </a14:imgEffect>
                </a14:imgLayer>
              </a14:imgProps>
            </a:ext>
          </a:extLst>
        </a:blip>
        <a:stretch>
          <a:fillRect/>
        </a:stretch>
      </xdr:blipFill>
      <xdr:spPr>
        <a:xfrm>
          <a:off x="5876925" y="9977103"/>
          <a:ext cx="1123950" cy="6621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9525</xdr:colOff>
      <xdr:row>50</xdr:row>
      <xdr:rowOff>90153</xdr:rowOff>
    </xdr:from>
    <xdr:to>
      <xdr:col>7</xdr:col>
      <xdr:colOff>28575</xdr:colOff>
      <xdr:row>54</xdr:row>
      <xdr:rowOff>18846</xdr:rowOff>
    </xdr:to>
    <xdr:pic>
      <xdr:nvPicPr>
        <xdr:cNvPr id="2" name="Imagen 1">
          <a:extLst>
            <a:ext uri="{FF2B5EF4-FFF2-40B4-BE49-F238E27FC236}">
              <a16:creationId xmlns:a16="http://schemas.microsoft.com/office/drawing/2014/main" id="{101588EA-F375-4174-A35E-A2EA89A11FD3}"/>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639" b="100000" l="1818" r="88485">
                      <a14:foregroundMark x1="23636" y1="27711" x2="22424" y2="43373"/>
                      <a14:foregroundMark x1="36970" y1="19277" x2="36970" y2="19277"/>
                      <a14:foregroundMark x1="34545" y1="32530" x2="34545" y2="32530"/>
                      <a14:foregroundMark x1="30303" y1="39759" x2="28485" y2="46988"/>
                      <a14:foregroundMark x1="30303" y1="56627" x2="30303" y2="56627"/>
                      <a14:foregroundMark x1="40606" y1="72289" x2="40606" y2="72289"/>
                      <a14:foregroundMark x1="50909" y1="63855" x2="50909" y2="63855"/>
                      <a14:foregroundMark x1="52121" y1="32530" x2="52121" y2="32530"/>
                      <a14:foregroundMark x1="52121" y1="72289" x2="52121" y2="72289"/>
                      <a14:foregroundMark x1="74545" y1="55422" x2="74545" y2="55422"/>
                      <a14:foregroundMark x1="76970" y1="44578" x2="76970" y2="44578"/>
                      <a14:foregroundMark x1="82424" y1="68675" x2="82424" y2="73494"/>
                      <a14:foregroundMark x1="74545" y1="68675" x2="74545" y2="68675"/>
                      <a14:foregroundMark x1="58182" y1="84337" x2="58182" y2="84337"/>
                      <a14:foregroundMark x1="70303" y1="87952" x2="70303" y2="87952"/>
                      <a14:foregroundMark x1="78182" y1="87952" x2="78182" y2="87952"/>
                      <a14:foregroundMark x1="13939" y1="65060" x2="13939" y2="65060"/>
                      <a14:foregroundMark x1="8485" y1="75904" x2="8485" y2="75904"/>
                      <a14:foregroundMark x1="9697" y1="84337" x2="11515" y2="91566"/>
                      <a14:foregroundMark x1="42424" y1="25301" x2="41818" y2="53012"/>
                      <a14:foregroundMark x1="55152" y1="22892" x2="46061" y2="34940"/>
                    </a14:backgroundRemoval>
                  </a14:imgEffect>
                </a14:imgLayer>
              </a14:imgProps>
            </a:ext>
          </a:extLst>
        </a:blip>
        <a:stretch>
          <a:fillRect/>
        </a:stretch>
      </xdr:blipFill>
      <xdr:spPr>
        <a:xfrm>
          <a:off x="5876925" y="9929478"/>
          <a:ext cx="1123950" cy="66211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9525</xdr:colOff>
      <xdr:row>52</xdr:row>
      <xdr:rowOff>90153</xdr:rowOff>
    </xdr:from>
    <xdr:to>
      <xdr:col>6</xdr:col>
      <xdr:colOff>1133475</xdr:colOff>
      <xdr:row>56</xdr:row>
      <xdr:rowOff>18845</xdr:rowOff>
    </xdr:to>
    <xdr:pic>
      <xdr:nvPicPr>
        <xdr:cNvPr id="2" name="Imagen 1">
          <a:extLst>
            <a:ext uri="{FF2B5EF4-FFF2-40B4-BE49-F238E27FC236}">
              <a16:creationId xmlns:a16="http://schemas.microsoft.com/office/drawing/2014/main" id="{BFF6D88A-6BD2-4E82-AA70-62F16AF3B912}"/>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639" b="100000" l="1818" r="88485">
                      <a14:foregroundMark x1="23636" y1="27711" x2="22424" y2="43373"/>
                      <a14:foregroundMark x1="36970" y1="19277" x2="36970" y2="19277"/>
                      <a14:foregroundMark x1="34545" y1="32530" x2="34545" y2="32530"/>
                      <a14:foregroundMark x1="30303" y1="39759" x2="28485" y2="46988"/>
                      <a14:foregroundMark x1="30303" y1="56627" x2="30303" y2="56627"/>
                      <a14:foregroundMark x1="40606" y1="72289" x2="40606" y2="72289"/>
                      <a14:foregroundMark x1="50909" y1="63855" x2="50909" y2="63855"/>
                      <a14:foregroundMark x1="52121" y1="32530" x2="52121" y2="32530"/>
                      <a14:foregroundMark x1="52121" y1="72289" x2="52121" y2="72289"/>
                      <a14:foregroundMark x1="74545" y1="55422" x2="74545" y2="55422"/>
                      <a14:foregroundMark x1="76970" y1="44578" x2="76970" y2="44578"/>
                      <a14:foregroundMark x1="82424" y1="68675" x2="82424" y2="73494"/>
                      <a14:foregroundMark x1="74545" y1="68675" x2="74545" y2="68675"/>
                      <a14:foregroundMark x1="58182" y1="84337" x2="58182" y2="84337"/>
                      <a14:foregroundMark x1="70303" y1="87952" x2="70303" y2="87952"/>
                      <a14:foregroundMark x1="78182" y1="87952" x2="78182" y2="87952"/>
                      <a14:foregroundMark x1="13939" y1="65060" x2="13939" y2="65060"/>
                      <a14:foregroundMark x1="8485" y1="75904" x2="8485" y2="75904"/>
                      <a14:foregroundMark x1="9697" y1="84337" x2="11515" y2="91566"/>
                      <a14:foregroundMark x1="42424" y1="25301" x2="41818" y2="53012"/>
                      <a14:foregroundMark x1="55152" y1="22892" x2="46061" y2="34940"/>
                    </a14:backgroundRemoval>
                  </a14:imgEffect>
                </a14:imgLayer>
              </a14:imgProps>
            </a:ext>
          </a:extLst>
        </a:blip>
        <a:stretch>
          <a:fillRect/>
        </a:stretch>
      </xdr:blipFill>
      <xdr:spPr>
        <a:xfrm>
          <a:off x="5881407" y="11912359"/>
          <a:ext cx="1123950" cy="6570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579665</xdr:colOff>
      <xdr:row>42</xdr:row>
      <xdr:rowOff>103414</xdr:rowOff>
    </xdr:from>
    <xdr:to>
      <xdr:col>7</xdr:col>
      <xdr:colOff>48986</xdr:colOff>
      <xdr:row>44</xdr:row>
      <xdr:rowOff>73479</xdr:rowOff>
    </xdr:to>
    <xdr:sp macro="" textlink="">
      <xdr:nvSpPr>
        <xdr:cNvPr id="19" name="CuadroTexto 18">
          <a:extLst>
            <a:ext uri="{FF2B5EF4-FFF2-40B4-BE49-F238E27FC236}">
              <a16:creationId xmlns:a16="http://schemas.microsoft.com/office/drawing/2014/main" id="{71186318-D209-4E17-823B-D0A48FBAA5BB}"/>
            </a:ext>
          </a:extLst>
        </xdr:cNvPr>
        <xdr:cNvSpPr txBox="1"/>
      </xdr:nvSpPr>
      <xdr:spPr>
        <a:xfrm>
          <a:off x="8430986" y="10267950"/>
          <a:ext cx="476250"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MX" sz="1800" b="1">
            <a:solidFill>
              <a:schemeClr val="bg1"/>
            </a:solidFill>
          </a:endParaRPr>
        </a:p>
      </xdr:txBody>
    </xdr:sp>
    <xdr:clientData/>
  </xdr:twoCellAnchor>
  <xdr:twoCellAnchor editAs="oneCell">
    <xdr:from>
      <xdr:col>0</xdr:col>
      <xdr:colOff>571499</xdr:colOff>
      <xdr:row>19</xdr:row>
      <xdr:rowOff>173181</xdr:rowOff>
    </xdr:from>
    <xdr:to>
      <xdr:col>8</xdr:col>
      <xdr:colOff>831271</xdr:colOff>
      <xdr:row>54</xdr:row>
      <xdr:rowOff>164352</xdr:rowOff>
    </xdr:to>
    <xdr:pic>
      <xdr:nvPicPr>
        <xdr:cNvPr id="3" name="Imagen 2">
          <a:extLst>
            <a:ext uri="{FF2B5EF4-FFF2-40B4-BE49-F238E27FC236}">
              <a16:creationId xmlns:a16="http://schemas.microsoft.com/office/drawing/2014/main" id="{1BA5DAA2-A626-4FD4-BC7A-52C499ABE07D}"/>
            </a:ext>
          </a:extLst>
        </xdr:cNvPr>
        <xdr:cNvPicPr>
          <a:picLocks noChangeAspect="1"/>
        </xdr:cNvPicPr>
      </xdr:nvPicPr>
      <xdr:blipFill>
        <a:blip xmlns:r="http://schemas.openxmlformats.org/officeDocument/2006/relationships" r:embed="rId1"/>
        <a:stretch>
          <a:fillRect/>
        </a:stretch>
      </xdr:blipFill>
      <xdr:spPr>
        <a:xfrm>
          <a:off x="571499" y="6095999"/>
          <a:ext cx="10979727" cy="6052536"/>
        </a:xfrm>
        <a:prstGeom prst="rect">
          <a:avLst/>
        </a:prstGeom>
      </xdr:spPr>
    </xdr:pic>
    <xdr:clientData/>
  </xdr:twoCellAnchor>
  <xdr:twoCellAnchor>
    <xdr:from>
      <xdr:col>2</xdr:col>
      <xdr:colOff>744683</xdr:colOff>
      <xdr:row>24</xdr:row>
      <xdr:rowOff>17319</xdr:rowOff>
    </xdr:from>
    <xdr:to>
      <xdr:col>4</xdr:col>
      <xdr:colOff>1108364</xdr:colOff>
      <xdr:row>41</xdr:row>
      <xdr:rowOff>0</xdr:rowOff>
    </xdr:to>
    <xdr:cxnSp macro="">
      <xdr:nvCxnSpPr>
        <xdr:cNvPr id="67" name="Conector recto 66">
          <a:extLst>
            <a:ext uri="{FF2B5EF4-FFF2-40B4-BE49-F238E27FC236}">
              <a16:creationId xmlns:a16="http://schemas.microsoft.com/office/drawing/2014/main" id="{FAF9770E-46DE-42CC-8622-781442580A34}"/>
            </a:ext>
          </a:extLst>
        </xdr:cNvPr>
        <xdr:cNvCxnSpPr/>
      </xdr:nvCxnSpPr>
      <xdr:spPr>
        <a:xfrm flipV="1">
          <a:off x="2199410" y="6806046"/>
          <a:ext cx="4675909" cy="292677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2095501</xdr:colOff>
      <xdr:row>28</xdr:row>
      <xdr:rowOff>65809</xdr:rowOff>
    </xdr:from>
    <xdr:to>
      <xdr:col>6</xdr:col>
      <xdr:colOff>429491</xdr:colOff>
      <xdr:row>45</xdr:row>
      <xdr:rowOff>69273</xdr:rowOff>
    </xdr:to>
    <xdr:cxnSp macro="">
      <xdr:nvCxnSpPr>
        <xdr:cNvPr id="71" name="Conector recto 70">
          <a:extLst>
            <a:ext uri="{FF2B5EF4-FFF2-40B4-BE49-F238E27FC236}">
              <a16:creationId xmlns:a16="http://schemas.microsoft.com/office/drawing/2014/main" id="{5FC43F6E-FC01-4037-9BB7-B5E94825DDCE}"/>
            </a:ext>
          </a:extLst>
        </xdr:cNvPr>
        <xdr:cNvCxnSpPr/>
      </xdr:nvCxnSpPr>
      <xdr:spPr>
        <a:xfrm flipV="1">
          <a:off x="3550228" y="7547264"/>
          <a:ext cx="4741718" cy="294755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519545</xdr:colOff>
      <xdr:row>33</xdr:row>
      <xdr:rowOff>103909</xdr:rowOff>
    </xdr:from>
    <xdr:to>
      <xdr:col>7</xdr:col>
      <xdr:colOff>1091046</xdr:colOff>
      <xdr:row>50</xdr:row>
      <xdr:rowOff>0</xdr:rowOff>
    </xdr:to>
    <xdr:cxnSp macro="">
      <xdr:nvCxnSpPr>
        <xdr:cNvPr id="73" name="Conector recto 72">
          <a:extLst>
            <a:ext uri="{FF2B5EF4-FFF2-40B4-BE49-F238E27FC236}">
              <a16:creationId xmlns:a16="http://schemas.microsoft.com/office/drawing/2014/main" id="{53D1D889-96FC-4C05-ACE3-3411669B95A8}"/>
            </a:ext>
          </a:extLst>
        </xdr:cNvPr>
        <xdr:cNvCxnSpPr/>
      </xdr:nvCxnSpPr>
      <xdr:spPr>
        <a:xfrm flipV="1">
          <a:off x="5091545" y="8451273"/>
          <a:ext cx="4866410" cy="284018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122465</xdr:colOff>
      <xdr:row>46</xdr:row>
      <xdr:rowOff>122463</xdr:rowOff>
    </xdr:from>
    <xdr:to>
      <xdr:col>2</xdr:col>
      <xdr:colOff>1658149</xdr:colOff>
      <xdr:row>51</xdr:row>
      <xdr:rowOff>6598</xdr:rowOff>
    </xdr:to>
    <xdr:pic>
      <xdr:nvPicPr>
        <xdr:cNvPr id="47" name="Imagen 46">
          <a:extLst>
            <a:ext uri="{FF2B5EF4-FFF2-40B4-BE49-F238E27FC236}">
              <a16:creationId xmlns:a16="http://schemas.microsoft.com/office/drawing/2014/main" id="{FB261967-1F17-42DC-B07B-AA8734C66F68}"/>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639" b="100000" l="1818" r="88485">
                      <a14:foregroundMark x1="23636" y1="27711" x2="22424" y2="43373"/>
                      <a14:foregroundMark x1="36970" y1="19277" x2="36970" y2="19277"/>
                      <a14:foregroundMark x1="34545" y1="32530" x2="34545" y2="32530"/>
                      <a14:foregroundMark x1="30303" y1="39759" x2="28485" y2="46988"/>
                      <a14:foregroundMark x1="30303" y1="56627" x2="30303" y2="56627"/>
                      <a14:foregroundMark x1="40606" y1="72289" x2="40606" y2="72289"/>
                      <a14:foregroundMark x1="50909" y1="63855" x2="50909" y2="63855"/>
                      <a14:foregroundMark x1="52121" y1="32530" x2="52121" y2="32530"/>
                      <a14:foregroundMark x1="52121" y1="72289" x2="52121" y2="72289"/>
                      <a14:foregroundMark x1="74545" y1="55422" x2="74545" y2="55422"/>
                      <a14:foregroundMark x1="76970" y1="44578" x2="76970" y2="44578"/>
                      <a14:foregroundMark x1="82424" y1="68675" x2="82424" y2="73494"/>
                      <a14:foregroundMark x1="74545" y1="68675" x2="74545" y2="68675"/>
                      <a14:foregroundMark x1="58182" y1="84337" x2="58182" y2="84337"/>
                      <a14:foregroundMark x1="70303" y1="87952" x2="70303" y2="87952"/>
                      <a14:foregroundMark x1="78182" y1="87952" x2="78182" y2="87952"/>
                      <a14:foregroundMark x1="13939" y1="65060" x2="13939" y2="65060"/>
                      <a14:foregroundMark x1="8485" y1="75904" x2="8485" y2="75904"/>
                      <a14:foregroundMark x1="9697" y1="84337" x2="11515" y2="91566"/>
                      <a14:foregroundMark x1="42424" y1="25301" x2="41818" y2="53012"/>
                      <a14:foregroundMark x1="55152" y1="22892" x2="46061" y2="34940"/>
                    </a14:backgroundRemoval>
                  </a14:imgEffect>
                </a14:imgLayer>
              </a14:imgProps>
            </a:ext>
          </a:extLst>
        </a:blip>
        <a:stretch>
          <a:fillRect/>
        </a:stretch>
      </xdr:blipFill>
      <xdr:spPr>
        <a:xfrm>
          <a:off x="1570265" y="12771663"/>
          <a:ext cx="1535684" cy="912836"/>
        </a:xfrm>
        <a:prstGeom prst="rect">
          <a:avLst/>
        </a:prstGeom>
      </xdr:spPr>
    </xdr:pic>
    <xdr:clientData/>
  </xdr:twoCellAnchor>
  <xdr:twoCellAnchor>
    <xdr:from>
      <xdr:col>2</xdr:col>
      <xdr:colOff>104928</xdr:colOff>
      <xdr:row>17</xdr:row>
      <xdr:rowOff>276072</xdr:rowOff>
    </xdr:from>
    <xdr:to>
      <xdr:col>7</xdr:col>
      <xdr:colOff>1627909</xdr:colOff>
      <xdr:row>35</xdr:row>
      <xdr:rowOff>207819</xdr:rowOff>
    </xdr:to>
    <xdr:sp macro="" textlink="">
      <xdr:nvSpPr>
        <xdr:cNvPr id="20" name="Diagrama de flujo: decisión 19">
          <a:extLst>
            <a:ext uri="{FF2B5EF4-FFF2-40B4-BE49-F238E27FC236}">
              <a16:creationId xmlns:a16="http://schemas.microsoft.com/office/drawing/2014/main" id="{E3301635-2009-4D98-A04C-F3B00E3C2DB4}"/>
            </a:ext>
          </a:extLst>
        </xdr:cNvPr>
        <xdr:cNvSpPr/>
      </xdr:nvSpPr>
      <xdr:spPr>
        <a:xfrm>
          <a:off x="1560892" y="5855001"/>
          <a:ext cx="8925267" cy="4422104"/>
        </a:xfrm>
        <a:prstGeom prst="flowChartDecision">
          <a:avLst/>
        </a:prstGeom>
        <a:no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1829832</xdr:colOff>
      <xdr:row>23</xdr:row>
      <xdr:rowOff>73350</xdr:rowOff>
    </xdr:from>
    <xdr:to>
      <xdr:col>5</xdr:col>
      <xdr:colOff>652991</xdr:colOff>
      <xdr:row>32</xdr:row>
      <xdr:rowOff>170998</xdr:rowOff>
    </xdr:to>
    <xdr:cxnSp macro="">
      <xdr:nvCxnSpPr>
        <xdr:cNvPr id="21" name="Conector recto 20">
          <a:extLst>
            <a:ext uri="{FF2B5EF4-FFF2-40B4-BE49-F238E27FC236}">
              <a16:creationId xmlns:a16="http://schemas.microsoft.com/office/drawing/2014/main" id="{C75D9697-C304-4B7A-87B9-E474632D9C15}"/>
            </a:ext>
          </a:extLst>
        </xdr:cNvPr>
        <xdr:cNvCxnSpPr/>
      </xdr:nvCxnSpPr>
      <xdr:spPr>
        <a:xfrm>
          <a:off x="3284559" y="7208441"/>
          <a:ext cx="4313023" cy="227973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1288269</xdr:colOff>
      <xdr:row>24</xdr:row>
      <xdr:rowOff>93899</xdr:rowOff>
    </xdr:from>
    <xdr:to>
      <xdr:col>5</xdr:col>
      <xdr:colOff>106744</xdr:colOff>
      <xdr:row>33</xdr:row>
      <xdr:rowOff>191547</xdr:rowOff>
    </xdr:to>
    <xdr:cxnSp macro="">
      <xdr:nvCxnSpPr>
        <xdr:cNvPr id="22" name="Conector recto 21">
          <a:extLst>
            <a:ext uri="{FF2B5EF4-FFF2-40B4-BE49-F238E27FC236}">
              <a16:creationId xmlns:a16="http://schemas.microsoft.com/office/drawing/2014/main" id="{48EF4041-0EC7-4E83-B582-FF078FCF2BE7}"/>
            </a:ext>
          </a:extLst>
        </xdr:cNvPr>
        <xdr:cNvCxnSpPr/>
      </xdr:nvCxnSpPr>
      <xdr:spPr>
        <a:xfrm>
          <a:off x="2742996" y="7471444"/>
          <a:ext cx="4308339" cy="227973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640701</xdr:colOff>
      <xdr:row>25</xdr:row>
      <xdr:rowOff>177040</xdr:rowOff>
    </xdr:from>
    <xdr:to>
      <xdr:col>4</xdr:col>
      <xdr:colOff>718791</xdr:colOff>
      <xdr:row>34</xdr:row>
      <xdr:rowOff>215692</xdr:rowOff>
    </xdr:to>
    <xdr:cxnSp macro="">
      <xdr:nvCxnSpPr>
        <xdr:cNvPr id="23" name="Conector recto 22">
          <a:extLst>
            <a:ext uri="{FF2B5EF4-FFF2-40B4-BE49-F238E27FC236}">
              <a16:creationId xmlns:a16="http://schemas.microsoft.com/office/drawing/2014/main" id="{76FE0FAD-9565-494B-9079-26725CED0656}"/>
            </a:ext>
          </a:extLst>
        </xdr:cNvPr>
        <xdr:cNvCxnSpPr/>
      </xdr:nvCxnSpPr>
      <xdr:spPr>
        <a:xfrm>
          <a:off x="2095428" y="7797040"/>
          <a:ext cx="4390318" cy="2220743"/>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2373127</xdr:colOff>
      <xdr:row>22</xdr:row>
      <xdr:rowOff>57008</xdr:rowOff>
    </xdr:from>
    <xdr:to>
      <xdr:col>6</xdr:col>
      <xdr:colOff>273463</xdr:colOff>
      <xdr:row>31</xdr:row>
      <xdr:rowOff>157325</xdr:rowOff>
    </xdr:to>
    <xdr:cxnSp macro="">
      <xdr:nvCxnSpPr>
        <xdr:cNvPr id="24" name="Conector recto 23">
          <a:extLst>
            <a:ext uri="{FF2B5EF4-FFF2-40B4-BE49-F238E27FC236}">
              <a16:creationId xmlns:a16="http://schemas.microsoft.com/office/drawing/2014/main" id="{4E1D228F-02DE-4109-BC80-4FDBED061338}"/>
            </a:ext>
          </a:extLst>
        </xdr:cNvPr>
        <xdr:cNvCxnSpPr/>
      </xdr:nvCxnSpPr>
      <xdr:spPr>
        <a:xfrm>
          <a:off x="3827854" y="6949644"/>
          <a:ext cx="4308064" cy="228240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2849189</xdr:colOff>
      <xdr:row>21</xdr:row>
      <xdr:rowOff>47723</xdr:rowOff>
    </xdr:from>
    <xdr:to>
      <xdr:col>6</xdr:col>
      <xdr:colOff>747981</xdr:colOff>
      <xdr:row>30</xdr:row>
      <xdr:rowOff>145371</xdr:rowOff>
    </xdr:to>
    <xdr:cxnSp macro="">
      <xdr:nvCxnSpPr>
        <xdr:cNvPr id="25" name="Conector recto 24">
          <a:extLst>
            <a:ext uri="{FF2B5EF4-FFF2-40B4-BE49-F238E27FC236}">
              <a16:creationId xmlns:a16="http://schemas.microsoft.com/office/drawing/2014/main" id="{0B9390F5-7C1B-4E1F-B60B-BF85D9F954EC}"/>
            </a:ext>
          </a:extLst>
        </xdr:cNvPr>
        <xdr:cNvCxnSpPr/>
      </xdr:nvCxnSpPr>
      <xdr:spPr>
        <a:xfrm>
          <a:off x="4303916" y="6697905"/>
          <a:ext cx="4306520" cy="227973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254183</xdr:colOff>
      <xdr:row>20</xdr:row>
      <xdr:rowOff>15444</xdr:rowOff>
    </xdr:from>
    <xdr:to>
      <xdr:col>7</xdr:col>
      <xdr:colOff>397586</xdr:colOff>
      <xdr:row>29</xdr:row>
      <xdr:rowOff>86650</xdr:rowOff>
    </xdr:to>
    <xdr:cxnSp macro="">
      <xdr:nvCxnSpPr>
        <xdr:cNvPr id="26" name="Conector recto 25">
          <a:extLst>
            <a:ext uri="{FF2B5EF4-FFF2-40B4-BE49-F238E27FC236}">
              <a16:creationId xmlns:a16="http://schemas.microsoft.com/office/drawing/2014/main" id="{A9A61FB8-67DD-48AC-9F99-5A192A823003}"/>
            </a:ext>
          </a:extLst>
        </xdr:cNvPr>
        <xdr:cNvCxnSpPr/>
      </xdr:nvCxnSpPr>
      <xdr:spPr>
        <a:xfrm>
          <a:off x="4826183" y="6423171"/>
          <a:ext cx="4438312" cy="225329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850380</xdr:colOff>
      <xdr:row>19</xdr:row>
      <xdr:rowOff>8268</xdr:rowOff>
    </xdr:from>
    <xdr:to>
      <xdr:col>7</xdr:col>
      <xdr:colOff>955411</xdr:colOff>
      <xdr:row>28</xdr:row>
      <xdr:rowOff>58204</xdr:rowOff>
    </xdr:to>
    <xdr:cxnSp macro="">
      <xdr:nvCxnSpPr>
        <xdr:cNvPr id="27" name="Conector recto 26">
          <a:extLst>
            <a:ext uri="{FF2B5EF4-FFF2-40B4-BE49-F238E27FC236}">
              <a16:creationId xmlns:a16="http://schemas.microsoft.com/office/drawing/2014/main" id="{A54C2812-6D8A-42CA-8824-9D729FFBC521}"/>
            </a:ext>
          </a:extLst>
        </xdr:cNvPr>
        <xdr:cNvCxnSpPr/>
      </xdr:nvCxnSpPr>
      <xdr:spPr>
        <a:xfrm>
          <a:off x="5422380" y="6173541"/>
          <a:ext cx="4399940" cy="223202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1469937</xdr:colOff>
      <xdr:row>25</xdr:row>
      <xdr:rowOff>242530</xdr:rowOff>
    </xdr:from>
    <xdr:to>
      <xdr:col>7</xdr:col>
      <xdr:colOff>1714501</xdr:colOff>
      <xdr:row>27</xdr:row>
      <xdr:rowOff>64034</xdr:rowOff>
    </xdr:to>
    <xdr:sp macro="" textlink="">
      <xdr:nvSpPr>
        <xdr:cNvPr id="28" name="CuadroTexto 27">
          <a:extLst>
            <a:ext uri="{FF2B5EF4-FFF2-40B4-BE49-F238E27FC236}">
              <a16:creationId xmlns:a16="http://schemas.microsoft.com/office/drawing/2014/main" id="{C64184F8-B776-4802-AC65-4746A9747E87}"/>
            </a:ext>
          </a:extLst>
        </xdr:cNvPr>
        <xdr:cNvSpPr txBox="1"/>
      </xdr:nvSpPr>
      <xdr:spPr>
        <a:xfrm>
          <a:off x="10328187" y="7862530"/>
          <a:ext cx="244564" cy="311361"/>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1</a:t>
          </a:r>
        </a:p>
      </xdr:txBody>
    </xdr:sp>
    <xdr:clientData/>
  </xdr:twoCellAnchor>
  <xdr:twoCellAnchor>
    <xdr:from>
      <xdr:col>7</xdr:col>
      <xdr:colOff>852406</xdr:colOff>
      <xdr:row>27</xdr:row>
      <xdr:rowOff>130647</xdr:rowOff>
    </xdr:from>
    <xdr:to>
      <xdr:col>7</xdr:col>
      <xdr:colOff>1098177</xdr:colOff>
      <xdr:row>28</xdr:row>
      <xdr:rowOff>189698</xdr:rowOff>
    </xdr:to>
    <xdr:sp macro="" textlink="">
      <xdr:nvSpPr>
        <xdr:cNvPr id="29" name="CuadroTexto 28">
          <a:extLst>
            <a:ext uri="{FF2B5EF4-FFF2-40B4-BE49-F238E27FC236}">
              <a16:creationId xmlns:a16="http://schemas.microsoft.com/office/drawing/2014/main" id="{DAD819EB-EE64-4548-A944-66A5AE83AF35}"/>
            </a:ext>
          </a:extLst>
        </xdr:cNvPr>
        <xdr:cNvSpPr txBox="1"/>
      </xdr:nvSpPr>
      <xdr:spPr>
        <a:xfrm>
          <a:off x="9710656" y="8240504"/>
          <a:ext cx="245771" cy="303980"/>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2</a:t>
          </a:r>
        </a:p>
      </xdr:txBody>
    </xdr:sp>
    <xdr:clientData/>
  </xdr:twoCellAnchor>
  <xdr:twoCellAnchor>
    <xdr:from>
      <xdr:col>7</xdr:col>
      <xdr:colOff>267838</xdr:colOff>
      <xdr:row>28</xdr:row>
      <xdr:rowOff>138679</xdr:rowOff>
    </xdr:from>
    <xdr:to>
      <xdr:col>7</xdr:col>
      <xdr:colOff>545087</xdr:colOff>
      <xdr:row>29</xdr:row>
      <xdr:rowOff>240125</xdr:rowOff>
    </xdr:to>
    <xdr:sp macro="" textlink="">
      <xdr:nvSpPr>
        <xdr:cNvPr id="30" name="CuadroTexto 29">
          <a:extLst>
            <a:ext uri="{FF2B5EF4-FFF2-40B4-BE49-F238E27FC236}">
              <a16:creationId xmlns:a16="http://schemas.microsoft.com/office/drawing/2014/main" id="{EC7203D9-A3A3-4AF9-AC76-F9F9A1EB8A80}"/>
            </a:ext>
          </a:extLst>
        </xdr:cNvPr>
        <xdr:cNvSpPr txBox="1"/>
      </xdr:nvSpPr>
      <xdr:spPr>
        <a:xfrm>
          <a:off x="9126088" y="8493465"/>
          <a:ext cx="277249" cy="346374"/>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3</a:t>
          </a:r>
        </a:p>
      </xdr:txBody>
    </xdr:sp>
    <xdr:clientData/>
  </xdr:twoCellAnchor>
  <xdr:twoCellAnchor>
    <xdr:from>
      <xdr:col>6</xdr:col>
      <xdr:colOff>568460</xdr:colOff>
      <xdr:row>29</xdr:row>
      <xdr:rowOff>199178</xdr:rowOff>
    </xdr:from>
    <xdr:to>
      <xdr:col>6</xdr:col>
      <xdr:colOff>853249</xdr:colOff>
      <xdr:row>31</xdr:row>
      <xdr:rowOff>59231</xdr:rowOff>
    </xdr:to>
    <xdr:sp macro="" textlink="">
      <xdr:nvSpPr>
        <xdr:cNvPr id="31" name="CuadroTexto 30">
          <a:extLst>
            <a:ext uri="{FF2B5EF4-FFF2-40B4-BE49-F238E27FC236}">
              <a16:creationId xmlns:a16="http://schemas.microsoft.com/office/drawing/2014/main" id="{B9D29B72-8654-4690-BBB8-1FB68E1BFEF4}"/>
            </a:ext>
          </a:extLst>
        </xdr:cNvPr>
        <xdr:cNvSpPr txBox="1"/>
      </xdr:nvSpPr>
      <xdr:spPr>
        <a:xfrm>
          <a:off x="8419781" y="8798892"/>
          <a:ext cx="284789" cy="349910"/>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4</a:t>
          </a:r>
        </a:p>
      </xdr:txBody>
    </xdr:sp>
    <xdr:clientData/>
  </xdr:twoCellAnchor>
  <xdr:twoCellAnchor>
    <xdr:from>
      <xdr:col>6</xdr:col>
      <xdr:colOff>65681</xdr:colOff>
      <xdr:row>30</xdr:row>
      <xdr:rowOff>209684</xdr:rowOff>
    </xdr:from>
    <xdr:to>
      <xdr:col>6</xdr:col>
      <xdr:colOff>391406</xdr:colOff>
      <xdr:row>32</xdr:row>
      <xdr:rowOff>89646</xdr:rowOff>
    </xdr:to>
    <xdr:sp macro="" textlink="">
      <xdr:nvSpPr>
        <xdr:cNvPr id="32" name="CuadroTexto 31">
          <a:extLst>
            <a:ext uri="{FF2B5EF4-FFF2-40B4-BE49-F238E27FC236}">
              <a16:creationId xmlns:a16="http://schemas.microsoft.com/office/drawing/2014/main" id="{27599B56-5AC1-4043-8146-03386231C94F}"/>
            </a:ext>
          </a:extLst>
        </xdr:cNvPr>
        <xdr:cNvSpPr txBox="1"/>
      </xdr:nvSpPr>
      <xdr:spPr>
        <a:xfrm>
          <a:off x="7917002" y="9054327"/>
          <a:ext cx="325725" cy="36981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5</a:t>
          </a:r>
        </a:p>
      </xdr:txBody>
    </xdr:sp>
    <xdr:clientData/>
  </xdr:twoCellAnchor>
  <xdr:twoCellAnchor>
    <xdr:from>
      <xdr:col>5</xdr:col>
      <xdr:colOff>506011</xdr:colOff>
      <xdr:row>32</xdr:row>
      <xdr:rowOff>31584</xdr:rowOff>
    </xdr:from>
    <xdr:to>
      <xdr:col>5</xdr:col>
      <xdr:colOff>782010</xdr:colOff>
      <xdr:row>33</xdr:row>
      <xdr:rowOff>158481</xdr:rowOff>
    </xdr:to>
    <xdr:sp macro="" textlink="">
      <xdr:nvSpPr>
        <xdr:cNvPr id="33" name="CuadroTexto 32">
          <a:extLst>
            <a:ext uri="{FF2B5EF4-FFF2-40B4-BE49-F238E27FC236}">
              <a16:creationId xmlns:a16="http://schemas.microsoft.com/office/drawing/2014/main" id="{655B4B8D-6C13-422E-BB00-3516565E0334}"/>
            </a:ext>
          </a:extLst>
        </xdr:cNvPr>
        <xdr:cNvSpPr txBox="1"/>
      </xdr:nvSpPr>
      <xdr:spPr>
        <a:xfrm>
          <a:off x="7445654" y="9366084"/>
          <a:ext cx="275999" cy="371826"/>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6</a:t>
          </a:r>
        </a:p>
      </xdr:txBody>
    </xdr:sp>
    <xdr:clientData/>
  </xdr:twoCellAnchor>
  <xdr:twoCellAnchor>
    <xdr:from>
      <xdr:col>4</xdr:col>
      <xdr:colOff>1140628</xdr:colOff>
      <xdr:row>33</xdr:row>
      <xdr:rowOff>20988</xdr:rowOff>
    </xdr:from>
    <xdr:to>
      <xdr:col>5</xdr:col>
      <xdr:colOff>298556</xdr:colOff>
      <xdr:row>34</xdr:row>
      <xdr:rowOff>90447</xdr:rowOff>
    </xdr:to>
    <xdr:sp macro="" textlink="">
      <xdr:nvSpPr>
        <xdr:cNvPr id="34" name="CuadroTexto 33">
          <a:extLst>
            <a:ext uri="{FF2B5EF4-FFF2-40B4-BE49-F238E27FC236}">
              <a16:creationId xmlns:a16="http://schemas.microsoft.com/office/drawing/2014/main" id="{F9C774BB-A608-408A-A0AF-4FEE5B30C3B1}"/>
            </a:ext>
          </a:extLst>
        </xdr:cNvPr>
        <xdr:cNvSpPr txBox="1"/>
      </xdr:nvSpPr>
      <xdr:spPr>
        <a:xfrm>
          <a:off x="6910057" y="9600417"/>
          <a:ext cx="328142" cy="314387"/>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7</a:t>
          </a:r>
        </a:p>
      </xdr:txBody>
    </xdr:sp>
    <xdr:clientData/>
  </xdr:twoCellAnchor>
  <xdr:twoCellAnchor>
    <xdr:from>
      <xdr:col>4</xdr:col>
      <xdr:colOff>153083</xdr:colOff>
      <xdr:row>35</xdr:row>
      <xdr:rowOff>91673</xdr:rowOff>
    </xdr:from>
    <xdr:to>
      <xdr:col>4</xdr:col>
      <xdr:colOff>435426</xdr:colOff>
      <xdr:row>36</xdr:row>
      <xdr:rowOff>156881</xdr:rowOff>
    </xdr:to>
    <xdr:sp macro="" textlink="">
      <xdr:nvSpPr>
        <xdr:cNvPr id="35" name="CuadroTexto 34">
          <a:extLst>
            <a:ext uri="{FF2B5EF4-FFF2-40B4-BE49-F238E27FC236}">
              <a16:creationId xmlns:a16="http://schemas.microsoft.com/office/drawing/2014/main" id="{1F2D9097-3479-49F2-A7AE-07F961B20E51}"/>
            </a:ext>
          </a:extLst>
        </xdr:cNvPr>
        <xdr:cNvSpPr txBox="1"/>
      </xdr:nvSpPr>
      <xdr:spPr>
        <a:xfrm>
          <a:off x="5922512" y="10160959"/>
          <a:ext cx="282343" cy="310136"/>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9</a:t>
          </a:r>
        </a:p>
      </xdr:txBody>
    </xdr:sp>
    <xdr:clientData/>
  </xdr:twoCellAnchor>
  <xdr:twoCellAnchor>
    <xdr:from>
      <xdr:col>4</xdr:col>
      <xdr:colOff>548958</xdr:colOff>
      <xdr:row>34</xdr:row>
      <xdr:rowOff>108857</xdr:rowOff>
    </xdr:from>
    <xdr:to>
      <xdr:col>4</xdr:col>
      <xdr:colOff>775608</xdr:colOff>
      <xdr:row>35</xdr:row>
      <xdr:rowOff>176893</xdr:rowOff>
    </xdr:to>
    <xdr:sp macro="" textlink="">
      <xdr:nvSpPr>
        <xdr:cNvPr id="36" name="CuadroTexto 35">
          <a:extLst>
            <a:ext uri="{FF2B5EF4-FFF2-40B4-BE49-F238E27FC236}">
              <a16:creationId xmlns:a16="http://schemas.microsoft.com/office/drawing/2014/main" id="{9E78DD89-D386-4B79-BB5E-3FFB8152F270}"/>
            </a:ext>
          </a:extLst>
        </xdr:cNvPr>
        <xdr:cNvSpPr txBox="1"/>
      </xdr:nvSpPr>
      <xdr:spPr>
        <a:xfrm>
          <a:off x="6318387" y="9933214"/>
          <a:ext cx="226650" cy="312965"/>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8</a:t>
          </a:r>
        </a:p>
      </xdr:txBody>
    </xdr:sp>
    <xdr:clientData/>
  </xdr:twoCellAnchor>
  <xdr:twoCellAnchor>
    <xdr:from>
      <xdr:col>2</xdr:col>
      <xdr:colOff>236341</xdr:colOff>
      <xdr:row>28</xdr:row>
      <xdr:rowOff>119935</xdr:rowOff>
    </xdr:from>
    <xdr:to>
      <xdr:col>2</xdr:col>
      <xdr:colOff>2566496</xdr:colOff>
      <xdr:row>37</xdr:row>
      <xdr:rowOff>42291</xdr:rowOff>
    </xdr:to>
    <xdr:sp macro="" textlink="">
      <xdr:nvSpPr>
        <xdr:cNvPr id="37" name="Franja diagonal 36">
          <a:extLst>
            <a:ext uri="{FF2B5EF4-FFF2-40B4-BE49-F238E27FC236}">
              <a16:creationId xmlns:a16="http://schemas.microsoft.com/office/drawing/2014/main" id="{3CF6113A-4A8B-4E92-845A-81374F8274CC}"/>
            </a:ext>
          </a:extLst>
        </xdr:cNvPr>
        <xdr:cNvSpPr/>
      </xdr:nvSpPr>
      <xdr:spPr>
        <a:xfrm rot="7820970" flipH="1">
          <a:off x="1803922" y="8354445"/>
          <a:ext cx="2104447" cy="2330155"/>
        </a:xfrm>
        <a:prstGeom prst="diagStripe">
          <a:avLst>
            <a:gd name="adj" fmla="val 9247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2</xdr:col>
      <xdr:colOff>1006929</xdr:colOff>
      <xdr:row>19</xdr:row>
      <xdr:rowOff>13607</xdr:rowOff>
    </xdr:from>
    <xdr:to>
      <xdr:col>4</xdr:col>
      <xdr:colOff>898071</xdr:colOff>
      <xdr:row>28</xdr:row>
      <xdr:rowOff>122464</xdr:rowOff>
    </xdr:to>
    <xdr:cxnSp macro="">
      <xdr:nvCxnSpPr>
        <xdr:cNvPr id="45" name="Conector recto 44">
          <a:extLst>
            <a:ext uri="{FF2B5EF4-FFF2-40B4-BE49-F238E27FC236}">
              <a16:creationId xmlns:a16="http://schemas.microsoft.com/office/drawing/2014/main" id="{1A09DB95-A855-4AC8-BFFB-3C7FA6BCD853}"/>
            </a:ext>
          </a:extLst>
        </xdr:cNvPr>
        <xdr:cNvCxnSpPr/>
      </xdr:nvCxnSpPr>
      <xdr:spPr>
        <a:xfrm flipV="1">
          <a:off x="2462893" y="6164036"/>
          <a:ext cx="4204607" cy="231321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2258786</xdr:colOff>
      <xdr:row>21</xdr:row>
      <xdr:rowOff>68035</xdr:rowOff>
    </xdr:from>
    <xdr:to>
      <xdr:col>5</xdr:col>
      <xdr:colOff>830036</xdr:colOff>
      <xdr:row>31</xdr:row>
      <xdr:rowOff>40822</xdr:rowOff>
    </xdr:to>
    <xdr:cxnSp macro="">
      <xdr:nvCxnSpPr>
        <xdr:cNvPr id="48" name="Conector recto 47">
          <a:extLst>
            <a:ext uri="{FF2B5EF4-FFF2-40B4-BE49-F238E27FC236}">
              <a16:creationId xmlns:a16="http://schemas.microsoft.com/office/drawing/2014/main" id="{621FEAC5-0AA7-40BA-A02B-BB6C36019E2F}"/>
            </a:ext>
          </a:extLst>
        </xdr:cNvPr>
        <xdr:cNvCxnSpPr/>
      </xdr:nvCxnSpPr>
      <xdr:spPr>
        <a:xfrm flipV="1">
          <a:off x="3714750" y="6708321"/>
          <a:ext cx="4054929" cy="242207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557891</xdr:colOff>
      <xdr:row>24</xdr:row>
      <xdr:rowOff>40822</xdr:rowOff>
    </xdr:from>
    <xdr:to>
      <xdr:col>7</xdr:col>
      <xdr:colOff>312964</xdr:colOff>
      <xdr:row>33</xdr:row>
      <xdr:rowOff>192313</xdr:rowOff>
    </xdr:to>
    <xdr:cxnSp macro="">
      <xdr:nvCxnSpPr>
        <xdr:cNvPr id="49" name="Conector recto 48">
          <a:extLst>
            <a:ext uri="{FF2B5EF4-FFF2-40B4-BE49-F238E27FC236}">
              <a16:creationId xmlns:a16="http://schemas.microsoft.com/office/drawing/2014/main" id="{2F92B72F-A145-4B30-9EA0-8F849A23329B}"/>
            </a:ext>
          </a:extLst>
        </xdr:cNvPr>
        <xdr:cNvCxnSpPr/>
      </xdr:nvCxnSpPr>
      <xdr:spPr>
        <a:xfrm flipV="1">
          <a:off x="5129891" y="7415893"/>
          <a:ext cx="4041323" cy="235584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1000090</xdr:colOff>
      <xdr:row>17</xdr:row>
      <xdr:rowOff>188100</xdr:rowOff>
    </xdr:from>
    <xdr:to>
      <xdr:col>5</xdr:col>
      <xdr:colOff>74440</xdr:colOff>
      <xdr:row>18</xdr:row>
      <xdr:rowOff>172890</xdr:rowOff>
    </xdr:to>
    <xdr:sp macro="" textlink="">
      <xdr:nvSpPr>
        <xdr:cNvPr id="61" name="CuadroTexto 60">
          <a:extLst>
            <a:ext uri="{FF2B5EF4-FFF2-40B4-BE49-F238E27FC236}">
              <a16:creationId xmlns:a16="http://schemas.microsoft.com/office/drawing/2014/main" id="{C58FA0CB-53BB-4463-8E40-06EE98EF471F}"/>
            </a:ext>
          </a:extLst>
        </xdr:cNvPr>
        <xdr:cNvSpPr txBox="1"/>
      </xdr:nvSpPr>
      <xdr:spPr>
        <a:xfrm>
          <a:off x="6769519" y="5767029"/>
          <a:ext cx="244564" cy="311361"/>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1</a:t>
          </a:r>
        </a:p>
      </xdr:txBody>
    </xdr:sp>
    <xdr:clientData/>
  </xdr:twoCellAnchor>
  <xdr:twoCellAnchor>
    <xdr:from>
      <xdr:col>5</xdr:col>
      <xdr:colOff>868734</xdr:colOff>
      <xdr:row>19</xdr:row>
      <xdr:rowOff>228618</xdr:rowOff>
    </xdr:from>
    <xdr:to>
      <xdr:col>6</xdr:col>
      <xdr:colOff>202827</xdr:colOff>
      <xdr:row>21</xdr:row>
      <xdr:rowOff>42741</xdr:rowOff>
    </xdr:to>
    <xdr:sp macro="" textlink="">
      <xdr:nvSpPr>
        <xdr:cNvPr id="63" name="CuadroTexto 62">
          <a:extLst>
            <a:ext uri="{FF2B5EF4-FFF2-40B4-BE49-F238E27FC236}">
              <a16:creationId xmlns:a16="http://schemas.microsoft.com/office/drawing/2014/main" id="{E8729006-A66F-4326-9CBF-2A1821AA2FF9}"/>
            </a:ext>
          </a:extLst>
        </xdr:cNvPr>
        <xdr:cNvSpPr txBox="1"/>
      </xdr:nvSpPr>
      <xdr:spPr>
        <a:xfrm>
          <a:off x="7808377" y="6379047"/>
          <a:ext cx="245771" cy="303980"/>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2</a:t>
          </a:r>
        </a:p>
      </xdr:txBody>
    </xdr:sp>
    <xdr:clientData/>
  </xdr:twoCellAnchor>
  <xdr:twoCellAnchor>
    <xdr:from>
      <xdr:col>7</xdr:col>
      <xdr:colOff>284166</xdr:colOff>
      <xdr:row>22</xdr:row>
      <xdr:rowOff>100579</xdr:rowOff>
    </xdr:from>
    <xdr:to>
      <xdr:col>7</xdr:col>
      <xdr:colOff>561415</xdr:colOff>
      <xdr:row>23</xdr:row>
      <xdr:rowOff>202024</xdr:rowOff>
    </xdr:to>
    <xdr:sp macro="" textlink="">
      <xdr:nvSpPr>
        <xdr:cNvPr id="64" name="CuadroTexto 63">
          <a:extLst>
            <a:ext uri="{FF2B5EF4-FFF2-40B4-BE49-F238E27FC236}">
              <a16:creationId xmlns:a16="http://schemas.microsoft.com/office/drawing/2014/main" id="{290B935D-64AF-42F3-8478-82DF390C9562}"/>
            </a:ext>
          </a:extLst>
        </xdr:cNvPr>
        <xdr:cNvSpPr txBox="1"/>
      </xdr:nvSpPr>
      <xdr:spPr>
        <a:xfrm>
          <a:off x="9142416" y="6985793"/>
          <a:ext cx="277249" cy="346374"/>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3</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1578430</xdr:colOff>
      <xdr:row>19</xdr:row>
      <xdr:rowOff>81643</xdr:rowOff>
    </xdr:from>
    <xdr:to>
      <xdr:col>8</xdr:col>
      <xdr:colOff>364923</xdr:colOff>
      <xdr:row>37</xdr:row>
      <xdr:rowOff>71746</xdr:rowOff>
    </xdr:to>
    <xdr:sp macro="" textlink="">
      <xdr:nvSpPr>
        <xdr:cNvPr id="21" name="Diagrama de flujo: decisión 20">
          <a:extLst>
            <a:ext uri="{FF2B5EF4-FFF2-40B4-BE49-F238E27FC236}">
              <a16:creationId xmlns:a16="http://schemas.microsoft.com/office/drawing/2014/main" id="{6BFD798C-3A44-4D2F-AFE7-0CB76AA7120E}"/>
            </a:ext>
          </a:extLst>
        </xdr:cNvPr>
        <xdr:cNvSpPr/>
      </xdr:nvSpPr>
      <xdr:spPr>
        <a:xfrm>
          <a:off x="3023989" y="5774231"/>
          <a:ext cx="8042552" cy="4427633"/>
        </a:xfrm>
        <a:prstGeom prst="flowChartDecision">
          <a:avLst/>
        </a:prstGeom>
        <a:solidFill>
          <a:schemeClr val="accent6">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2580525</xdr:colOff>
      <xdr:row>25</xdr:row>
      <xdr:rowOff>244824</xdr:rowOff>
    </xdr:from>
    <xdr:to>
      <xdr:col>6</xdr:col>
      <xdr:colOff>65563</xdr:colOff>
      <xdr:row>35</xdr:row>
      <xdr:rowOff>84117</xdr:rowOff>
    </xdr:to>
    <xdr:cxnSp macro="">
      <xdr:nvCxnSpPr>
        <xdr:cNvPr id="23" name="Conector recto 22">
          <a:extLst>
            <a:ext uri="{FF2B5EF4-FFF2-40B4-BE49-F238E27FC236}">
              <a16:creationId xmlns:a16="http://schemas.microsoft.com/office/drawing/2014/main" id="{B67F0E64-B705-4318-9267-378E25AC60BD}"/>
            </a:ext>
          </a:extLst>
        </xdr:cNvPr>
        <xdr:cNvCxnSpPr/>
      </xdr:nvCxnSpPr>
      <xdr:spPr>
        <a:xfrm>
          <a:off x="4036489" y="7388574"/>
          <a:ext cx="3880395" cy="228857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2159461</xdr:colOff>
      <xdr:row>27</xdr:row>
      <xdr:rowOff>22409</xdr:rowOff>
    </xdr:from>
    <xdr:to>
      <xdr:col>5</xdr:col>
      <xdr:colOff>551956</xdr:colOff>
      <xdr:row>36</xdr:row>
      <xdr:rowOff>106631</xdr:rowOff>
    </xdr:to>
    <xdr:cxnSp macro="">
      <xdr:nvCxnSpPr>
        <xdr:cNvPr id="30" name="Conector recto 29">
          <a:extLst>
            <a:ext uri="{FF2B5EF4-FFF2-40B4-BE49-F238E27FC236}">
              <a16:creationId xmlns:a16="http://schemas.microsoft.com/office/drawing/2014/main" id="{1A247F09-91F9-4F6C-B182-E58D100592B3}"/>
            </a:ext>
          </a:extLst>
        </xdr:cNvPr>
        <xdr:cNvCxnSpPr/>
      </xdr:nvCxnSpPr>
      <xdr:spPr>
        <a:xfrm>
          <a:off x="3615425" y="7656016"/>
          <a:ext cx="3876174" cy="228857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771889</xdr:colOff>
      <xdr:row>20</xdr:row>
      <xdr:rowOff>160498</xdr:rowOff>
    </xdr:from>
    <xdr:to>
      <xdr:col>7</xdr:col>
      <xdr:colOff>1629642</xdr:colOff>
      <xdr:row>29</xdr:row>
      <xdr:rowOff>183575</xdr:rowOff>
    </xdr:to>
    <xdr:cxnSp macro="">
      <xdr:nvCxnSpPr>
        <xdr:cNvPr id="31" name="Conector recto 30">
          <a:extLst>
            <a:ext uri="{FF2B5EF4-FFF2-40B4-BE49-F238E27FC236}">
              <a16:creationId xmlns:a16="http://schemas.microsoft.com/office/drawing/2014/main" id="{727075F3-69E1-4721-9344-9FD51A971890}"/>
            </a:ext>
          </a:extLst>
        </xdr:cNvPr>
        <xdr:cNvCxnSpPr/>
      </xdr:nvCxnSpPr>
      <xdr:spPr>
        <a:xfrm>
          <a:off x="6541318" y="6079605"/>
          <a:ext cx="3946574" cy="222743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3099530</xdr:colOff>
      <xdr:row>24</xdr:row>
      <xdr:rowOff>174401</xdr:rowOff>
    </xdr:from>
    <xdr:to>
      <xdr:col>6</xdr:col>
      <xdr:colOff>582880</xdr:colOff>
      <xdr:row>34</xdr:row>
      <xdr:rowOff>16331</xdr:rowOff>
    </xdr:to>
    <xdr:cxnSp macro="">
      <xdr:nvCxnSpPr>
        <xdr:cNvPr id="32" name="Conector recto 31">
          <a:extLst>
            <a:ext uri="{FF2B5EF4-FFF2-40B4-BE49-F238E27FC236}">
              <a16:creationId xmlns:a16="http://schemas.microsoft.com/office/drawing/2014/main" id="{DB09FEAA-87D6-45E7-ADE8-D6DDF1F92454}"/>
            </a:ext>
          </a:extLst>
        </xdr:cNvPr>
        <xdr:cNvCxnSpPr/>
      </xdr:nvCxnSpPr>
      <xdr:spPr>
        <a:xfrm>
          <a:off x="4555494" y="7073222"/>
          <a:ext cx="3878707" cy="229121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421645</xdr:colOff>
      <xdr:row>23</xdr:row>
      <xdr:rowOff>159965</xdr:rowOff>
    </xdr:from>
    <xdr:to>
      <xdr:col>7</xdr:col>
      <xdr:colOff>14102</xdr:colOff>
      <xdr:row>32</xdr:row>
      <xdr:rowOff>244187</xdr:rowOff>
    </xdr:to>
    <xdr:cxnSp macro="">
      <xdr:nvCxnSpPr>
        <xdr:cNvPr id="33" name="Conector recto 32">
          <a:extLst>
            <a:ext uri="{FF2B5EF4-FFF2-40B4-BE49-F238E27FC236}">
              <a16:creationId xmlns:a16="http://schemas.microsoft.com/office/drawing/2014/main" id="{EE8CAAA5-709B-4DEA-B0DF-6676794778E3}"/>
            </a:ext>
          </a:extLst>
        </xdr:cNvPr>
        <xdr:cNvCxnSpPr/>
      </xdr:nvCxnSpPr>
      <xdr:spPr>
        <a:xfrm>
          <a:off x="4993645" y="6813858"/>
          <a:ext cx="3878707" cy="228857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833374</xdr:colOff>
      <xdr:row>22</xdr:row>
      <xdr:rowOff>183127</xdr:rowOff>
    </xdr:from>
    <xdr:to>
      <xdr:col>7</xdr:col>
      <xdr:colOff>541814</xdr:colOff>
      <xdr:row>31</xdr:row>
      <xdr:rowOff>232560</xdr:rowOff>
    </xdr:to>
    <xdr:cxnSp macro="">
      <xdr:nvCxnSpPr>
        <xdr:cNvPr id="34" name="Conector recto 33">
          <a:extLst>
            <a:ext uri="{FF2B5EF4-FFF2-40B4-BE49-F238E27FC236}">
              <a16:creationId xmlns:a16="http://schemas.microsoft.com/office/drawing/2014/main" id="{FEA22FE3-EDF0-4580-82F1-C3B5A8B381E3}"/>
            </a:ext>
          </a:extLst>
        </xdr:cNvPr>
        <xdr:cNvCxnSpPr/>
      </xdr:nvCxnSpPr>
      <xdr:spPr>
        <a:xfrm>
          <a:off x="5405374" y="6592091"/>
          <a:ext cx="3994690" cy="225379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223550</xdr:colOff>
      <xdr:row>21</xdr:row>
      <xdr:rowOff>161323</xdr:rowOff>
    </xdr:from>
    <xdr:to>
      <xdr:col>7</xdr:col>
      <xdr:colOff>1099706</xdr:colOff>
      <xdr:row>30</xdr:row>
      <xdr:rowOff>199160</xdr:rowOff>
    </xdr:to>
    <xdr:cxnSp macro="">
      <xdr:nvCxnSpPr>
        <xdr:cNvPr id="35" name="Conector recto 34">
          <a:extLst>
            <a:ext uri="{FF2B5EF4-FFF2-40B4-BE49-F238E27FC236}">
              <a16:creationId xmlns:a16="http://schemas.microsoft.com/office/drawing/2014/main" id="{B4B20357-3883-44E6-8325-3819593F647C}"/>
            </a:ext>
          </a:extLst>
        </xdr:cNvPr>
        <xdr:cNvCxnSpPr/>
      </xdr:nvCxnSpPr>
      <xdr:spPr>
        <a:xfrm>
          <a:off x="5992979" y="6325359"/>
          <a:ext cx="3964977" cy="2242194"/>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680357</xdr:colOff>
      <xdr:row>29</xdr:row>
      <xdr:rowOff>122465</xdr:rowOff>
    </xdr:from>
    <xdr:to>
      <xdr:col>8</xdr:col>
      <xdr:colOff>585108</xdr:colOff>
      <xdr:row>37</xdr:row>
      <xdr:rowOff>122464</xdr:rowOff>
    </xdr:to>
    <xdr:cxnSp macro="">
      <xdr:nvCxnSpPr>
        <xdr:cNvPr id="45" name="Conector recto de flecha 44">
          <a:extLst>
            <a:ext uri="{FF2B5EF4-FFF2-40B4-BE49-F238E27FC236}">
              <a16:creationId xmlns:a16="http://schemas.microsoft.com/office/drawing/2014/main" id="{CB0CE1EF-5A29-44C7-A631-2EF03BAECD26}"/>
            </a:ext>
          </a:extLst>
        </xdr:cNvPr>
        <xdr:cNvCxnSpPr/>
      </xdr:nvCxnSpPr>
      <xdr:spPr>
        <a:xfrm flipV="1">
          <a:off x="7620000" y="8245929"/>
          <a:ext cx="3673929" cy="195942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799085</xdr:colOff>
      <xdr:row>33</xdr:row>
      <xdr:rowOff>163833</xdr:rowOff>
    </xdr:from>
    <xdr:to>
      <xdr:col>7</xdr:col>
      <xdr:colOff>1703294</xdr:colOff>
      <xdr:row>35</xdr:row>
      <xdr:rowOff>56029</xdr:rowOff>
    </xdr:to>
    <xdr:sp macro="" textlink="">
      <xdr:nvSpPr>
        <xdr:cNvPr id="46" name="CuadroTexto 45">
          <a:extLst>
            <a:ext uri="{FF2B5EF4-FFF2-40B4-BE49-F238E27FC236}">
              <a16:creationId xmlns:a16="http://schemas.microsoft.com/office/drawing/2014/main" id="{8AAFBE40-B2B5-40D9-961C-E0415B4E6471}"/>
            </a:ext>
          </a:extLst>
        </xdr:cNvPr>
        <xdr:cNvSpPr txBox="1"/>
      </xdr:nvSpPr>
      <xdr:spPr>
        <a:xfrm>
          <a:off x="9651732" y="9307833"/>
          <a:ext cx="904209" cy="3852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800"/>
            <a:t>12.2 m</a:t>
          </a:r>
        </a:p>
      </xdr:txBody>
    </xdr:sp>
    <xdr:clientData/>
  </xdr:twoCellAnchor>
  <xdr:twoCellAnchor>
    <xdr:from>
      <xdr:col>2</xdr:col>
      <xdr:colOff>1905878</xdr:colOff>
      <xdr:row>30</xdr:row>
      <xdr:rowOff>221826</xdr:rowOff>
    </xdr:from>
    <xdr:to>
      <xdr:col>3</xdr:col>
      <xdr:colOff>877262</xdr:colOff>
      <xdr:row>39</xdr:row>
      <xdr:rowOff>297718</xdr:rowOff>
    </xdr:to>
    <xdr:sp macro="" textlink="">
      <xdr:nvSpPr>
        <xdr:cNvPr id="47" name="Franja diagonal 46">
          <a:extLst>
            <a:ext uri="{FF2B5EF4-FFF2-40B4-BE49-F238E27FC236}">
              <a16:creationId xmlns:a16="http://schemas.microsoft.com/office/drawing/2014/main" id="{061F6B6B-8AE3-4FD1-B19E-2902707E0CB8}"/>
            </a:ext>
          </a:extLst>
        </xdr:cNvPr>
        <xdr:cNvSpPr/>
      </xdr:nvSpPr>
      <xdr:spPr>
        <a:xfrm rot="7820970" flipH="1">
          <a:off x="3337066" y="8640609"/>
          <a:ext cx="2115362" cy="2086619"/>
        </a:xfrm>
        <a:prstGeom prst="diagStripe">
          <a:avLst>
            <a:gd name="adj" fmla="val 92478"/>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7</xdr:col>
      <xdr:colOff>991620</xdr:colOff>
      <xdr:row>21</xdr:row>
      <xdr:rowOff>192675</xdr:rowOff>
    </xdr:from>
    <xdr:to>
      <xdr:col>7</xdr:col>
      <xdr:colOff>1613647</xdr:colOff>
      <xdr:row>23</xdr:row>
      <xdr:rowOff>112059</xdr:rowOff>
    </xdr:to>
    <xdr:sp macro="" textlink="">
      <xdr:nvSpPr>
        <xdr:cNvPr id="48" name="CuadroTexto 47">
          <a:extLst>
            <a:ext uri="{FF2B5EF4-FFF2-40B4-BE49-F238E27FC236}">
              <a16:creationId xmlns:a16="http://schemas.microsoft.com/office/drawing/2014/main" id="{02C56303-986F-4776-B3AC-E0F4A7F4C13B}"/>
            </a:ext>
          </a:extLst>
        </xdr:cNvPr>
        <xdr:cNvSpPr txBox="1"/>
      </xdr:nvSpPr>
      <xdr:spPr>
        <a:xfrm>
          <a:off x="9844267" y="6378322"/>
          <a:ext cx="622027" cy="4124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1600"/>
            <a:t>2 m</a:t>
          </a:r>
        </a:p>
      </xdr:txBody>
    </xdr:sp>
    <xdr:clientData/>
  </xdr:twoCellAnchor>
  <xdr:twoCellAnchor>
    <xdr:from>
      <xdr:col>5</xdr:col>
      <xdr:colOff>737596</xdr:colOff>
      <xdr:row>19</xdr:row>
      <xdr:rowOff>23146</xdr:rowOff>
    </xdr:from>
    <xdr:to>
      <xdr:col>8</xdr:col>
      <xdr:colOff>785505</xdr:colOff>
      <xdr:row>27</xdr:row>
      <xdr:rowOff>154627</xdr:rowOff>
    </xdr:to>
    <xdr:cxnSp macro="">
      <xdr:nvCxnSpPr>
        <xdr:cNvPr id="49" name="Conector recto de flecha 48">
          <a:extLst>
            <a:ext uri="{FF2B5EF4-FFF2-40B4-BE49-F238E27FC236}">
              <a16:creationId xmlns:a16="http://schemas.microsoft.com/office/drawing/2014/main" id="{08FED710-E2D0-4DF3-9F0F-3F41713550BA}"/>
            </a:ext>
          </a:extLst>
        </xdr:cNvPr>
        <xdr:cNvCxnSpPr/>
      </xdr:nvCxnSpPr>
      <xdr:spPr>
        <a:xfrm>
          <a:off x="7677239" y="5697325"/>
          <a:ext cx="3817087" cy="209090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2274794</xdr:colOff>
      <xdr:row>20</xdr:row>
      <xdr:rowOff>224117</xdr:rowOff>
    </xdr:from>
    <xdr:to>
      <xdr:col>5</xdr:col>
      <xdr:colOff>818030</xdr:colOff>
      <xdr:row>29</xdr:row>
      <xdr:rowOff>228920</xdr:rowOff>
    </xdr:to>
    <xdr:cxnSp macro="">
      <xdr:nvCxnSpPr>
        <xdr:cNvPr id="55" name="Conector recto 54">
          <a:extLst>
            <a:ext uri="{FF2B5EF4-FFF2-40B4-BE49-F238E27FC236}">
              <a16:creationId xmlns:a16="http://schemas.microsoft.com/office/drawing/2014/main" id="{B7E78376-E9E9-4EB8-8BAE-86D5212374AB}"/>
            </a:ext>
          </a:extLst>
        </xdr:cNvPr>
        <xdr:cNvCxnSpPr/>
      </xdr:nvCxnSpPr>
      <xdr:spPr>
        <a:xfrm flipV="1">
          <a:off x="3720353" y="6163235"/>
          <a:ext cx="4022912" cy="222356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411416</xdr:colOff>
      <xdr:row>23</xdr:row>
      <xdr:rowOff>78441</xdr:rowOff>
    </xdr:from>
    <xdr:to>
      <xdr:col>6</xdr:col>
      <xdr:colOff>974911</xdr:colOff>
      <xdr:row>32</xdr:row>
      <xdr:rowOff>142474</xdr:rowOff>
    </xdr:to>
    <xdr:cxnSp macro="">
      <xdr:nvCxnSpPr>
        <xdr:cNvPr id="56" name="Conector recto 55">
          <a:extLst>
            <a:ext uri="{FF2B5EF4-FFF2-40B4-BE49-F238E27FC236}">
              <a16:creationId xmlns:a16="http://schemas.microsoft.com/office/drawing/2014/main" id="{63ADCB5B-D709-4626-B957-D2A8343AE01E}"/>
            </a:ext>
          </a:extLst>
        </xdr:cNvPr>
        <xdr:cNvCxnSpPr/>
      </xdr:nvCxnSpPr>
      <xdr:spPr>
        <a:xfrm flipV="1">
          <a:off x="4972210" y="6757147"/>
          <a:ext cx="3846819" cy="228279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537882</xdr:colOff>
      <xdr:row>26</xdr:row>
      <xdr:rowOff>56030</xdr:rowOff>
    </xdr:from>
    <xdr:to>
      <xdr:col>7</xdr:col>
      <xdr:colOff>1311088</xdr:colOff>
      <xdr:row>35</xdr:row>
      <xdr:rowOff>100853</xdr:rowOff>
    </xdr:to>
    <xdr:cxnSp macro="">
      <xdr:nvCxnSpPr>
        <xdr:cNvPr id="57" name="Conector recto 56">
          <a:extLst>
            <a:ext uri="{FF2B5EF4-FFF2-40B4-BE49-F238E27FC236}">
              <a16:creationId xmlns:a16="http://schemas.microsoft.com/office/drawing/2014/main" id="{0898B0D0-E8EF-485A-BB06-AE622143B803}"/>
            </a:ext>
          </a:extLst>
        </xdr:cNvPr>
        <xdr:cNvCxnSpPr/>
      </xdr:nvCxnSpPr>
      <xdr:spPr>
        <a:xfrm flipV="1">
          <a:off x="6286500" y="7474324"/>
          <a:ext cx="3877235" cy="2263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2909453</xdr:colOff>
      <xdr:row>37</xdr:row>
      <xdr:rowOff>47881</xdr:rowOff>
    </xdr:from>
    <xdr:to>
      <xdr:col>4</xdr:col>
      <xdr:colOff>814972</xdr:colOff>
      <xdr:row>41</xdr:row>
      <xdr:rowOff>65197</xdr:rowOff>
    </xdr:to>
    <xdr:sp macro="" textlink="">
      <xdr:nvSpPr>
        <xdr:cNvPr id="16" name="CuadroTexto 15">
          <a:extLst>
            <a:ext uri="{FF2B5EF4-FFF2-40B4-BE49-F238E27FC236}">
              <a16:creationId xmlns:a16="http://schemas.microsoft.com/office/drawing/2014/main" id="{C0F2272D-DE67-45D6-8C75-AA3D206B5A05}"/>
            </a:ext>
          </a:extLst>
        </xdr:cNvPr>
        <xdr:cNvSpPr txBox="1"/>
      </xdr:nvSpPr>
      <xdr:spPr>
        <a:xfrm>
          <a:off x="4355012" y="9628910"/>
          <a:ext cx="2208578" cy="73449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4000"/>
            <a:t>PLATINAS</a:t>
          </a:r>
        </a:p>
      </xdr:txBody>
    </xdr:sp>
    <xdr:clientData/>
  </xdr:twoCellAnchor>
  <xdr:twoCellAnchor>
    <xdr:from>
      <xdr:col>0</xdr:col>
      <xdr:colOff>67236</xdr:colOff>
      <xdr:row>24</xdr:row>
      <xdr:rowOff>97810</xdr:rowOff>
    </xdr:from>
    <xdr:to>
      <xdr:col>1</xdr:col>
      <xdr:colOff>493843</xdr:colOff>
      <xdr:row>34</xdr:row>
      <xdr:rowOff>142989</xdr:rowOff>
    </xdr:to>
    <xdr:sp macro="" textlink="">
      <xdr:nvSpPr>
        <xdr:cNvPr id="130" name="Franja diagonal 129">
          <a:extLst>
            <a:ext uri="{FF2B5EF4-FFF2-40B4-BE49-F238E27FC236}">
              <a16:creationId xmlns:a16="http://schemas.microsoft.com/office/drawing/2014/main" id="{F157A538-A7CE-40D9-BDEC-B2E1DAA7E2E2}"/>
            </a:ext>
          </a:extLst>
        </xdr:cNvPr>
        <xdr:cNvSpPr/>
      </xdr:nvSpPr>
      <xdr:spPr>
        <a:xfrm rot="5626871">
          <a:off x="-173476" y="7588728"/>
          <a:ext cx="1838120" cy="1356695"/>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2</xdr:col>
      <xdr:colOff>799446</xdr:colOff>
      <xdr:row>24</xdr:row>
      <xdr:rowOff>100533</xdr:rowOff>
    </xdr:from>
    <xdr:to>
      <xdr:col>2</xdr:col>
      <xdr:colOff>2152200</xdr:colOff>
      <xdr:row>34</xdr:row>
      <xdr:rowOff>148113</xdr:rowOff>
    </xdr:to>
    <xdr:sp macro="" textlink="">
      <xdr:nvSpPr>
        <xdr:cNvPr id="131" name="Franja diagonal 130">
          <a:extLst>
            <a:ext uri="{FF2B5EF4-FFF2-40B4-BE49-F238E27FC236}">
              <a16:creationId xmlns:a16="http://schemas.microsoft.com/office/drawing/2014/main" id="{541EAC63-8659-427D-9167-11491E425F5F}"/>
            </a:ext>
          </a:extLst>
        </xdr:cNvPr>
        <xdr:cNvSpPr/>
      </xdr:nvSpPr>
      <xdr:spPr>
        <a:xfrm rot="5626871">
          <a:off x="2001121" y="7594623"/>
          <a:ext cx="1840521" cy="1352754"/>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3</xdr:col>
      <xdr:colOff>233624</xdr:colOff>
      <xdr:row>24</xdr:row>
      <xdr:rowOff>89647</xdr:rowOff>
    </xdr:from>
    <xdr:to>
      <xdr:col>4</xdr:col>
      <xdr:colOff>420291</xdr:colOff>
      <xdr:row>34</xdr:row>
      <xdr:rowOff>134826</xdr:rowOff>
    </xdr:to>
    <xdr:sp macro="" textlink="">
      <xdr:nvSpPr>
        <xdr:cNvPr id="132" name="Franja diagonal 131">
          <a:extLst>
            <a:ext uri="{FF2B5EF4-FFF2-40B4-BE49-F238E27FC236}">
              <a16:creationId xmlns:a16="http://schemas.microsoft.com/office/drawing/2014/main" id="{05D21A8C-883E-44CF-A8A1-5C039E1E1C72}"/>
            </a:ext>
          </a:extLst>
        </xdr:cNvPr>
        <xdr:cNvSpPr/>
      </xdr:nvSpPr>
      <xdr:spPr>
        <a:xfrm rot="5626871">
          <a:off x="4562604" y="7571667"/>
          <a:ext cx="1838120" cy="1374491"/>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5</xdr:col>
      <xdr:colOff>4595</xdr:colOff>
      <xdr:row>24</xdr:row>
      <xdr:rowOff>105975</xdr:rowOff>
    </xdr:from>
    <xdr:to>
      <xdr:col>6</xdr:col>
      <xdr:colOff>438221</xdr:colOff>
      <xdr:row>34</xdr:row>
      <xdr:rowOff>153555</xdr:rowOff>
    </xdr:to>
    <xdr:sp macro="" textlink="">
      <xdr:nvSpPr>
        <xdr:cNvPr id="133" name="Franja diagonal 132">
          <a:extLst>
            <a:ext uri="{FF2B5EF4-FFF2-40B4-BE49-F238E27FC236}">
              <a16:creationId xmlns:a16="http://schemas.microsoft.com/office/drawing/2014/main" id="{A2ACB91A-AFBE-4ABB-92A8-33E0200CE001}"/>
            </a:ext>
          </a:extLst>
        </xdr:cNvPr>
        <xdr:cNvSpPr/>
      </xdr:nvSpPr>
      <xdr:spPr>
        <a:xfrm rot="5626871">
          <a:off x="6685824" y="7600187"/>
          <a:ext cx="1840521" cy="1352509"/>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1</xdr:col>
      <xdr:colOff>244121</xdr:colOff>
      <xdr:row>31</xdr:row>
      <xdr:rowOff>112550</xdr:rowOff>
    </xdr:from>
    <xdr:to>
      <xdr:col>2</xdr:col>
      <xdr:colOff>123257</xdr:colOff>
      <xdr:row>37</xdr:row>
      <xdr:rowOff>35092</xdr:rowOff>
    </xdr:to>
    <xdr:sp macro="" textlink="">
      <xdr:nvSpPr>
        <xdr:cNvPr id="134" name="Diagrama de flujo: proceso 133">
          <a:extLst>
            <a:ext uri="{FF2B5EF4-FFF2-40B4-BE49-F238E27FC236}">
              <a16:creationId xmlns:a16="http://schemas.microsoft.com/office/drawing/2014/main" id="{8B5805D1-4755-4D04-8D8C-3D1D4286775E}"/>
            </a:ext>
          </a:extLst>
        </xdr:cNvPr>
        <xdr:cNvSpPr/>
      </xdr:nvSpPr>
      <xdr:spPr>
        <a:xfrm>
          <a:off x="1174209" y="8617815"/>
          <a:ext cx="394607" cy="99830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xdr:col>
      <xdr:colOff>378098</xdr:colOff>
      <xdr:row>32</xdr:row>
      <xdr:rowOff>84290</xdr:rowOff>
    </xdr:from>
    <xdr:to>
      <xdr:col>2</xdr:col>
      <xdr:colOff>16493</xdr:colOff>
      <xdr:row>33</xdr:row>
      <xdr:rowOff>46609</xdr:rowOff>
    </xdr:to>
    <xdr:sp macro="" textlink="">
      <xdr:nvSpPr>
        <xdr:cNvPr id="135" name="Diagrama de flujo: conector 134">
          <a:extLst>
            <a:ext uri="{FF2B5EF4-FFF2-40B4-BE49-F238E27FC236}">
              <a16:creationId xmlns:a16="http://schemas.microsoft.com/office/drawing/2014/main" id="{2B4494C3-88E6-441B-AFC6-457FC7CC7368}"/>
            </a:ext>
          </a:extLst>
        </xdr:cNvPr>
        <xdr:cNvSpPr/>
      </xdr:nvSpPr>
      <xdr:spPr>
        <a:xfrm>
          <a:off x="1308186" y="8768849"/>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1</xdr:col>
      <xdr:colOff>369305</xdr:colOff>
      <xdr:row>35</xdr:row>
      <xdr:rowOff>79684</xdr:rowOff>
    </xdr:from>
    <xdr:to>
      <xdr:col>2</xdr:col>
      <xdr:colOff>7700</xdr:colOff>
      <xdr:row>36</xdr:row>
      <xdr:rowOff>42003</xdr:rowOff>
    </xdr:to>
    <xdr:sp macro="" textlink="">
      <xdr:nvSpPr>
        <xdr:cNvPr id="136" name="Diagrama de flujo: conector 135">
          <a:extLst>
            <a:ext uri="{FF2B5EF4-FFF2-40B4-BE49-F238E27FC236}">
              <a16:creationId xmlns:a16="http://schemas.microsoft.com/office/drawing/2014/main" id="{D8A99593-3F63-4848-A3FE-295F5CC00174}"/>
            </a:ext>
          </a:extLst>
        </xdr:cNvPr>
        <xdr:cNvSpPr/>
      </xdr:nvSpPr>
      <xdr:spPr>
        <a:xfrm>
          <a:off x="1299393" y="9302125"/>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1872544</xdr:colOff>
      <xdr:row>31</xdr:row>
      <xdr:rowOff>102083</xdr:rowOff>
    </xdr:from>
    <xdr:to>
      <xdr:col>2</xdr:col>
      <xdr:colOff>2267151</xdr:colOff>
      <xdr:row>37</xdr:row>
      <xdr:rowOff>24625</xdr:rowOff>
    </xdr:to>
    <xdr:sp macro="" textlink="">
      <xdr:nvSpPr>
        <xdr:cNvPr id="137" name="Diagrama de flujo: proceso 136">
          <a:extLst>
            <a:ext uri="{FF2B5EF4-FFF2-40B4-BE49-F238E27FC236}">
              <a16:creationId xmlns:a16="http://schemas.microsoft.com/office/drawing/2014/main" id="{C56AB3C9-1CC1-41F2-AD3F-D5AF112AE443}"/>
            </a:ext>
          </a:extLst>
        </xdr:cNvPr>
        <xdr:cNvSpPr/>
      </xdr:nvSpPr>
      <xdr:spPr>
        <a:xfrm>
          <a:off x="3318103" y="8607348"/>
          <a:ext cx="394607" cy="99830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2006521</xdr:colOff>
      <xdr:row>32</xdr:row>
      <xdr:rowOff>73823</xdr:rowOff>
    </xdr:from>
    <xdr:to>
      <xdr:col>2</xdr:col>
      <xdr:colOff>2160387</xdr:colOff>
      <xdr:row>33</xdr:row>
      <xdr:rowOff>36142</xdr:rowOff>
    </xdr:to>
    <xdr:sp macro="" textlink="">
      <xdr:nvSpPr>
        <xdr:cNvPr id="138" name="Diagrama de flujo: conector 137">
          <a:extLst>
            <a:ext uri="{FF2B5EF4-FFF2-40B4-BE49-F238E27FC236}">
              <a16:creationId xmlns:a16="http://schemas.microsoft.com/office/drawing/2014/main" id="{1A644689-C141-4F94-864A-A90595F7EFD6}"/>
            </a:ext>
          </a:extLst>
        </xdr:cNvPr>
        <xdr:cNvSpPr/>
      </xdr:nvSpPr>
      <xdr:spPr>
        <a:xfrm>
          <a:off x="3452080" y="8758382"/>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1997728</xdr:colOff>
      <xdr:row>35</xdr:row>
      <xdr:rowOff>69217</xdr:rowOff>
    </xdr:from>
    <xdr:to>
      <xdr:col>2</xdr:col>
      <xdr:colOff>2151594</xdr:colOff>
      <xdr:row>36</xdr:row>
      <xdr:rowOff>31536</xdr:rowOff>
    </xdr:to>
    <xdr:sp macro="" textlink="">
      <xdr:nvSpPr>
        <xdr:cNvPr id="139" name="Diagrama de flujo: conector 138">
          <a:extLst>
            <a:ext uri="{FF2B5EF4-FFF2-40B4-BE49-F238E27FC236}">
              <a16:creationId xmlns:a16="http://schemas.microsoft.com/office/drawing/2014/main" id="{AEA89371-F338-4104-9103-D8DE4972914F}"/>
            </a:ext>
          </a:extLst>
        </xdr:cNvPr>
        <xdr:cNvSpPr/>
      </xdr:nvSpPr>
      <xdr:spPr>
        <a:xfrm>
          <a:off x="3443287" y="9291658"/>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114587</xdr:colOff>
      <xdr:row>31</xdr:row>
      <xdr:rowOff>115271</xdr:rowOff>
    </xdr:from>
    <xdr:to>
      <xdr:col>4</xdr:col>
      <xdr:colOff>516399</xdr:colOff>
      <xdr:row>37</xdr:row>
      <xdr:rowOff>37813</xdr:rowOff>
    </xdr:to>
    <xdr:sp macro="" textlink="">
      <xdr:nvSpPr>
        <xdr:cNvPr id="140" name="Diagrama de flujo: proceso 139">
          <a:extLst>
            <a:ext uri="{FF2B5EF4-FFF2-40B4-BE49-F238E27FC236}">
              <a16:creationId xmlns:a16="http://schemas.microsoft.com/office/drawing/2014/main" id="{42B1F3FC-BDE8-4370-B057-0C50BACE83E9}"/>
            </a:ext>
          </a:extLst>
        </xdr:cNvPr>
        <xdr:cNvSpPr/>
      </xdr:nvSpPr>
      <xdr:spPr>
        <a:xfrm>
          <a:off x="5863205" y="8620536"/>
          <a:ext cx="401812" cy="99830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255769</xdr:colOff>
      <xdr:row>32</xdr:row>
      <xdr:rowOff>87011</xdr:rowOff>
    </xdr:from>
    <xdr:to>
      <xdr:col>4</xdr:col>
      <xdr:colOff>409635</xdr:colOff>
      <xdr:row>33</xdr:row>
      <xdr:rowOff>49330</xdr:rowOff>
    </xdr:to>
    <xdr:sp macro="" textlink="">
      <xdr:nvSpPr>
        <xdr:cNvPr id="141" name="Diagrama de flujo: conector 140">
          <a:extLst>
            <a:ext uri="{FF2B5EF4-FFF2-40B4-BE49-F238E27FC236}">
              <a16:creationId xmlns:a16="http://schemas.microsoft.com/office/drawing/2014/main" id="{C7A3FFBF-1801-40F6-A175-1F64B46F6DBE}"/>
            </a:ext>
          </a:extLst>
        </xdr:cNvPr>
        <xdr:cNvSpPr/>
      </xdr:nvSpPr>
      <xdr:spPr>
        <a:xfrm>
          <a:off x="6004387" y="8771570"/>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246976</xdr:colOff>
      <xdr:row>35</xdr:row>
      <xdr:rowOff>82405</xdr:rowOff>
    </xdr:from>
    <xdr:to>
      <xdr:col>4</xdr:col>
      <xdr:colOff>400842</xdr:colOff>
      <xdr:row>36</xdr:row>
      <xdr:rowOff>44724</xdr:rowOff>
    </xdr:to>
    <xdr:sp macro="" textlink="">
      <xdr:nvSpPr>
        <xdr:cNvPr id="142" name="Diagrama de flujo: conector 141">
          <a:extLst>
            <a:ext uri="{FF2B5EF4-FFF2-40B4-BE49-F238E27FC236}">
              <a16:creationId xmlns:a16="http://schemas.microsoft.com/office/drawing/2014/main" id="{3AB43F26-F3E0-47D1-BDB0-3188795E65C1}"/>
            </a:ext>
          </a:extLst>
        </xdr:cNvPr>
        <xdr:cNvSpPr/>
      </xdr:nvSpPr>
      <xdr:spPr>
        <a:xfrm>
          <a:off x="5995594" y="9304846"/>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165889</xdr:colOff>
      <xdr:row>31</xdr:row>
      <xdr:rowOff>152842</xdr:rowOff>
    </xdr:from>
    <xdr:to>
      <xdr:col>6</xdr:col>
      <xdr:colOff>560496</xdr:colOff>
      <xdr:row>37</xdr:row>
      <xdr:rowOff>72983</xdr:rowOff>
    </xdr:to>
    <xdr:sp macro="" textlink="">
      <xdr:nvSpPr>
        <xdr:cNvPr id="143" name="Diagrama de flujo: proceso 142">
          <a:extLst>
            <a:ext uri="{FF2B5EF4-FFF2-40B4-BE49-F238E27FC236}">
              <a16:creationId xmlns:a16="http://schemas.microsoft.com/office/drawing/2014/main" id="{87A85015-4C9A-4B64-A701-7FF2A43E455A}"/>
            </a:ext>
          </a:extLst>
        </xdr:cNvPr>
        <xdr:cNvSpPr/>
      </xdr:nvSpPr>
      <xdr:spPr>
        <a:xfrm>
          <a:off x="8010007" y="8658107"/>
          <a:ext cx="394607" cy="995905"/>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299866</xdr:colOff>
      <xdr:row>32</xdr:row>
      <xdr:rowOff>122181</xdr:rowOff>
    </xdr:from>
    <xdr:to>
      <xdr:col>6</xdr:col>
      <xdr:colOff>453732</xdr:colOff>
      <xdr:row>33</xdr:row>
      <xdr:rowOff>84500</xdr:rowOff>
    </xdr:to>
    <xdr:sp macro="" textlink="">
      <xdr:nvSpPr>
        <xdr:cNvPr id="144" name="Diagrama de flujo: conector 143">
          <a:extLst>
            <a:ext uri="{FF2B5EF4-FFF2-40B4-BE49-F238E27FC236}">
              <a16:creationId xmlns:a16="http://schemas.microsoft.com/office/drawing/2014/main" id="{BCC5726D-6A60-4549-B10A-72CE61B5328B}"/>
            </a:ext>
          </a:extLst>
        </xdr:cNvPr>
        <xdr:cNvSpPr/>
      </xdr:nvSpPr>
      <xdr:spPr>
        <a:xfrm>
          <a:off x="8143984" y="8806740"/>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291073</xdr:colOff>
      <xdr:row>35</xdr:row>
      <xdr:rowOff>117575</xdr:rowOff>
    </xdr:from>
    <xdr:to>
      <xdr:col>6</xdr:col>
      <xdr:colOff>444939</xdr:colOff>
      <xdr:row>36</xdr:row>
      <xdr:rowOff>79894</xdr:rowOff>
    </xdr:to>
    <xdr:sp macro="" textlink="">
      <xdr:nvSpPr>
        <xdr:cNvPr id="145" name="Diagrama de flujo: conector 144">
          <a:extLst>
            <a:ext uri="{FF2B5EF4-FFF2-40B4-BE49-F238E27FC236}">
              <a16:creationId xmlns:a16="http://schemas.microsoft.com/office/drawing/2014/main" id="{E05D73E0-F1F9-4C6D-802B-1E358647121A}"/>
            </a:ext>
          </a:extLst>
        </xdr:cNvPr>
        <xdr:cNvSpPr/>
      </xdr:nvSpPr>
      <xdr:spPr>
        <a:xfrm>
          <a:off x="8135191" y="9340016"/>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1934823</xdr:colOff>
      <xdr:row>41</xdr:row>
      <xdr:rowOff>154411</xdr:rowOff>
    </xdr:from>
    <xdr:to>
      <xdr:col>2</xdr:col>
      <xdr:colOff>2332152</xdr:colOff>
      <xdr:row>47</xdr:row>
      <xdr:rowOff>78634</xdr:rowOff>
    </xdr:to>
    <xdr:sp macro="" textlink="">
      <xdr:nvSpPr>
        <xdr:cNvPr id="146" name="Diagrama de flujo: proceso 145">
          <a:extLst>
            <a:ext uri="{FF2B5EF4-FFF2-40B4-BE49-F238E27FC236}">
              <a16:creationId xmlns:a16="http://schemas.microsoft.com/office/drawing/2014/main" id="{FC7A264A-47FB-4007-8E08-92E307E63CC1}"/>
            </a:ext>
          </a:extLst>
        </xdr:cNvPr>
        <xdr:cNvSpPr/>
      </xdr:nvSpPr>
      <xdr:spPr>
        <a:xfrm>
          <a:off x="3380382" y="10452617"/>
          <a:ext cx="397329" cy="99998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2071522</xdr:colOff>
      <xdr:row>42</xdr:row>
      <xdr:rowOff>127832</xdr:rowOff>
    </xdr:from>
    <xdr:to>
      <xdr:col>2</xdr:col>
      <xdr:colOff>2225388</xdr:colOff>
      <xdr:row>43</xdr:row>
      <xdr:rowOff>90151</xdr:rowOff>
    </xdr:to>
    <xdr:sp macro="" textlink="">
      <xdr:nvSpPr>
        <xdr:cNvPr id="147" name="Diagrama de flujo: conector 146">
          <a:extLst>
            <a:ext uri="{FF2B5EF4-FFF2-40B4-BE49-F238E27FC236}">
              <a16:creationId xmlns:a16="http://schemas.microsoft.com/office/drawing/2014/main" id="{0A7FA180-D63C-4053-8104-49AD3047030B}"/>
            </a:ext>
          </a:extLst>
        </xdr:cNvPr>
        <xdr:cNvSpPr/>
      </xdr:nvSpPr>
      <xdr:spPr>
        <a:xfrm>
          <a:off x="3517081" y="10605332"/>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2062729</xdr:colOff>
      <xdr:row>45</xdr:row>
      <xdr:rowOff>123226</xdr:rowOff>
    </xdr:from>
    <xdr:to>
      <xdr:col>2</xdr:col>
      <xdr:colOff>2216595</xdr:colOff>
      <xdr:row>46</xdr:row>
      <xdr:rowOff>85546</xdr:rowOff>
    </xdr:to>
    <xdr:sp macro="" textlink="">
      <xdr:nvSpPr>
        <xdr:cNvPr id="148" name="Diagrama de flujo: conector 147">
          <a:extLst>
            <a:ext uri="{FF2B5EF4-FFF2-40B4-BE49-F238E27FC236}">
              <a16:creationId xmlns:a16="http://schemas.microsoft.com/office/drawing/2014/main" id="{BE22B80F-F3B2-4331-A97E-614F8E03BCEE}"/>
            </a:ext>
          </a:extLst>
        </xdr:cNvPr>
        <xdr:cNvSpPr/>
      </xdr:nvSpPr>
      <xdr:spPr>
        <a:xfrm>
          <a:off x="3508288" y="11138608"/>
          <a:ext cx="153866" cy="14161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1</xdr:col>
      <xdr:colOff>163607</xdr:colOff>
      <xdr:row>24</xdr:row>
      <xdr:rowOff>93327</xdr:rowOff>
    </xdr:from>
    <xdr:to>
      <xdr:col>2</xdr:col>
      <xdr:colOff>1004831</xdr:colOff>
      <xdr:row>34</xdr:row>
      <xdr:rowOff>138506</xdr:rowOff>
    </xdr:to>
    <xdr:sp macro="" textlink="">
      <xdr:nvSpPr>
        <xdr:cNvPr id="158" name="Franja diagonal 157">
          <a:extLst>
            <a:ext uri="{FF2B5EF4-FFF2-40B4-BE49-F238E27FC236}">
              <a16:creationId xmlns:a16="http://schemas.microsoft.com/office/drawing/2014/main" id="{C3E5ABB8-3476-43F1-A52D-7B73ED929DDC}"/>
            </a:ext>
          </a:extLst>
        </xdr:cNvPr>
        <xdr:cNvSpPr/>
      </xdr:nvSpPr>
      <xdr:spPr>
        <a:xfrm rot="5626871">
          <a:off x="852983" y="7584245"/>
          <a:ext cx="1838120" cy="1356695"/>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2</xdr:col>
      <xdr:colOff>1825905</xdr:colOff>
      <xdr:row>24</xdr:row>
      <xdr:rowOff>96050</xdr:rowOff>
    </xdr:from>
    <xdr:to>
      <xdr:col>3</xdr:col>
      <xdr:colOff>63424</xdr:colOff>
      <xdr:row>34</xdr:row>
      <xdr:rowOff>143630</xdr:rowOff>
    </xdr:to>
    <xdr:sp macro="" textlink="">
      <xdr:nvSpPr>
        <xdr:cNvPr id="159" name="Franja diagonal 158">
          <a:extLst>
            <a:ext uri="{FF2B5EF4-FFF2-40B4-BE49-F238E27FC236}">
              <a16:creationId xmlns:a16="http://schemas.microsoft.com/office/drawing/2014/main" id="{97DB7764-4F9C-44BA-9C9D-13A856EC6147}"/>
            </a:ext>
          </a:extLst>
        </xdr:cNvPr>
        <xdr:cNvSpPr/>
      </xdr:nvSpPr>
      <xdr:spPr>
        <a:xfrm rot="5626871">
          <a:off x="3027580" y="7590140"/>
          <a:ext cx="1840521" cy="1352754"/>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4</xdr:col>
      <xdr:colOff>72259</xdr:colOff>
      <xdr:row>24</xdr:row>
      <xdr:rowOff>85164</xdr:rowOff>
    </xdr:from>
    <xdr:to>
      <xdr:col>5</xdr:col>
      <xdr:colOff>270133</xdr:colOff>
      <xdr:row>34</xdr:row>
      <xdr:rowOff>130343</xdr:rowOff>
    </xdr:to>
    <xdr:sp macro="" textlink="">
      <xdr:nvSpPr>
        <xdr:cNvPr id="160" name="Franja diagonal 159">
          <a:extLst>
            <a:ext uri="{FF2B5EF4-FFF2-40B4-BE49-F238E27FC236}">
              <a16:creationId xmlns:a16="http://schemas.microsoft.com/office/drawing/2014/main" id="{6DAD67DD-708F-4B8C-8752-1EF274A0F529}"/>
            </a:ext>
          </a:extLst>
        </xdr:cNvPr>
        <xdr:cNvSpPr/>
      </xdr:nvSpPr>
      <xdr:spPr>
        <a:xfrm rot="5626871">
          <a:off x="5589063" y="7567184"/>
          <a:ext cx="1838120" cy="1374491"/>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6</xdr:col>
      <xdr:colOff>112171</xdr:colOff>
      <xdr:row>24</xdr:row>
      <xdr:rowOff>101492</xdr:rowOff>
    </xdr:from>
    <xdr:to>
      <xdr:col>7</xdr:col>
      <xdr:colOff>456151</xdr:colOff>
      <xdr:row>34</xdr:row>
      <xdr:rowOff>149072</xdr:rowOff>
    </xdr:to>
    <xdr:sp macro="" textlink="">
      <xdr:nvSpPr>
        <xdr:cNvPr id="161" name="Franja diagonal 160">
          <a:extLst>
            <a:ext uri="{FF2B5EF4-FFF2-40B4-BE49-F238E27FC236}">
              <a16:creationId xmlns:a16="http://schemas.microsoft.com/office/drawing/2014/main" id="{CBD2B13A-E073-4E9C-A844-BC2791104C42}"/>
            </a:ext>
          </a:extLst>
        </xdr:cNvPr>
        <xdr:cNvSpPr/>
      </xdr:nvSpPr>
      <xdr:spPr>
        <a:xfrm rot="5626871">
          <a:off x="7712283" y="7595704"/>
          <a:ext cx="1840521" cy="1352509"/>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2</xdr:col>
      <xdr:colOff>755109</xdr:colOff>
      <xdr:row>31</xdr:row>
      <xdr:rowOff>108067</xdr:rowOff>
    </xdr:from>
    <xdr:to>
      <xdr:col>2</xdr:col>
      <xdr:colOff>1149716</xdr:colOff>
      <xdr:row>37</xdr:row>
      <xdr:rowOff>30609</xdr:rowOff>
    </xdr:to>
    <xdr:sp macro="" textlink="">
      <xdr:nvSpPr>
        <xdr:cNvPr id="162" name="Diagrama de flujo: proceso 161">
          <a:extLst>
            <a:ext uri="{FF2B5EF4-FFF2-40B4-BE49-F238E27FC236}">
              <a16:creationId xmlns:a16="http://schemas.microsoft.com/office/drawing/2014/main" id="{B2DF475D-F401-492F-AD6C-F580AE0103A6}"/>
            </a:ext>
          </a:extLst>
        </xdr:cNvPr>
        <xdr:cNvSpPr/>
      </xdr:nvSpPr>
      <xdr:spPr>
        <a:xfrm>
          <a:off x="2200668" y="8613332"/>
          <a:ext cx="394607" cy="99830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889086</xdr:colOff>
      <xdr:row>32</xdr:row>
      <xdr:rowOff>79807</xdr:rowOff>
    </xdr:from>
    <xdr:to>
      <xdr:col>2</xdr:col>
      <xdr:colOff>1042952</xdr:colOff>
      <xdr:row>33</xdr:row>
      <xdr:rowOff>42126</xdr:rowOff>
    </xdr:to>
    <xdr:sp macro="" textlink="">
      <xdr:nvSpPr>
        <xdr:cNvPr id="163" name="Diagrama de flujo: conector 162">
          <a:extLst>
            <a:ext uri="{FF2B5EF4-FFF2-40B4-BE49-F238E27FC236}">
              <a16:creationId xmlns:a16="http://schemas.microsoft.com/office/drawing/2014/main" id="{D2598555-17F0-4F3B-9B70-1ABFAD16AE2F}"/>
            </a:ext>
          </a:extLst>
        </xdr:cNvPr>
        <xdr:cNvSpPr/>
      </xdr:nvSpPr>
      <xdr:spPr>
        <a:xfrm>
          <a:off x="2334645" y="8764366"/>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880293</xdr:colOff>
      <xdr:row>35</xdr:row>
      <xdr:rowOff>75201</xdr:rowOff>
    </xdr:from>
    <xdr:to>
      <xdr:col>2</xdr:col>
      <xdr:colOff>1034159</xdr:colOff>
      <xdr:row>36</xdr:row>
      <xdr:rowOff>37520</xdr:rowOff>
    </xdr:to>
    <xdr:sp macro="" textlink="">
      <xdr:nvSpPr>
        <xdr:cNvPr id="164" name="Diagrama de flujo: conector 163">
          <a:extLst>
            <a:ext uri="{FF2B5EF4-FFF2-40B4-BE49-F238E27FC236}">
              <a16:creationId xmlns:a16="http://schemas.microsoft.com/office/drawing/2014/main" id="{84B1D8DF-FA35-417A-891E-C33763F90BA0}"/>
            </a:ext>
          </a:extLst>
        </xdr:cNvPr>
        <xdr:cNvSpPr/>
      </xdr:nvSpPr>
      <xdr:spPr>
        <a:xfrm>
          <a:off x="2325852" y="9297642"/>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2899003</xdr:colOff>
      <xdr:row>31</xdr:row>
      <xdr:rowOff>97600</xdr:rowOff>
    </xdr:from>
    <xdr:to>
      <xdr:col>3</xdr:col>
      <xdr:colOff>178375</xdr:colOff>
      <xdr:row>37</xdr:row>
      <xdr:rowOff>20142</xdr:rowOff>
    </xdr:to>
    <xdr:sp macro="" textlink="">
      <xdr:nvSpPr>
        <xdr:cNvPr id="165" name="Diagrama de flujo: proceso 164">
          <a:extLst>
            <a:ext uri="{FF2B5EF4-FFF2-40B4-BE49-F238E27FC236}">
              <a16:creationId xmlns:a16="http://schemas.microsoft.com/office/drawing/2014/main" id="{58004D11-FF97-4BCB-812F-22A47F6B2F7D}"/>
            </a:ext>
          </a:extLst>
        </xdr:cNvPr>
        <xdr:cNvSpPr/>
      </xdr:nvSpPr>
      <xdr:spPr>
        <a:xfrm>
          <a:off x="4344562" y="8602865"/>
          <a:ext cx="394607" cy="99830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3032980</xdr:colOff>
      <xdr:row>32</xdr:row>
      <xdr:rowOff>69340</xdr:rowOff>
    </xdr:from>
    <xdr:to>
      <xdr:col>3</xdr:col>
      <xdr:colOff>71611</xdr:colOff>
      <xdr:row>33</xdr:row>
      <xdr:rowOff>31659</xdr:rowOff>
    </xdr:to>
    <xdr:sp macro="" textlink="">
      <xdr:nvSpPr>
        <xdr:cNvPr id="166" name="Diagrama de flujo: conector 165">
          <a:extLst>
            <a:ext uri="{FF2B5EF4-FFF2-40B4-BE49-F238E27FC236}">
              <a16:creationId xmlns:a16="http://schemas.microsoft.com/office/drawing/2014/main" id="{4C23E6A6-F5A1-4174-90B2-41ACC8EEC0E5}"/>
            </a:ext>
          </a:extLst>
        </xdr:cNvPr>
        <xdr:cNvSpPr/>
      </xdr:nvSpPr>
      <xdr:spPr>
        <a:xfrm>
          <a:off x="4478539" y="8753899"/>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3024187</xdr:colOff>
      <xdr:row>35</xdr:row>
      <xdr:rowOff>64734</xdr:rowOff>
    </xdr:from>
    <xdr:to>
      <xdr:col>3</xdr:col>
      <xdr:colOff>62818</xdr:colOff>
      <xdr:row>36</xdr:row>
      <xdr:rowOff>27053</xdr:rowOff>
    </xdr:to>
    <xdr:sp macro="" textlink="">
      <xdr:nvSpPr>
        <xdr:cNvPr id="167" name="Diagrama de flujo: conector 166">
          <a:extLst>
            <a:ext uri="{FF2B5EF4-FFF2-40B4-BE49-F238E27FC236}">
              <a16:creationId xmlns:a16="http://schemas.microsoft.com/office/drawing/2014/main" id="{402CD65E-20F1-4B29-BBD4-B546018FE6C1}"/>
            </a:ext>
          </a:extLst>
        </xdr:cNvPr>
        <xdr:cNvSpPr/>
      </xdr:nvSpPr>
      <xdr:spPr>
        <a:xfrm>
          <a:off x="4469746" y="9287175"/>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1141046</xdr:colOff>
      <xdr:row>31</xdr:row>
      <xdr:rowOff>110788</xdr:rowOff>
    </xdr:from>
    <xdr:to>
      <xdr:col>5</xdr:col>
      <xdr:colOff>366241</xdr:colOff>
      <xdr:row>37</xdr:row>
      <xdr:rowOff>33330</xdr:rowOff>
    </xdr:to>
    <xdr:sp macro="" textlink="">
      <xdr:nvSpPr>
        <xdr:cNvPr id="168" name="Diagrama de flujo: proceso 167">
          <a:extLst>
            <a:ext uri="{FF2B5EF4-FFF2-40B4-BE49-F238E27FC236}">
              <a16:creationId xmlns:a16="http://schemas.microsoft.com/office/drawing/2014/main" id="{2EF895FC-E076-4D40-9C48-CB4B41A30D50}"/>
            </a:ext>
          </a:extLst>
        </xdr:cNvPr>
        <xdr:cNvSpPr/>
      </xdr:nvSpPr>
      <xdr:spPr>
        <a:xfrm>
          <a:off x="6889664" y="8616053"/>
          <a:ext cx="401812" cy="99830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5</xdr:col>
      <xdr:colOff>105611</xdr:colOff>
      <xdr:row>32</xdr:row>
      <xdr:rowOff>82528</xdr:rowOff>
    </xdr:from>
    <xdr:to>
      <xdr:col>5</xdr:col>
      <xdr:colOff>259477</xdr:colOff>
      <xdr:row>33</xdr:row>
      <xdr:rowOff>44847</xdr:rowOff>
    </xdr:to>
    <xdr:sp macro="" textlink="">
      <xdr:nvSpPr>
        <xdr:cNvPr id="169" name="Diagrama de flujo: conector 168">
          <a:extLst>
            <a:ext uri="{FF2B5EF4-FFF2-40B4-BE49-F238E27FC236}">
              <a16:creationId xmlns:a16="http://schemas.microsoft.com/office/drawing/2014/main" id="{2A3B3055-9090-4C68-978A-8796EC11C47F}"/>
            </a:ext>
          </a:extLst>
        </xdr:cNvPr>
        <xdr:cNvSpPr/>
      </xdr:nvSpPr>
      <xdr:spPr>
        <a:xfrm>
          <a:off x="7030846" y="8767087"/>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5</xdr:col>
      <xdr:colOff>96818</xdr:colOff>
      <xdr:row>35</xdr:row>
      <xdr:rowOff>77922</xdr:rowOff>
    </xdr:from>
    <xdr:to>
      <xdr:col>5</xdr:col>
      <xdr:colOff>250684</xdr:colOff>
      <xdr:row>36</xdr:row>
      <xdr:rowOff>40241</xdr:rowOff>
    </xdr:to>
    <xdr:sp macro="" textlink="">
      <xdr:nvSpPr>
        <xdr:cNvPr id="170" name="Diagrama de flujo: conector 169">
          <a:extLst>
            <a:ext uri="{FF2B5EF4-FFF2-40B4-BE49-F238E27FC236}">
              <a16:creationId xmlns:a16="http://schemas.microsoft.com/office/drawing/2014/main" id="{E6A1C306-E6E7-43EB-ACCD-DA641BC72DA0}"/>
            </a:ext>
          </a:extLst>
        </xdr:cNvPr>
        <xdr:cNvSpPr/>
      </xdr:nvSpPr>
      <xdr:spPr>
        <a:xfrm>
          <a:off x="7022053" y="9300363"/>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183819</xdr:colOff>
      <xdr:row>31</xdr:row>
      <xdr:rowOff>148359</xdr:rowOff>
    </xdr:from>
    <xdr:to>
      <xdr:col>7</xdr:col>
      <xdr:colOff>578426</xdr:colOff>
      <xdr:row>37</xdr:row>
      <xdr:rowOff>68500</xdr:rowOff>
    </xdr:to>
    <xdr:sp macro="" textlink="">
      <xdr:nvSpPr>
        <xdr:cNvPr id="171" name="Diagrama de flujo: proceso 170">
          <a:extLst>
            <a:ext uri="{FF2B5EF4-FFF2-40B4-BE49-F238E27FC236}">
              <a16:creationId xmlns:a16="http://schemas.microsoft.com/office/drawing/2014/main" id="{05273963-6A70-4537-9C38-2FB80449B18D}"/>
            </a:ext>
          </a:extLst>
        </xdr:cNvPr>
        <xdr:cNvSpPr/>
      </xdr:nvSpPr>
      <xdr:spPr>
        <a:xfrm>
          <a:off x="9036466" y="8653624"/>
          <a:ext cx="394607" cy="995905"/>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317796</xdr:colOff>
      <xdr:row>32</xdr:row>
      <xdr:rowOff>117698</xdr:rowOff>
    </xdr:from>
    <xdr:to>
      <xdr:col>7</xdr:col>
      <xdr:colOff>471662</xdr:colOff>
      <xdr:row>33</xdr:row>
      <xdr:rowOff>80017</xdr:rowOff>
    </xdr:to>
    <xdr:sp macro="" textlink="">
      <xdr:nvSpPr>
        <xdr:cNvPr id="172" name="Diagrama de flujo: conector 171">
          <a:extLst>
            <a:ext uri="{FF2B5EF4-FFF2-40B4-BE49-F238E27FC236}">
              <a16:creationId xmlns:a16="http://schemas.microsoft.com/office/drawing/2014/main" id="{1121560D-DACD-46D7-A093-9782D235165C}"/>
            </a:ext>
          </a:extLst>
        </xdr:cNvPr>
        <xdr:cNvSpPr/>
      </xdr:nvSpPr>
      <xdr:spPr>
        <a:xfrm>
          <a:off x="9170443" y="8802257"/>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309003</xdr:colOff>
      <xdr:row>35</xdr:row>
      <xdr:rowOff>113092</xdr:rowOff>
    </xdr:from>
    <xdr:to>
      <xdr:col>7</xdr:col>
      <xdr:colOff>462869</xdr:colOff>
      <xdr:row>36</xdr:row>
      <xdr:rowOff>75411</xdr:rowOff>
    </xdr:to>
    <xdr:sp macro="" textlink="">
      <xdr:nvSpPr>
        <xdr:cNvPr id="173" name="Diagrama de flujo: conector 172">
          <a:extLst>
            <a:ext uri="{FF2B5EF4-FFF2-40B4-BE49-F238E27FC236}">
              <a16:creationId xmlns:a16="http://schemas.microsoft.com/office/drawing/2014/main" id="{E296A898-D85F-46DD-966D-1C779FC47DEB}"/>
            </a:ext>
          </a:extLst>
        </xdr:cNvPr>
        <xdr:cNvSpPr/>
      </xdr:nvSpPr>
      <xdr:spPr>
        <a:xfrm>
          <a:off x="9161650" y="9335533"/>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46072</xdr:colOff>
      <xdr:row>41</xdr:row>
      <xdr:rowOff>132559</xdr:rowOff>
    </xdr:from>
    <xdr:to>
      <xdr:col>4</xdr:col>
      <xdr:colOff>448443</xdr:colOff>
      <xdr:row>47</xdr:row>
      <xdr:rowOff>55101</xdr:rowOff>
    </xdr:to>
    <xdr:sp macro="" textlink="">
      <xdr:nvSpPr>
        <xdr:cNvPr id="177" name="Diagrama de flujo: proceso 176">
          <a:extLst>
            <a:ext uri="{FF2B5EF4-FFF2-40B4-BE49-F238E27FC236}">
              <a16:creationId xmlns:a16="http://schemas.microsoft.com/office/drawing/2014/main" id="{BE5428F3-EA0F-4486-A8A8-8BE772B913A6}"/>
            </a:ext>
          </a:extLst>
        </xdr:cNvPr>
        <xdr:cNvSpPr/>
      </xdr:nvSpPr>
      <xdr:spPr>
        <a:xfrm>
          <a:off x="5794690" y="10430765"/>
          <a:ext cx="402371" cy="99830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182771</xdr:colOff>
      <xdr:row>42</xdr:row>
      <xdr:rowOff>104299</xdr:rowOff>
    </xdr:from>
    <xdr:to>
      <xdr:col>4</xdr:col>
      <xdr:colOff>341679</xdr:colOff>
      <xdr:row>43</xdr:row>
      <xdr:rowOff>66618</xdr:rowOff>
    </xdr:to>
    <xdr:sp macro="" textlink="">
      <xdr:nvSpPr>
        <xdr:cNvPr id="178" name="Diagrama de flujo: conector 177">
          <a:extLst>
            <a:ext uri="{FF2B5EF4-FFF2-40B4-BE49-F238E27FC236}">
              <a16:creationId xmlns:a16="http://schemas.microsoft.com/office/drawing/2014/main" id="{EDC3136B-0EC2-435A-9E4B-A5812D351495}"/>
            </a:ext>
          </a:extLst>
        </xdr:cNvPr>
        <xdr:cNvSpPr/>
      </xdr:nvSpPr>
      <xdr:spPr>
        <a:xfrm>
          <a:off x="5931389" y="10581799"/>
          <a:ext cx="158908"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173978</xdr:colOff>
      <xdr:row>45</xdr:row>
      <xdr:rowOff>99693</xdr:rowOff>
    </xdr:from>
    <xdr:to>
      <xdr:col>4</xdr:col>
      <xdr:colOff>332886</xdr:colOff>
      <xdr:row>46</xdr:row>
      <xdr:rowOff>62013</xdr:rowOff>
    </xdr:to>
    <xdr:sp macro="" textlink="">
      <xdr:nvSpPr>
        <xdr:cNvPr id="179" name="Diagrama de flujo: conector 178">
          <a:extLst>
            <a:ext uri="{FF2B5EF4-FFF2-40B4-BE49-F238E27FC236}">
              <a16:creationId xmlns:a16="http://schemas.microsoft.com/office/drawing/2014/main" id="{8B61365A-2EE0-4735-844E-D82BD7D70D21}"/>
            </a:ext>
          </a:extLst>
        </xdr:cNvPr>
        <xdr:cNvSpPr/>
      </xdr:nvSpPr>
      <xdr:spPr>
        <a:xfrm>
          <a:off x="5922596" y="11115075"/>
          <a:ext cx="158908" cy="14161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85277</xdr:colOff>
      <xdr:row>24</xdr:row>
      <xdr:rowOff>74598</xdr:rowOff>
    </xdr:from>
    <xdr:to>
      <xdr:col>7</xdr:col>
      <xdr:colOff>1437786</xdr:colOff>
      <xdr:row>34</xdr:row>
      <xdr:rowOff>122178</xdr:rowOff>
    </xdr:to>
    <xdr:sp macro="" textlink="">
      <xdr:nvSpPr>
        <xdr:cNvPr id="186" name="Franja diagonal 185">
          <a:extLst>
            <a:ext uri="{FF2B5EF4-FFF2-40B4-BE49-F238E27FC236}">
              <a16:creationId xmlns:a16="http://schemas.microsoft.com/office/drawing/2014/main" id="{2C866215-E11E-41A8-B25C-149FCF7A8216}"/>
            </a:ext>
          </a:extLst>
        </xdr:cNvPr>
        <xdr:cNvSpPr/>
      </xdr:nvSpPr>
      <xdr:spPr>
        <a:xfrm rot="5626871">
          <a:off x="8693918" y="7568810"/>
          <a:ext cx="1840521" cy="1352509"/>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7</xdr:col>
      <xdr:colOff>1165454</xdr:colOff>
      <xdr:row>31</xdr:row>
      <xdr:rowOff>121465</xdr:rowOff>
    </xdr:from>
    <xdr:to>
      <xdr:col>7</xdr:col>
      <xdr:colOff>1560061</xdr:colOff>
      <xdr:row>37</xdr:row>
      <xdr:rowOff>41606</xdr:rowOff>
    </xdr:to>
    <xdr:sp macro="" textlink="">
      <xdr:nvSpPr>
        <xdr:cNvPr id="187" name="Diagrama de flujo: proceso 186">
          <a:extLst>
            <a:ext uri="{FF2B5EF4-FFF2-40B4-BE49-F238E27FC236}">
              <a16:creationId xmlns:a16="http://schemas.microsoft.com/office/drawing/2014/main" id="{7C478BB7-5D18-4F8B-92FC-6C463C03732D}"/>
            </a:ext>
          </a:extLst>
        </xdr:cNvPr>
        <xdr:cNvSpPr/>
      </xdr:nvSpPr>
      <xdr:spPr>
        <a:xfrm>
          <a:off x="10018101" y="8626730"/>
          <a:ext cx="394607" cy="995905"/>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1299431</xdr:colOff>
      <xdr:row>32</xdr:row>
      <xdr:rowOff>90804</xdr:rowOff>
    </xdr:from>
    <xdr:to>
      <xdr:col>7</xdr:col>
      <xdr:colOff>1453297</xdr:colOff>
      <xdr:row>33</xdr:row>
      <xdr:rowOff>53123</xdr:rowOff>
    </xdr:to>
    <xdr:sp macro="" textlink="">
      <xdr:nvSpPr>
        <xdr:cNvPr id="188" name="Diagrama de flujo: conector 187">
          <a:extLst>
            <a:ext uri="{FF2B5EF4-FFF2-40B4-BE49-F238E27FC236}">
              <a16:creationId xmlns:a16="http://schemas.microsoft.com/office/drawing/2014/main" id="{5B42271E-ADE8-4BCF-BE44-4A8F892F7BAB}"/>
            </a:ext>
          </a:extLst>
        </xdr:cNvPr>
        <xdr:cNvSpPr/>
      </xdr:nvSpPr>
      <xdr:spPr>
        <a:xfrm>
          <a:off x="10152078" y="8775363"/>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1290638</xdr:colOff>
      <xdr:row>35</xdr:row>
      <xdr:rowOff>86198</xdr:rowOff>
    </xdr:from>
    <xdr:to>
      <xdr:col>7</xdr:col>
      <xdr:colOff>1444504</xdr:colOff>
      <xdr:row>36</xdr:row>
      <xdr:rowOff>48517</xdr:rowOff>
    </xdr:to>
    <xdr:sp macro="" textlink="">
      <xdr:nvSpPr>
        <xdr:cNvPr id="189" name="Diagrama de flujo: conector 188">
          <a:extLst>
            <a:ext uri="{FF2B5EF4-FFF2-40B4-BE49-F238E27FC236}">
              <a16:creationId xmlns:a16="http://schemas.microsoft.com/office/drawing/2014/main" id="{3AF16560-E2BF-485E-A3CF-785302008990}"/>
            </a:ext>
          </a:extLst>
        </xdr:cNvPr>
        <xdr:cNvSpPr/>
      </xdr:nvSpPr>
      <xdr:spPr>
        <a:xfrm>
          <a:off x="10143285" y="9308639"/>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843931</xdr:colOff>
      <xdr:row>41</xdr:row>
      <xdr:rowOff>150488</xdr:rowOff>
    </xdr:from>
    <xdr:to>
      <xdr:col>2</xdr:col>
      <xdr:colOff>1241260</xdr:colOff>
      <xdr:row>47</xdr:row>
      <xdr:rowOff>73030</xdr:rowOff>
    </xdr:to>
    <xdr:sp macro="" textlink="">
      <xdr:nvSpPr>
        <xdr:cNvPr id="190" name="Diagrama de flujo: proceso 189">
          <a:extLst>
            <a:ext uri="{FF2B5EF4-FFF2-40B4-BE49-F238E27FC236}">
              <a16:creationId xmlns:a16="http://schemas.microsoft.com/office/drawing/2014/main" id="{2BD006C7-E20A-4E0A-8AC5-50397E09ABE3}"/>
            </a:ext>
          </a:extLst>
        </xdr:cNvPr>
        <xdr:cNvSpPr/>
      </xdr:nvSpPr>
      <xdr:spPr>
        <a:xfrm>
          <a:off x="2289490" y="10448694"/>
          <a:ext cx="397329" cy="99830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980630</xdr:colOff>
      <xdr:row>42</xdr:row>
      <xdr:rowOff>122228</xdr:rowOff>
    </xdr:from>
    <xdr:to>
      <xdr:col>2</xdr:col>
      <xdr:colOff>1134496</xdr:colOff>
      <xdr:row>43</xdr:row>
      <xdr:rowOff>84547</xdr:rowOff>
    </xdr:to>
    <xdr:sp macro="" textlink="">
      <xdr:nvSpPr>
        <xdr:cNvPr id="191" name="Diagrama de flujo: conector 190">
          <a:extLst>
            <a:ext uri="{FF2B5EF4-FFF2-40B4-BE49-F238E27FC236}">
              <a16:creationId xmlns:a16="http://schemas.microsoft.com/office/drawing/2014/main" id="{64758661-8BED-4813-88FA-7B02D0AFFC50}"/>
            </a:ext>
          </a:extLst>
        </xdr:cNvPr>
        <xdr:cNvSpPr/>
      </xdr:nvSpPr>
      <xdr:spPr>
        <a:xfrm>
          <a:off x="2426189" y="10599728"/>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971837</xdr:colOff>
      <xdr:row>45</xdr:row>
      <xdr:rowOff>117622</xdr:rowOff>
    </xdr:from>
    <xdr:to>
      <xdr:col>2</xdr:col>
      <xdr:colOff>1125703</xdr:colOff>
      <xdr:row>46</xdr:row>
      <xdr:rowOff>79942</xdr:rowOff>
    </xdr:to>
    <xdr:sp macro="" textlink="">
      <xdr:nvSpPr>
        <xdr:cNvPr id="192" name="Diagrama de flujo: conector 191">
          <a:extLst>
            <a:ext uri="{FF2B5EF4-FFF2-40B4-BE49-F238E27FC236}">
              <a16:creationId xmlns:a16="http://schemas.microsoft.com/office/drawing/2014/main" id="{18D1AEC6-E4D2-4562-B682-997070CFFDDC}"/>
            </a:ext>
          </a:extLst>
        </xdr:cNvPr>
        <xdr:cNvSpPr/>
      </xdr:nvSpPr>
      <xdr:spPr>
        <a:xfrm>
          <a:off x="2417396" y="11133004"/>
          <a:ext cx="153866" cy="14161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1</xdr:col>
      <xdr:colOff>211920</xdr:colOff>
      <xdr:row>42</xdr:row>
      <xdr:rowOff>22741</xdr:rowOff>
    </xdr:from>
    <xdr:to>
      <xdr:col>2</xdr:col>
      <xdr:colOff>93778</xdr:colOff>
      <xdr:row>47</xdr:row>
      <xdr:rowOff>124577</xdr:rowOff>
    </xdr:to>
    <xdr:sp macro="" textlink="">
      <xdr:nvSpPr>
        <xdr:cNvPr id="193" name="Diagrama de flujo: proceso 192">
          <a:extLst>
            <a:ext uri="{FF2B5EF4-FFF2-40B4-BE49-F238E27FC236}">
              <a16:creationId xmlns:a16="http://schemas.microsoft.com/office/drawing/2014/main" id="{42AA32FA-35E1-493C-B6EF-33EA6807450D}"/>
            </a:ext>
          </a:extLst>
        </xdr:cNvPr>
        <xdr:cNvSpPr/>
      </xdr:nvSpPr>
      <xdr:spPr>
        <a:xfrm>
          <a:off x="1142008" y="10500241"/>
          <a:ext cx="397329" cy="99830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xdr:col>
      <xdr:colOff>348619</xdr:colOff>
      <xdr:row>42</xdr:row>
      <xdr:rowOff>173775</xdr:rowOff>
    </xdr:from>
    <xdr:to>
      <xdr:col>1</xdr:col>
      <xdr:colOff>502485</xdr:colOff>
      <xdr:row>43</xdr:row>
      <xdr:rowOff>136094</xdr:rowOff>
    </xdr:to>
    <xdr:sp macro="" textlink="">
      <xdr:nvSpPr>
        <xdr:cNvPr id="194" name="Diagrama de flujo: conector 193">
          <a:extLst>
            <a:ext uri="{FF2B5EF4-FFF2-40B4-BE49-F238E27FC236}">
              <a16:creationId xmlns:a16="http://schemas.microsoft.com/office/drawing/2014/main" id="{B90F24F5-1248-4E80-BE6E-26BB6B626E15}"/>
            </a:ext>
          </a:extLst>
        </xdr:cNvPr>
        <xdr:cNvSpPr/>
      </xdr:nvSpPr>
      <xdr:spPr>
        <a:xfrm>
          <a:off x="1278707" y="10651275"/>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1</xdr:col>
      <xdr:colOff>339826</xdr:colOff>
      <xdr:row>45</xdr:row>
      <xdr:rowOff>169169</xdr:rowOff>
    </xdr:from>
    <xdr:to>
      <xdr:col>1</xdr:col>
      <xdr:colOff>493692</xdr:colOff>
      <xdr:row>46</xdr:row>
      <xdr:rowOff>131489</xdr:rowOff>
    </xdr:to>
    <xdr:sp macro="" textlink="">
      <xdr:nvSpPr>
        <xdr:cNvPr id="195" name="Diagrama de flujo: conector 194">
          <a:extLst>
            <a:ext uri="{FF2B5EF4-FFF2-40B4-BE49-F238E27FC236}">
              <a16:creationId xmlns:a16="http://schemas.microsoft.com/office/drawing/2014/main" id="{78F39C41-9A07-4FEE-917B-9E2EE82DC74A}"/>
            </a:ext>
          </a:extLst>
        </xdr:cNvPr>
        <xdr:cNvSpPr/>
      </xdr:nvSpPr>
      <xdr:spPr>
        <a:xfrm>
          <a:off x="1269914" y="11184551"/>
          <a:ext cx="153866" cy="14161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2840819</xdr:colOff>
      <xdr:row>41</xdr:row>
      <xdr:rowOff>119111</xdr:rowOff>
    </xdr:from>
    <xdr:to>
      <xdr:col>3</xdr:col>
      <xdr:colOff>122913</xdr:colOff>
      <xdr:row>47</xdr:row>
      <xdr:rowOff>41653</xdr:rowOff>
    </xdr:to>
    <xdr:sp macro="" textlink="">
      <xdr:nvSpPr>
        <xdr:cNvPr id="196" name="Diagrama de flujo: proceso 195">
          <a:extLst>
            <a:ext uri="{FF2B5EF4-FFF2-40B4-BE49-F238E27FC236}">
              <a16:creationId xmlns:a16="http://schemas.microsoft.com/office/drawing/2014/main" id="{D5BDC1E9-4CC6-4151-B11F-193529A9466B}"/>
            </a:ext>
          </a:extLst>
        </xdr:cNvPr>
        <xdr:cNvSpPr/>
      </xdr:nvSpPr>
      <xdr:spPr>
        <a:xfrm>
          <a:off x="4286378" y="10417317"/>
          <a:ext cx="397329" cy="99830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2977518</xdr:colOff>
      <xdr:row>42</xdr:row>
      <xdr:rowOff>90851</xdr:rowOff>
    </xdr:from>
    <xdr:to>
      <xdr:col>3</xdr:col>
      <xdr:colOff>16149</xdr:colOff>
      <xdr:row>43</xdr:row>
      <xdr:rowOff>53170</xdr:rowOff>
    </xdr:to>
    <xdr:sp macro="" textlink="">
      <xdr:nvSpPr>
        <xdr:cNvPr id="197" name="Diagrama de flujo: conector 196">
          <a:extLst>
            <a:ext uri="{FF2B5EF4-FFF2-40B4-BE49-F238E27FC236}">
              <a16:creationId xmlns:a16="http://schemas.microsoft.com/office/drawing/2014/main" id="{905D95A7-1C5D-4432-9DF2-B0C607111770}"/>
            </a:ext>
          </a:extLst>
        </xdr:cNvPr>
        <xdr:cNvSpPr/>
      </xdr:nvSpPr>
      <xdr:spPr>
        <a:xfrm>
          <a:off x="4423077" y="10568351"/>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2968725</xdr:colOff>
      <xdr:row>45</xdr:row>
      <xdr:rowOff>86245</xdr:rowOff>
    </xdr:from>
    <xdr:to>
      <xdr:col>3</xdr:col>
      <xdr:colOff>7356</xdr:colOff>
      <xdr:row>46</xdr:row>
      <xdr:rowOff>48565</xdr:rowOff>
    </xdr:to>
    <xdr:sp macro="" textlink="">
      <xdr:nvSpPr>
        <xdr:cNvPr id="198" name="Diagrama de flujo: conector 197">
          <a:extLst>
            <a:ext uri="{FF2B5EF4-FFF2-40B4-BE49-F238E27FC236}">
              <a16:creationId xmlns:a16="http://schemas.microsoft.com/office/drawing/2014/main" id="{73FD8838-5DD5-401D-9451-6AACE309485C}"/>
            </a:ext>
          </a:extLst>
        </xdr:cNvPr>
        <xdr:cNvSpPr/>
      </xdr:nvSpPr>
      <xdr:spPr>
        <a:xfrm>
          <a:off x="4414284" y="11101627"/>
          <a:ext cx="153866" cy="14161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1099424</xdr:colOff>
      <xdr:row>41</xdr:row>
      <xdr:rowOff>114629</xdr:rowOff>
    </xdr:from>
    <xdr:to>
      <xdr:col>5</xdr:col>
      <xdr:colOff>320136</xdr:colOff>
      <xdr:row>47</xdr:row>
      <xdr:rowOff>37171</xdr:rowOff>
    </xdr:to>
    <xdr:sp macro="" textlink="">
      <xdr:nvSpPr>
        <xdr:cNvPr id="199" name="Diagrama de flujo: proceso 198">
          <a:extLst>
            <a:ext uri="{FF2B5EF4-FFF2-40B4-BE49-F238E27FC236}">
              <a16:creationId xmlns:a16="http://schemas.microsoft.com/office/drawing/2014/main" id="{B86D802E-25CC-458A-A8B5-AE8A537E4F38}"/>
            </a:ext>
          </a:extLst>
        </xdr:cNvPr>
        <xdr:cNvSpPr/>
      </xdr:nvSpPr>
      <xdr:spPr>
        <a:xfrm>
          <a:off x="6848042" y="10412835"/>
          <a:ext cx="397329" cy="99830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5</xdr:col>
      <xdr:colOff>59506</xdr:colOff>
      <xdr:row>42</xdr:row>
      <xdr:rowOff>86369</xdr:rowOff>
    </xdr:from>
    <xdr:to>
      <xdr:col>5</xdr:col>
      <xdr:colOff>213372</xdr:colOff>
      <xdr:row>43</xdr:row>
      <xdr:rowOff>48688</xdr:rowOff>
    </xdr:to>
    <xdr:sp macro="" textlink="">
      <xdr:nvSpPr>
        <xdr:cNvPr id="200" name="Diagrama de flujo: conector 199">
          <a:extLst>
            <a:ext uri="{FF2B5EF4-FFF2-40B4-BE49-F238E27FC236}">
              <a16:creationId xmlns:a16="http://schemas.microsoft.com/office/drawing/2014/main" id="{1D0C859D-DBCF-4810-9612-C0AA539A85FD}"/>
            </a:ext>
          </a:extLst>
        </xdr:cNvPr>
        <xdr:cNvSpPr/>
      </xdr:nvSpPr>
      <xdr:spPr>
        <a:xfrm>
          <a:off x="6984741" y="10563869"/>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5</xdr:col>
      <xdr:colOff>50713</xdr:colOff>
      <xdr:row>45</xdr:row>
      <xdr:rowOff>81763</xdr:rowOff>
    </xdr:from>
    <xdr:to>
      <xdr:col>5</xdr:col>
      <xdr:colOff>204579</xdr:colOff>
      <xdr:row>46</xdr:row>
      <xdr:rowOff>44083</xdr:rowOff>
    </xdr:to>
    <xdr:sp macro="" textlink="">
      <xdr:nvSpPr>
        <xdr:cNvPr id="201" name="Diagrama de flujo: conector 200">
          <a:extLst>
            <a:ext uri="{FF2B5EF4-FFF2-40B4-BE49-F238E27FC236}">
              <a16:creationId xmlns:a16="http://schemas.microsoft.com/office/drawing/2014/main" id="{F2D043DF-CF31-40F0-849C-7DD7A12449A3}"/>
            </a:ext>
          </a:extLst>
        </xdr:cNvPr>
        <xdr:cNvSpPr/>
      </xdr:nvSpPr>
      <xdr:spPr>
        <a:xfrm>
          <a:off x="6975948" y="11097145"/>
          <a:ext cx="153866" cy="14161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131236</xdr:colOff>
      <xdr:row>41</xdr:row>
      <xdr:rowOff>121353</xdr:rowOff>
    </xdr:from>
    <xdr:to>
      <xdr:col>6</xdr:col>
      <xdr:colOff>528565</xdr:colOff>
      <xdr:row>47</xdr:row>
      <xdr:rowOff>43895</xdr:rowOff>
    </xdr:to>
    <xdr:sp macro="" textlink="">
      <xdr:nvSpPr>
        <xdr:cNvPr id="202" name="Diagrama de flujo: proceso 201">
          <a:extLst>
            <a:ext uri="{FF2B5EF4-FFF2-40B4-BE49-F238E27FC236}">
              <a16:creationId xmlns:a16="http://schemas.microsoft.com/office/drawing/2014/main" id="{06EA8BA3-05B6-40DC-8C64-5865BE23515B}"/>
            </a:ext>
          </a:extLst>
        </xdr:cNvPr>
        <xdr:cNvSpPr/>
      </xdr:nvSpPr>
      <xdr:spPr>
        <a:xfrm>
          <a:off x="7975354" y="10419559"/>
          <a:ext cx="397329" cy="99830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267935</xdr:colOff>
      <xdr:row>42</xdr:row>
      <xdr:rowOff>93093</xdr:rowOff>
    </xdr:from>
    <xdr:to>
      <xdr:col>6</xdr:col>
      <xdr:colOff>421801</xdr:colOff>
      <xdr:row>43</xdr:row>
      <xdr:rowOff>55412</xdr:rowOff>
    </xdr:to>
    <xdr:sp macro="" textlink="">
      <xdr:nvSpPr>
        <xdr:cNvPr id="203" name="Diagrama de flujo: conector 202">
          <a:extLst>
            <a:ext uri="{FF2B5EF4-FFF2-40B4-BE49-F238E27FC236}">
              <a16:creationId xmlns:a16="http://schemas.microsoft.com/office/drawing/2014/main" id="{474CA1FB-30B4-457E-A27A-3CC9F081E019}"/>
            </a:ext>
          </a:extLst>
        </xdr:cNvPr>
        <xdr:cNvSpPr/>
      </xdr:nvSpPr>
      <xdr:spPr>
        <a:xfrm>
          <a:off x="8112053" y="10570593"/>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259142</xdr:colOff>
      <xdr:row>45</xdr:row>
      <xdr:rowOff>88487</xdr:rowOff>
    </xdr:from>
    <xdr:to>
      <xdr:col>6</xdr:col>
      <xdr:colOff>413008</xdr:colOff>
      <xdr:row>46</xdr:row>
      <xdr:rowOff>50807</xdr:rowOff>
    </xdr:to>
    <xdr:sp macro="" textlink="">
      <xdr:nvSpPr>
        <xdr:cNvPr id="204" name="Diagrama de flujo: conector 203">
          <a:extLst>
            <a:ext uri="{FF2B5EF4-FFF2-40B4-BE49-F238E27FC236}">
              <a16:creationId xmlns:a16="http://schemas.microsoft.com/office/drawing/2014/main" id="{029E3F14-145C-40E3-9C33-61F0B7D77192}"/>
            </a:ext>
          </a:extLst>
        </xdr:cNvPr>
        <xdr:cNvSpPr/>
      </xdr:nvSpPr>
      <xdr:spPr>
        <a:xfrm>
          <a:off x="8103260" y="11103869"/>
          <a:ext cx="153866" cy="14161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261225</xdr:colOff>
      <xdr:row>41</xdr:row>
      <xdr:rowOff>128077</xdr:rowOff>
    </xdr:from>
    <xdr:to>
      <xdr:col>7</xdr:col>
      <xdr:colOff>658554</xdr:colOff>
      <xdr:row>47</xdr:row>
      <xdr:rowOff>50619</xdr:rowOff>
    </xdr:to>
    <xdr:sp macro="" textlink="">
      <xdr:nvSpPr>
        <xdr:cNvPr id="205" name="Diagrama de flujo: proceso 204">
          <a:extLst>
            <a:ext uri="{FF2B5EF4-FFF2-40B4-BE49-F238E27FC236}">
              <a16:creationId xmlns:a16="http://schemas.microsoft.com/office/drawing/2014/main" id="{35B4EDFE-2E83-4580-851A-CA2A92A17EA0}"/>
            </a:ext>
          </a:extLst>
        </xdr:cNvPr>
        <xdr:cNvSpPr/>
      </xdr:nvSpPr>
      <xdr:spPr>
        <a:xfrm>
          <a:off x="9113872" y="10426283"/>
          <a:ext cx="397329" cy="99830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397924</xdr:colOff>
      <xdr:row>42</xdr:row>
      <xdr:rowOff>99817</xdr:rowOff>
    </xdr:from>
    <xdr:to>
      <xdr:col>7</xdr:col>
      <xdr:colOff>551790</xdr:colOff>
      <xdr:row>43</xdr:row>
      <xdr:rowOff>62136</xdr:rowOff>
    </xdr:to>
    <xdr:sp macro="" textlink="">
      <xdr:nvSpPr>
        <xdr:cNvPr id="206" name="Diagrama de flujo: conector 205">
          <a:extLst>
            <a:ext uri="{FF2B5EF4-FFF2-40B4-BE49-F238E27FC236}">
              <a16:creationId xmlns:a16="http://schemas.microsoft.com/office/drawing/2014/main" id="{CFF3B679-3CAC-4097-A4A9-76A4F468C6CB}"/>
            </a:ext>
          </a:extLst>
        </xdr:cNvPr>
        <xdr:cNvSpPr/>
      </xdr:nvSpPr>
      <xdr:spPr>
        <a:xfrm>
          <a:off x="9250571" y="10577317"/>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389131</xdr:colOff>
      <xdr:row>45</xdr:row>
      <xdr:rowOff>95211</xdr:rowOff>
    </xdr:from>
    <xdr:to>
      <xdr:col>7</xdr:col>
      <xdr:colOff>542997</xdr:colOff>
      <xdr:row>46</xdr:row>
      <xdr:rowOff>57531</xdr:rowOff>
    </xdr:to>
    <xdr:sp macro="" textlink="">
      <xdr:nvSpPr>
        <xdr:cNvPr id="207" name="Diagrama de flujo: conector 206">
          <a:extLst>
            <a:ext uri="{FF2B5EF4-FFF2-40B4-BE49-F238E27FC236}">
              <a16:creationId xmlns:a16="http://schemas.microsoft.com/office/drawing/2014/main" id="{65D511A9-3314-46F8-AF6D-116495E61288}"/>
            </a:ext>
          </a:extLst>
        </xdr:cNvPr>
        <xdr:cNvSpPr/>
      </xdr:nvSpPr>
      <xdr:spPr>
        <a:xfrm>
          <a:off x="9241778" y="11110593"/>
          <a:ext cx="153866" cy="14161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1198036</xdr:colOff>
      <xdr:row>41</xdr:row>
      <xdr:rowOff>123594</xdr:rowOff>
    </xdr:from>
    <xdr:to>
      <xdr:col>7</xdr:col>
      <xdr:colOff>1595365</xdr:colOff>
      <xdr:row>47</xdr:row>
      <xdr:rowOff>46136</xdr:rowOff>
    </xdr:to>
    <xdr:sp macro="" textlink="">
      <xdr:nvSpPr>
        <xdr:cNvPr id="208" name="Diagrama de flujo: proceso 207">
          <a:extLst>
            <a:ext uri="{FF2B5EF4-FFF2-40B4-BE49-F238E27FC236}">
              <a16:creationId xmlns:a16="http://schemas.microsoft.com/office/drawing/2014/main" id="{17305E8D-3591-4445-B95F-9D543FF10DA1}"/>
            </a:ext>
          </a:extLst>
        </xdr:cNvPr>
        <xdr:cNvSpPr/>
      </xdr:nvSpPr>
      <xdr:spPr>
        <a:xfrm>
          <a:off x="10050683" y="10421800"/>
          <a:ext cx="397329" cy="99830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1334735</xdr:colOff>
      <xdr:row>42</xdr:row>
      <xdr:rowOff>95334</xdr:rowOff>
    </xdr:from>
    <xdr:to>
      <xdr:col>7</xdr:col>
      <xdr:colOff>1488601</xdr:colOff>
      <xdr:row>43</xdr:row>
      <xdr:rowOff>57653</xdr:rowOff>
    </xdr:to>
    <xdr:sp macro="" textlink="">
      <xdr:nvSpPr>
        <xdr:cNvPr id="209" name="Diagrama de flujo: conector 208">
          <a:extLst>
            <a:ext uri="{FF2B5EF4-FFF2-40B4-BE49-F238E27FC236}">
              <a16:creationId xmlns:a16="http://schemas.microsoft.com/office/drawing/2014/main" id="{C0ACAB9F-334A-4898-BA1E-1FB9549C9100}"/>
            </a:ext>
          </a:extLst>
        </xdr:cNvPr>
        <xdr:cNvSpPr/>
      </xdr:nvSpPr>
      <xdr:spPr>
        <a:xfrm>
          <a:off x="10187382" y="10572834"/>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1325942</xdr:colOff>
      <xdr:row>45</xdr:row>
      <xdr:rowOff>90728</xdr:rowOff>
    </xdr:from>
    <xdr:to>
      <xdr:col>7</xdr:col>
      <xdr:colOff>1479808</xdr:colOff>
      <xdr:row>46</xdr:row>
      <xdr:rowOff>53048</xdr:rowOff>
    </xdr:to>
    <xdr:sp macro="" textlink="">
      <xdr:nvSpPr>
        <xdr:cNvPr id="210" name="Diagrama de flujo: conector 209">
          <a:extLst>
            <a:ext uri="{FF2B5EF4-FFF2-40B4-BE49-F238E27FC236}">
              <a16:creationId xmlns:a16="http://schemas.microsoft.com/office/drawing/2014/main" id="{A2932AEB-6FA9-4F6B-A8EC-1866132084C4}"/>
            </a:ext>
          </a:extLst>
        </xdr:cNvPr>
        <xdr:cNvSpPr/>
      </xdr:nvSpPr>
      <xdr:spPr>
        <a:xfrm>
          <a:off x="10178589" y="11106110"/>
          <a:ext cx="153866" cy="14161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519620</xdr:colOff>
      <xdr:row>21</xdr:row>
      <xdr:rowOff>32657</xdr:rowOff>
    </xdr:from>
    <xdr:to>
      <xdr:col>8</xdr:col>
      <xdr:colOff>1477600</xdr:colOff>
      <xdr:row>48</xdr:row>
      <xdr:rowOff>37564</xdr:rowOff>
    </xdr:to>
    <xdr:pic>
      <xdr:nvPicPr>
        <xdr:cNvPr id="30" name="Imagen 29">
          <a:extLst>
            <a:ext uri="{FF2B5EF4-FFF2-40B4-BE49-F238E27FC236}">
              <a16:creationId xmlns:a16="http://schemas.microsoft.com/office/drawing/2014/main" id="{A9E606C9-E582-4637-A027-7AD95D356EF1}"/>
            </a:ext>
          </a:extLst>
        </xdr:cNvPr>
        <xdr:cNvPicPr>
          <a:picLocks noChangeAspect="1"/>
        </xdr:cNvPicPr>
      </xdr:nvPicPr>
      <xdr:blipFill>
        <a:blip xmlns:r="http://schemas.openxmlformats.org/officeDocument/2006/relationships" r:embed="rId1"/>
        <a:stretch>
          <a:fillRect/>
        </a:stretch>
      </xdr:blipFill>
      <xdr:spPr>
        <a:xfrm>
          <a:off x="5200477" y="7239000"/>
          <a:ext cx="7260809" cy="4707535"/>
        </a:xfrm>
        <a:prstGeom prst="rect">
          <a:avLst/>
        </a:prstGeom>
      </xdr:spPr>
    </xdr:pic>
    <xdr:clientData/>
  </xdr:twoCellAnchor>
  <xdr:twoCellAnchor>
    <xdr:from>
      <xdr:col>0</xdr:col>
      <xdr:colOff>893269</xdr:colOff>
      <xdr:row>33</xdr:row>
      <xdr:rowOff>123871</xdr:rowOff>
    </xdr:from>
    <xdr:to>
      <xdr:col>1</xdr:col>
      <xdr:colOff>95</xdr:colOff>
      <xdr:row>47</xdr:row>
      <xdr:rowOff>101459</xdr:rowOff>
    </xdr:to>
    <xdr:sp macro="" textlink="">
      <xdr:nvSpPr>
        <xdr:cNvPr id="31" name="Diagrama de flujo: proceso 30">
          <a:extLst>
            <a:ext uri="{FF2B5EF4-FFF2-40B4-BE49-F238E27FC236}">
              <a16:creationId xmlns:a16="http://schemas.microsoft.com/office/drawing/2014/main" id="{6E115E4D-85F2-44BC-AF1C-5E683FB85D9F}"/>
            </a:ext>
          </a:extLst>
        </xdr:cNvPr>
        <xdr:cNvSpPr/>
      </xdr:nvSpPr>
      <xdr:spPr>
        <a:xfrm>
          <a:off x="893269" y="9635264"/>
          <a:ext cx="45719" cy="245408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2850617</xdr:colOff>
      <xdr:row>33</xdr:row>
      <xdr:rowOff>164212</xdr:rowOff>
    </xdr:from>
    <xdr:to>
      <xdr:col>2</xdr:col>
      <xdr:colOff>2896336</xdr:colOff>
      <xdr:row>47</xdr:row>
      <xdr:rowOff>141800</xdr:rowOff>
    </xdr:to>
    <xdr:sp macro="" textlink="">
      <xdr:nvSpPr>
        <xdr:cNvPr id="32" name="Diagrama de flujo: proceso 31">
          <a:extLst>
            <a:ext uri="{FF2B5EF4-FFF2-40B4-BE49-F238E27FC236}">
              <a16:creationId xmlns:a16="http://schemas.microsoft.com/office/drawing/2014/main" id="{DA04C264-B0C1-4BE3-AB95-73B9B7C749B4}"/>
            </a:ext>
          </a:extLst>
        </xdr:cNvPr>
        <xdr:cNvSpPr/>
      </xdr:nvSpPr>
      <xdr:spPr>
        <a:xfrm>
          <a:off x="4306581" y="9675605"/>
          <a:ext cx="45719" cy="245408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0</xdr:col>
      <xdr:colOff>901561</xdr:colOff>
      <xdr:row>33</xdr:row>
      <xdr:rowOff>108856</xdr:rowOff>
    </xdr:from>
    <xdr:to>
      <xdr:col>2</xdr:col>
      <xdr:colOff>2911130</xdr:colOff>
      <xdr:row>34</xdr:row>
      <xdr:rowOff>3010</xdr:rowOff>
    </xdr:to>
    <xdr:sp macro="" textlink="">
      <xdr:nvSpPr>
        <xdr:cNvPr id="33" name="Diagrama de flujo: proceso 32">
          <a:extLst>
            <a:ext uri="{FF2B5EF4-FFF2-40B4-BE49-F238E27FC236}">
              <a16:creationId xmlns:a16="http://schemas.microsoft.com/office/drawing/2014/main" id="{468A548A-F7B0-4090-BD56-C83E63582F90}"/>
            </a:ext>
          </a:extLst>
        </xdr:cNvPr>
        <xdr:cNvSpPr/>
      </xdr:nvSpPr>
      <xdr:spPr>
        <a:xfrm rot="16200000">
          <a:off x="2598804" y="7923006"/>
          <a:ext cx="71047" cy="3465533"/>
        </a:xfrm>
        <a:prstGeom prst="flowChartProces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0</xdr:col>
      <xdr:colOff>680358</xdr:colOff>
      <xdr:row>47</xdr:row>
      <xdr:rowOff>90252</xdr:rowOff>
    </xdr:from>
    <xdr:to>
      <xdr:col>1</xdr:col>
      <xdr:colOff>234524</xdr:colOff>
      <xdr:row>47</xdr:row>
      <xdr:rowOff>135971</xdr:rowOff>
    </xdr:to>
    <xdr:sp macro="" textlink="">
      <xdr:nvSpPr>
        <xdr:cNvPr id="34" name="Diagrama de flujo: proceso 33">
          <a:extLst>
            <a:ext uri="{FF2B5EF4-FFF2-40B4-BE49-F238E27FC236}">
              <a16:creationId xmlns:a16="http://schemas.microsoft.com/office/drawing/2014/main" id="{7B55EF79-42C6-4633-B2CB-D6580C5CA605}"/>
            </a:ext>
          </a:extLst>
        </xdr:cNvPr>
        <xdr:cNvSpPr/>
      </xdr:nvSpPr>
      <xdr:spPr>
        <a:xfrm>
          <a:off x="680358" y="12078145"/>
          <a:ext cx="493059" cy="45719"/>
        </a:xfrm>
        <a:prstGeom prst="flowChartProcess">
          <a:avLst/>
        </a:prstGeom>
        <a:solidFill>
          <a:srgbClr val="92D050"/>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2626501</xdr:colOff>
      <xdr:row>47</xdr:row>
      <xdr:rowOff>108182</xdr:rowOff>
    </xdr:from>
    <xdr:to>
      <xdr:col>3</xdr:col>
      <xdr:colOff>3524</xdr:colOff>
      <xdr:row>47</xdr:row>
      <xdr:rowOff>153901</xdr:rowOff>
    </xdr:to>
    <xdr:sp macro="" textlink="">
      <xdr:nvSpPr>
        <xdr:cNvPr id="35" name="Diagrama de flujo: proceso 34">
          <a:extLst>
            <a:ext uri="{FF2B5EF4-FFF2-40B4-BE49-F238E27FC236}">
              <a16:creationId xmlns:a16="http://schemas.microsoft.com/office/drawing/2014/main" id="{0D442AD0-E030-42E0-9C82-A31C3742181C}"/>
            </a:ext>
          </a:extLst>
        </xdr:cNvPr>
        <xdr:cNvSpPr/>
      </xdr:nvSpPr>
      <xdr:spPr>
        <a:xfrm>
          <a:off x="4082465" y="12096075"/>
          <a:ext cx="493059" cy="45719"/>
        </a:xfrm>
        <a:prstGeom prst="flowChartProcess">
          <a:avLst/>
        </a:prstGeom>
        <a:solidFill>
          <a:srgbClr val="92D050"/>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1404257</xdr:colOff>
      <xdr:row>30</xdr:row>
      <xdr:rowOff>43543</xdr:rowOff>
    </xdr:from>
    <xdr:to>
      <xdr:col>2</xdr:col>
      <xdr:colOff>2041072</xdr:colOff>
      <xdr:row>33</xdr:row>
      <xdr:rowOff>136072</xdr:rowOff>
    </xdr:to>
    <xdr:cxnSp macro="">
      <xdr:nvCxnSpPr>
        <xdr:cNvPr id="36" name="Conector recto de flecha 35">
          <a:extLst>
            <a:ext uri="{FF2B5EF4-FFF2-40B4-BE49-F238E27FC236}">
              <a16:creationId xmlns:a16="http://schemas.microsoft.com/office/drawing/2014/main" id="{38A87C0C-3715-404A-89A6-79CE42D48937}"/>
            </a:ext>
          </a:extLst>
        </xdr:cNvPr>
        <xdr:cNvCxnSpPr/>
      </xdr:nvCxnSpPr>
      <xdr:spPr>
        <a:xfrm flipH="1" flipV="1">
          <a:off x="2884714" y="8817429"/>
          <a:ext cx="636815" cy="61504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240125</xdr:colOff>
      <xdr:row>17</xdr:row>
      <xdr:rowOff>55836</xdr:rowOff>
    </xdr:from>
    <xdr:to>
      <xdr:col>3</xdr:col>
      <xdr:colOff>312964</xdr:colOff>
      <xdr:row>31</xdr:row>
      <xdr:rowOff>27214</xdr:rowOff>
    </xdr:to>
    <xdr:sp macro="" textlink="">
      <xdr:nvSpPr>
        <xdr:cNvPr id="22" name="Diagrama de flujo: proceso 21">
          <a:extLst>
            <a:ext uri="{FF2B5EF4-FFF2-40B4-BE49-F238E27FC236}">
              <a16:creationId xmlns:a16="http://schemas.microsoft.com/office/drawing/2014/main" id="{B58D8A0A-94BA-4542-A48B-27EF94A24869}"/>
            </a:ext>
          </a:extLst>
        </xdr:cNvPr>
        <xdr:cNvSpPr/>
      </xdr:nvSpPr>
      <xdr:spPr>
        <a:xfrm>
          <a:off x="4812125" y="9744122"/>
          <a:ext cx="72839" cy="2447878"/>
        </a:xfrm>
        <a:prstGeom prst="flowChartProces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374116</xdr:colOff>
      <xdr:row>17</xdr:row>
      <xdr:rowOff>96177</xdr:rowOff>
    </xdr:from>
    <xdr:to>
      <xdr:col>6</xdr:col>
      <xdr:colOff>446955</xdr:colOff>
      <xdr:row>31</xdr:row>
      <xdr:rowOff>67555</xdr:rowOff>
    </xdr:to>
    <xdr:sp macro="" textlink="">
      <xdr:nvSpPr>
        <xdr:cNvPr id="23" name="Diagrama de flujo: proceso 22">
          <a:extLst>
            <a:ext uri="{FF2B5EF4-FFF2-40B4-BE49-F238E27FC236}">
              <a16:creationId xmlns:a16="http://schemas.microsoft.com/office/drawing/2014/main" id="{ADC6253F-C68F-4780-8840-E670EA932762}"/>
            </a:ext>
          </a:extLst>
        </xdr:cNvPr>
        <xdr:cNvSpPr/>
      </xdr:nvSpPr>
      <xdr:spPr>
        <a:xfrm>
          <a:off x="8225437" y="9784463"/>
          <a:ext cx="72839" cy="2447878"/>
        </a:xfrm>
        <a:prstGeom prst="flowChartProces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248417</xdr:colOff>
      <xdr:row>17</xdr:row>
      <xdr:rowOff>40821</xdr:rowOff>
    </xdr:from>
    <xdr:to>
      <xdr:col>6</xdr:col>
      <xdr:colOff>434629</xdr:colOff>
      <xdr:row>17</xdr:row>
      <xdr:rowOff>111868</xdr:rowOff>
    </xdr:to>
    <xdr:sp macro="" textlink="">
      <xdr:nvSpPr>
        <xdr:cNvPr id="24" name="Diagrama de flujo: proceso 23">
          <a:extLst>
            <a:ext uri="{FF2B5EF4-FFF2-40B4-BE49-F238E27FC236}">
              <a16:creationId xmlns:a16="http://schemas.microsoft.com/office/drawing/2014/main" id="{5102E117-DBF1-4501-96FC-44FCE372C615}"/>
            </a:ext>
          </a:extLst>
        </xdr:cNvPr>
        <xdr:cNvSpPr/>
      </xdr:nvSpPr>
      <xdr:spPr>
        <a:xfrm rot="16200000">
          <a:off x="6517660" y="8031864"/>
          <a:ext cx="71047" cy="3465533"/>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27214</xdr:colOff>
      <xdr:row>31</xdr:row>
      <xdr:rowOff>22217</xdr:rowOff>
    </xdr:from>
    <xdr:to>
      <xdr:col>3</xdr:col>
      <xdr:colOff>520273</xdr:colOff>
      <xdr:row>31</xdr:row>
      <xdr:rowOff>67936</xdr:rowOff>
    </xdr:to>
    <xdr:sp macro="" textlink="">
      <xdr:nvSpPr>
        <xdr:cNvPr id="25" name="Diagrama de flujo: proceso 24">
          <a:extLst>
            <a:ext uri="{FF2B5EF4-FFF2-40B4-BE49-F238E27FC236}">
              <a16:creationId xmlns:a16="http://schemas.microsoft.com/office/drawing/2014/main" id="{45C46FCD-727C-45FF-909A-6F0E123192AF}"/>
            </a:ext>
          </a:extLst>
        </xdr:cNvPr>
        <xdr:cNvSpPr/>
      </xdr:nvSpPr>
      <xdr:spPr>
        <a:xfrm>
          <a:off x="4599214" y="12187003"/>
          <a:ext cx="493059" cy="45719"/>
        </a:xfrm>
        <a:prstGeom prst="flowChartProcess">
          <a:avLst/>
        </a:prstGeom>
        <a:solidFill>
          <a:srgbClr val="92D050"/>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150000</xdr:colOff>
      <xdr:row>31</xdr:row>
      <xdr:rowOff>40147</xdr:rowOff>
    </xdr:from>
    <xdr:to>
      <xdr:col>6</xdr:col>
      <xdr:colOff>643059</xdr:colOff>
      <xdr:row>31</xdr:row>
      <xdr:rowOff>85866</xdr:rowOff>
    </xdr:to>
    <xdr:sp macro="" textlink="">
      <xdr:nvSpPr>
        <xdr:cNvPr id="26" name="Diagrama de flujo: proceso 25">
          <a:extLst>
            <a:ext uri="{FF2B5EF4-FFF2-40B4-BE49-F238E27FC236}">
              <a16:creationId xmlns:a16="http://schemas.microsoft.com/office/drawing/2014/main" id="{21B0CA91-7033-44B4-9A9F-3655B07A76D4}"/>
            </a:ext>
          </a:extLst>
        </xdr:cNvPr>
        <xdr:cNvSpPr/>
      </xdr:nvSpPr>
      <xdr:spPr>
        <a:xfrm>
          <a:off x="8001321" y="12204933"/>
          <a:ext cx="493059" cy="45719"/>
        </a:xfrm>
        <a:prstGeom prst="flowChartProcess">
          <a:avLst/>
        </a:prstGeom>
        <a:solidFill>
          <a:srgbClr val="92D050"/>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421822</xdr:colOff>
      <xdr:row>21</xdr:row>
      <xdr:rowOff>81643</xdr:rowOff>
    </xdr:from>
    <xdr:to>
      <xdr:col>7</xdr:col>
      <xdr:colOff>299357</xdr:colOff>
      <xdr:row>24</xdr:row>
      <xdr:rowOff>122464</xdr:rowOff>
    </xdr:to>
    <xdr:cxnSp macro="">
      <xdr:nvCxnSpPr>
        <xdr:cNvPr id="27" name="Conector recto de flecha 26">
          <a:extLst>
            <a:ext uri="{FF2B5EF4-FFF2-40B4-BE49-F238E27FC236}">
              <a16:creationId xmlns:a16="http://schemas.microsoft.com/office/drawing/2014/main" id="{397D1EA3-0973-4547-9F36-1E4F1476A37D}"/>
            </a:ext>
          </a:extLst>
        </xdr:cNvPr>
        <xdr:cNvCxnSpPr/>
      </xdr:nvCxnSpPr>
      <xdr:spPr>
        <a:xfrm flipV="1">
          <a:off x="8273143" y="10477500"/>
          <a:ext cx="884464" cy="5715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329293</xdr:colOff>
      <xdr:row>22</xdr:row>
      <xdr:rowOff>152400</xdr:rowOff>
    </xdr:from>
    <xdr:to>
      <xdr:col>4</xdr:col>
      <xdr:colOff>16328</xdr:colOff>
      <xdr:row>26</xdr:row>
      <xdr:rowOff>16329</xdr:rowOff>
    </xdr:to>
    <xdr:cxnSp macro="">
      <xdr:nvCxnSpPr>
        <xdr:cNvPr id="28" name="Conector recto de flecha 27">
          <a:extLst>
            <a:ext uri="{FF2B5EF4-FFF2-40B4-BE49-F238E27FC236}">
              <a16:creationId xmlns:a16="http://schemas.microsoft.com/office/drawing/2014/main" id="{8B9FB396-6834-4FA3-8317-E83079F4A18D}"/>
            </a:ext>
          </a:extLst>
        </xdr:cNvPr>
        <xdr:cNvCxnSpPr/>
      </xdr:nvCxnSpPr>
      <xdr:spPr>
        <a:xfrm flipV="1">
          <a:off x="4901293" y="10725150"/>
          <a:ext cx="884464" cy="5715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525876</xdr:colOff>
      <xdr:row>40</xdr:row>
      <xdr:rowOff>123872</xdr:rowOff>
    </xdr:from>
    <xdr:to>
      <xdr:col>3</xdr:col>
      <xdr:colOff>598715</xdr:colOff>
      <xdr:row>54</xdr:row>
      <xdr:rowOff>95250</xdr:rowOff>
    </xdr:to>
    <xdr:sp macro="" textlink="">
      <xdr:nvSpPr>
        <xdr:cNvPr id="22" name="Diagrama de flujo: proceso 21">
          <a:extLst>
            <a:ext uri="{FF2B5EF4-FFF2-40B4-BE49-F238E27FC236}">
              <a16:creationId xmlns:a16="http://schemas.microsoft.com/office/drawing/2014/main" id="{034AD23A-E974-4DED-B442-E96EB2C5BF2A}"/>
            </a:ext>
          </a:extLst>
        </xdr:cNvPr>
        <xdr:cNvSpPr/>
      </xdr:nvSpPr>
      <xdr:spPr>
        <a:xfrm>
          <a:off x="5097876" y="9104586"/>
          <a:ext cx="72839" cy="244787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659867</xdr:colOff>
      <xdr:row>40</xdr:row>
      <xdr:rowOff>164213</xdr:rowOff>
    </xdr:from>
    <xdr:to>
      <xdr:col>6</xdr:col>
      <xdr:colOff>732706</xdr:colOff>
      <xdr:row>54</xdr:row>
      <xdr:rowOff>135591</xdr:rowOff>
    </xdr:to>
    <xdr:sp macro="" textlink="">
      <xdr:nvSpPr>
        <xdr:cNvPr id="23" name="Diagrama de flujo: proceso 22">
          <a:extLst>
            <a:ext uri="{FF2B5EF4-FFF2-40B4-BE49-F238E27FC236}">
              <a16:creationId xmlns:a16="http://schemas.microsoft.com/office/drawing/2014/main" id="{F85BDABD-53CD-4FE8-A771-ADB388DDB2B8}"/>
            </a:ext>
          </a:extLst>
        </xdr:cNvPr>
        <xdr:cNvSpPr/>
      </xdr:nvSpPr>
      <xdr:spPr>
        <a:xfrm>
          <a:off x="8511188" y="9144927"/>
          <a:ext cx="72839" cy="244787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534168</xdr:colOff>
      <xdr:row>40</xdr:row>
      <xdr:rowOff>108857</xdr:rowOff>
    </xdr:from>
    <xdr:to>
      <xdr:col>6</xdr:col>
      <xdr:colOff>720380</xdr:colOff>
      <xdr:row>41</xdr:row>
      <xdr:rowOff>3011</xdr:rowOff>
    </xdr:to>
    <xdr:sp macro="" textlink="">
      <xdr:nvSpPr>
        <xdr:cNvPr id="24" name="Diagrama de flujo: proceso 23">
          <a:extLst>
            <a:ext uri="{FF2B5EF4-FFF2-40B4-BE49-F238E27FC236}">
              <a16:creationId xmlns:a16="http://schemas.microsoft.com/office/drawing/2014/main" id="{710FD651-6D10-4F14-B49A-A6FF1E58712F}"/>
            </a:ext>
          </a:extLst>
        </xdr:cNvPr>
        <xdr:cNvSpPr/>
      </xdr:nvSpPr>
      <xdr:spPr>
        <a:xfrm rot="16200000">
          <a:off x="6803411" y="7392328"/>
          <a:ext cx="71047" cy="3465533"/>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312965</xdr:colOff>
      <xdr:row>54</xdr:row>
      <xdr:rowOff>90253</xdr:rowOff>
    </xdr:from>
    <xdr:to>
      <xdr:col>3</xdr:col>
      <xdr:colOff>806024</xdr:colOff>
      <xdr:row>54</xdr:row>
      <xdr:rowOff>135972</xdr:rowOff>
    </xdr:to>
    <xdr:sp macro="" textlink="">
      <xdr:nvSpPr>
        <xdr:cNvPr id="25" name="Diagrama de flujo: proceso 24">
          <a:extLst>
            <a:ext uri="{FF2B5EF4-FFF2-40B4-BE49-F238E27FC236}">
              <a16:creationId xmlns:a16="http://schemas.microsoft.com/office/drawing/2014/main" id="{989D3D8C-D6E2-47F2-95A7-C2D1D328466F}"/>
            </a:ext>
          </a:extLst>
        </xdr:cNvPr>
        <xdr:cNvSpPr/>
      </xdr:nvSpPr>
      <xdr:spPr>
        <a:xfrm>
          <a:off x="4884965" y="11547467"/>
          <a:ext cx="493059" cy="45719"/>
        </a:xfrm>
        <a:prstGeom prst="flowChartProcess">
          <a:avLst/>
        </a:prstGeom>
        <a:solidFill>
          <a:srgbClr val="92D050"/>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435751</xdr:colOff>
      <xdr:row>54</xdr:row>
      <xdr:rowOff>108183</xdr:rowOff>
    </xdr:from>
    <xdr:to>
      <xdr:col>6</xdr:col>
      <xdr:colOff>928810</xdr:colOff>
      <xdr:row>54</xdr:row>
      <xdr:rowOff>153902</xdr:rowOff>
    </xdr:to>
    <xdr:sp macro="" textlink="">
      <xdr:nvSpPr>
        <xdr:cNvPr id="26" name="Diagrama de flujo: proceso 25">
          <a:extLst>
            <a:ext uri="{FF2B5EF4-FFF2-40B4-BE49-F238E27FC236}">
              <a16:creationId xmlns:a16="http://schemas.microsoft.com/office/drawing/2014/main" id="{C551259A-C485-4488-8908-A0F25CD6811B}"/>
            </a:ext>
          </a:extLst>
        </xdr:cNvPr>
        <xdr:cNvSpPr/>
      </xdr:nvSpPr>
      <xdr:spPr>
        <a:xfrm>
          <a:off x="8287072" y="11565397"/>
          <a:ext cx="493059" cy="45719"/>
        </a:xfrm>
        <a:prstGeom prst="flowChartProcess">
          <a:avLst/>
        </a:prstGeom>
        <a:solidFill>
          <a:srgbClr val="92D050"/>
        </a:solidFill>
        <a:ln>
          <a:solidFill>
            <a:srgbClr val="92D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341085</xdr:colOff>
      <xdr:row>22</xdr:row>
      <xdr:rowOff>141514</xdr:rowOff>
    </xdr:from>
    <xdr:to>
      <xdr:col>4</xdr:col>
      <xdr:colOff>468085</xdr:colOff>
      <xdr:row>48</xdr:row>
      <xdr:rowOff>141514</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1085" y="5388428"/>
          <a:ext cx="6037943" cy="4528457"/>
        </a:xfrm>
        <a:prstGeom prst="rect">
          <a:avLst/>
        </a:prstGeom>
      </xdr:spPr>
    </xdr:pic>
    <xdr:clientData/>
  </xdr:twoCellAnchor>
  <xdr:twoCellAnchor editAs="oneCell">
    <xdr:from>
      <xdr:col>4</xdr:col>
      <xdr:colOff>730140</xdr:colOff>
      <xdr:row>22</xdr:row>
      <xdr:rowOff>152399</xdr:rowOff>
    </xdr:from>
    <xdr:to>
      <xdr:col>8</xdr:col>
      <xdr:colOff>1706655</xdr:colOff>
      <xdr:row>48</xdr:row>
      <xdr:rowOff>160885</xdr:rowOff>
    </xdr:to>
    <xdr:pic>
      <xdr:nvPicPr>
        <xdr:cNvPr id="3" name="Imagen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641083" y="5399313"/>
          <a:ext cx="6049258" cy="4536943"/>
        </a:xfrm>
        <a:prstGeom prst="rect">
          <a:avLst/>
        </a:prstGeom>
      </xdr:spPr>
    </xdr:pic>
    <xdr:clientData/>
  </xdr:twoCellAnchor>
  <xdr:twoCellAnchor>
    <xdr:from>
      <xdr:col>8</xdr:col>
      <xdr:colOff>217714</xdr:colOff>
      <xdr:row>32</xdr:row>
      <xdr:rowOff>130628</xdr:rowOff>
    </xdr:from>
    <xdr:to>
      <xdr:col>8</xdr:col>
      <xdr:colOff>631371</xdr:colOff>
      <xdr:row>41</xdr:row>
      <xdr:rowOff>163286</xdr:rowOff>
    </xdr:to>
    <xdr:cxnSp macro="">
      <xdr:nvCxnSpPr>
        <xdr:cNvPr id="7" name="Conector recto de flecha 6"/>
        <xdr:cNvCxnSpPr/>
      </xdr:nvCxnSpPr>
      <xdr:spPr>
        <a:xfrm flipH="1">
          <a:off x="11201400" y="7119257"/>
          <a:ext cx="413657" cy="1600200"/>
        </a:xfrm>
        <a:prstGeom prst="straightConnector1">
          <a:avLst/>
        </a:prstGeom>
        <a:ln w="28575">
          <a:solidFill>
            <a:srgbClr val="FF0000"/>
          </a:solidFill>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1774372</xdr:colOff>
      <xdr:row>36</xdr:row>
      <xdr:rowOff>21772</xdr:rowOff>
    </xdr:from>
    <xdr:to>
      <xdr:col>8</xdr:col>
      <xdr:colOff>925285</xdr:colOff>
      <xdr:row>38</xdr:row>
      <xdr:rowOff>54429</xdr:rowOff>
    </xdr:to>
    <xdr:sp macro="" textlink="">
      <xdr:nvSpPr>
        <xdr:cNvPr id="8" name="CuadroTexto 7"/>
        <xdr:cNvSpPr txBox="1"/>
      </xdr:nvSpPr>
      <xdr:spPr>
        <a:xfrm>
          <a:off x="10863943" y="7707086"/>
          <a:ext cx="1045028" cy="3810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s-CO" sz="2000">
              <a:solidFill>
                <a:sysClr val="windowText" lastClr="000000"/>
              </a:solidFill>
              <a:latin typeface="Arial" panose="020B0604020202020204" pitchFamily="34" charset="0"/>
              <a:cs typeface="Arial" panose="020B0604020202020204" pitchFamily="34" charset="0"/>
            </a:rPr>
            <a:t>1,00 ml</a:t>
          </a:r>
        </a:p>
      </xdr:txBody>
    </xdr:sp>
    <xdr:clientData/>
  </xdr:twoCellAnchor>
  <xdr:twoCellAnchor>
    <xdr:from>
      <xdr:col>7</xdr:col>
      <xdr:colOff>1012372</xdr:colOff>
      <xdr:row>42</xdr:row>
      <xdr:rowOff>43543</xdr:rowOff>
    </xdr:from>
    <xdr:to>
      <xdr:col>8</xdr:col>
      <xdr:colOff>239486</xdr:colOff>
      <xdr:row>47</xdr:row>
      <xdr:rowOff>43543</xdr:rowOff>
    </xdr:to>
    <xdr:cxnSp macro="">
      <xdr:nvCxnSpPr>
        <xdr:cNvPr id="12" name="Conector recto de flecha 11"/>
        <xdr:cNvCxnSpPr/>
      </xdr:nvCxnSpPr>
      <xdr:spPr>
        <a:xfrm flipH="1">
          <a:off x="10101943" y="8773886"/>
          <a:ext cx="1121229" cy="870857"/>
        </a:xfrm>
        <a:prstGeom prst="straightConnector1">
          <a:avLst/>
        </a:prstGeom>
        <a:ln w="28575">
          <a:solidFill>
            <a:srgbClr val="FF0000"/>
          </a:solidFill>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1240972</xdr:colOff>
      <xdr:row>43</xdr:row>
      <xdr:rowOff>119743</xdr:rowOff>
    </xdr:from>
    <xdr:to>
      <xdr:col>8</xdr:col>
      <xdr:colOff>391885</xdr:colOff>
      <xdr:row>45</xdr:row>
      <xdr:rowOff>152400</xdr:rowOff>
    </xdr:to>
    <xdr:sp macro="" textlink="">
      <xdr:nvSpPr>
        <xdr:cNvPr id="15" name="CuadroTexto 14"/>
        <xdr:cNvSpPr txBox="1"/>
      </xdr:nvSpPr>
      <xdr:spPr>
        <a:xfrm>
          <a:off x="10330543" y="9024257"/>
          <a:ext cx="1045028" cy="3810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s-CO" sz="2000">
              <a:solidFill>
                <a:sysClr val="windowText" lastClr="000000"/>
              </a:solidFill>
              <a:latin typeface="Arial" panose="020B0604020202020204" pitchFamily="34" charset="0"/>
              <a:cs typeface="Arial" panose="020B0604020202020204" pitchFamily="34" charset="0"/>
            </a:rPr>
            <a:t>0,80 ml</a:t>
          </a:r>
        </a:p>
      </xdr:txBody>
    </xdr:sp>
    <xdr:clientData/>
  </xdr:twoCellAnchor>
  <xdr:twoCellAnchor>
    <xdr:from>
      <xdr:col>6</xdr:col>
      <xdr:colOff>903514</xdr:colOff>
      <xdr:row>31</xdr:row>
      <xdr:rowOff>152400</xdr:rowOff>
    </xdr:from>
    <xdr:to>
      <xdr:col>7</xdr:col>
      <xdr:colOff>1175659</xdr:colOff>
      <xdr:row>34</xdr:row>
      <xdr:rowOff>65315</xdr:rowOff>
    </xdr:to>
    <xdr:cxnSp macro="">
      <xdr:nvCxnSpPr>
        <xdr:cNvPr id="16" name="Conector recto de flecha 15"/>
        <xdr:cNvCxnSpPr/>
      </xdr:nvCxnSpPr>
      <xdr:spPr>
        <a:xfrm flipH="1" flipV="1">
          <a:off x="8958943" y="6966857"/>
          <a:ext cx="1306287" cy="435429"/>
        </a:xfrm>
        <a:prstGeom prst="straightConnector1">
          <a:avLst/>
        </a:prstGeom>
        <a:ln w="28575">
          <a:solidFill>
            <a:srgbClr val="FF0000"/>
          </a:solidFill>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1023257</xdr:colOff>
      <xdr:row>32</xdr:row>
      <xdr:rowOff>21771</xdr:rowOff>
    </xdr:from>
    <xdr:to>
      <xdr:col>7</xdr:col>
      <xdr:colOff>1034143</xdr:colOff>
      <xdr:row>34</xdr:row>
      <xdr:rowOff>54429</xdr:rowOff>
    </xdr:to>
    <xdr:sp macro="" textlink="">
      <xdr:nvSpPr>
        <xdr:cNvPr id="18" name="CuadroTexto 17"/>
        <xdr:cNvSpPr txBox="1"/>
      </xdr:nvSpPr>
      <xdr:spPr>
        <a:xfrm>
          <a:off x="9078686" y="7010400"/>
          <a:ext cx="1045028" cy="3810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s-CO" sz="2000">
              <a:solidFill>
                <a:sysClr val="windowText" lastClr="000000"/>
              </a:solidFill>
              <a:latin typeface="Arial" panose="020B0604020202020204" pitchFamily="34" charset="0"/>
              <a:cs typeface="Arial" panose="020B0604020202020204" pitchFamily="34" charset="0"/>
            </a:rPr>
            <a:t>0,70 ml</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1208315</xdr:colOff>
      <xdr:row>19</xdr:row>
      <xdr:rowOff>-1</xdr:rowOff>
    </xdr:from>
    <xdr:to>
      <xdr:col>7</xdr:col>
      <xdr:colOff>1687287</xdr:colOff>
      <xdr:row>53</xdr:row>
      <xdr:rowOff>144235</xdr:rowOff>
    </xdr:to>
    <xdr:pic>
      <xdr:nvPicPr>
        <xdr:cNvPr id="3" name="Imagen 2" descr="FÁBRICA DE LAVADEROS EN BOSA, BOGOTÁ, BOSA, El Recuerdo |  www.comercioalamano.com"/>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88772" y="6683828"/>
          <a:ext cx="8088086" cy="6066065"/>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xdr:from>
      <xdr:col>2</xdr:col>
      <xdr:colOff>408215</xdr:colOff>
      <xdr:row>32</xdr:row>
      <xdr:rowOff>40822</xdr:rowOff>
    </xdr:from>
    <xdr:to>
      <xdr:col>8</xdr:col>
      <xdr:colOff>734786</xdr:colOff>
      <xdr:row>46</xdr:row>
      <xdr:rowOff>81643</xdr:rowOff>
    </xdr:to>
    <xdr:sp macro="" textlink="">
      <xdr:nvSpPr>
        <xdr:cNvPr id="25" name="Diagrama de flujo: decisión 24">
          <a:extLst>
            <a:ext uri="{FF2B5EF4-FFF2-40B4-BE49-F238E27FC236}">
              <a16:creationId xmlns:a16="http://schemas.microsoft.com/office/drawing/2014/main" id="{01B1B1E1-EBB7-4CA2-B04D-4E0153999EB0}"/>
            </a:ext>
          </a:extLst>
        </xdr:cNvPr>
        <xdr:cNvSpPr/>
      </xdr:nvSpPr>
      <xdr:spPr>
        <a:xfrm>
          <a:off x="1864179" y="7878536"/>
          <a:ext cx="9579428" cy="2517321"/>
        </a:xfrm>
        <a:prstGeom prst="flowChartDecision">
          <a:avLst/>
        </a:prstGeom>
        <a:no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891787</xdr:colOff>
      <xdr:row>42</xdr:row>
      <xdr:rowOff>14908</xdr:rowOff>
    </xdr:from>
    <xdr:to>
      <xdr:col>4</xdr:col>
      <xdr:colOff>407943</xdr:colOff>
      <xdr:row>60</xdr:row>
      <xdr:rowOff>89160</xdr:rowOff>
    </xdr:to>
    <xdr:sp macro="" textlink="">
      <xdr:nvSpPr>
        <xdr:cNvPr id="26" name="Franja diagonal 25">
          <a:extLst>
            <a:ext uri="{FF2B5EF4-FFF2-40B4-BE49-F238E27FC236}">
              <a16:creationId xmlns:a16="http://schemas.microsoft.com/office/drawing/2014/main" id="{092AAAAE-4D80-463B-80E3-1A2A43D0FCF3}"/>
            </a:ext>
          </a:extLst>
        </xdr:cNvPr>
        <xdr:cNvSpPr/>
      </xdr:nvSpPr>
      <xdr:spPr>
        <a:xfrm rot="6604021" flipH="1">
          <a:off x="2633400" y="9335902"/>
          <a:ext cx="3258323" cy="3829621"/>
        </a:xfrm>
        <a:prstGeom prst="diagStripe">
          <a:avLst>
            <a:gd name="adj" fmla="val 9585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2</xdr:col>
      <xdr:colOff>1864179</xdr:colOff>
      <xdr:row>31</xdr:row>
      <xdr:rowOff>81644</xdr:rowOff>
    </xdr:from>
    <xdr:to>
      <xdr:col>3</xdr:col>
      <xdr:colOff>54428</xdr:colOff>
      <xdr:row>34</xdr:row>
      <xdr:rowOff>108858</xdr:rowOff>
    </xdr:to>
    <xdr:sp macro="" textlink="">
      <xdr:nvSpPr>
        <xdr:cNvPr id="27" name="CuadroTexto 26">
          <a:extLst>
            <a:ext uri="{FF2B5EF4-FFF2-40B4-BE49-F238E27FC236}">
              <a16:creationId xmlns:a16="http://schemas.microsoft.com/office/drawing/2014/main" id="{F2F14B9E-929E-487B-9380-E2FA4569E74A}"/>
            </a:ext>
          </a:extLst>
        </xdr:cNvPr>
        <xdr:cNvSpPr txBox="1"/>
      </xdr:nvSpPr>
      <xdr:spPr>
        <a:xfrm>
          <a:off x="3320143" y="7742465"/>
          <a:ext cx="1306285" cy="55789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2800" baseline="0"/>
            <a:t>6 m</a:t>
          </a:r>
          <a:endParaRPr lang="es-419" sz="2800"/>
        </a:p>
      </xdr:txBody>
    </xdr:sp>
    <xdr:clientData/>
  </xdr:twoCellAnchor>
  <xdr:twoCellAnchor>
    <xdr:from>
      <xdr:col>7</xdr:col>
      <xdr:colOff>452435</xdr:colOff>
      <xdr:row>32</xdr:row>
      <xdr:rowOff>57828</xdr:rowOff>
    </xdr:from>
    <xdr:to>
      <xdr:col>7</xdr:col>
      <xdr:colOff>1299034</xdr:colOff>
      <xdr:row>34</xdr:row>
      <xdr:rowOff>158579</xdr:rowOff>
    </xdr:to>
    <xdr:sp macro="" textlink="">
      <xdr:nvSpPr>
        <xdr:cNvPr id="28" name="CuadroTexto 27">
          <a:extLst>
            <a:ext uri="{FF2B5EF4-FFF2-40B4-BE49-F238E27FC236}">
              <a16:creationId xmlns:a16="http://schemas.microsoft.com/office/drawing/2014/main" id="{887780BF-716B-4DD6-A26B-732E12C90846}"/>
            </a:ext>
          </a:extLst>
        </xdr:cNvPr>
        <xdr:cNvSpPr txBox="1"/>
      </xdr:nvSpPr>
      <xdr:spPr>
        <a:xfrm>
          <a:off x="9310685" y="7895542"/>
          <a:ext cx="846599" cy="4545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2400" baseline="0"/>
            <a:t>3 m</a:t>
          </a:r>
          <a:endParaRPr lang="es-419" sz="2400"/>
        </a:p>
      </xdr:txBody>
    </xdr:sp>
    <xdr:clientData/>
  </xdr:twoCellAnchor>
  <xdr:twoCellAnchor>
    <xdr:from>
      <xdr:col>2</xdr:col>
      <xdr:colOff>285750</xdr:colOff>
      <xdr:row>39</xdr:row>
      <xdr:rowOff>54429</xdr:rowOff>
    </xdr:from>
    <xdr:to>
      <xdr:col>4</xdr:col>
      <xdr:colOff>762000</xdr:colOff>
      <xdr:row>46</xdr:row>
      <xdr:rowOff>68036</xdr:rowOff>
    </xdr:to>
    <xdr:cxnSp macro="">
      <xdr:nvCxnSpPr>
        <xdr:cNvPr id="30" name="Conector recto 29">
          <a:extLst>
            <a:ext uri="{FF2B5EF4-FFF2-40B4-BE49-F238E27FC236}">
              <a16:creationId xmlns:a16="http://schemas.microsoft.com/office/drawing/2014/main" id="{019584E7-238F-4B6F-84DF-7E27909A9C02}"/>
            </a:ext>
          </a:extLst>
        </xdr:cNvPr>
        <xdr:cNvCxnSpPr/>
      </xdr:nvCxnSpPr>
      <xdr:spPr>
        <a:xfrm>
          <a:off x="1741714" y="9130393"/>
          <a:ext cx="4789715" cy="125185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642257</xdr:colOff>
      <xdr:row>34</xdr:row>
      <xdr:rowOff>70758</xdr:rowOff>
    </xdr:from>
    <xdr:to>
      <xdr:col>7</xdr:col>
      <xdr:colOff>1145722</xdr:colOff>
      <xdr:row>41</xdr:row>
      <xdr:rowOff>84365</xdr:rowOff>
    </xdr:to>
    <xdr:cxnSp macro="">
      <xdr:nvCxnSpPr>
        <xdr:cNvPr id="31" name="Conector recto 30">
          <a:extLst>
            <a:ext uri="{FF2B5EF4-FFF2-40B4-BE49-F238E27FC236}">
              <a16:creationId xmlns:a16="http://schemas.microsoft.com/office/drawing/2014/main" id="{0B9F316A-0F85-4882-B986-5A71FD69DE51}"/>
            </a:ext>
          </a:extLst>
        </xdr:cNvPr>
        <xdr:cNvCxnSpPr/>
      </xdr:nvCxnSpPr>
      <xdr:spPr>
        <a:xfrm>
          <a:off x="5214257" y="8262258"/>
          <a:ext cx="4789715" cy="125185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2073728</xdr:colOff>
      <xdr:row>37</xdr:row>
      <xdr:rowOff>5443</xdr:rowOff>
    </xdr:from>
    <xdr:to>
      <xdr:col>6</xdr:col>
      <xdr:colOff>468086</xdr:colOff>
      <xdr:row>44</xdr:row>
      <xdr:rowOff>19050</xdr:rowOff>
    </xdr:to>
    <xdr:cxnSp macro="">
      <xdr:nvCxnSpPr>
        <xdr:cNvPr id="32" name="Conector recto 31">
          <a:extLst>
            <a:ext uri="{FF2B5EF4-FFF2-40B4-BE49-F238E27FC236}">
              <a16:creationId xmlns:a16="http://schemas.microsoft.com/office/drawing/2014/main" id="{16D1AF1E-FE1C-4299-BEA6-69B8CB78789C}"/>
            </a:ext>
          </a:extLst>
        </xdr:cNvPr>
        <xdr:cNvCxnSpPr/>
      </xdr:nvCxnSpPr>
      <xdr:spPr>
        <a:xfrm>
          <a:off x="3529692" y="8727622"/>
          <a:ext cx="4789715" cy="1251857"/>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97229</xdr:colOff>
      <xdr:row>30</xdr:row>
      <xdr:rowOff>149184</xdr:rowOff>
    </xdr:from>
    <xdr:to>
      <xdr:col>8</xdr:col>
      <xdr:colOff>1125188</xdr:colOff>
      <xdr:row>37</xdr:row>
      <xdr:rowOff>162790</xdr:rowOff>
    </xdr:to>
    <xdr:cxnSp macro="">
      <xdr:nvCxnSpPr>
        <xdr:cNvPr id="33" name="Conector recto 32">
          <a:extLst>
            <a:ext uri="{FF2B5EF4-FFF2-40B4-BE49-F238E27FC236}">
              <a16:creationId xmlns:a16="http://schemas.microsoft.com/office/drawing/2014/main" id="{9FECB87D-A6B0-472B-BB5E-F6160DA2A1FE}"/>
            </a:ext>
          </a:extLst>
        </xdr:cNvPr>
        <xdr:cNvCxnSpPr/>
      </xdr:nvCxnSpPr>
      <xdr:spPr>
        <a:xfrm>
          <a:off x="7041820" y="7665275"/>
          <a:ext cx="4803323" cy="122587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408215</xdr:colOff>
      <xdr:row>32</xdr:row>
      <xdr:rowOff>40822</xdr:rowOff>
    </xdr:from>
    <xdr:to>
      <xdr:col>4</xdr:col>
      <xdr:colOff>884464</xdr:colOff>
      <xdr:row>39</xdr:row>
      <xdr:rowOff>61233</xdr:rowOff>
    </xdr:to>
    <xdr:cxnSp macro="">
      <xdr:nvCxnSpPr>
        <xdr:cNvPr id="34" name="Conector recto 33">
          <a:extLst>
            <a:ext uri="{FF2B5EF4-FFF2-40B4-BE49-F238E27FC236}">
              <a16:creationId xmlns:a16="http://schemas.microsoft.com/office/drawing/2014/main" id="{C49737C2-6E36-4529-86B1-713B855DB4D4}"/>
            </a:ext>
          </a:extLst>
        </xdr:cNvPr>
        <xdr:cNvCxnSpPr>
          <a:stCxn id="25" idx="1"/>
          <a:endCxn id="25" idx="0"/>
        </xdr:cNvCxnSpPr>
      </xdr:nvCxnSpPr>
      <xdr:spPr>
        <a:xfrm flipV="1">
          <a:off x="1864179" y="7878536"/>
          <a:ext cx="4789714" cy="125866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819150</xdr:colOff>
      <xdr:row>39</xdr:row>
      <xdr:rowOff>61233</xdr:rowOff>
    </xdr:from>
    <xdr:to>
      <xdr:col>8</xdr:col>
      <xdr:colOff>734786</xdr:colOff>
      <xdr:row>46</xdr:row>
      <xdr:rowOff>111579</xdr:rowOff>
    </xdr:to>
    <xdr:cxnSp macro="">
      <xdr:nvCxnSpPr>
        <xdr:cNvPr id="37" name="Conector recto 36">
          <a:extLst>
            <a:ext uri="{FF2B5EF4-FFF2-40B4-BE49-F238E27FC236}">
              <a16:creationId xmlns:a16="http://schemas.microsoft.com/office/drawing/2014/main" id="{68B94D1B-61B1-4651-BD9C-B17DF21DE50E}"/>
            </a:ext>
          </a:extLst>
        </xdr:cNvPr>
        <xdr:cNvCxnSpPr>
          <a:endCxn id="25" idx="3"/>
        </xdr:cNvCxnSpPr>
      </xdr:nvCxnSpPr>
      <xdr:spPr>
        <a:xfrm flipV="1">
          <a:off x="6588579" y="9137197"/>
          <a:ext cx="4855028" cy="1288596"/>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2805794</xdr:colOff>
      <xdr:row>35</xdr:row>
      <xdr:rowOff>138793</xdr:rowOff>
    </xdr:from>
    <xdr:to>
      <xdr:col>7</xdr:col>
      <xdr:colOff>193222</xdr:colOff>
      <xdr:row>42</xdr:row>
      <xdr:rowOff>159204</xdr:rowOff>
    </xdr:to>
    <xdr:cxnSp macro="">
      <xdr:nvCxnSpPr>
        <xdr:cNvPr id="41" name="Conector recto 40">
          <a:extLst>
            <a:ext uri="{FF2B5EF4-FFF2-40B4-BE49-F238E27FC236}">
              <a16:creationId xmlns:a16="http://schemas.microsoft.com/office/drawing/2014/main" id="{6F20AB4D-91F5-4B56-8F14-F68C0717E8D3}"/>
            </a:ext>
          </a:extLst>
        </xdr:cNvPr>
        <xdr:cNvCxnSpPr/>
      </xdr:nvCxnSpPr>
      <xdr:spPr>
        <a:xfrm flipV="1">
          <a:off x="4261758" y="8507186"/>
          <a:ext cx="4789714" cy="125866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401412</xdr:colOff>
      <xdr:row>37</xdr:row>
      <xdr:rowOff>47626</xdr:rowOff>
    </xdr:from>
    <xdr:to>
      <xdr:col>2</xdr:col>
      <xdr:colOff>469448</xdr:colOff>
      <xdr:row>41</xdr:row>
      <xdr:rowOff>20412</xdr:rowOff>
    </xdr:to>
    <xdr:sp macro="" textlink="">
      <xdr:nvSpPr>
        <xdr:cNvPr id="44" name="Diagrama de flujo: proceso 43">
          <a:extLst>
            <a:ext uri="{FF2B5EF4-FFF2-40B4-BE49-F238E27FC236}">
              <a16:creationId xmlns:a16="http://schemas.microsoft.com/office/drawing/2014/main" id="{1AEF589D-E945-40F2-B297-10EF58B44CEE}"/>
            </a:ext>
          </a:extLst>
        </xdr:cNvPr>
        <xdr:cNvSpPr/>
      </xdr:nvSpPr>
      <xdr:spPr>
        <a:xfrm rot="5400000">
          <a:off x="1551215" y="9075966"/>
          <a:ext cx="680357" cy="68036"/>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225384</xdr:colOff>
      <xdr:row>56</xdr:row>
      <xdr:rowOff>26225</xdr:rowOff>
    </xdr:from>
    <xdr:to>
      <xdr:col>2</xdr:col>
      <xdr:colOff>905741</xdr:colOff>
      <xdr:row>56</xdr:row>
      <xdr:rowOff>94261</xdr:rowOff>
    </xdr:to>
    <xdr:sp macro="" textlink="">
      <xdr:nvSpPr>
        <xdr:cNvPr id="45" name="Diagrama de flujo: proceso 44">
          <a:extLst>
            <a:ext uri="{FF2B5EF4-FFF2-40B4-BE49-F238E27FC236}">
              <a16:creationId xmlns:a16="http://schemas.microsoft.com/office/drawing/2014/main" id="{BCC88025-EADF-45C1-99C3-79C35467CEE2}"/>
            </a:ext>
          </a:extLst>
        </xdr:cNvPr>
        <xdr:cNvSpPr/>
      </xdr:nvSpPr>
      <xdr:spPr>
        <a:xfrm>
          <a:off x="1680111" y="12045043"/>
          <a:ext cx="680357" cy="68036"/>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1026474</xdr:colOff>
      <xdr:row>27</xdr:row>
      <xdr:rowOff>137308</xdr:rowOff>
    </xdr:from>
    <xdr:to>
      <xdr:col>6</xdr:col>
      <xdr:colOff>242643</xdr:colOff>
      <xdr:row>31</xdr:row>
      <xdr:rowOff>7203</xdr:rowOff>
    </xdr:to>
    <xdr:sp macro="" textlink="">
      <xdr:nvSpPr>
        <xdr:cNvPr id="24" name="CuadroTexto 23">
          <a:extLst>
            <a:ext uri="{FF2B5EF4-FFF2-40B4-BE49-F238E27FC236}">
              <a16:creationId xmlns:a16="http://schemas.microsoft.com/office/drawing/2014/main" id="{6AA10C4D-D2AF-442F-B222-3BFC19C38C7F}"/>
            </a:ext>
          </a:extLst>
        </xdr:cNvPr>
        <xdr:cNvSpPr txBox="1"/>
      </xdr:nvSpPr>
      <xdr:spPr>
        <a:xfrm>
          <a:off x="6793429" y="6839444"/>
          <a:ext cx="1311669" cy="57994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2800" baseline="0"/>
            <a:t>6 m</a:t>
          </a:r>
          <a:endParaRPr lang="es-419" sz="2800"/>
        </a:p>
      </xdr:txBody>
    </xdr:sp>
    <xdr:clientData/>
  </xdr:twoCellAnchor>
  <xdr:twoCellAnchor>
    <xdr:from>
      <xdr:col>7</xdr:col>
      <xdr:colOff>1722455</xdr:colOff>
      <xdr:row>36</xdr:row>
      <xdr:rowOff>5799</xdr:rowOff>
    </xdr:from>
    <xdr:to>
      <xdr:col>8</xdr:col>
      <xdr:colOff>713533</xdr:colOff>
      <xdr:row>38</xdr:row>
      <xdr:rowOff>133619</xdr:rowOff>
    </xdr:to>
    <xdr:sp macro="" textlink="">
      <xdr:nvSpPr>
        <xdr:cNvPr id="25" name="CuadroTexto 24">
          <a:extLst>
            <a:ext uri="{FF2B5EF4-FFF2-40B4-BE49-F238E27FC236}">
              <a16:creationId xmlns:a16="http://schemas.microsoft.com/office/drawing/2014/main" id="{9DD2A38C-42EB-40F2-81C9-DEBAFE0804EB}"/>
            </a:ext>
          </a:extLst>
        </xdr:cNvPr>
        <xdr:cNvSpPr txBox="1"/>
      </xdr:nvSpPr>
      <xdr:spPr>
        <a:xfrm>
          <a:off x="10589364" y="8283890"/>
          <a:ext cx="844124" cy="47418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2400" b="1" i="0" baseline="0"/>
            <a:t>3 m</a:t>
          </a:r>
          <a:endParaRPr lang="es-419" sz="2400" b="1" i="0"/>
        </a:p>
      </xdr:txBody>
    </xdr:sp>
    <xdr:clientData/>
  </xdr:twoCellAnchor>
  <xdr:twoCellAnchor>
    <xdr:from>
      <xdr:col>2</xdr:col>
      <xdr:colOff>1129393</xdr:colOff>
      <xdr:row>32</xdr:row>
      <xdr:rowOff>40822</xdr:rowOff>
    </xdr:from>
    <xdr:to>
      <xdr:col>8</xdr:col>
      <xdr:colOff>598715</xdr:colOff>
      <xdr:row>39</xdr:row>
      <xdr:rowOff>0</xdr:rowOff>
    </xdr:to>
    <xdr:sp macro="" textlink="">
      <xdr:nvSpPr>
        <xdr:cNvPr id="38" name="Diagrama de flujo: datos 37">
          <a:extLst>
            <a:ext uri="{FF2B5EF4-FFF2-40B4-BE49-F238E27FC236}">
              <a16:creationId xmlns:a16="http://schemas.microsoft.com/office/drawing/2014/main" id="{17372051-21D5-4499-9305-FF6F9789A733}"/>
            </a:ext>
          </a:extLst>
        </xdr:cNvPr>
        <xdr:cNvSpPr/>
      </xdr:nvSpPr>
      <xdr:spPr>
        <a:xfrm>
          <a:off x="2585357" y="7606393"/>
          <a:ext cx="8722179" cy="1197428"/>
        </a:xfrm>
        <a:prstGeom prst="flowChartInputOutput">
          <a:avLst/>
        </a:prstGeom>
        <a:solidFill>
          <a:schemeClr val="accent6">
            <a:lumMod val="60000"/>
            <a:lumOff val="4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1110992</xdr:colOff>
      <xdr:row>39</xdr:row>
      <xdr:rowOff>56435</xdr:rowOff>
    </xdr:from>
    <xdr:to>
      <xdr:col>2</xdr:col>
      <xdr:colOff>2467687</xdr:colOff>
      <xdr:row>49</xdr:row>
      <xdr:rowOff>38813</xdr:rowOff>
    </xdr:to>
    <xdr:sp macro="" textlink="">
      <xdr:nvSpPr>
        <xdr:cNvPr id="39" name="Franja diagonal 38">
          <a:extLst>
            <a:ext uri="{FF2B5EF4-FFF2-40B4-BE49-F238E27FC236}">
              <a16:creationId xmlns:a16="http://schemas.microsoft.com/office/drawing/2014/main" id="{3236070F-ED97-46E7-ACA0-76D231A3BBDF}"/>
            </a:ext>
          </a:extLst>
        </xdr:cNvPr>
        <xdr:cNvSpPr/>
      </xdr:nvSpPr>
      <xdr:spPr>
        <a:xfrm rot="5626871">
          <a:off x="2369650" y="9057562"/>
          <a:ext cx="1751307" cy="1356695"/>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3</xdr:col>
      <xdr:colOff>174819</xdr:colOff>
      <xdr:row>39</xdr:row>
      <xdr:rowOff>59158</xdr:rowOff>
    </xdr:from>
    <xdr:to>
      <xdr:col>4</xdr:col>
      <xdr:colOff>334085</xdr:colOff>
      <xdr:row>49</xdr:row>
      <xdr:rowOff>41536</xdr:rowOff>
    </xdr:to>
    <xdr:sp macro="" textlink="">
      <xdr:nvSpPr>
        <xdr:cNvPr id="40" name="Franja diagonal 39">
          <a:extLst>
            <a:ext uri="{FF2B5EF4-FFF2-40B4-BE49-F238E27FC236}">
              <a16:creationId xmlns:a16="http://schemas.microsoft.com/office/drawing/2014/main" id="{6EB9AD52-B555-4989-B88B-42122DA735A4}"/>
            </a:ext>
          </a:extLst>
        </xdr:cNvPr>
        <xdr:cNvSpPr/>
      </xdr:nvSpPr>
      <xdr:spPr>
        <a:xfrm rot="5626871">
          <a:off x="4549513" y="9060285"/>
          <a:ext cx="1751307" cy="1356695"/>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5</xdr:col>
      <xdr:colOff>368042</xdr:colOff>
      <xdr:row>39</xdr:row>
      <xdr:rowOff>48272</xdr:rowOff>
    </xdr:from>
    <xdr:to>
      <xdr:col>6</xdr:col>
      <xdr:colOff>813059</xdr:colOff>
      <xdr:row>49</xdr:row>
      <xdr:rowOff>30650</xdr:rowOff>
    </xdr:to>
    <xdr:sp macro="" textlink="">
      <xdr:nvSpPr>
        <xdr:cNvPr id="41" name="Franja diagonal 40">
          <a:extLst>
            <a:ext uri="{FF2B5EF4-FFF2-40B4-BE49-F238E27FC236}">
              <a16:creationId xmlns:a16="http://schemas.microsoft.com/office/drawing/2014/main" id="{D4645C65-3A31-439E-B276-7153AAA67D2F}"/>
            </a:ext>
          </a:extLst>
        </xdr:cNvPr>
        <xdr:cNvSpPr/>
      </xdr:nvSpPr>
      <xdr:spPr>
        <a:xfrm rot="5626871">
          <a:off x="7110379" y="9049399"/>
          <a:ext cx="1751307" cy="1356695"/>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7</xdr:col>
      <xdr:colOff>561265</xdr:colOff>
      <xdr:row>39</xdr:row>
      <xdr:rowOff>64600</xdr:rowOff>
    </xdr:from>
    <xdr:to>
      <xdr:col>8</xdr:col>
      <xdr:colOff>67389</xdr:colOff>
      <xdr:row>49</xdr:row>
      <xdr:rowOff>46978</xdr:rowOff>
    </xdr:to>
    <xdr:sp macro="" textlink="">
      <xdr:nvSpPr>
        <xdr:cNvPr id="42" name="Franja diagonal 41">
          <a:extLst>
            <a:ext uri="{FF2B5EF4-FFF2-40B4-BE49-F238E27FC236}">
              <a16:creationId xmlns:a16="http://schemas.microsoft.com/office/drawing/2014/main" id="{CAE40248-7777-4903-8641-4CE2DDA201F3}"/>
            </a:ext>
          </a:extLst>
        </xdr:cNvPr>
        <xdr:cNvSpPr/>
      </xdr:nvSpPr>
      <xdr:spPr>
        <a:xfrm rot="5626871">
          <a:off x="9222209" y="9065727"/>
          <a:ext cx="1751307" cy="1356695"/>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2</xdr:col>
      <xdr:colOff>2217965</xdr:colOff>
      <xdr:row>46</xdr:row>
      <xdr:rowOff>27214</xdr:rowOff>
    </xdr:from>
    <xdr:to>
      <xdr:col>2</xdr:col>
      <xdr:colOff>2612572</xdr:colOff>
      <xdr:row>51</xdr:row>
      <xdr:rowOff>95249</xdr:rowOff>
    </xdr:to>
    <xdr:sp macro="" textlink="">
      <xdr:nvSpPr>
        <xdr:cNvPr id="44" name="Diagrama de flujo: proceso 43">
          <a:extLst>
            <a:ext uri="{FF2B5EF4-FFF2-40B4-BE49-F238E27FC236}">
              <a16:creationId xmlns:a16="http://schemas.microsoft.com/office/drawing/2014/main" id="{9C2126F8-EE1B-4165-91D5-7E91DC6AA28A}"/>
            </a:ext>
          </a:extLst>
        </xdr:cNvPr>
        <xdr:cNvSpPr/>
      </xdr:nvSpPr>
      <xdr:spPr>
        <a:xfrm>
          <a:off x="3673929" y="10069285"/>
          <a:ext cx="394607" cy="952500"/>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2351942</xdr:colOff>
      <xdr:row>46</xdr:row>
      <xdr:rowOff>175847</xdr:rowOff>
    </xdr:from>
    <xdr:to>
      <xdr:col>2</xdr:col>
      <xdr:colOff>2505808</xdr:colOff>
      <xdr:row>47</xdr:row>
      <xdr:rowOff>131886</xdr:rowOff>
    </xdr:to>
    <xdr:sp macro="" textlink="">
      <xdr:nvSpPr>
        <xdr:cNvPr id="45" name="Diagrama de flujo: conector 44">
          <a:extLst>
            <a:ext uri="{FF2B5EF4-FFF2-40B4-BE49-F238E27FC236}">
              <a16:creationId xmlns:a16="http://schemas.microsoft.com/office/drawing/2014/main" id="{75C30EEF-F212-4874-8094-194AACC53CA9}"/>
            </a:ext>
          </a:extLst>
        </xdr:cNvPr>
        <xdr:cNvSpPr/>
      </xdr:nvSpPr>
      <xdr:spPr>
        <a:xfrm>
          <a:off x="3795346" y="10360270"/>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2343149</xdr:colOff>
      <xdr:row>49</xdr:row>
      <xdr:rowOff>152401</xdr:rowOff>
    </xdr:from>
    <xdr:to>
      <xdr:col>2</xdr:col>
      <xdr:colOff>2497015</xdr:colOff>
      <xdr:row>50</xdr:row>
      <xdr:rowOff>108440</xdr:rowOff>
    </xdr:to>
    <xdr:sp macro="" textlink="">
      <xdr:nvSpPr>
        <xdr:cNvPr id="46" name="Diagrama de flujo: conector 45">
          <a:extLst>
            <a:ext uri="{FF2B5EF4-FFF2-40B4-BE49-F238E27FC236}">
              <a16:creationId xmlns:a16="http://schemas.microsoft.com/office/drawing/2014/main" id="{30CE4980-2045-4405-8BD4-158DB53C2118}"/>
            </a:ext>
          </a:extLst>
        </xdr:cNvPr>
        <xdr:cNvSpPr/>
      </xdr:nvSpPr>
      <xdr:spPr>
        <a:xfrm>
          <a:off x="3786553" y="10886343"/>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54429</xdr:colOff>
      <xdr:row>46</xdr:row>
      <xdr:rowOff>16747</xdr:rowOff>
    </xdr:from>
    <xdr:to>
      <xdr:col>4</xdr:col>
      <xdr:colOff>449036</xdr:colOff>
      <xdr:row>51</xdr:row>
      <xdr:rowOff>84782</xdr:rowOff>
    </xdr:to>
    <xdr:sp macro="" textlink="">
      <xdr:nvSpPr>
        <xdr:cNvPr id="47" name="Diagrama de flujo: proceso 46">
          <a:extLst>
            <a:ext uri="{FF2B5EF4-FFF2-40B4-BE49-F238E27FC236}">
              <a16:creationId xmlns:a16="http://schemas.microsoft.com/office/drawing/2014/main" id="{FC4FA08F-728D-4F8A-BEB2-A001519D3F7C}"/>
            </a:ext>
          </a:extLst>
        </xdr:cNvPr>
        <xdr:cNvSpPr/>
      </xdr:nvSpPr>
      <xdr:spPr>
        <a:xfrm>
          <a:off x="5806064" y="10201170"/>
          <a:ext cx="394607" cy="983900"/>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188406</xdr:colOff>
      <xdr:row>46</xdr:row>
      <xdr:rowOff>165380</xdr:rowOff>
    </xdr:from>
    <xdr:to>
      <xdr:col>4</xdr:col>
      <xdr:colOff>342272</xdr:colOff>
      <xdr:row>47</xdr:row>
      <xdr:rowOff>121419</xdr:rowOff>
    </xdr:to>
    <xdr:sp macro="" textlink="">
      <xdr:nvSpPr>
        <xdr:cNvPr id="48" name="Diagrama de flujo: conector 47">
          <a:extLst>
            <a:ext uri="{FF2B5EF4-FFF2-40B4-BE49-F238E27FC236}">
              <a16:creationId xmlns:a16="http://schemas.microsoft.com/office/drawing/2014/main" id="{9CB28170-F0BD-4D35-B96B-96FFA2C3F7A0}"/>
            </a:ext>
          </a:extLst>
        </xdr:cNvPr>
        <xdr:cNvSpPr/>
      </xdr:nvSpPr>
      <xdr:spPr>
        <a:xfrm>
          <a:off x="5940041" y="10349803"/>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179613</xdr:colOff>
      <xdr:row>49</xdr:row>
      <xdr:rowOff>141934</xdr:rowOff>
    </xdr:from>
    <xdr:to>
      <xdr:col>4</xdr:col>
      <xdr:colOff>333479</xdr:colOff>
      <xdr:row>50</xdr:row>
      <xdr:rowOff>97973</xdr:rowOff>
    </xdr:to>
    <xdr:sp macro="" textlink="">
      <xdr:nvSpPr>
        <xdr:cNvPr id="49" name="Diagrama de flujo: conector 48">
          <a:extLst>
            <a:ext uri="{FF2B5EF4-FFF2-40B4-BE49-F238E27FC236}">
              <a16:creationId xmlns:a16="http://schemas.microsoft.com/office/drawing/2014/main" id="{50D5F9A4-F7F4-4964-A254-1AB4D4436570}"/>
            </a:ext>
          </a:extLst>
        </xdr:cNvPr>
        <xdr:cNvSpPr/>
      </xdr:nvSpPr>
      <xdr:spPr>
        <a:xfrm>
          <a:off x="5931248" y="10875876"/>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514560</xdr:colOff>
      <xdr:row>46</xdr:row>
      <xdr:rowOff>29935</xdr:rowOff>
    </xdr:from>
    <xdr:to>
      <xdr:col>6</xdr:col>
      <xdr:colOff>909167</xdr:colOff>
      <xdr:row>51</xdr:row>
      <xdr:rowOff>97970</xdr:rowOff>
    </xdr:to>
    <xdr:sp macro="" textlink="">
      <xdr:nvSpPr>
        <xdr:cNvPr id="50" name="Diagrama de flujo: proceso 49">
          <a:extLst>
            <a:ext uri="{FF2B5EF4-FFF2-40B4-BE49-F238E27FC236}">
              <a16:creationId xmlns:a16="http://schemas.microsoft.com/office/drawing/2014/main" id="{DAF33D56-F011-431B-A1CC-E9486EBE49ED}"/>
            </a:ext>
          </a:extLst>
        </xdr:cNvPr>
        <xdr:cNvSpPr/>
      </xdr:nvSpPr>
      <xdr:spPr>
        <a:xfrm>
          <a:off x="8354368" y="10214358"/>
          <a:ext cx="394607" cy="983900"/>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648537</xdr:colOff>
      <xdr:row>46</xdr:row>
      <xdr:rowOff>178568</xdr:rowOff>
    </xdr:from>
    <xdr:to>
      <xdr:col>6</xdr:col>
      <xdr:colOff>802403</xdr:colOff>
      <xdr:row>47</xdr:row>
      <xdr:rowOff>134607</xdr:rowOff>
    </xdr:to>
    <xdr:sp macro="" textlink="">
      <xdr:nvSpPr>
        <xdr:cNvPr id="51" name="Diagrama de flujo: conector 50">
          <a:extLst>
            <a:ext uri="{FF2B5EF4-FFF2-40B4-BE49-F238E27FC236}">
              <a16:creationId xmlns:a16="http://schemas.microsoft.com/office/drawing/2014/main" id="{D6B2B989-FC3A-40CB-90A0-3BA327170A34}"/>
            </a:ext>
          </a:extLst>
        </xdr:cNvPr>
        <xdr:cNvSpPr/>
      </xdr:nvSpPr>
      <xdr:spPr>
        <a:xfrm>
          <a:off x="8488345" y="10362991"/>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639744</xdr:colOff>
      <xdr:row>49</xdr:row>
      <xdr:rowOff>155122</xdr:rowOff>
    </xdr:from>
    <xdr:to>
      <xdr:col>6</xdr:col>
      <xdr:colOff>793610</xdr:colOff>
      <xdr:row>50</xdr:row>
      <xdr:rowOff>111161</xdr:rowOff>
    </xdr:to>
    <xdr:sp macro="" textlink="">
      <xdr:nvSpPr>
        <xdr:cNvPr id="52" name="Diagrama de flujo: conector 51">
          <a:extLst>
            <a:ext uri="{FF2B5EF4-FFF2-40B4-BE49-F238E27FC236}">
              <a16:creationId xmlns:a16="http://schemas.microsoft.com/office/drawing/2014/main" id="{761AFAEF-7989-48C6-9F53-D8BA5E8480FB}"/>
            </a:ext>
          </a:extLst>
        </xdr:cNvPr>
        <xdr:cNvSpPr/>
      </xdr:nvSpPr>
      <xdr:spPr>
        <a:xfrm>
          <a:off x="8479552" y="10889064"/>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1641442</xdr:colOff>
      <xdr:row>46</xdr:row>
      <xdr:rowOff>65105</xdr:rowOff>
    </xdr:from>
    <xdr:to>
      <xdr:col>8</xdr:col>
      <xdr:colOff>189664</xdr:colOff>
      <xdr:row>51</xdr:row>
      <xdr:rowOff>133140</xdr:rowOff>
    </xdr:to>
    <xdr:sp macro="" textlink="">
      <xdr:nvSpPr>
        <xdr:cNvPr id="53" name="Diagrama de flujo: proceso 52">
          <a:extLst>
            <a:ext uri="{FF2B5EF4-FFF2-40B4-BE49-F238E27FC236}">
              <a16:creationId xmlns:a16="http://schemas.microsoft.com/office/drawing/2014/main" id="{AE83C541-AF75-4F15-961C-C3A52FD3CD7F}"/>
            </a:ext>
          </a:extLst>
        </xdr:cNvPr>
        <xdr:cNvSpPr/>
      </xdr:nvSpPr>
      <xdr:spPr>
        <a:xfrm>
          <a:off x="10492365" y="10249528"/>
          <a:ext cx="394607" cy="983900"/>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1775419</xdr:colOff>
      <xdr:row>47</xdr:row>
      <xdr:rowOff>30565</xdr:rowOff>
    </xdr:from>
    <xdr:to>
      <xdr:col>8</xdr:col>
      <xdr:colOff>82900</xdr:colOff>
      <xdr:row>47</xdr:row>
      <xdr:rowOff>169777</xdr:rowOff>
    </xdr:to>
    <xdr:sp macro="" textlink="">
      <xdr:nvSpPr>
        <xdr:cNvPr id="54" name="Diagrama de flujo: conector 53">
          <a:extLst>
            <a:ext uri="{FF2B5EF4-FFF2-40B4-BE49-F238E27FC236}">
              <a16:creationId xmlns:a16="http://schemas.microsoft.com/office/drawing/2014/main" id="{CC291839-9A2E-479E-B990-79A12ED618D9}"/>
            </a:ext>
          </a:extLst>
        </xdr:cNvPr>
        <xdr:cNvSpPr/>
      </xdr:nvSpPr>
      <xdr:spPr>
        <a:xfrm>
          <a:off x="10626342" y="10398161"/>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1766626</xdr:colOff>
      <xdr:row>50</xdr:row>
      <xdr:rowOff>7119</xdr:rowOff>
    </xdr:from>
    <xdr:to>
      <xdr:col>8</xdr:col>
      <xdr:colOff>74107</xdr:colOff>
      <xdr:row>50</xdr:row>
      <xdr:rowOff>146331</xdr:rowOff>
    </xdr:to>
    <xdr:sp macro="" textlink="">
      <xdr:nvSpPr>
        <xdr:cNvPr id="55" name="Diagrama de flujo: conector 54">
          <a:extLst>
            <a:ext uri="{FF2B5EF4-FFF2-40B4-BE49-F238E27FC236}">
              <a16:creationId xmlns:a16="http://schemas.microsoft.com/office/drawing/2014/main" id="{ABEB96D2-CD34-4F50-AD32-03E612EC1147}"/>
            </a:ext>
          </a:extLst>
        </xdr:cNvPr>
        <xdr:cNvSpPr/>
      </xdr:nvSpPr>
      <xdr:spPr>
        <a:xfrm>
          <a:off x="10617549" y="10924234"/>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956986</xdr:colOff>
      <xdr:row>35</xdr:row>
      <xdr:rowOff>79228</xdr:rowOff>
    </xdr:from>
    <xdr:to>
      <xdr:col>2</xdr:col>
      <xdr:colOff>3078513</xdr:colOff>
      <xdr:row>35</xdr:row>
      <xdr:rowOff>142769</xdr:rowOff>
    </xdr:to>
    <xdr:sp macro="" textlink="">
      <xdr:nvSpPr>
        <xdr:cNvPr id="59" name="Diagrama de flujo: proceso 58">
          <a:extLst>
            <a:ext uri="{FF2B5EF4-FFF2-40B4-BE49-F238E27FC236}">
              <a16:creationId xmlns:a16="http://schemas.microsoft.com/office/drawing/2014/main" id="{E0F2A1F7-6EEB-4BDA-A236-9B435DBD5403}"/>
            </a:ext>
          </a:extLst>
        </xdr:cNvPr>
        <xdr:cNvSpPr/>
      </xdr:nvSpPr>
      <xdr:spPr>
        <a:xfrm rot="3241320">
          <a:off x="3431538" y="7196911"/>
          <a:ext cx="63541" cy="2121527"/>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47718</xdr:colOff>
      <xdr:row>35</xdr:row>
      <xdr:rowOff>84543</xdr:rowOff>
    </xdr:from>
    <xdr:to>
      <xdr:col>4</xdr:col>
      <xdr:colOff>888505</xdr:colOff>
      <xdr:row>35</xdr:row>
      <xdr:rowOff>130262</xdr:rowOff>
    </xdr:to>
    <xdr:sp macro="" textlink="">
      <xdr:nvSpPr>
        <xdr:cNvPr id="60" name="Diagrama de flujo: proceso 59">
          <a:extLst>
            <a:ext uri="{FF2B5EF4-FFF2-40B4-BE49-F238E27FC236}">
              <a16:creationId xmlns:a16="http://schemas.microsoft.com/office/drawing/2014/main" id="{7BE5ACEB-1222-4BFC-AAD9-4E6DD94432B2}"/>
            </a:ext>
          </a:extLst>
        </xdr:cNvPr>
        <xdr:cNvSpPr/>
      </xdr:nvSpPr>
      <xdr:spPr>
        <a:xfrm rot="3241320">
          <a:off x="5599958" y="7239773"/>
          <a:ext cx="45719" cy="2028611"/>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5</xdr:col>
      <xdr:colOff>270505</xdr:colOff>
      <xdr:row>35</xdr:row>
      <xdr:rowOff>70132</xdr:rowOff>
    </xdr:from>
    <xdr:to>
      <xdr:col>7</xdr:col>
      <xdr:colOff>323196</xdr:colOff>
      <xdr:row>35</xdr:row>
      <xdr:rowOff>145975</xdr:rowOff>
    </xdr:to>
    <xdr:sp macro="" textlink="">
      <xdr:nvSpPr>
        <xdr:cNvPr id="61" name="Diagrama de flujo: proceso 60">
          <a:extLst>
            <a:ext uri="{FF2B5EF4-FFF2-40B4-BE49-F238E27FC236}">
              <a16:creationId xmlns:a16="http://schemas.microsoft.com/office/drawing/2014/main" id="{912A7E39-2E8D-423A-960E-DDFD3875D1A7}"/>
            </a:ext>
          </a:extLst>
        </xdr:cNvPr>
        <xdr:cNvSpPr/>
      </xdr:nvSpPr>
      <xdr:spPr>
        <a:xfrm rot="3241320">
          <a:off x="8147870" y="7264678"/>
          <a:ext cx="75843" cy="1980103"/>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494624</xdr:colOff>
      <xdr:row>35</xdr:row>
      <xdr:rowOff>81337</xdr:rowOff>
    </xdr:from>
    <xdr:to>
      <xdr:col>8</xdr:col>
      <xdr:colOff>767180</xdr:colOff>
      <xdr:row>35</xdr:row>
      <xdr:rowOff>144878</xdr:rowOff>
    </xdr:to>
    <xdr:sp macro="" textlink="">
      <xdr:nvSpPr>
        <xdr:cNvPr id="62" name="Diagrama de flujo: proceso 61">
          <a:extLst>
            <a:ext uri="{FF2B5EF4-FFF2-40B4-BE49-F238E27FC236}">
              <a16:creationId xmlns:a16="http://schemas.microsoft.com/office/drawing/2014/main" id="{59702CBE-15B2-4943-851B-29383383A231}"/>
            </a:ext>
          </a:extLst>
        </xdr:cNvPr>
        <xdr:cNvSpPr/>
      </xdr:nvSpPr>
      <xdr:spPr>
        <a:xfrm rot="3321145">
          <a:off x="10376264" y="7199020"/>
          <a:ext cx="63541" cy="2121527"/>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2812676</xdr:colOff>
      <xdr:row>32</xdr:row>
      <xdr:rowOff>22415</xdr:rowOff>
    </xdr:from>
    <xdr:to>
      <xdr:col>8</xdr:col>
      <xdr:colOff>616323</xdr:colOff>
      <xdr:row>32</xdr:row>
      <xdr:rowOff>89652</xdr:rowOff>
    </xdr:to>
    <xdr:sp macro="" textlink="">
      <xdr:nvSpPr>
        <xdr:cNvPr id="63" name="Diagrama de flujo: proceso 62">
          <a:extLst>
            <a:ext uri="{FF2B5EF4-FFF2-40B4-BE49-F238E27FC236}">
              <a16:creationId xmlns:a16="http://schemas.microsoft.com/office/drawing/2014/main" id="{A58CA596-C5A7-4325-9236-CD65B3C38A91}"/>
            </a:ext>
          </a:extLst>
        </xdr:cNvPr>
        <xdr:cNvSpPr/>
      </xdr:nvSpPr>
      <xdr:spPr>
        <a:xfrm rot="5400000">
          <a:off x="7754469" y="4134975"/>
          <a:ext cx="67237" cy="7059706"/>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1855694</xdr:colOff>
      <xdr:row>35</xdr:row>
      <xdr:rowOff>73964</xdr:rowOff>
    </xdr:from>
    <xdr:to>
      <xdr:col>7</xdr:col>
      <xdr:colOff>1508312</xdr:colOff>
      <xdr:row>35</xdr:row>
      <xdr:rowOff>141201</xdr:rowOff>
    </xdr:to>
    <xdr:sp macro="" textlink="">
      <xdr:nvSpPr>
        <xdr:cNvPr id="64" name="Diagrama de flujo: proceso 63">
          <a:extLst>
            <a:ext uri="{FF2B5EF4-FFF2-40B4-BE49-F238E27FC236}">
              <a16:creationId xmlns:a16="http://schemas.microsoft.com/office/drawing/2014/main" id="{EFA6D48F-3853-40E6-92C9-B3EC0395CF6D}"/>
            </a:ext>
          </a:extLst>
        </xdr:cNvPr>
        <xdr:cNvSpPr/>
      </xdr:nvSpPr>
      <xdr:spPr>
        <a:xfrm rot="5400000">
          <a:off x="6797487" y="4724406"/>
          <a:ext cx="67237" cy="7059706"/>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1111623</xdr:colOff>
      <xdr:row>38</xdr:row>
      <xdr:rowOff>114305</xdr:rowOff>
    </xdr:from>
    <xdr:to>
      <xdr:col>7</xdr:col>
      <xdr:colOff>764241</xdr:colOff>
      <xdr:row>39</xdr:row>
      <xdr:rowOff>2248</xdr:rowOff>
    </xdr:to>
    <xdr:sp macro="" textlink="">
      <xdr:nvSpPr>
        <xdr:cNvPr id="65" name="Diagrama de flujo: proceso 64">
          <a:extLst>
            <a:ext uri="{FF2B5EF4-FFF2-40B4-BE49-F238E27FC236}">
              <a16:creationId xmlns:a16="http://schemas.microsoft.com/office/drawing/2014/main" id="{7A5C3ED5-59E6-42FE-BD50-30AC08F6C63D}"/>
            </a:ext>
          </a:extLst>
        </xdr:cNvPr>
        <xdr:cNvSpPr/>
      </xdr:nvSpPr>
      <xdr:spPr>
        <a:xfrm rot="5400000">
          <a:off x="6053416" y="5302630"/>
          <a:ext cx="67237" cy="7059706"/>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1251857</xdr:colOff>
      <xdr:row>34</xdr:row>
      <xdr:rowOff>108857</xdr:rowOff>
    </xdr:from>
    <xdr:to>
      <xdr:col>8</xdr:col>
      <xdr:colOff>1277661</xdr:colOff>
      <xdr:row>58</xdr:row>
      <xdr:rowOff>95250</xdr:rowOff>
    </xdr:to>
    <xdr:pic>
      <xdr:nvPicPr>
        <xdr:cNvPr id="22" name="Imagen 21">
          <a:extLst>
            <a:ext uri="{FF2B5EF4-FFF2-40B4-BE49-F238E27FC236}">
              <a16:creationId xmlns:a16="http://schemas.microsoft.com/office/drawing/2014/main" id="{0BA8D93F-E266-4AE9-B44A-C228E4B6B69A}"/>
            </a:ext>
          </a:extLst>
        </xdr:cNvPr>
        <xdr:cNvPicPr>
          <a:picLocks noChangeAspect="1"/>
        </xdr:cNvPicPr>
      </xdr:nvPicPr>
      <xdr:blipFill>
        <a:blip xmlns:r="http://schemas.openxmlformats.org/officeDocument/2006/relationships" r:embed="rId1"/>
        <a:stretch>
          <a:fillRect/>
        </a:stretch>
      </xdr:blipFill>
      <xdr:spPr>
        <a:xfrm>
          <a:off x="2707821" y="8028214"/>
          <a:ext cx="9278661" cy="423182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2</xdr:col>
      <xdr:colOff>571500</xdr:colOff>
      <xdr:row>39</xdr:row>
      <xdr:rowOff>130627</xdr:rowOff>
    </xdr:from>
    <xdr:to>
      <xdr:col>2</xdr:col>
      <xdr:colOff>1928195</xdr:colOff>
      <xdr:row>49</xdr:row>
      <xdr:rowOff>175806</xdr:rowOff>
    </xdr:to>
    <xdr:sp macro="" textlink="">
      <xdr:nvSpPr>
        <xdr:cNvPr id="22" name="Franja diagonal 21">
          <a:extLst>
            <a:ext uri="{FF2B5EF4-FFF2-40B4-BE49-F238E27FC236}">
              <a16:creationId xmlns:a16="http://schemas.microsoft.com/office/drawing/2014/main" id="{21D3CECC-0B84-41AF-AF9D-0477D895F692}"/>
            </a:ext>
          </a:extLst>
        </xdr:cNvPr>
        <xdr:cNvSpPr/>
      </xdr:nvSpPr>
      <xdr:spPr>
        <a:xfrm rot="5626871">
          <a:off x="1798758" y="9163154"/>
          <a:ext cx="1814108" cy="1356695"/>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2</xdr:col>
      <xdr:colOff>2749269</xdr:colOff>
      <xdr:row>39</xdr:row>
      <xdr:rowOff>133350</xdr:rowOff>
    </xdr:from>
    <xdr:to>
      <xdr:col>3</xdr:col>
      <xdr:colOff>986788</xdr:colOff>
      <xdr:row>50</xdr:row>
      <xdr:rowOff>1636</xdr:rowOff>
    </xdr:to>
    <xdr:sp macro="" textlink="">
      <xdr:nvSpPr>
        <xdr:cNvPr id="23" name="Franja diagonal 22">
          <a:extLst>
            <a:ext uri="{FF2B5EF4-FFF2-40B4-BE49-F238E27FC236}">
              <a16:creationId xmlns:a16="http://schemas.microsoft.com/office/drawing/2014/main" id="{74B1AF2A-267B-40E0-B85D-A05FB9B7DCEB}"/>
            </a:ext>
          </a:extLst>
        </xdr:cNvPr>
        <xdr:cNvSpPr/>
      </xdr:nvSpPr>
      <xdr:spPr>
        <a:xfrm rot="5626871">
          <a:off x="3974957" y="9167447"/>
          <a:ext cx="1814108" cy="1353555"/>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4</xdr:col>
      <xdr:colOff>995623</xdr:colOff>
      <xdr:row>39</xdr:row>
      <xdr:rowOff>122464</xdr:rowOff>
    </xdr:from>
    <xdr:to>
      <xdr:col>6</xdr:col>
      <xdr:colOff>274614</xdr:colOff>
      <xdr:row>49</xdr:row>
      <xdr:rowOff>167643</xdr:rowOff>
    </xdr:to>
    <xdr:sp macro="" textlink="">
      <xdr:nvSpPr>
        <xdr:cNvPr id="24" name="Franja diagonal 23">
          <a:extLst>
            <a:ext uri="{FF2B5EF4-FFF2-40B4-BE49-F238E27FC236}">
              <a16:creationId xmlns:a16="http://schemas.microsoft.com/office/drawing/2014/main" id="{DF760654-1CE0-4A51-959B-A528BD27D690}"/>
            </a:ext>
          </a:extLst>
        </xdr:cNvPr>
        <xdr:cNvSpPr/>
      </xdr:nvSpPr>
      <xdr:spPr>
        <a:xfrm rot="5626871">
          <a:off x="6538440" y="9152897"/>
          <a:ext cx="1814108" cy="1360883"/>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7</xdr:col>
      <xdr:colOff>27006</xdr:colOff>
      <xdr:row>39</xdr:row>
      <xdr:rowOff>138792</xdr:rowOff>
    </xdr:from>
    <xdr:to>
      <xdr:col>7</xdr:col>
      <xdr:colOff>1379515</xdr:colOff>
      <xdr:row>50</xdr:row>
      <xdr:rowOff>7078</xdr:rowOff>
    </xdr:to>
    <xdr:sp macro="" textlink="">
      <xdr:nvSpPr>
        <xdr:cNvPr id="25" name="Franja diagonal 24">
          <a:extLst>
            <a:ext uri="{FF2B5EF4-FFF2-40B4-BE49-F238E27FC236}">
              <a16:creationId xmlns:a16="http://schemas.microsoft.com/office/drawing/2014/main" id="{62F31010-0DA4-44A7-B240-7268D7492E59}"/>
            </a:ext>
          </a:extLst>
        </xdr:cNvPr>
        <xdr:cNvSpPr/>
      </xdr:nvSpPr>
      <xdr:spPr>
        <a:xfrm rot="5626871">
          <a:off x="8654457" y="9173412"/>
          <a:ext cx="1814108" cy="1352509"/>
        </a:xfrm>
        <a:prstGeom prst="diagStripe">
          <a:avLst>
            <a:gd name="adj" fmla="val 91143"/>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solidFill>
              <a:schemeClr val="tx1"/>
            </a:solidFill>
          </a:endParaRPr>
        </a:p>
      </xdr:txBody>
    </xdr:sp>
    <xdr:clientData/>
  </xdr:twoCellAnchor>
  <xdr:twoCellAnchor>
    <xdr:from>
      <xdr:col>2</xdr:col>
      <xdr:colOff>1678473</xdr:colOff>
      <xdr:row>46</xdr:row>
      <xdr:rowOff>145367</xdr:rowOff>
    </xdr:from>
    <xdr:to>
      <xdr:col>2</xdr:col>
      <xdr:colOff>2073080</xdr:colOff>
      <xdr:row>52</xdr:row>
      <xdr:rowOff>67909</xdr:rowOff>
    </xdr:to>
    <xdr:grpSp>
      <xdr:nvGrpSpPr>
        <xdr:cNvPr id="2" name="Grupo 1"/>
        <xdr:cNvGrpSpPr/>
      </xdr:nvGrpSpPr>
      <xdr:grpSpPr>
        <a:xfrm>
          <a:off x="3166614" y="10096191"/>
          <a:ext cx="394607" cy="998306"/>
          <a:chOff x="3166614" y="10096191"/>
          <a:chExt cx="394607" cy="998306"/>
        </a:xfrm>
      </xdr:grpSpPr>
      <xdr:sp macro="" textlink="">
        <xdr:nvSpPr>
          <xdr:cNvPr id="26" name="Diagrama de flujo: proceso 25">
            <a:extLst>
              <a:ext uri="{FF2B5EF4-FFF2-40B4-BE49-F238E27FC236}">
                <a16:creationId xmlns:a16="http://schemas.microsoft.com/office/drawing/2014/main" id="{609CA6A2-AD27-4C57-9DDB-0F2FFB53735F}"/>
              </a:ext>
            </a:extLst>
          </xdr:cNvPr>
          <xdr:cNvSpPr/>
        </xdr:nvSpPr>
        <xdr:spPr>
          <a:xfrm>
            <a:off x="3166614" y="10096191"/>
            <a:ext cx="394607" cy="99830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sp macro="" textlink="">
        <xdr:nvSpPr>
          <xdr:cNvPr id="27" name="Diagrama de flujo: conector 26">
            <a:extLst>
              <a:ext uri="{FF2B5EF4-FFF2-40B4-BE49-F238E27FC236}">
                <a16:creationId xmlns:a16="http://schemas.microsoft.com/office/drawing/2014/main" id="{1B64FF30-02D8-45F9-B6B5-DCA91820EDD0}"/>
              </a:ext>
            </a:extLst>
          </xdr:cNvPr>
          <xdr:cNvSpPr/>
        </xdr:nvSpPr>
        <xdr:spPr>
          <a:xfrm>
            <a:off x="3300591" y="10247225"/>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sp macro="" textlink="">
        <xdr:nvSpPr>
          <xdr:cNvPr id="28" name="Diagrama de flujo: conector 27">
            <a:extLst>
              <a:ext uri="{FF2B5EF4-FFF2-40B4-BE49-F238E27FC236}">
                <a16:creationId xmlns:a16="http://schemas.microsoft.com/office/drawing/2014/main" id="{319B81D4-38A8-4A71-8AC3-C89960067E42}"/>
              </a:ext>
            </a:extLst>
          </xdr:cNvPr>
          <xdr:cNvSpPr/>
        </xdr:nvSpPr>
        <xdr:spPr>
          <a:xfrm>
            <a:off x="3291798" y="10780501"/>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grpSp>
    <xdr:clientData/>
  </xdr:twoCellAnchor>
  <xdr:twoCellAnchor>
    <xdr:from>
      <xdr:col>3</xdr:col>
      <xdr:colOff>707132</xdr:colOff>
      <xdr:row>46</xdr:row>
      <xdr:rowOff>134900</xdr:rowOff>
    </xdr:from>
    <xdr:to>
      <xdr:col>3</xdr:col>
      <xdr:colOff>1101739</xdr:colOff>
      <xdr:row>52</xdr:row>
      <xdr:rowOff>57442</xdr:rowOff>
    </xdr:to>
    <xdr:sp macro="" textlink="">
      <xdr:nvSpPr>
        <xdr:cNvPr id="29" name="Diagrama de flujo: proceso 28">
          <a:extLst>
            <a:ext uri="{FF2B5EF4-FFF2-40B4-BE49-F238E27FC236}">
              <a16:creationId xmlns:a16="http://schemas.microsoft.com/office/drawing/2014/main" id="{846FF8B4-1D09-428E-B8E6-F829C8A771E4}"/>
            </a:ext>
          </a:extLst>
        </xdr:cNvPr>
        <xdr:cNvSpPr/>
      </xdr:nvSpPr>
      <xdr:spPr>
        <a:xfrm>
          <a:off x="5279132" y="10176971"/>
          <a:ext cx="394607" cy="983900"/>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841109</xdr:colOff>
      <xdr:row>47</xdr:row>
      <xdr:rowOff>106640</xdr:rowOff>
    </xdr:from>
    <xdr:to>
      <xdr:col>3</xdr:col>
      <xdr:colOff>994975</xdr:colOff>
      <xdr:row>48</xdr:row>
      <xdr:rowOff>68959</xdr:rowOff>
    </xdr:to>
    <xdr:sp macro="" textlink="">
      <xdr:nvSpPr>
        <xdr:cNvPr id="30" name="Diagrama de flujo: conector 29">
          <a:extLst>
            <a:ext uri="{FF2B5EF4-FFF2-40B4-BE49-F238E27FC236}">
              <a16:creationId xmlns:a16="http://schemas.microsoft.com/office/drawing/2014/main" id="{2A1309CF-EF16-4071-8936-E0E34F963D1B}"/>
            </a:ext>
          </a:extLst>
        </xdr:cNvPr>
        <xdr:cNvSpPr/>
      </xdr:nvSpPr>
      <xdr:spPr>
        <a:xfrm>
          <a:off x="5413109" y="10325604"/>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832316</xdr:colOff>
      <xdr:row>50</xdr:row>
      <xdr:rowOff>102034</xdr:rowOff>
    </xdr:from>
    <xdr:to>
      <xdr:col>3</xdr:col>
      <xdr:colOff>986182</xdr:colOff>
      <xdr:row>51</xdr:row>
      <xdr:rowOff>64353</xdr:rowOff>
    </xdr:to>
    <xdr:sp macro="" textlink="">
      <xdr:nvSpPr>
        <xdr:cNvPr id="31" name="Diagrama de flujo: conector 30">
          <a:extLst>
            <a:ext uri="{FF2B5EF4-FFF2-40B4-BE49-F238E27FC236}">
              <a16:creationId xmlns:a16="http://schemas.microsoft.com/office/drawing/2014/main" id="{3B24CEB5-AD55-455F-85DE-C75AAFE2F4BC}"/>
            </a:ext>
          </a:extLst>
        </xdr:cNvPr>
        <xdr:cNvSpPr/>
      </xdr:nvSpPr>
      <xdr:spPr>
        <a:xfrm>
          <a:off x="5404316" y="10851677"/>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5</xdr:col>
      <xdr:colOff>887793</xdr:colOff>
      <xdr:row>46</xdr:row>
      <xdr:rowOff>148088</xdr:rowOff>
    </xdr:from>
    <xdr:to>
      <xdr:col>6</xdr:col>
      <xdr:colOff>370722</xdr:colOff>
      <xdr:row>52</xdr:row>
      <xdr:rowOff>70630</xdr:rowOff>
    </xdr:to>
    <xdr:sp macro="" textlink="">
      <xdr:nvSpPr>
        <xdr:cNvPr id="32" name="Diagrama de flujo: proceso 31">
          <a:extLst>
            <a:ext uri="{FF2B5EF4-FFF2-40B4-BE49-F238E27FC236}">
              <a16:creationId xmlns:a16="http://schemas.microsoft.com/office/drawing/2014/main" id="{625A8BEC-CD1A-49B0-97E4-D196B6414EB6}"/>
            </a:ext>
          </a:extLst>
        </xdr:cNvPr>
        <xdr:cNvSpPr/>
      </xdr:nvSpPr>
      <xdr:spPr>
        <a:xfrm>
          <a:off x="7827436" y="10190159"/>
          <a:ext cx="394607" cy="983900"/>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110092</xdr:colOff>
      <xdr:row>47</xdr:row>
      <xdr:rowOff>119828</xdr:rowOff>
    </xdr:from>
    <xdr:to>
      <xdr:col>6</xdr:col>
      <xdr:colOff>263958</xdr:colOff>
      <xdr:row>48</xdr:row>
      <xdr:rowOff>82147</xdr:rowOff>
    </xdr:to>
    <xdr:sp macro="" textlink="">
      <xdr:nvSpPr>
        <xdr:cNvPr id="33" name="Diagrama de flujo: conector 32">
          <a:extLst>
            <a:ext uri="{FF2B5EF4-FFF2-40B4-BE49-F238E27FC236}">
              <a16:creationId xmlns:a16="http://schemas.microsoft.com/office/drawing/2014/main" id="{1743AB96-FF09-4DBB-ADC4-D4B06BCF8A9B}"/>
            </a:ext>
          </a:extLst>
        </xdr:cNvPr>
        <xdr:cNvSpPr/>
      </xdr:nvSpPr>
      <xdr:spPr>
        <a:xfrm>
          <a:off x="7961413" y="10338792"/>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101299</xdr:colOff>
      <xdr:row>50</xdr:row>
      <xdr:rowOff>115222</xdr:rowOff>
    </xdr:from>
    <xdr:to>
      <xdr:col>6</xdr:col>
      <xdr:colOff>255165</xdr:colOff>
      <xdr:row>51</xdr:row>
      <xdr:rowOff>77541</xdr:rowOff>
    </xdr:to>
    <xdr:sp macro="" textlink="">
      <xdr:nvSpPr>
        <xdr:cNvPr id="34" name="Diagrama de flujo: conector 33">
          <a:extLst>
            <a:ext uri="{FF2B5EF4-FFF2-40B4-BE49-F238E27FC236}">
              <a16:creationId xmlns:a16="http://schemas.microsoft.com/office/drawing/2014/main" id="{60CB0406-E3FB-4B60-8708-DC14D0B7824E}"/>
            </a:ext>
          </a:extLst>
        </xdr:cNvPr>
        <xdr:cNvSpPr/>
      </xdr:nvSpPr>
      <xdr:spPr>
        <a:xfrm>
          <a:off x="7952620" y="10864865"/>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1107183</xdr:colOff>
      <xdr:row>47</xdr:row>
      <xdr:rowOff>6365</xdr:rowOff>
    </xdr:from>
    <xdr:to>
      <xdr:col>7</xdr:col>
      <xdr:colOff>1501790</xdr:colOff>
      <xdr:row>52</xdr:row>
      <xdr:rowOff>105800</xdr:rowOff>
    </xdr:to>
    <xdr:sp macro="" textlink="">
      <xdr:nvSpPr>
        <xdr:cNvPr id="35" name="Diagrama de flujo: proceso 34">
          <a:extLst>
            <a:ext uri="{FF2B5EF4-FFF2-40B4-BE49-F238E27FC236}">
              <a16:creationId xmlns:a16="http://schemas.microsoft.com/office/drawing/2014/main" id="{BFC42A7B-3DC2-42EF-9862-E4546BA8B527}"/>
            </a:ext>
          </a:extLst>
        </xdr:cNvPr>
        <xdr:cNvSpPr/>
      </xdr:nvSpPr>
      <xdr:spPr>
        <a:xfrm>
          <a:off x="9965433" y="10225329"/>
          <a:ext cx="394607" cy="983900"/>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1241160</xdr:colOff>
      <xdr:row>47</xdr:row>
      <xdr:rowOff>154998</xdr:rowOff>
    </xdr:from>
    <xdr:to>
      <xdr:col>7</xdr:col>
      <xdr:colOff>1395026</xdr:colOff>
      <xdr:row>48</xdr:row>
      <xdr:rowOff>117317</xdr:rowOff>
    </xdr:to>
    <xdr:sp macro="" textlink="">
      <xdr:nvSpPr>
        <xdr:cNvPr id="36" name="Diagrama de flujo: conector 35">
          <a:extLst>
            <a:ext uri="{FF2B5EF4-FFF2-40B4-BE49-F238E27FC236}">
              <a16:creationId xmlns:a16="http://schemas.microsoft.com/office/drawing/2014/main" id="{AAB6FEC8-74BE-47B9-8404-4BAE1340142E}"/>
            </a:ext>
          </a:extLst>
        </xdr:cNvPr>
        <xdr:cNvSpPr/>
      </xdr:nvSpPr>
      <xdr:spPr>
        <a:xfrm>
          <a:off x="10099410" y="10373962"/>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1232367</xdr:colOff>
      <xdr:row>50</xdr:row>
      <xdr:rowOff>150392</xdr:rowOff>
    </xdr:from>
    <xdr:to>
      <xdr:col>7</xdr:col>
      <xdr:colOff>1386233</xdr:colOff>
      <xdr:row>51</xdr:row>
      <xdr:rowOff>112711</xdr:rowOff>
    </xdr:to>
    <xdr:sp macro="" textlink="">
      <xdr:nvSpPr>
        <xdr:cNvPr id="37" name="Diagrama de flujo: conector 36">
          <a:extLst>
            <a:ext uri="{FF2B5EF4-FFF2-40B4-BE49-F238E27FC236}">
              <a16:creationId xmlns:a16="http://schemas.microsoft.com/office/drawing/2014/main" id="{8B887813-0F20-40D5-AAAF-3217B2AA519D}"/>
            </a:ext>
          </a:extLst>
        </xdr:cNvPr>
        <xdr:cNvSpPr/>
      </xdr:nvSpPr>
      <xdr:spPr>
        <a:xfrm>
          <a:off x="10090617" y="10900035"/>
          <a:ext cx="153866" cy="139212"/>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769411</xdr:colOff>
      <xdr:row>57</xdr:row>
      <xdr:rowOff>7934</xdr:rowOff>
    </xdr:from>
    <xdr:to>
      <xdr:col>3</xdr:col>
      <xdr:colOff>1166740</xdr:colOff>
      <xdr:row>62</xdr:row>
      <xdr:rowOff>111451</xdr:rowOff>
    </xdr:to>
    <xdr:sp macro="" textlink="">
      <xdr:nvSpPr>
        <xdr:cNvPr id="38" name="Diagrama de flujo: proceso 37">
          <a:extLst>
            <a:ext uri="{FF2B5EF4-FFF2-40B4-BE49-F238E27FC236}">
              <a16:creationId xmlns:a16="http://schemas.microsoft.com/office/drawing/2014/main" id="{872FD4D7-EBD5-4EBC-8A49-9CD8846150E7}"/>
            </a:ext>
          </a:extLst>
        </xdr:cNvPr>
        <xdr:cNvSpPr/>
      </xdr:nvSpPr>
      <xdr:spPr>
        <a:xfrm>
          <a:off x="5331886" y="12123734"/>
          <a:ext cx="397329" cy="1008392"/>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906110</xdr:colOff>
      <xdr:row>57</xdr:row>
      <xdr:rowOff>160649</xdr:rowOff>
    </xdr:from>
    <xdr:to>
      <xdr:col>3</xdr:col>
      <xdr:colOff>1059976</xdr:colOff>
      <xdr:row>58</xdr:row>
      <xdr:rowOff>122968</xdr:rowOff>
    </xdr:to>
    <xdr:sp macro="" textlink="">
      <xdr:nvSpPr>
        <xdr:cNvPr id="39" name="Diagrama de flujo: conector 38">
          <a:extLst>
            <a:ext uri="{FF2B5EF4-FFF2-40B4-BE49-F238E27FC236}">
              <a16:creationId xmlns:a16="http://schemas.microsoft.com/office/drawing/2014/main" id="{E8474D1F-9C62-4EDA-9590-B78260F707AF}"/>
            </a:ext>
          </a:extLst>
        </xdr:cNvPr>
        <xdr:cNvSpPr/>
      </xdr:nvSpPr>
      <xdr:spPr>
        <a:xfrm>
          <a:off x="5468585" y="12276449"/>
          <a:ext cx="153866" cy="14329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897317</xdr:colOff>
      <xdr:row>60</xdr:row>
      <xdr:rowOff>156043</xdr:rowOff>
    </xdr:from>
    <xdr:to>
      <xdr:col>3</xdr:col>
      <xdr:colOff>1051183</xdr:colOff>
      <xdr:row>61</xdr:row>
      <xdr:rowOff>118362</xdr:rowOff>
    </xdr:to>
    <xdr:sp macro="" textlink="">
      <xdr:nvSpPr>
        <xdr:cNvPr id="40" name="Diagrama de flujo: conector 39">
          <a:extLst>
            <a:ext uri="{FF2B5EF4-FFF2-40B4-BE49-F238E27FC236}">
              <a16:creationId xmlns:a16="http://schemas.microsoft.com/office/drawing/2014/main" id="{C3B75591-0386-4890-83BA-F89954DEFF85}"/>
            </a:ext>
          </a:extLst>
        </xdr:cNvPr>
        <xdr:cNvSpPr/>
      </xdr:nvSpPr>
      <xdr:spPr>
        <a:xfrm>
          <a:off x="5459792" y="12814768"/>
          <a:ext cx="153866" cy="14329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969436</xdr:colOff>
      <xdr:row>56</xdr:row>
      <xdr:rowOff>169859</xdr:rowOff>
    </xdr:from>
    <xdr:to>
      <xdr:col>5</xdr:col>
      <xdr:colOff>195190</xdr:colOff>
      <xdr:row>62</xdr:row>
      <xdr:rowOff>92401</xdr:rowOff>
    </xdr:to>
    <xdr:sp macro="" textlink="">
      <xdr:nvSpPr>
        <xdr:cNvPr id="41" name="Diagrama de flujo: proceso 40">
          <a:extLst>
            <a:ext uri="{FF2B5EF4-FFF2-40B4-BE49-F238E27FC236}">
              <a16:creationId xmlns:a16="http://schemas.microsoft.com/office/drawing/2014/main" id="{5004A21B-134A-459B-A0EB-1F5926A7B5C1}"/>
            </a:ext>
          </a:extLst>
        </xdr:cNvPr>
        <xdr:cNvSpPr/>
      </xdr:nvSpPr>
      <xdr:spPr>
        <a:xfrm>
          <a:off x="6722536" y="12104684"/>
          <a:ext cx="397329" cy="1008392"/>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1106135</xdr:colOff>
      <xdr:row>57</xdr:row>
      <xdr:rowOff>141599</xdr:rowOff>
    </xdr:from>
    <xdr:to>
      <xdr:col>5</xdr:col>
      <xdr:colOff>88426</xdr:colOff>
      <xdr:row>58</xdr:row>
      <xdr:rowOff>103918</xdr:rowOff>
    </xdr:to>
    <xdr:sp macro="" textlink="">
      <xdr:nvSpPr>
        <xdr:cNvPr id="42" name="Diagrama de flujo: conector 41">
          <a:extLst>
            <a:ext uri="{FF2B5EF4-FFF2-40B4-BE49-F238E27FC236}">
              <a16:creationId xmlns:a16="http://schemas.microsoft.com/office/drawing/2014/main" id="{4E70EF62-0903-4657-9200-48A4718C553B}"/>
            </a:ext>
          </a:extLst>
        </xdr:cNvPr>
        <xdr:cNvSpPr/>
      </xdr:nvSpPr>
      <xdr:spPr>
        <a:xfrm>
          <a:off x="6859235" y="12257399"/>
          <a:ext cx="153866" cy="14329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1097342</xdr:colOff>
      <xdr:row>60</xdr:row>
      <xdr:rowOff>136993</xdr:rowOff>
    </xdr:from>
    <xdr:to>
      <xdr:col>5</xdr:col>
      <xdr:colOff>79633</xdr:colOff>
      <xdr:row>61</xdr:row>
      <xdr:rowOff>99312</xdr:rowOff>
    </xdr:to>
    <xdr:sp macro="" textlink="">
      <xdr:nvSpPr>
        <xdr:cNvPr id="43" name="Diagrama de flujo: conector 42">
          <a:extLst>
            <a:ext uri="{FF2B5EF4-FFF2-40B4-BE49-F238E27FC236}">
              <a16:creationId xmlns:a16="http://schemas.microsoft.com/office/drawing/2014/main" id="{C50188D2-BC1A-4247-8624-F03CE7EF74B4}"/>
            </a:ext>
          </a:extLst>
        </xdr:cNvPr>
        <xdr:cNvSpPr/>
      </xdr:nvSpPr>
      <xdr:spPr>
        <a:xfrm>
          <a:off x="6850442" y="12795718"/>
          <a:ext cx="153866" cy="14329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178861</xdr:colOff>
      <xdr:row>56</xdr:row>
      <xdr:rowOff>169859</xdr:rowOff>
    </xdr:from>
    <xdr:to>
      <xdr:col>6</xdr:col>
      <xdr:colOff>576190</xdr:colOff>
      <xdr:row>62</xdr:row>
      <xdr:rowOff>92401</xdr:rowOff>
    </xdr:to>
    <xdr:sp macro="" textlink="">
      <xdr:nvSpPr>
        <xdr:cNvPr id="44" name="Diagrama de flujo: proceso 43">
          <a:extLst>
            <a:ext uri="{FF2B5EF4-FFF2-40B4-BE49-F238E27FC236}">
              <a16:creationId xmlns:a16="http://schemas.microsoft.com/office/drawing/2014/main" id="{18624464-5FBE-4018-890F-85CDF8F1C649}"/>
            </a:ext>
          </a:extLst>
        </xdr:cNvPr>
        <xdr:cNvSpPr/>
      </xdr:nvSpPr>
      <xdr:spPr>
        <a:xfrm>
          <a:off x="8017936" y="12104684"/>
          <a:ext cx="397329" cy="1008392"/>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315560</xdr:colOff>
      <xdr:row>57</xdr:row>
      <xdr:rowOff>141599</xdr:rowOff>
    </xdr:from>
    <xdr:to>
      <xdr:col>6</xdr:col>
      <xdr:colOff>469426</xdr:colOff>
      <xdr:row>58</xdr:row>
      <xdr:rowOff>103918</xdr:rowOff>
    </xdr:to>
    <xdr:sp macro="" textlink="">
      <xdr:nvSpPr>
        <xdr:cNvPr id="45" name="Diagrama de flujo: conector 44">
          <a:extLst>
            <a:ext uri="{FF2B5EF4-FFF2-40B4-BE49-F238E27FC236}">
              <a16:creationId xmlns:a16="http://schemas.microsoft.com/office/drawing/2014/main" id="{AF2982AC-CDB7-45F8-8437-E892F98D4FEB}"/>
            </a:ext>
          </a:extLst>
        </xdr:cNvPr>
        <xdr:cNvSpPr/>
      </xdr:nvSpPr>
      <xdr:spPr>
        <a:xfrm>
          <a:off x="8154635" y="12257399"/>
          <a:ext cx="153866" cy="14329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6</xdr:col>
      <xdr:colOff>306767</xdr:colOff>
      <xdr:row>60</xdr:row>
      <xdr:rowOff>136993</xdr:rowOff>
    </xdr:from>
    <xdr:to>
      <xdr:col>6</xdr:col>
      <xdr:colOff>460633</xdr:colOff>
      <xdr:row>61</xdr:row>
      <xdr:rowOff>99312</xdr:rowOff>
    </xdr:to>
    <xdr:sp macro="" textlink="">
      <xdr:nvSpPr>
        <xdr:cNvPr id="46" name="Diagrama de flujo: conector 45">
          <a:extLst>
            <a:ext uri="{FF2B5EF4-FFF2-40B4-BE49-F238E27FC236}">
              <a16:creationId xmlns:a16="http://schemas.microsoft.com/office/drawing/2014/main" id="{CFEB0238-030A-483F-A26B-02F9A84673B8}"/>
            </a:ext>
          </a:extLst>
        </xdr:cNvPr>
        <xdr:cNvSpPr/>
      </xdr:nvSpPr>
      <xdr:spPr>
        <a:xfrm>
          <a:off x="8145842" y="12795718"/>
          <a:ext cx="153866" cy="14329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550336</xdr:colOff>
      <xdr:row>56</xdr:row>
      <xdr:rowOff>169859</xdr:rowOff>
    </xdr:from>
    <xdr:to>
      <xdr:col>7</xdr:col>
      <xdr:colOff>947665</xdr:colOff>
      <xdr:row>62</xdr:row>
      <xdr:rowOff>92401</xdr:rowOff>
    </xdr:to>
    <xdr:sp macro="" textlink="">
      <xdr:nvSpPr>
        <xdr:cNvPr id="47" name="Diagrama de flujo: proceso 46">
          <a:extLst>
            <a:ext uri="{FF2B5EF4-FFF2-40B4-BE49-F238E27FC236}">
              <a16:creationId xmlns:a16="http://schemas.microsoft.com/office/drawing/2014/main" id="{7E8D4FD2-83F2-4E45-9FE6-FB8C9382B6FE}"/>
            </a:ext>
          </a:extLst>
        </xdr:cNvPr>
        <xdr:cNvSpPr/>
      </xdr:nvSpPr>
      <xdr:spPr>
        <a:xfrm>
          <a:off x="9399061" y="12104684"/>
          <a:ext cx="397329" cy="1008392"/>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687035</xdr:colOff>
      <xdr:row>57</xdr:row>
      <xdr:rowOff>141599</xdr:rowOff>
    </xdr:from>
    <xdr:to>
      <xdr:col>7</xdr:col>
      <xdr:colOff>840901</xdr:colOff>
      <xdr:row>58</xdr:row>
      <xdr:rowOff>103918</xdr:rowOff>
    </xdr:to>
    <xdr:sp macro="" textlink="">
      <xdr:nvSpPr>
        <xdr:cNvPr id="48" name="Diagrama de flujo: conector 47">
          <a:extLst>
            <a:ext uri="{FF2B5EF4-FFF2-40B4-BE49-F238E27FC236}">
              <a16:creationId xmlns:a16="http://schemas.microsoft.com/office/drawing/2014/main" id="{6DF3F4C5-8F45-4A74-9834-693DE595FE9C}"/>
            </a:ext>
          </a:extLst>
        </xdr:cNvPr>
        <xdr:cNvSpPr/>
      </xdr:nvSpPr>
      <xdr:spPr>
        <a:xfrm>
          <a:off x="9535760" y="12257399"/>
          <a:ext cx="153866" cy="14329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678242</xdr:colOff>
      <xdr:row>60</xdr:row>
      <xdr:rowOff>136993</xdr:rowOff>
    </xdr:from>
    <xdr:to>
      <xdr:col>7</xdr:col>
      <xdr:colOff>832108</xdr:colOff>
      <xdr:row>61</xdr:row>
      <xdr:rowOff>99312</xdr:rowOff>
    </xdr:to>
    <xdr:sp macro="" textlink="">
      <xdr:nvSpPr>
        <xdr:cNvPr id="49" name="Diagrama de flujo: conector 48">
          <a:extLst>
            <a:ext uri="{FF2B5EF4-FFF2-40B4-BE49-F238E27FC236}">
              <a16:creationId xmlns:a16="http://schemas.microsoft.com/office/drawing/2014/main" id="{C552ECC2-4DAB-4D71-8CC2-7464AFEDE76B}"/>
            </a:ext>
          </a:extLst>
        </xdr:cNvPr>
        <xdr:cNvSpPr/>
      </xdr:nvSpPr>
      <xdr:spPr>
        <a:xfrm>
          <a:off x="9526967" y="12795718"/>
          <a:ext cx="153866" cy="143294"/>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676275</xdr:colOff>
      <xdr:row>52</xdr:row>
      <xdr:rowOff>142875</xdr:rowOff>
    </xdr:from>
    <xdr:to>
      <xdr:col>6</xdr:col>
      <xdr:colOff>798878</xdr:colOff>
      <xdr:row>56</xdr:row>
      <xdr:rowOff>153468</xdr:rowOff>
    </xdr:to>
    <xdr:sp macro="" textlink="">
      <xdr:nvSpPr>
        <xdr:cNvPr id="50" name="CuadroTexto 49">
          <a:extLst>
            <a:ext uri="{FF2B5EF4-FFF2-40B4-BE49-F238E27FC236}">
              <a16:creationId xmlns:a16="http://schemas.microsoft.com/office/drawing/2014/main" id="{7AA310A4-A981-4F43-A795-6DC1265B8880}"/>
            </a:ext>
          </a:extLst>
        </xdr:cNvPr>
        <xdr:cNvSpPr txBox="1"/>
      </xdr:nvSpPr>
      <xdr:spPr>
        <a:xfrm>
          <a:off x="6429375" y="11353800"/>
          <a:ext cx="2208578" cy="73449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419" sz="4000"/>
            <a:t>PLATINAS</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680358</xdr:colOff>
      <xdr:row>27</xdr:row>
      <xdr:rowOff>136071</xdr:rowOff>
    </xdr:from>
    <xdr:to>
      <xdr:col>8</xdr:col>
      <xdr:colOff>244929</xdr:colOff>
      <xdr:row>50</xdr:row>
      <xdr:rowOff>163286</xdr:rowOff>
    </xdr:to>
    <xdr:sp macro="" textlink="">
      <xdr:nvSpPr>
        <xdr:cNvPr id="22" name="Diagrama de flujo: decisión 21">
          <a:extLst>
            <a:ext uri="{FF2B5EF4-FFF2-40B4-BE49-F238E27FC236}">
              <a16:creationId xmlns:a16="http://schemas.microsoft.com/office/drawing/2014/main" id="{8CEBB72E-A44F-4D16-BBAC-DF7BBDD36AA7}"/>
            </a:ext>
          </a:extLst>
        </xdr:cNvPr>
        <xdr:cNvSpPr/>
      </xdr:nvSpPr>
      <xdr:spPr>
        <a:xfrm>
          <a:off x="2136322" y="6803571"/>
          <a:ext cx="8817428" cy="4109358"/>
        </a:xfrm>
        <a:prstGeom prst="flowChartDecision">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721178</xdr:colOff>
      <xdr:row>50</xdr:row>
      <xdr:rowOff>108857</xdr:rowOff>
    </xdr:from>
    <xdr:to>
      <xdr:col>4</xdr:col>
      <xdr:colOff>843643</xdr:colOff>
      <xdr:row>62</xdr:row>
      <xdr:rowOff>136071</xdr:rowOff>
    </xdr:to>
    <xdr:sp macro="" textlink="">
      <xdr:nvSpPr>
        <xdr:cNvPr id="23" name="Diagrama de flujo: proceso 22">
          <a:extLst>
            <a:ext uri="{FF2B5EF4-FFF2-40B4-BE49-F238E27FC236}">
              <a16:creationId xmlns:a16="http://schemas.microsoft.com/office/drawing/2014/main" id="{B2D53A16-61BF-4C8F-B23B-CD2BB92E5BA1}"/>
            </a:ext>
          </a:extLst>
        </xdr:cNvPr>
        <xdr:cNvSpPr/>
      </xdr:nvSpPr>
      <xdr:spPr>
        <a:xfrm>
          <a:off x="6490607" y="10858500"/>
          <a:ext cx="122465" cy="214992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8</xdr:col>
      <xdr:colOff>111578</xdr:colOff>
      <xdr:row>39</xdr:row>
      <xdr:rowOff>43543</xdr:rowOff>
    </xdr:from>
    <xdr:to>
      <xdr:col>8</xdr:col>
      <xdr:colOff>234043</xdr:colOff>
      <xdr:row>51</xdr:row>
      <xdr:rowOff>70756</xdr:rowOff>
    </xdr:to>
    <xdr:sp macro="" textlink="">
      <xdr:nvSpPr>
        <xdr:cNvPr id="24" name="Diagrama de flujo: proceso 23">
          <a:extLst>
            <a:ext uri="{FF2B5EF4-FFF2-40B4-BE49-F238E27FC236}">
              <a16:creationId xmlns:a16="http://schemas.microsoft.com/office/drawing/2014/main" id="{1E2DB547-8D27-47A2-B794-2F0909F7EB5C}"/>
            </a:ext>
          </a:extLst>
        </xdr:cNvPr>
        <xdr:cNvSpPr/>
      </xdr:nvSpPr>
      <xdr:spPr>
        <a:xfrm>
          <a:off x="10820399" y="8847364"/>
          <a:ext cx="122465" cy="214992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669472</xdr:colOff>
      <xdr:row>37</xdr:row>
      <xdr:rowOff>40821</xdr:rowOff>
    </xdr:from>
    <xdr:to>
      <xdr:col>2</xdr:col>
      <xdr:colOff>762001</xdr:colOff>
      <xdr:row>41</xdr:row>
      <xdr:rowOff>54429</xdr:rowOff>
    </xdr:to>
    <xdr:sp macro="" textlink="">
      <xdr:nvSpPr>
        <xdr:cNvPr id="25" name="Diagrama de flujo: proceso 24">
          <a:extLst>
            <a:ext uri="{FF2B5EF4-FFF2-40B4-BE49-F238E27FC236}">
              <a16:creationId xmlns:a16="http://schemas.microsoft.com/office/drawing/2014/main" id="{540CFB55-C8D2-4A66-A7A4-BBBDD914B150}"/>
            </a:ext>
          </a:extLst>
        </xdr:cNvPr>
        <xdr:cNvSpPr/>
      </xdr:nvSpPr>
      <xdr:spPr>
        <a:xfrm>
          <a:off x="2125436" y="8490857"/>
          <a:ext cx="92529" cy="721179"/>
        </a:xfrm>
        <a:prstGeom prst="flowChartProcess">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685801</xdr:colOff>
      <xdr:row>26</xdr:row>
      <xdr:rowOff>97970</xdr:rowOff>
    </xdr:from>
    <xdr:to>
      <xdr:col>4</xdr:col>
      <xdr:colOff>775607</xdr:colOff>
      <xdr:row>29</xdr:row>
      <xdr:rowOff>40821</xdr:rowOff>
    </xdr:to>
    <xdr:sp macro="" textlink="">
      <xdr:nvSpPr>
        <xdr:cNvPr id="27" name="Diagrama de flujo: proceso 26">
          <a:extLst>
            <a:ext uri="{FF2B5EF4-FFF2-40B4-BE49-F238E27FC236}">
              <a16:creationId xmlns:a16="http://schemas.microsoft.com/office/drawing/2014/main" id="{0618C767-55F4-46CA-9D60-B29388BC0EF1}"/>
            </a:ext>
          </a:extLst>
        </xdr:cNvPr>
        <xdr:cNvSpPr/>
      </xdr:nvSpPr>
      <xdr:spPr>
        <a:xfrm rot="422816">
          <a:off x="6455230" y="6574970"/>
          <a:ext cx="89806" cy="500744"/>
        </a:xfrm>
        <a:prstGeom prst="flowChartProcess">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381000</xdr:colOff>
      <xdr:row>62</xdr:row>
      <xdr:rowOff>136071</xdr:rowOff>
    </xdr:from>
    <xdr:to>
      <xdr:col>4</xdr:col>
      <xdr:colOff>1143000</xdr:colOff>
      <xdr:row>64</xdr:row>
      <xdr:rowOff>81643</xdr:rowOff>
    </xdr:to>
    <xdr:sp macro="" textlink="">
      <xdr:nvSpPr>
        <xdr:cNvPr id="28" name="Diagrama de flujo: proceso 27">
          <a:extLst>
            <a:ext uri="{FF2B5EF4-FFF2-40B4-BE49-F238E27FC236}">
              <a16:creationId xmlns:a16="http://schemas.microsoft.com/office/drawing/2014/main" id="{219C2607-06D3-469A-A029-3BE97CDADD01}"/>
            </a:ext>
          </a:extLst>
        </xdr:cNvPr>
        <xdr:cNvSpPr/>
      </xdr:nvSpPr>
      <xdr:spPr>
        <a:xfrm>
          <a:off x="6150429" y="13008428"/>
          <a:ext cx="762000" cy="29935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1690007</xdr:colOff>
      <xdr:row>51</xdr:row>
      <xdr:rowOff>57149</xdr:rowOff>
    </xdr:from>
    <xdr:to>
      <xdr:col>8</xdr:col>
      <xdr:colOff>503465</xdr:colOff>
      <xdr:row>53</xdr:row>
      <xdr:rowOff>0</xdr:rowOff>
    </xdr:to>
    <xdr:sp macro="" textlink="">
      <xdr:nvSpPr>
        <xdr:cNvPr id="29" name="Diagrama de flujo: proceso 28">
          <a:extLst>
            <a:ext uri="{FF2B5EF4-FFF2-40B4-BE49-F238E27FC236}">
              <a16:creationId xmlns:a16="http://schemas.microsoft.com/office/drawing/2014/main" id="{920FE678-AAC3-4A20-A7E4-DCB5DD5715DA}"/>
            </a:ext>
          </a:extLst>
        </xdr:cNvPr>
        <xdr:cNvSpPr/>
      </xdr:nvSpPr>
      <xdr:spPr>
        <a:xfrm>
          <a:off x="10548257" y="10983685"/>
          <a:ext cx="664029" cy="29663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601170</xdr:colOff>
      <xdr:row>33</xdr:row>
      <xdr:rowOff>79236</xdr:rowOff>
    </xdr:from>
    <xdr:to>
      <xdr:col>8</xdr:col>
      <xdr:colOff>383590</xdr:colOff>
      <xdr:row>33</xdr:row>
      <xdr:rowOff>146869</xdr:rowOff>
    </xdr:to>
    <xdr:sp macro="" textlink="">
      <xdr:nvSpPr>
        <xdr:cNvPr id="34" name="Diagrama de flujo: proceso 33">
          <a:extLst>
            <a:ext uri="{FF2B5EF4-FFF2-40B4-BE49-F238E27FC236}">
              <a16:creationId xmlns:a16="http://schemas.microsoft.com/office/drawing/2014/main" id="{F2CC737A-05A5-48BD-9758-460778BDC617}"/>
            </a:ext>
          </a:extLst>
        </xdr:cNvPr>
        <xdr:cNvSpPr/>
      </xdr:nvSpPr>
      <xdr:spPr>
        <a:xfrm rot="17697232">
          <a:off x="8697688" y="5494611"/>
          <a:ext cx="67633" cy="4721812"/>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387863</xdr:colOff>
      <xdr:row>33</xdr:row>
      <xdr:rowOff>50351</xdr:rowOff>
    </xdr:from>
    <xdr:to>
      <xdr:col>4</xdr:col>
      <xdr:colOff>1064830</xdr:colOff>
      <xdr:row>33</xdr:row>
      <xdr:rowOff>104288</xdr:rowOff>
    </xdr:to>
    <xdr:sp macro="" textlink="">
      <xdr:nvSpPr>
        <xdr:cNvPr id="35" name="Diagrama de flujo: proceso 34">
          <a:extLst>
            <a:ext uri="{FF2B5EF4-FFF2-40B4-BE49-F238E27FC236}">
              <a16:creationId xmlns:a16="http://schemas.microsoft.com/office/drawing/2014/main" id="{74A148A3-6799-425B-85D4-A06674A8E9E7}"/>
            </a:ext>
          </a:extLst>
        </xdr:cNvPr>
        <xdr:cNvSpPr/>
      </xdr:nvSpPr>
      <xdr:spPr>
        <a:xfrm rot="3933432">
          <a:off x="4312074" y="5324568"/>
          <a:ext cx="53937" cy="4990432"/>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390583</xdr:colOff>
      <xdr:row>45</xdr:row>
      <xdr:rowOff>53074</xdr:rowOff>
    </xdr:from>
    <xdr:to>
      <xdr:col>8</xdr:col>
      <xdr:colOff>441623</xdr:colOff>
      <xdr:row>45</xdr:row>
      <xdr:rowOff>107011</xdr:rowOff>
    </xdr:to>
    <xdr:sp macro="" textlink="">
      <xdr:nvSpPr>
        <xdr:cNvPr id="36" name="Diagrama de flujo: proceso 35">
          <a:extLst>
            <a:ext uri="{FF2B5EF4-FFF2-40B4-BE49-F238E27FC236}">
              <a16:creationId xmlns:a16="http://schemas.microsoft.com/office/drawing/2014/main" id="{ABA1EE14-ED36-4278-9032-ACA41D344AF5}"/>
            </a:ext>
          </a:extLst>
        </xdr:cNvPr>
        <xdr:cNvSpPr/>
      </xdr:nvSpPr>
      <xdr:spPr>
        <a:xfrm rot="3933432">
          <a:off x="8628259" y="7450006"/>
          <a:ext cx="53937" cy="4990432"/>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1264162</xdr:colOff>
      <xdr:row>35</xdr:row>
      <xdr:rowOff>110222</xdr:rowOff>
    </xdr:from>
    <xdr:to>
      <xdr:col>5</xdr:col>
      <xdr:colOff>770915</xdr:colOff>
      <xdr:row>35</xdr:row>
      <xdr:rowOff>164159</xdr:rowOff>
    </xdr:to>
    <xdr:sp macro="" textlink="">
      <xdr:nvSpPr>
        <xdr:cNvPr id="37" name="Diagrama de flujo: proceso 36">
          <a:extLst>
            <a:ext uri="{FF2B5EF4-FFF2-40B4-BE49-F238E27FC236}">
              <a16:creationId xmlns:a16="http://schemas.microsoft.com/office/drawing/2014/main" id="{17BD2C6A-8231-4D80-AC90-5B84ECE969F0}"/>
            </a:ext>
          </a:extLst>
        </xdr:cNvPr>
        <xdr:cNvSpPr/>
      </xdr:nvSpPr>
      <xdr:spPr>
        <a:xfrm rot="3933432">
          <a:off x="5188373" y="5738225"/>
          <a:ext cx="53937" cy="4990432"/>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422057</xdr:colOff>
      <xdr:row>44</xdr:row>
      <xdr:rowOff>158724</xdr:rowOff>
    </xdr:from>
    <xdr:to>
      <xdr:col>4</xdr:col>
      <xdr:colOff>1013894</xdr:colOff>
      <xdr:row>45</xdr:row>
      <xdr:rowOff>66632</xdr:rowOff>
    </xdr:to>
    <xdr:sp macro="" textlink="">
      <xdr:nvSpPr>
        <xdr:cNvPr id="38" name="Diagrama de flujo: proceso 37">
          <a:extLst>
            <a:ext uri="{FF2B5EF4-FFF2-40B4-BE49-F238E27FC236}">
              <a16:creationId xmlns:a16="http://schemas.microsoft.com/office/drawing/2014/main" id="{A35B8CB6-3D32-48A6-96E9-C1A7D65E1251}"/>
            </a:ext>
          </a:extLst>
        </xdr:cNvPr>
        <xdr:cNvSpPr/>
      </xdr:nvSpPr>
      <xdr:spPr>
        <a:xfrm rot="17697232">
          <a:off x="4288271" y="7436760"/>
          <a:ext cx="84801" cy="4905302"/>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2111663</xdr:colOff>
      <xdr:row>37</xdr:row>
      <xdr:rowOff>131795</xdr:rowOff>
    </xdr:from>
    <xdr:to>
      <xdr:col>6</xdr:col>
      <xdr:colOff>641873</xdr:colOff>
      <xdr:row>38</xdr:row>
      <xdr:rowOff>17399</xdr:rowOff>
    </xdr:to>
    <xdr:sp macro="" textlink="">
      <xdr:nvSpPr>
        <xdr:cNvPr id="39" name="Diagrama de flujo: proceso 38">
          <a:extLst>
            <a:ext uri="{FF2B5EF4-FFF2-40B4-BE49-F238E27FC236}">
              <a16:creationId xmlns:a16="http://schemas.microsoft.com/office/drawing/2014/main" id="{BC5BE48D-9496-49B5-9A77-274C36C8717B}"/>
            </a:ext>
          </a:extLst>
        </xdr:cNvPr>
        <xdr:cNvSpPr/>
      </xdr:nvSpPr>
      <xdr:spPr>
        <a:xfrm rot="3933432">
          <a:off x="5999162" y="6150296"/>
          <a:ext cx="62497" cy="4925567"/>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2889991</xdr:colOff>
      <xdr:row>39</xdr:row>
      <xdr:rowOff>161731</xdr:rowOff>
    </xdr:from>
    <xdr:to>
      <xdr:col>7</xdr:col>
      <xdr:colOff>413272</xdr:colOff>
      <xdr:row>40</xdr:row>
      <xdr:rowOff>47335</xdr:rowOff>
    </xdr:to>
    <xdr:sp macro="" textlink="">
      <xdr:nvSpPr>
        <xdr:cNvPr id="40" name="Diagrama de flujo: proceso 39">
          <a:extLst>
            <a:ext uri="{FF2B5EF4-FFF2-40B4-BE49-F238E27FC236}">
              <a16:creationId xmlns:a16="http://schemas.microsoft.com/office/drawing/2014/main" id="{61F54151-9B00-4522-9EE5-7267BED816C0}"/>
            </a:ext>
          </a:extLst>
        </xdr:cNvPr>
        <xdr:cNvSpPr/>
      </xdr:nvSpPr>
      <xdr:spPr>
        <a:xfrm rot="3933432">
          <a:off x="6777490" y="6534017"/>
          <a:ext cx="62497" cy="4925567"/>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633925</xdr:colOff>
      <xdr:row>42</xdr:row>
      <xdr:rowOff>1168</xdr:rowOff>
    </xdr:from>
    <xdr:to>
      <xdr:col>7</xdr:col>
      <xdr:colOff>1273242</xdr:colOff>
      <xdr:row>42</xdr:row>
      <xdr:rowOff>63665</xdr:rowOff>
    </xdr:to>
    <xdr:sp macro="" textlink="">
      <xdr:nvSpPr>
        <xdr:cNvPr id="41" name="Diagrama de flujo: proceso 40">
          <a:extLst>
            <a:ext uri="{FF2B5EF4-FFF2-40B4-BE49-F238E27FC236}">
              <a16:creationId xmlns:a16="http://schemas.microsoft.com/office/drawing/2014/main" id="{70A87786-A9E5-48A0-96F2-C7E7BA412CEB}"/>
            </a:ext>
          </a:extLst>
        </xdr:cNvPr>
        <xdr:cNvSpPr/>
      </xdr:nvSpPr>
      <xdr:spPr>
        <a:xfrm rot="3933432">
          <a:off x="7637460" y="6904133"/>
          <a:ext cx="62497" cy="4925567"/>
        </a:xfrm>
        <a:prstGeom prst="flowChart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1102179</xdr:colOff>
      <xdr:row>29</xdr:row>
      <xdr:rowOff>95250</xdr:rowOff>
    </xdr:from>
    <xdr:to>
      <xdr:col>2</xdr:col>
      <xdr:colOff>2898322</xdr:colOff>
      <xdr:row>32</xdr:row>
      <xdr:rowOff>136072</xdr:rowOff>
    </xdr:to>
    <xdr:sp macro="" textlink="">
      <xdr:nvSpPr>
        <xdr:cNvPr id="43" name="CuadroTexto 42">
          <a:extLst>
            <a:ext uri="{FF2B5EF4-FFF2-40B4-BE49-F238E27FC236}">
              <a16:creationId xmlns:a16="http://schemas.microsoft.com/office/drawing/2014/main" id="{EB4BDDE0-E855-41BF-8256-2FB58D918DAE}"/>
            </a:ext>
          </a:extLst>
        </xdr:cNvPr>
        <xdr:cNvSpPr txBox="1"/>
      </xdr:nvSpPr>
      <xdr:spPr>
        <a:xfrm>
          <a:off x="2558143" y="7130143"/>
          <a:ext cx="1796143"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2800" baseline="0"/>
            <a:t>6.50 m</a:t>
          </a:r>
          <a:endParaRPr lang="es-419" sz="2800"/>
        </a:p>
      </xdr:txBody>
    </xdr:sp>
    <xdr:clientData/>
  </xdr:twoCellAnchor>
  <xdr:twoCellAnchor>
    <xdr:from>
      <xdr:col>11</xdr:col>
      <xdr:colOff>289149</xdr:colOff>
      <xdr:row>50</xdr:row>
      <xdr:rowOff>125864</xdr:rowOff>
    </xdr:from>
    <xdr:to>
      <xdr:col>12</xdr:col>
      <xdr:colOff>581703</xdr:colOff>
      <xdr:row>53</xdr:row>
      <xdr:rowOff>49723</xdr:rowOff>
    </xdr:to>
    <xdr:sp macro="" textlink="">
      <xdr:nvSpPr>
        <xdr:cNvPr id="44" name="CuadroTexto 43">
          <a:extLst>
            <a:ext uri="{FF2B5EF4-FFF2-40B4-BE49-F238E27FC236}">
              <a16:creationId xmlns:a16="http://schemas.microsoft.com/office/drawing/2014/main" id="{35DF584B-B707-4EBF-B2C1-5E5F8E578BF9}"/>
            </a:ext>
          </a:extLst>
        </xdr:cNvPr>
        <xdr:cNvSpPr txBox="1"/>
      </xdr:nvSpPr>
      <xdr:spPr>
        <a:xfrm>
          <a:off x="14699113" y="10875507"/>
          <a:ext cx="1122590" cy="4545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2400" baseline="0"/>
            <a:t>4.50 m</a:t>
          </a:r>
          <a:endParaRPr lang="es-419" sz="2400"/>
        </a:p>
      </xdr:txBody>
    </xdr:sp>
    <xdr:clientData/>
  </xdr:twoCellAnchor>
  <xdr:twoCellAnchor>
    <xdr:from>
      <xdr:col>7</xdr:col>
      <xdr:colOff>261257</xdr:colOff>
      <xdr:row>30</xdr:row>
      <xdr:rowOff>2722</xdr:rowOff>
    </xdr:from>
    <xdr:to>
      <xdr:col>8</xdr:col>
      <xdr:colOff>206829</xdr:colOff>
      <xdr:row>33</xdr:row>
      <xdr:rowOff>43544</xdr:rowOff>
    </xdr:to>
    <xdr:sp macro="" textlink="">
      <xdr:nvSpPr>
        <xdr:cNvPr id="45" name="CuadroTexto 44">
          <a:extLst>
            <a:ext uri="{FF2B5EF4-FFF2-40B4-BE49-F238E27FC236}">
              <a16:creationId xmlns:a16="http://schemas.microsoft.com/office/drawing/2014/main" id="{BD7591CD-2DF9-4B4A-8C8C-944ADE9E868E}"/>
            </a:ext>
          </a:extLst>
        </xdr:cNvPr>
        <xdr:cNvSpPr txBox="1"/>
      </xdr:nvSpPr>
      <xdr:spPr>
        <a:xfrm>
          <a:off x="9119507" y="7214508"/>
          <a:ext cx="1796143"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2800" baseline="0"/>
            <a:t>4.50 m</a:t>
          </a:r>
          <a:endParaRPr lang="es-419" sz="28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986460</xdr:colOff>
      <xdr:row>27</xdr:row>
      <xdr:rowOff>160565</xdr:rowOff>
    </xdr:from>
    <xdr:to>
      <xdr:col>8</xdr:col>
      <xdr:colOff>551031</xdr:colOff>
      <xdr:row>51</xdr:row>
      <xdr:rowOff>10887</xdr:rowOff>
    </xdr:to>
    <xdr:sp macro="" textlink="">
      <xdr:nvSpPr>
        <xdr:cNvPr id="22" name="Diagrama de flujo: decisión 21">
          <a:extLst>
            <a:ext uri="{FF2B5EF4-FFF2-40B4-BE49-F238E27FC236}">
              <a16:creationId xmlns:a16="http://schemas.microsoft.com/office/drawing/2014/main" id="{97198364-6209-4D19-A543-165DB5514966}"/>
            </a:ext>
          </a:extLst>
        </xdr:cNvPr>
        <xdr:cNvSpPr/>
      </xdr:nvSpPr>
      <xdr:spPr>
        <a:xfrm>
          <a:off x="2442424" y="6828065"/>
          <a:ext cx="8817428" cy="4109358"/>
        </a:xfrm>
        <a:prstGeom prst="flowChartDecision">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1027280</xdr:colOff>
      <xdr:row>50</xdr:row>
      <xdr:rowOff>133351</xdr:rowOff>
    </xdr:from>
    <xdr:to>
      <xdr:col>4</xdr:col>
      <xdr:colOff>1149745</xdr:colOff>
      <xdr:row>62</xdr:row>
      <xdr:rowOff>160565</xdr:rowOff>
    </xdr:to>
    <xdr:sp macro="" textlink="">
      <xdr:nvSpPr>
        <xdr:cNvPr id="23" name="Diagrama de flujo: proceso 22">
          <a:extLst>
            <a:ext uri="{FF2B5EF4-FFF2-40B4-BE49-F238E27FC236}">
              <a16:creationId xmlns:a16="http://schemas.microsoft.com/office/drawing/2014/main" id="{CCB238DC-3ABE-465D-9BF0-A79E913F459B}"/>
            </a:ext>
          </a:extLst>
        </xdr:cNvPr>
        <xdr:cNvSpPr/>
      </xdr:nvSpPr>
      <xdr:spPr>
        <a:xfrm>
          <a:off x="6796709" y="10882994"/>
          <a:ext cx="122465" cy="2149928"/>
        </a:xfrm>
        <a:prstGeom prst="flowChartProces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8</xdr:col>
      <xdr:colOff>417680</xdr:colOff>
      <xdr:row>39</xdr:row>
      <xdr:rowOff>68037</xdr:rowOff>
    </xdr:from>
    <xdr:to>
      <xdr:col>8</xdr:col>
      <xdr:colOff>540145</xdr:colOff>
      <xdr:row>51</xdr:row>
      <xdr:rowOff>95250</xdr:rowOff>
    </xdr:to>
    <xdr:sp macro="" textlink="">
      <xdr:nvSpPr>
        <xdr:cNvPr id="24" name="Diagrama de flujo: proceso 23">
          <a:extLst>
            <a:ext uri="{FF2B5EF4-FFF2-40B4-BE49-F238E27FC236}">
              <a16:creationId xmlns:a16="http://schemas.microsoft.com/office/drawing/2014/main" id="{FE56C9DE-3D20-43AF-BB48-436D200B3533}"/>
            </a:ext>
          </a:extLst>
        </xdr:cNvPr>
        <xdr:cNvSpPr/>
      </xdr:nvSpPr>
      <xdr:spPr>
        <a:xfrm>
          <a:off x="11126501" y="8871858"/>
          <a:ext cx="122465" cy="2149928"/>
        </a:xfrm>
        <a:prstGeom prst="flowChartProces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975574</xdr:colOff>
      <xdr:row>37</xdr:row>
      <xdr:rowOff>65315</xdr:rowOff>
    </xdr:from>
    <xdr:to>
      <xdr:col>2</xdr:col>
      <xdr:colOff>1068103</xdr:colOff>
      <xdr:row>41</xdr:row>
      <xdr:rowOff>78923</xdr:rowOff>
    </xdr:to>
    <xdr:sp macro="" textlink="">
      <xdr:nvSpPr>
        <xdr:cNvPr id="25" name="Diagrama de flujo: proceso 24">
          <a:extLst>
            <a:ext uri="{FF2B5EF4-FFF2-40B4-BE49-F238E27FC236}">
              <a16:creationId xmlns:a16="http://schemas.microsoft.com/office/drawing/2014/main" id="{7A6F056A-1740-4A6B-9BF5-34F55A735CEF}"/>
            </a:ext>
          </a:extLst>
        </xdr:cNvPr>
        <xdr:cNvSpPr/>
      </xdr:nvSpPr>
      <xdr:spPr>
        <a:xfrm>
          <a:off x="2431538" y="8515351"/>
          <a:ext cx="92529" cy="721179"/>
        </a:xfrm>
        <a:prstGeom prst="flowChartProcess">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991903</xdr:colOff>
      <xdr:row>26</xdr:row>
      <xdr:rowOff>122464</xdr:rowOff>
    </xdr:from>
    <xdr:to>
      <xdr:col>4</xdr:col>
      <xdr:colOff>1081709</xdr:colOff>
      <xdr:row>29</xdr:row>
      <xdr:rowOff>65315</xdr:rowOff>
    </xdr:to>
    <xdr:sp macro="" textlink="">
      <xdr:nvSpPr>
        <xdr:cNvPr id="26" name="Diagrama de flujo: proceso 25">
          <a:extLst>
            <a:ext uri="{FF2B5EF4-FFF2-40B4-BE49-F238E27FC236}">
              <a16:creationId xmlns:a16="http://schemas.microsoft.com/office/drawing/2014/main" id="{1AC871CD-D008-4304-9A8F-2F2FD79A55C6}"/>
            </a:ext>
          </a:extLst>
        </xdr:cNvPr>
        <xdr:cNvSpPr/>
      </xdr:nvSpPr>
      <xdr:spPr>
        <a:xfrm rot="422816">
          <a:off x="6761332" y="6599464"/>
          <a:ext cx="89806" cy="500744"/>
        </a:xfrm>
        <a:prstGeom prst="flowChartProcess">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687102</xdr:colOff>
      <xdr:row>62</xdr:row>
      <xdr:rowOff>160565</xdr:rowOff>
    </xdr:from>
    <xdr:to>
      <xdr:col>5</xdr:col>
      <xdr:colOff>278888</xdr:colOff>
      <xdr:row>64</xdr:row>
      <xdr:rowOff>106137</xdr:rowOff>
    </xdr:to>
    <xdr:sp macro="" textlink="">
      <xdr:nvSpPr>
        <xdr:cNvPr id="27" name="Diagrama de flujo: proceso 26">
          <a:extLst>
            <a:ext uri="{FF2B5EF4-FFF2-40B4-BE49-F238E27FC236}">
              <a16:creationId xmlns:a16="http://schemas.microsoft.com/office/drawing/2014/main" id="{31E6E1DB-B33E-4467-95DE-10F9170B28D3}"/>
            </a:ext>
          </a:extLst>
        </xdr:cNvPr>
        <xdr:cNvSpPr/>
      </xdr:nvSpPr>
      <xdr:spPr>
        <a:xfrm>
          <a:off x="6456531" y="13032922"/>
          <a:ext cx="762000" cy="29935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8</xdr:col>
      <xdr:colOff>145538</xdr:colOff>
      <xdr:row>51</xdr:row>
      <xdr:rowOff>81643</xdr:rowOff>
    </xdr:from>
    <xdr:to>
      <xdr:col>8</xdr:col>
      <xdr:colOff>809567</xdr:colOff>
      <xdr:row>53</xdr:row>
      <xdr:rowOff>24494</xdr:rowOff>
    </xdr:to>
    <xdr:sp macro="" textlink="">
      <xdr:nvSpPr>
        <xdr:cNvPr id="28" name="Diagrama de flujo: proceso 27">
          <a:extLst>
            <a:ext uri="{FF2B5EF4-FFF2-40B4-BE49-F238E27FC236}">
              <a16:creationId xmlns:a16="http://schemas.microsoft.com/office/drawing/2014/main" id="{EBD8FE2C-006D-4A95-8179-1E51F0A8B6AA}"/>
            </a:ext>
          </a:extLst>
        </xdr:cNvPr>
        <xdr:cNvSpPr/>
      </xdr:nvSpPr>
      <xdr:spPr>
        <a:xfrm>
          <a:off x="10854359" y="11008179"/>
          <a:ext cx="664029" cy="29663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693965</xdr:colOff>
      <xdr:row>33</xdr:row>
      <xdr:rowOff>74845</xdr:rowOff>
    </xdr:from>
    <xdr:to>
      <xdr:col>5</xdr:col>
      <xdr:colOff>200718</xdr:colOff>
      <xdr:row>33</xdr:row>
      <xdr:rowOff>128782</xdr:rowOff>
    </xdr:to>
    <xdr:sp macro="" textlink="">
      <xdr:nvSpPr>
        <xdr:cNvPr id="29" name="Diagrama de flujo: proceso 28">
          <a:extLst>
            <a:ext uri="{FF2B5EF4-FFF2-40B4-BE49-F238E27FC236}">
              <a16:creationId xmlns:a16="http://schemas.microsoft.com/office/drawing/2014/main" id="{79DCDAFB-5067-44F9-B034-1C9878602430}"/>
            </a:ext>
          </a:extLst>
        </xdr:cNvPr>
        <xdr:cNvSpPr/>
      </xdr:nvSpPr>
      <xdr:spPr>
        <a:xfrm rot="3933432">
          <a:off x="4618176" y="5349062"/>
          <a:ext cx="53937" cy="4990432"/>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805541</xdr:colOff>
      <xdr:row>45</xdr:row>
      <xdr:rowOff>23137</xdr:rowOff>
    </xdr:from>
    <xdr:to>
      <xdr:col>8</xdr:col>
      <xdr:colOff>856581</xdr:colOff>
      <xdr:row>45</xdr:row>
      <xdr:rowOff>77074</xdr:rowOff>
    </xdr:to>
    <xdr:sp macro="" textlink="">
      <xdr:nvSpPr>
        <xdr:cNvPr id="30" name="Diagrama de flujo: proceso 29">
          <a:extLst>
            <a:ext uri="{FF2B5EF4-FFF2-40B4-BE49-F238E27FC236}">
              <a16:creationId xmlns:a16="http://schemas.microsoft.com/office/drawing/2014/main" id="{0CB6C886-1548-4F81-91BE-CB25B254A1A0}"/>
            </a:ext>
          </a:extLst>
        </xdr:cNvPr>
        <xdr:cNvSpPr/>
      </xdr:nvSpPr>
      <xdr:spPr>
        <a:xfrm rot="3933432">
          <a:off x="9043217" y="7420069"/>
          <a:ext cx="53937" cy="4990432"/>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1570264</xdr:colOff>
      <xdr:row>35</xdr:row>
      <xdr:rowOff>134716</xdr:rowOff>
    </xdr:from>
    <xdr:to>
      <xdr:col>6</xdr:col>
      <xdr:colOff>165339</xdr:colOff>
      <xdr:row>36</xdr:row>
      <xdr:rowOff>11760</xdr:rowOff>
    </xdr:to>
    <xdr:sp macro="" textlink="">
      <xdr:nvSpPr>
        <xdr:cNvPr id="31" name="Diagrama de flujo: proceso 30">
          <a:extLst>
            <a:ext uri="{FF2B5EF4-FFF2-40B4-BE49-F238E27FC236}">
              <a16:creationId xmlns:a16="http://schemas.microsoft.com/office/drawing/2014/main" id="{79C2F64B-7EB3-4B3A-95F8-D43D41E2BD9F}"/>
            </a:ext>
          </a:extLst>
        </xdr:cNvPr>
        <xdr:cNvSpPr/>
      </xdr:nvSpPr>
      <xdr:spPr>
        <a:xfrm rot="3933432">
          <a:off x="5494475" y="5762719"/>
          <a:ext cx="53937" cy="4990432"/>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728159</xdr:colOff>
      <xdr:row>45</xdr:row>
      <xdr:rowOff>6325</xdr:rowOff>
    </xdr:from>
    <xdr:to>
      <xdr:col>5</xdr:col>
      <xdr:colOff>149782</xdr:colOff>
      <xdr:row>45</xdr:row>
      <xdr:rowOff>91126</xdr:rowOff>
    </xdr:to>
    <xdr:sp macro="" textlink="">
      <xdr:nvSpPr>
        <xdr:cNvPr id="32" name="Diagrama de flujo: proceso 31">
          <a:extLst>
            <a:ext uri="{FF2B5EF4-FFF2-40B4-BE49-F238E27FC236}">
              <a16:creationId xmlns:a16="http://schemas.microsoft.com/office/drawing/2014/main" id="{DC59BBE2-1414-404A-A484-CAE76EB51A97}"/>
            </a:ext>
          </a:extLst>
        </xdr:cNvPr>
        <xdr:cNvSpPr/>
      </xdr:nvSpPr>
      <xdr:spPr>
        <a:xfrm rot="17697232">
          <a:off x="4594373" y="7461254"/>
          <a:ext cx="84801" cy="4905302"/>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2417765</xdr:colOff>
      <xdr:row>37</xdr:row>
      <xdr:rowOff>156289</xdr:rowOff>
    </xdr:from>
    <xdr:to>
      <xdr:col>6</xdr:col>
      <xdr:colOff>947975</xdr:colOff>
      <xdr:row>38</xdr:row>
      <xdr:rowOff>41893</xdr:rowOff>
    </xdr:to>
    <xdr:sp macro="" textlink="">
      <xdr:nvSpPr>
        <xdr:cNvPr id="33" name="Diagrama de flujo: proceso 32">
          <a:extLst>
            <a:ext uri="{FF2B5EF4-FFF2-40B4-BE49-F238E27FC236}">
              <a16:creationId xmlns:a16="http://schemas.microsoft.com/office/drawing/2014/main" id="{2AE1129F-BD04-4EE1-9CA4-742799FBA0F3}"/>
            </a:ext>
          </a:extLst>
        </xdr:cNvPr>
        <xdr:cNvSpPr/>
      </xdr:nvSpPr>
      <xdr:spPr>
        <a:xfrm rot="3933432">
          <a:off x="6305264" y="6174790"/>
          <a:ext cx="62497" cy="492556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80057</xdr:colOff>
      <xdr:row>40</xdr:row>
      <xdr:rowOff>9332</xdr:rowOff>
    </xdr:from>
    <xdr:to>
      <xdr:col>7</xdr:col>
      <xdr:colOff>719374</xdr:colOff>
      <xdr:row>40</xdr:row>
      <xdr:rowOff>71829</xdr:rowOff>
    </xdr:to>
    <xdr:sp macro="" textlink="">
      <xdr:nvSpPr>
        <xdr:cNvPr id="34" name="Diagrama de flujo: proceso 33">
          <a:extLst>
            <a:ext uri="{FF2B5EF4-FFF2-40B4-BE49-F238E27FC236}">
              <a16:creationId xmlns:a16="http://schemas.microsoft.com/office/drawing/2014/main" id="{CD77CA8C-AEAA-474C-B200-FC8C2A959047}"/>
            </a:ext>
          </a:extLst>
        </xdr:cNvPr>
        <xdr:cNvSpPr/>
      </xdr:nvSpPr>
      <xdr:spPr>
        <a:xfrm rot="3933432">
          <a:off x="7083592" y="6558511"/>
          <a:ext cx="62497" cy="492556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858385</xdr:colOff>
      <xdr:row>41</xdr:row>
      <xdr:rowOff>175339</xdr:rowOff>
    </xdr:from>
    <xdr:to>
      <xdr:col>7</xdr:col>
      <xdr:colOff>1497702</xdr:colOff>
      <xdr:row>42</xdr:row>
      <xdr:rowOff>60943</xdr:rowOff>
    </xdr:to>
    <xdr:sp macro="" textlink="">
      <xdr:nvSpPr>
        <xdr:cNvPr id="35" name="Diagrama de flujo: proceso 34">
          <a:extLst>
            <a:ext uri="{FF2B5EF4-FFF2-40B4-BE49-F238E27FC236}">
              <a16:creationId xmlns:a16="http://schemas.microsoft.com/office/drawing/2014/main" id="{11A753B0-B050-4480-9E41-880E176CF658}"/>
            </a:ext>
          </a:extLst>
        </xdr:cNvPr>
        <xdr:cNvSpPr/>
      </xdr:nvSpPr>
      <xdr:spPr>
        <a:xfrm rot="3933432">
          <a:off x="7861920" y="6901411"/>
          <a:ext cx="62497" cy="4925567"/>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938892</xdr:colOff>
      <xdr:row>33</xdr:row>
      <xdr:rowOff>68037</xdr:rowOff>
    </xdr:from>
    <xdr:to>
      <xdr:col>8</xdr:col>
      <xdr:colOff>721312</xdr:colOff>
      <xdr:row>33</xdr:row>
      <xdr:rowOff>135670</xdr:rowOff>
    </xdr:to>
    <xdr:sp macro="" textlink="">
      <xdr:nvSpPr>
        <xdr:cNvPr id="36" name="Diagrama de flujo: proceso 35">
          <a:extLst>
            <a:ext uri="{FF2B5EF4-FFF2-40B4-BE49-F238E27FC236}">
              <a16:creationId xmlns:a16="http://schemas.microsoft.com/office/drawing/2014/main" id="{DEA148AD-E03B-4C9F-A4CD-76FFE20FE2B9}"/>
            </a:ext>
          </a:extLst>
        </xdr:cNvPr>
        <xdr:cNvSpPr/>
      </xdr:nvSpPr>
      <xdr:spPr>
        <a:xfrm rot="17697232">
          <a:off x="9035410" y="5483412"/>
          <a:ext cx="67633" cy="4721812"/>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27214</xdr:colOff>
      <xdr:row>54</xdr:row>
      <xdr:rowOff>122465</xdr:rowOff>
    </xdr:from>
    <xdr:to>
      <xdr:col>4</xdr:col>
      <xdr:colOff>1074964</xdr:colOff>
      <xdr:row>55</xdr:row>
      <xdr:rowOff>0</xdr:rowOff>
    </xdr:to>
    <xdr:cxnSp macro="">
      <xdr:nvCxnSpPr>
        <xdr:cNvPr id="40" name="Conector recto de flecha 39">
          <a:extLst>
            <a:ext uri="{FF2B5EF4-FFF2-40B4-BE49-F238E27FC236}">
              <a16:creationId xmlns:a16="http://schemas.microsoft.com/office/drawing/2014/main" id="{128C94C2-D3D7-4B60-80AD-E1B27C4E3425}"/>
            </a:ext>
          </a:extLst>
        </xdr:cNvPr>
        <xdr:cNvCxnSpPr/>
      </xdr:nvCxnSpPr>
      <xdr:spPr>
        <a:xfrm flipH="1" flipV="1">
          <a:off x="5796643" y="11579679"/>
          <a:ext cx="1047750" cy="5442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1265465</xdr:colOff>
      <xdr:row>28</xdr:row>
      <xdr:rowOff>122463</xdr:rowOff>
    </xdr:from>
    <xdr:to>
      <xdr:col>8</xdr:col>
      <xdr:colOff>830036</xdr:colOff>
      <xdr:row>49</xdr:row>
      <xdr:rowOff>68036</xdr:rowOff>
    </xdr:to>
    <xdr:sp macro="" textlink="">
      <xdr:nvSpPr>
        <xdr:cNvPr id="23" name="Diagrama de flujo: decisión 22">
          <a:extLst>
            <a:ext uri="{FF2B5EF4-FFF2-40B4-BE49-F238E27FC236}">
              <a16:creationId xmlns:a16="http://schemas.microsoft.com/office/drawing/2014/main" id="{892C06D8-B4B3-4222-B0DC-4BE328213A22}"/>
            </a:ext>
          </a:extLst>
        </xdr:cNvPr>
        <xdr:cNvSpPr/>
      </xdr:nvSpPr>
      <xdr:spPr>
        <a:xfrm>
          <a:off x="2721429" y="6980463"/>
          <a:ext cx="8817428" cy="3660323"/>
        </a:xfrm>
        <a:prstGeom prst="flowChartDecision">
          <a:avLst/>
        </a:prstGeom>
        <a:solidFill>
          <a:schemeClr val="accent6">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5</xdr:col>
      <xdr:colOff>95249</xdr:colOff>
      <xdr:row>49</xdr:row>
      <xdr:rowOff>10885</xdr:rowOff>
    </xdr:from>
    <xdr:to>
      <xdr:col>5</xdr:col>
      <xdr:colOff>217714</xdr:colOff>
      <xdr:row>61</xdr:row>
      <xdr:rowOff>38099</xdr:rowOff>
    </xdr:to>
    <xdr:sp macro="" textlink="">
      <xdr:nvSpPr>
        <xdr:cNvPr id="24" name="Diagrama de flujo: proceso 23">
          <a:extLst>
            <a:ext uri="{FF2B5EF4-FFF2-40B4-BE49-F238E27FC236}">
              <a16:creationId xmlns:a16="http://schemas.microsoft.com/office/drawing/2014/main" id="{9BBAEC25-A45C-46A6-BEA7-3045F57C5963}"/>
            </a:ext>
          </a:extLst>
        </xdr:cNvPr>
        <xdr:cNvSpPr/>
      </xdr:nvSpPr>
      <xdr:spPr>
        <a:xfrm>
          <a:off x="7034892" y="10583635"/>
          <a:ext cx="122465" cy="214992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8</xdr:col>
      <xdr:colOff>642256</xdr:colOff>
      <xdr:row>38</xdr:row>
      <xdr:rowOff>163284</xdr:rowOff>
    </xdr:from>
    <xdr:to>
      <xdr:col>8</xdr:col>
      <xdr:colOff>764721</xdr:colOff>
      <xdr:row>51</xdr:row>
      <xdr:rowOff>13605</xdr:rowOff>
    </xdr:to>
    <xdr:sp macro="" textlink="">
      <xdr:nvSpPr>
        <xdr:cNvPr id="25" name="Diagrama de flujo: proceso 24">
          <a:extLst>
            <a:ext uri="{FF2B5EF4-FFF2-40B4-BE49-F238E27FC236}">
              <a16:creationId xmlns:a16="http://schemas.microsoft.com/office/drawing/2014/main" id="{CA8F99F8-9031-4075-B9D3-9DA158317B63}"/>
            </a:ext>
          </a:extLst>
        </xdr:cNvPr>
        <xdr:cNvSpPr/>
      </xdr:nvSpPr>
      <xdr:spPr>
        <a:xfrm>
          <a:off x="11351077" y="8790213"/>
          <a:ext cx="122465" cy="214992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925285</xdr:colOff>
      <xdr:row>61</xdr:row>
      <xdr:rowOff>38099</xdr:rowOff>
    </xdr:from>
    <xdr:to>
      <xdr:col>5</xdr:col>
      <xdr:colOff>517071</xdr:colOff>
      <xdr:row>62</xdr:row>
      <xdr:rowOff>160564</xdr:rowOff>
    </xdr:to>
    <xdr:sp macro="" textlink="">
      <xdr:nvSpPr>
        <xdr:cNvPr id="26" name="Diagrama de flujo: proceso 25">
          <a:extLst>
            <a:ext uri="{FF2B5EF4-FFF2-40B4-BE49-F238E27FC236}">
              <a16:creationId xmlns:a16="http://schemas.microsoft.com/office/drawing/2014/main" id="{5ECD6072-05B4-49FD-B2B6-7AB822AB2F07}"/>
            </a:ext>
          </a:extLst>
        </xdr:cNvPr>
        <xdr:cNvSpPr/>
      </xdr:nvSpPr>
      <xdr:spPr>
        <a:xfrm>
          <a:off x="6694714" y="12733563"/>
          <a:ext cx="762000" cy="29935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8</xdr:col>
      <xdr:colOff>370114</xdr:colOff>
      <xdr:row>50</xdr:row>
      <xdr:rowOff>176891</xdr:rowOff>
    </xdr:from>
    <xdr:to>
      <xdr:col>8</xdr:col>
      <xdr:colOff>1034143</xdr:colOff>
      <xdr:row>52</xdr:row>
      <xdr:rowOff>119741</xdr:rowOff>
    </xdr:to>
    <xdr:sp macro="" textlink="">
      <xdr:nvSpPr>
        <xdr:cNvPr id="27" name="Diagrama de flujo: proceso 26">
          <a:extLst>
            <a:ext uri="{FF2B5EF4-FFF2-40B4-BE49-F238E27FC236}">
              <a16:creationId xmlns:a16="http://schemas.microsoft.com/office/drawing/2014/main" id="{422C2E16-AEC8-496D-9FDD-3E316C13A4D3}"/>
            </a:ext>
          </a:extLst>
        </xdr:cNvPr>
        <xdr:cNvSpPr/>
      </xdr:nvSpPr>
      <xdr:spPr>
        <a:xfrm>
          <a:off x="11078935" y="10926534"/>
          <a:ext cx="664029" cy="29663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1292677</xdr:colOff>
      <xdr:row>38</xdr:row>
      <xdr:rowOff>10886</xdr:rowOff>
    </xdr:from>
    <xdr:to>
      <xdr:col>2</xdr:col>
      <xdr:colOff>1385206</xdr:colOff>
      <xdr:row>42</xdr:row>
      <xdr:rowOff>24494</xdr:rowOff>
    </xdr:to>
    <xdr:sp macro="" textlink="">
      <xdr:nvSpPr>
        <xdr:cNvPr id="28" name="Diagrama de flujo: proceso 27">
          <a:extLst>
            <a:ext uri="{FF2B5EF4-FFF2-40B4-BE49-F238E27FC236}">
              <a16:creationId xmlns:a16="http://schemas.microsoft.com/office/drawing/2014/main" id="{7AC0A38D-78AA-4842-B019-79E659F54BE4}"/>
            </a:ext>
          </a:extLst>
        </xdr:cNvPr>
        <xdr:cNvSpPr/>
      </xdr:nvSpPr>
      <xdr:spPr>
        <a:xfrm>
          <a:off x="2748641" y="8637815"/>
          <a:ext cx="92529" cy="721179"/>
        </a:xfrm>
        <a:prstGeom prst="flowChartProcess">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5</xdr:col>
      <xdr:colOff>138792</xdr:colOff>
      <xdr:row>27</xdr:row>
      <xdr:rowOff>54428</xdr:rowOff>
    </xdr:from>
    <xdr:to>
      <xdr:col>5</xdr:col>
      <xdr:colOff>228598</xdr:colOff>
      <xdr:row>30</xdr:row>
      <xdr:rowOff>10886</xdr:rowOff>
    </xdr:to>
    <xdr:sp macro="" textlink="">
      <xdr:nvSpPr>
        <xdr:cNvPr id="29" name="Diagrama de flujo: proceso 28">
          <a:extLst>
            <a:ext uri="{FF2B5EF4-FFF2-40B4-BE49-F238E27FC236}">
              <a16:creationId xmlns:a16="http://schemas.microsoft.com/office/drawing/2014/main" id="{2F0C3F7A-80D6-4ED1-864F-0663939703E1}"/>
            </a:ext>
          </a:extLst>
        </xdr:cNvPr>
        <xdr:cNvSpPr/>
      </xdr:nvSpPr>
      <xdr:spPr>
        <a:xfrm rot="422816">
          <a:off x="7078435" y="6721928"/>
          <a:ext cx="89806" cy="500744"/>
        </a:xfrm>
        <a:prstGeom prst="flowChartProcess">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2177143</xdr:colOff>
      <xdr:row>43</xdr:row>
      <xdr:rowOff>13607</xdr:rowOff>
    </xdr:from>
    <xdr:to>
      <xdr:col>3</xdr:col>
      <xdr:colOff>299357</xdr:colOff>
      <xdr:row>46</xdr:row>
      <xdr:rowOff>95250</xdr:rowOff>
    </xdr:to>
    <xdr:cxnSp macro="">
      <xdr:nvCxnSpPr>
        <xdr:cNvPr id="31" name="Conector recto de flecha 30">
          <a:extLst>
            <a:ext uri="{FF2B5EF4-FFF2-40B4-BE49-F238E27FC236}">
              <a16:creationId xmlns:a16="http://schemas.microsoft.com/office/drawing/2014/main" id="{A6E13DB5-9D24-4F77-819A-F70B2E0D065A}"/>
            </a:ext>
          </a:extLst>
        </xdr:cNvPr>
        <xdr:cNvCxnSpPr/>
      </xdr:nvCxnSpPr>
      <xdr:spPr>
        <a:xfrm flipH="1">
          <a:off x="3633107" y="9525000"/>
          <a:ext cx="1238250" cy="61232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419101</xdr:colOff>
      <xdr:row>19</xdr:row>
      <xdr:rowOff>68036</xdr:rowOff>
    </xdr:from>
    <xdr:to>
      <xdr:col>5</xdr:col>
      <xdr:colOff>926633</xdr:colOff>
      <xdr:row>44</xdr:row>
      <xdr:rowOff>19050</xdr:rowOff>
    </xdr:to>
    <xdr:pic>
      <xdr:nvPicPr>
        <xdr:cNvPr id="22" name="Imagen 21" descr=" Profesionales en Enchapados en Bogotá">
          <a:extLst>
            <a:ext uri="{FF2B5EF4-FFF2-40B4-BE49-F238E27FC236}">
              <a16:creationId xmlns:a16="http://schemas.microsoft.com/office/drawing/2014/main" id="{427CADBF-61C2-48D4-91C3-4A37840685E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428" t="13139" b="7056"/>
        <a:stretch/>
      </xdr:blipFill>
      <xdr:spPr bwMode="auto">
        <a:xfrm>
          <a:off x="419101" y="6751865"/>
          <a:ext cx="7626789" cy="43161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1913164</xdr:colOff>
      <xdr:row>22</xdr:row>
      <xdr:rowOff>174170</xdr:rowOff>
    </xdr:from>
    <xdr:to>
      <xdr:col>2</xdr:col>
      <xdr:colOff>2707820</xdr:colOff>
      <xdr:row>25</xdr:row>
      <xdr:rowOff>38099</xdr:rowOff>
    </xdr:to>
    <xdr:sp macro="" textlink="">
      <xdr:nvSpPr>
        <xdr:cNvPr id="23" name="CuadroTexto 22">
          <a:extLst>
            <a:ext uri="{FF2B5EF4-FFF2-40B4-BE49-F238E27FC236}">
              <a16:creationId xmlns:a16="http://schemas.microsoft.com/office/drawing/2014/main" id="{137D78F3-F0B6-4944-910D-00C281A818E8}"/>
            </a:ext>
          </a:extLst>
        </xdr:cNvPr>
        <xdr:cNvSpPr txBox="1"/>
      </xdr:nvSpPr>
      <xdr:spPr>
        <a:xfrm>
          <a:off x="3393621" y="7391399"/>
          <a:ext cx="794656" cy="3864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1600" baseline="0"/>
            <a:t>25 cm</a:t>
          </a:r>
          <a:endParaRPr lang="es-419" sz="1600"/>
        </a:p>
      </xdr:txBody>
    </xdr:sp>
    <xdr:clientData/>
  </xdr:twoCellAnchor>
  <xdr:twoCellAnchor>
    <xdr:from>
      <xdr:col>2</xdr:col>
      <xdr:colOff>2884716</xdr:colOff>
      <xdr:row>28</xdr:row>
      <xdr:rowOff>122465</xdr:rowOff>
    </xdr:from>
    <xdr:to>
      <xdr:col>3</xdr:col>
      <xdr:colOff>522515</xdr:colOff>
      <xdr:row>30</xdr:row>
      <xdr:rowOff>92528</xdr:rowOff>
    </xdr:to>
    <xdr:sp macro="" textlink="">
      <xdr:nvSpPr>
        <xdr:cNvPr id="24" name="CuadroTexto 23">
          <a:extLst>
            <a:ext uri="{FF2B5EF4-FFF2-40B4-BE49-F238E27FC236}">
              <a16:creationId xmlns:a16="http://schemas.microsoft.com/office/drawing/2014/main" id="{5274FACB-36A5-456F-B49C-D8255A66EC5A}"/>
            </a:ext>
          </a:extLst>
        </xdr:cNvPr>
        <xdr:cNvSpPr txBox="1"/>
      </xdr:nvSpPr>
      <xdr:spPr>
        <a:xfrm>
          <a:off x="4365173" y="8384722"/>
          <a:ext cx="838199" cy="31840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419" sz="1600" baseline="0"/>
            <a:t>35 cm</a:t>
          </a:r>
          <a:endParaRPr lang="es-419" sz="1600"/>
        </a:p>
      </xdr:txBody>
    </xdr:sp>
    <xdr:clientData/>
  </xdr:twoCellAnchor>
  <xdr:twoCellAnchor editAs="oneCell">
    <xdr:from>
      <xdr:col>6</xdr:col>
      <xdr:colOff>326570</xdr:colOff>
      <xdr:row>20</xdr:row>
      <xdr:rowOff>51705</xdr:rowOff>
    </xdr:from>
    <xdr:to>
      <xdr:col>8</xdr:col>
      <xdr:colOff>1962023</xdr:colOff>
      <xdr:row>33</xdr:row>
      <xdr:rowOff>51705</xdr:rowOff>
    </xdr:to>
    <xdr:pic>
      <xdr:nvPicPr>
        <xdr:cNvPr id="5" name="Imagen 4">
          <a:extLst>
            <a:ext uri="{FF2B5EF4-FFF2-40B4-BE49-F238E27FC236}">
              <a16:creationId xmlns:a16="http://schemas.microsoft.com/office/drawing/2014/main" id="{628D49EE-52B5-4F6D-95B0-B5258ED1C533}"/>
            </a:ext>
          </a:extLst>
        </xdr:cNvPr>
        <xdr:cNvPicPr>
          <a:picLocks noChangeAspect="1"/>
        </xdr:cNvPicPr>
      </xdr:nvPicPr>
      <xdr:blipFill>
        <a:blip xmlns:r="http://schemas.openxmlformats.org/officeDocument/2006/relationships" r:embed="rId2"/>
        <a:stretch>
          <a:fillRect/>
        </a:stretch>
      </xdr:blipFill>
      <xdr:spPr>
        <a:xfrm>
          <a:off x="8381999" y="6920591"/>
          <a:ext cx="4563710" cy="2264229"/>
        </a:xfrm>
        <a:prstGeom prst="rect">
          <a:avLst/>
        </a:prstGeom>
      </xdr:spPr>
    </xdr:pic>
    <xdr:clientData/>
  </xdr:twoCellAnchor>
  <xdr:twoCellAnchor editAs="oneCell">
    <xdr:from>
      <xdr:col>2</xdr:col>
      <xdr:colOff>604156</xdr:colOff>
      <xdr:row>45</xdr:row>
      <xdr:rowOff>97971</xdr:rowOff>
    </xdr:from>
    <xdr:to>
      <xdr:col>4</xdr:col>
      <xdr:colOff>936170</xdr:colOff>
      <xdr:row>59</xdr:row>
      <xdr:rowOff>37217</xdr:rowOff>
    </xdr:to>
    <xdr:pic>
      <xdr:nvPicPr>
        <xdr:cNvPr id="6" name="Imagen 5">
          <a:extLst>
            <a:ext uri="{FF2B5EF4-FFF2-40B4-BE49-F238E27FC236}">
              <a16:creationId xmlns:a16="http://schemas.microsoft.com/office/drawing/2014/main" id="{20A10139-DE44-4EDB-9A52-187CF1EB72AA}"/>
            </a:ext>
          </a:extLst>
        </xdr:cNvPr>
        <xdr:cNvPicPr>
          <a:picLocks noChangeAspect="1"/>
        </xdr:cNvPicPr>
      </xdr:nvPicPr>
      <xdr:blipFill>
        <a:blip xmlns:r="http://schemas.openxmlformats.org/officeDocument/2006/relationships" r:embed="rId3"/>
        <a:stretch>
          <a:fillRect/>
        </a:stretch>
      </xdr:blipFill>
      <xdr:spPr>
        <a:xfrm>
          <a:off x="2084613" y="11321142"/>
          <a:ext cx="4762500" cy="2377646"/>
        </a:xfrm>
        <a:prstGeom prst="rect">
          <a:avLst/>
        </a:prstGeom>
      </xdr:spPr>
    </xdr:pic>
    <xdr:clientData/>
  </xdr:twoCellAnchor>
  <xdr:twoCellAnchor editAs="oneCell">
    <xdr:from>
      <xdr:col>6</xdr:col>
      <xdr:colOff>451757</xdr:colOff>
      <xdr:row>35</xdr:row>
      <xdr:rowOff>69014</xdr:rowOff>
    </xdr:from>
    <xdr:to>
      <xdr:col>8</xdr:col>
      <xdr:colOff>1796144</xdr:colOff>
      <xdr:row>51</xdr:row>
      <xdr:rowOff>103912</xdr:rowOff>
    </xdr:to>
    <xdr:pic>
      <xdr:nvPicPr>
        <xdr:cNvPr id="7" name="Imagen 6">
          <a:extLst>
            <a:ext uri="{FF2B5EF4-FFF2-40B4-BE49-F238E27FC236}">
              <a16:creationId xmlns:a16="http://schemas.microsoft.com/office/drawing/2014/main" id="{CB175174-A1D2-4DFE-9CF9-254AE1C68BFF}"/>
            </a:ext>
          </a:extLst>
        </xdr:cNvPr>
        <xdr:cNvPicPr>
          <a:picLocks noChangeAspect="1"/>
        </xdr:cNvPicPr>
      </xdr:nvPicPr>
      <xdr:blipFill rotWithShape="1">
        <a:blip xmlns:r="http://schemas.openxmlformats.org/officeDocument/2006/relationships" r:embed="rId4"/>
        <a:srcRect r="26498"/>
        <a:stretch/>
      </xdr:blipFill>
      <xdr:spPr>
        <a:xfrm>
          <a:off x="8507186" y="9550471"/>
          <a:ext cx="4272644" cy="2821641"/>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598714</xdr:colOff>
      <xdr:row>35</xdr:row>
      <xdr:rowOff>108857</xdr:rowOff>
    </xdr:from>
    <xdr:to>
      <xdr:col>7</xdr:col>
      <xdr:colOff>622690</xdr:colOff>
      <xdr:row>56</xdr:row>
      <xdr:rowOff>0</xdr:rowOff>
    </xdr:to>
    <xdr:pic>
      <xdr:nvPicPr>
        <xdr:cNvPr id="23" name="Imagen 22">
          <a:extLst>
            <a:ext uri="{FF2B5EF4-FFF2-40B4-BE49-F238E27FC236}">
              <a16:creationId xmlns:a16="http://schemas.microsoft.com/office/drawing/2014/main" id="{46884B9C-C0E1-4CFB-837E-ECE3E3ACEBB0}"/>
            </a:ext>
          </a:extLst>
        </xdr:cNvPr>
        <xdr:cNvPicPr>
          <a:picLocks noChangeAspect="1"/>
        </xdr:cNvPicPr>
      </xdr:nvPicPr>
      <xdr:blipFill>
        <a:blip xmlns:r="http://schemas.openxmlformats.org/officeDocument/2006/relationships" r:embed="rId1"/>
        <a:stretch>
          <a:fillRect/>
        </a:stretch>
      </xdr:blipFill>
      <xdr:spPr>
        <a:xfrm>
          <a:off x="2054678" y="8205107"/>
          <a:ext cx="7426262" cy="3605893"/>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2</xdr:col>
      <xdr:colOff>598715</xdr:colOff>
      <xdr:row>29</xdr:row>
      <xdr:rowOff>40821</xdr:rowOff>
    </xdr:from>
    <xdr:to>
      <xdr:col>8</xdr:col>
      <xdr:colOff>163286</xdr:colOff>
      <xdr:row>49</xdr:row>
      <xdr:rowOff>163287</xdr:rowOff>
    </xdr:to>
    <xdr:sp macro="" textlink="">
      <xdr:nvSpPr>
        <xdr:cNvPr id="22" name="Diagrama de flujo: decisión 21">
          <a:extLst>
            <a:ext uri="{FF2B5EF4-FFF2-40B4-BE49-F238E27FC236}">
              <a16:creationId xmlns:a16="http://schemas.microsoft.com/office/drawing/2014/main" id="{DCE2F6B9-2F7B-47B2-86C8-6FDFD45A8A82}"/>
            </a:ext>
          </a:extLst>
        </xdr:cNvPr>
        <xdr:cNvSpPr/>
      </xdr:nvSpPr>
      <xdr:spPr>
        <a:xfrm>
          <a:off x="2054679" y="7075714"/>
          <a:ext cx="8817428" cy="3660323"/>
        </a:xfrm>
        <a:prstGeom prst="flowChartDecision">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598713</xdr:colOff>
      <xdr:row>49</xdr:row>
      <xdr:rowOff>106136</xdr:rowOff>
    </xdr:from>
    <xdr:to>
      <xdr:col>4</xdr:col>
      <xdr:colOff>721178</xdr:colOff>
      <xdr:row>61</xdr:row>
      <xdr:rowOff>133350</xdr:rowOff>
    </xdr:to>
    <xdr:sp macro="" textlink="">
      <xdr:nvSpPr>
        <xdr:cNvPr id="23" name="Diagrama de flujo: proceso 22">
          <a:extLst>
            <a:ext uri="{FF2B5EF4-FFF2-40B4-BE49-F238E27FC236}">
              <a16:creationId xmlns:a16="http://schemas.microsoft.com/office/drawing/2014/main" id="{1FBF81A3-D74E-41FD-9745-6B19D98AA093}"/>
            </a:ext>
          </a:extLst>
        </xdr:cNvPr>
        <xdr:cNvSpPr/>
      </xdr:nvSpPr>
      <xdr:spPr>
        <a:xfrm>
          <a:off x="6368142" y="10678886"/>
          <a:ext cx="122465" cy="214992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1826077</xdr:colOff>
      <xdr:row>39</xdr:row>
      <xdr:rowOff>81643</xdr:rowOff>
    </xdr:from>
    <xdr:to>
      <xdr:col>8</xdr:col>
      <xdr:colOff>97971</xdr:colOff>
      <xdr:row>51</xdr:row>
      <xdr:rowOff>108856</xdr:rowOff>
    </xdr:to>
    <xdr:sp macro="" textlink="">
      <xdr:nvSpPr>
        <xdr:cNvPr id="24" name="Diagrama de flujo: proceso 23">
          <a:extLst>
            <a:ext uri="{FF2B5EF4-FFF2-40B4-BE49-F238E27FC236}">
              <a16:creationId xmlns:a16="http://schemas.microsoft.com/office/drawing/2014/main" id="{406CAF9C-DF27-40F2-9555-830E82FE801E}"/>
            </a:ext>
          </a:extLst>
        </xdr:cNvPr>
        <xdr:cNvSpPr/>
      </xdr:nvSpPr>
      <xdr:spPr>
        <a:xfrm>
          <a:off x="10684327" y="8885464"/>
          <a:ext cx="122465" cy="2149928"/>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258535</xdr:colOff>
      <xdr:row>61</xdr:row>
      <xdr:rowOff>133350</xdr:rowOff>
    </xdr:from>
    <xdr:to>
      <xdr:col>4</xdr:col>
      <xdr:colOff>1020535</xdr:colOff>
      <xdr:row>63</xdr:row>
      <xdr:rowOff>78922</xdr:rowOff>
    </xdr:to>
    <xdr:sp macro="" textlink="">
      <xdr:nvSpPr>
        <xdr:cNvPr id="25" name="Diagrama de flujo: proceso 24">
          <a:extLst>
            <a:ext uri="{FF2B5EF4-FFF2-40B4-BE49-F238E27FC236}">
              <a16:creationId xmlns:a16="http://schemas.microsoft.com/office/drawing/2014/main" id="{D17BEE37-4DC5-4E20-96B7-9B5A6D32A6A2}"/>
            </a:ext>
          </a:extLst>
        </xdr:cNvPr>
        <xdr:cNvSpPr/>
      </xdr:nvSpPr>
      <xdr:spPr>
        <a:xfrm>
          <a:off x="6027964" y="12828814"/>
          <a:ext cx="762000" cy="299358"/>
        </a:xfrm>
        <a:prstGeom prst="flowChartProces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1553935</xdr:colOff>
      <xdr:row>51</xdr:row>
      <xdr:rowOff>95249</xdr:rowOff>
    </xdr:from>
    <xdr:to>
      <xdr:col>8</xdr:col>
      <xdr:colOff>367393</xdr:colOff>
      <xdr:row>53</xdr:row>
      <xdr:rowOff>38100</xdr:rowOff>
    </xdr:to>
    <xdr:sp macro="" textlink="">
      <xdr:nvSpPr>
        <xdr:cNvPr id="26" name="Diagrama de flujo: proceso 25">
          <a:extLst>
            <a:ext uri="{FF2B5EF4-FFF2-40B4-BE49-F238E27FC236}">
              <a16:creationId xmlns:a16="http://schemas.microsoft.com/office/drawing/2014/main" id="{26AB6A6E-32FD-4AFD-A375-73F3D65075C8}"/>
            </a:ext>
          </a:extLst>
        </xdr:cNvPr>
        <xdr:cNvSpPr/>
      </xdr:nvSpPr>
      <xdr:spPr>
        <a:xfrm>
          <a:off x="10412185" y="11021785"/>
          <a:ext cx="664029" cy="296636"/>
        </a:xfrm>
        <a:prstGeom prst="flowChartProces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625927</xdr:colOff>
      <xdr:row>38</xdr:row>
      <xdr:rowOff>106137</xdr:rowOff>
    </xdr:from>
    <xdr:to>
      <xdr:col>2</xdr:col>
      <xdr:colOff>718456</xdr:colOff>
      <xdr:row>42</xdr:row>
      <xdr:rowOff>119745</xdr:rowOff>
    </xdr:to>
    <xdr:sp macro="" textlink="">
      <xdr:nvSpPr>
        <xdr:cNvPr id="27" name="Diagrama de flujo: proceso 26">
          <a:extLst>
            <a:ext uri="{FF2B5EF4-FFF2-40B4-BE49-F238E27FC236}">
              <a16:creationId xmlns:a16="http://schemas.microsoft.com/office/drawing/2014/main" id="{FC981A9C-C117-4CAA-A22A-6F850A94D6F6}"/>
            </a:ext>
          </a:extLst>
        </xdr:cNvPr>
        <xdr:cNvSpPr/>
      </xdr:nvSpPr>
      <xdr:spPr>
        <a:xfrm>
          <a:off x="2081891" y="8733066"/>
          <a:ext cx="92529" cy="721179"/>
        </a:xfrm>
        <a:prstGeom prst="flowChartProcess">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642256</xdr:colOff>
      <xdr:row>27</xdr:row>
      <xdr:rowOff>149679</xdr:rowOff>
    </xdr:from>
    <xdr:to>
      <xdr:col>4</xdr:col>
      <xdr:colOff>732062</xdr:colOff>
      <xdr:row>30</xdr:row>
      <xdr:rowOff>106137</xdr:rowOff>
    </xdr:to>
    <xdr:sp macro="" textlink="">
      <xdr:nvSpPr>
        <xdr:cNvPr id="28" name="Diagrama de flujo: proceso 27">
          <a:extLst>
            <a:ext uri="{FF2B5EF4-FFF2-40B4-BE49-F238E27FC236}">
              <a16:creationId xmlns:a16="http://schemas.microsoft.com/office/drawing/2014/main" id="{3E48BA2F-00A2-4274-BBA5-22F7A4B3E301}"/>
            </a:ext>
          </a:extLst>
        </xdr:cNvPr>
        <xdr:cNvSpPr/>
      </xdr:nvSpPr>
      <xdr:spPr>
        <a:xfrm rot="422816">
          <a:off x="6411685" y="6817179"/>
          <a:ext cx="89806" cy="500744"/>
        </a:xfrm>
        <a:prstGeom prst="flowChartProcess">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2816679</xdr:colOff>
      <xdr:row>56</xdr:row>
      <xdr:rowOff>0</xdr:rowOff>
    </xdr:from>
    <xdr:to>
      <xdr:col>4</xdr:col>
      <xdr:colOff>449035</xdr:colOff>
      <xdr:row>61</xdr:row>
      <xdr:rowOff>149679</xdr:rowOff>
    </xdr:to>
    <xdr:cxnSp macro="">
      <xdr:nvCxnSpPr>
        <xdr:cNvPr id="30" name="Conector recto de flecha 29">
          <a:extLst>
            <a:ext uri="{FF2B5EF4-FFF2-40B4-BE49-F238E27FC236}">
              <a16:creationId xmlns:a16="http://schemas.microsoft.com/office/drawing/2014/main" id="{91514063-649A-4C96-BAFF-954535C90A5F}"/>
            </a:ext>
          </a:extLst>
        </xdr:cNvPr>
        <xdr:cNvCxnSpPr/>
      </xdr:nvCxnSpPr>
      <xdr:spPr>
        <a:xfrm flipH="1" flipV="1">
          <a:off x="4272643" y="12178393"/>
          <a:ext cx="1945821" cy="103414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598715</xdr:colOff>
      <xdr:row>29</xdr:row>
      <xdr:rowOff>40821</xdr:rowOff>
    </xdr:from>
    <xdr:to>
      <xdr:col>8</xdr:col>
      <xdr:colOff>163286</xdr:colOff>
      <xdr:row>49</xdr:row>
      <xdr:rowOff>163287</xdr:rowOff>
    </xdr:to>
    <xdr:sp macro="" textlink="">
      <xdr:nvSpPr>
        <xdr:cNvPr id="2" name="Diagrama de flujo: decisión 21">
          <a:extLst>
            <a:ext uri="{FF2B5EF4-FFF2-40B4-BE49-F238E27FC236}">
              <a16:creationId xmlns:a16="http://schemas.microsoft.com/office/drawing/2014/main" id="{DCE2F6B9-2F7B-47B2-86C8-6FDFD45A8A82}"/>
            </a:ext>
          </a:extLst>
        </xdr:cNvPr>
        <xdr:cNvSpPr/>
      </xdr:nvSpPr>
      <xdr:spPr>
        <a:xfrm>
          <a:off x="2084615" y="6883581"/>
          <a:ext cx="9066711" cy="3627666"/>
        </a:xfrm>
        <a:prstGeom prst="flowChartDecision">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598713</xdr:colOff>
      <xdr:row>49</xdr:row>
      <xdr:rowOff>106136</xdr:rowOff>
    </xdr:from>
    <xdr:to>
      <xdr:col>4</xdr:col>
      <xdr:colOff>721178</xdr:colOff>
      <xdr:row>61</xdr:row>
      <xdr:rowOff>133350</xdr:rowOff>
    </xdr:to>
    <xdr:sp macro="" textlink="">
      <xdr:nvSpPr>
        <xdr:cNvPr id="3" name="Diagrama de flujo: proceso 22">
          <a:extLst>
            <a:ext uri="{FF2B5EF4-FFF2-40B4-BE49-F238E27FC236}">
              <a16:creationId xmlns:a16="http://schemas.microsoft.com/office/drawing/2014/main" id="{1FBF81A3-D74E-41FD-9745-6B19D98AA093}"/>
            </a:ext>
          </a:extLst>
        </xdr:cNvPr>
        <xdr:cNvSpPr/>
      </xdr:nvSpPr>
      <xdr:spPr>
        <a:xfrm>
          <a:off x="6511833" y="10454096"/>
          <a:ext cx="122465" cy="2480854"/>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1826077</xdr:colOff>
      <xdr:row>39</xdr:row>
      <xdr:rowOff>81643</xdr:rowOff>
    </xdr:from>
    <xdr:to>
      <xdr:col>8</xdr:col>
      <xdr:colOff>97971</xdr:colOff>
      <xdr:row>51</xdr:row>
      <xdr:rowOff>108856</xdr:rowOff>
    </xdr:to>
    <xdr:sp macro="" textlink="">
      <xdr:nvSpPr>
        <xdr:cNvPr id="4" name="Diagrama de flujo: proceso 23">
          <a:extLst>
            <a:ext uri="{FF2B5EF4-FFF2-40B4-BE49-F238E27FC236}">
              <a16:creationId xmlns:a16="http://schemas.microsoft.com/office/drawing/2014/main" id="{406CAF9C-DF27-40F2-9555-830E82FE801E}"/>
            </a:ext>
          </a:extLst>
        </xdr:cNvPr>
        <xdr:cNvSpPr/>
      </xdr:nvSpPr>
      <xdr:spPr>
        <a:xfrm>
          <a:off x="10916737" y="8677003"/>
          <a:ext cx="169274" cy="2130333"/>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4</xdr:col>
      <xdr:colOff>258535</xdr:colOff>
      <xdr:row>61</xdr:row>
      <xdr:rowOff>133350</xdr:rowOff>
    </xdr:from>
    <xdr:to>
      <xdr:col>4</xdr:col>
      <xdr:colOff>1020535</xdr:colOff>
      <xdr:row>63</xdr:row>
      <xdr:rowOff>78922</xdr:rowOff>
    </xdr:to>
    <xdr:sp macro="" textlink="">
      <xdr:nvSpPr>
        <xdr:cNvPr id="5" name="Diagrama de flujo: proceso 24">
          <a:extLst>
            <a:ext uri="{FF2B5EF4-FFF2-40B4-BE49-F238E27FC236}">
              <a16:creationId xmlns:a16="http://schemas.microsoft.com/office/drawing/2014/main" id="{D17BEE37-4DC5-4E20-96B7-9B5A6D32A6A2}"/>
            </a:ext>
          </a:extLst>
        </xdr:cNvPr>
        <xdr:cNvSpPr/>
      </xdr:nvSpPr>
      <xdr:spPr>
        <a:xfrm>
          <a:off x="6171655" y="12934950"/>
          <a:ext cx="762000" cy="296092"/>
        </a:xfrm>
        <a:prstGeom prst="flowChartProcess">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1553935</xdr:colOff>
      <xdr:row>51</xdr:row>
      <xdr:rowOff>95249</xdr:rowOff>
    </xdr:from>
    <xdr:to>
      <xdr:col>8</xdr:col>
      <xdr:colOff>367393</xdr:colOff>
      <xdr:row>53</xdr:row>
      <xdr:rowOff>38100</xdr:rowOff>
    </xdr:to>
    <xdr:sp macro="" textlink="">
      <xdr:nvSpPr>
        <xdr:cNvPr id="6" name="Diagrama de flujo: proceso 25">
          <a:extLst>
            <a:ext uri="{FF2B5EF4-FFF2-40B4-BE49-F238E27FC236}">
              <a16:creationId xmlns:a16="http://schemas.microsoft.com/office/drawing/2014/main" id="{26AB6A6E-32FD-4AFD-A375-73F3D65075C8}"/>
            </a:ext>
          </a:extLst>
        </xdr:cNvPr>
        <xdr:cNvSpPr/>
      </xdr:nvSpPr>
      <xdr:spPr>
        <a:xfrm>
          <a:off x="10644595" y="10793729"/>
          <a:ext cx="710838" cy="293371"/>
        </a:xfrm>
        <a:prstGeom prst="flowChartProcess">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xdr:col>
      <xdr:colOff>195943</xdr:colOff>
      <xdr:row>38</xdr:row>
      <xdr:rowOff>54429</xdr:rowOff>
    </xdr:from>
    <xdr:to>
      <xdr:col>2</xdr:col>
      <xdr:colOff>590550</xdr:colOff>
      <xdr:row>44</xdr:row>
      <xdr:rowOff>7707</xdr:rowOff>
    </xdr:to>
    <xdr:grpSp>
      <xdr:nvGrpSpPr>
        <xdr:cNvPr id="10" name="Grupo 9"/>
        <xdr:cNvGrpSpPr/>
      </xdr:nvGrpSpPr>
      <xdr:grpSpPr>
        <a:xfrm>
          <a:off x="1676400" y="8479972"/>
          <a:ext cx="394607" cy="998306"/>
          <a:chOff x="3166614" y="10096191"/>
          <a:chExt cx="394607" cy="998306"/>
        </a:xfrm>
      </xdr:grpSpPr>
      <xdr:sp macro="" textlink="">
        <xdr:nvSpPr>
          <xdr:cNvPr id="11" name="Diagrama de flujo: proceso 25">
            <a:extLst>
              <a:ext uri="{FF2B5EF4-FFF2-40B4-BE49-F238E27FC236}">
                <a16:creationId xmlns:a16="http://schemas.microsoft.com/office/drawing/2014/main" id="{609CA6A2-AD27-4C57-9DDB-0F2FFB53735F}"/>
              </a:ext>
            </a:extLst>
          </xdr:cNvPr>
          <xdr:cNvSpPr/>
        </xdr:nvSpPr>
        <xdr:spPr>
          <a:xfrm>
            <a:off x="3166614" y="10096191"/>
            <a:ext cx="394607" cy="99830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sp macro="" textlink="">
        <xdr:nvSpPr>
          <xdr:cNvPr id="12" name="Diagrama de flujo: conector 26">
            <a:extLst>
              <a:ext uri="{FF2B5EF4-FFF2-40B4-BE49-F238E27FC236}">
                <a16:creationId xmlns:a16="http://schemas.microsoft.com/office/drawing/2014/main" id="{1B64FF30-02D8-45F9-B6B5-DCA91820EDD0}"/>
              </a:ext>
            </a:extLst>
          </xdr:cNvPr>
          <xdr:cNvSpPr/>
        </xdr:nvSpPr>
        <xdr:spPr>
          <a:xfrm>
            <a:off x="3300591" y="10247225"/>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sp macro="" textlink="">
        <xdr:nvSpPr>
          <xdr:cNvPr id="13" name="Diagrama de flujo: conector 27">
            <a:extLst>
              <a:ext uri="{FF2B5EF4-FFF2-40B4-BE49-F238E27FC236}">
                <a16:creationId xmlns:a16="http://schemas.microsoft.com/office/drawing/2014/main" id="{319B81D4-38A8-4A71-8AC3-C89960067E42}"/>
              </a:ext>
            </a:extLst>
          </xdr:cNvPr>
          <xdr:cNvSpPr/>
        </xdr:nvSpPr>
        <xdr:spPr>
          <a:xfrm>
            <a:off x="3291798" y="10780501"/>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grpSp>
    <xdr:clientData/>
  </xdr:twoCellAnchor>
  <xdr:twoCellAnchor>
    <xdr:from>
      <xdr:col>4</xdr:col>
      <xdr:colOff>239486</xdr:colOff>
      <xdr:row>27</xdr:row>
      <xdr:rowOff>108858</xdr:rowOff>
    </xdr:from>
    <xdr:to>
      <xdr:col>4</xdr:col>
      <xdr:colOff>634093</xdr:colOff>
      <xdr:row>33</xdr:row>
      <xdr:rowOff>62135</xdr:rowOff>
    </xdr:to>
    <xdr:grpSp>
      <xdr:nvGrpSpPr>
        <xdr:cNvPr id="14" name="Grupo 13"/>
        <xdr:cNvGrpSpPr/>
      </xdr:nvGrpSpPr>
      <xdr:grpSpPr>
        <a:xfrm>
          <a:off x="6150429" y="6618515"/>
          <a:ext cx="394607" cy="998306"/>
          <a:chOff x="3166614" y="10096191"/>
          <a:chExt cx="394607" cy="998306"/>
        </a:xfrm>
      </xdr:grpSpPr>
      <xdr:sp macro="" textlink="">
        <xdr:nvSpPr>
          <xdr:cNvPr id="15" name="Diagrama de flujo: proceso 25">
            <a:extLst>
              <a:ext uri="{FF2B5EF4-FFF2-40B4-BE49-F238E27FC236}">
                <a16:creationId xmlns:a16="http://schemas.microsoft.com/office/drawing/2014/main" id="{609CA6A2-AD27-4C57-9DDB-0F2FFB53735F}"/>
              </a:ext>
            </a:extLst>
          </xdr:cNvPr>
          <xdr:cNvSpPr/>
        </xdr:nvSpPr>
        <xdr:spPr>
          <a:xfrm>
            <a:off x="3166614" y="10096191"/>
            <a:ext cx="394607" cy="998306"/>
          </a:xfrm>
          <a:prstGeom prst="flowChartProcess">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sp macro="" textlink="">
        <xdr:nvSpPr>
          <xdr:cNvPr id="16" name="Diagrama de flujo: conector 26">
            <a:extLst>
              <a:ext uri="{FF2B5EF4-FFF2-40B4-BE49-F238E27FC236}">
                <a16:creationId xmlns:a16="http://schemas.microsoft.com/office/drawing/2014/main" id="{1B64FF30-02D8-45F9-B6B5-DCA91820EDD0}"/>
              </a:ext>
            </a:extLst>
          </xdr:cNvPr>
          <xdr:cNvSpPr/>
        </xdr:nvSpPr>
        <xdr:spPr>
          <a:xfrm>
            <a:off x="3300591" y="10247225"/>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sp macro="" textlink="">
        <xdr:nvSpPr>
          <xdr:cNvPr id="17" name="Diagrama de flujo: conector 27">
            <a:extLst>
              <a:ext uri="{FF2B5EF4-FFF2-40B4-BE49-F238E27FC236}">
                <a16:creationId xmlns:a16="http://schemas.microsoft.com/office/drawing/2014/main" id="{319B81D4-38A8-4A71-8AC3-C89960067E42}"/>
              </a:ext>
            </a:extLst>
          </xdr:cNvPr>
          <xdr:cNvSpPr/>
        </xdr:nvSpPr>
        <xdr:spPr>
          <a:xfrm>
            <a:off x="3291798" y="10780501"/>
            <a:ext cx="153866" cy="141613"/>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419" sz="1100"/>
          </a:p>
        </xdr:txBody>
      </xdr:sp>
    </xdr:grpSp>
    <xdr:clientData/>
  </xdr:twoCellAnchor>
  <xdr:twoCellAnchor>
    <xdr:from>
      <xdr:col>2</xdr:col>
      <xdr:colOff>32657</xdr:colOff>
      <xdr:row>37</xdr:row>
      <xdr:rowOff>10886</xdr:rowOff>
    </xdr:from>
    <xdr:to>
      <xdr:col>2</xdr:col>
      <xdr:colOff>729343</xdr:colOff>
      <xdr:row>44</xdr:row>
      <xdr:rowOff>130629</xdr:rowOff>
    </xdr:to>
    <xdr:sp macro="" textlink="">
      <xdr:nvSpPr>
        <xdr:cNvPr id="18" name="Rectángulo 17"/>
        <xdr:cNvSpPr/>
      </xdr:nvSpPr>
      <xdr:spPr>
        <a:xfrm>
          <a:off x="1513114" y="8262257"/>
          <a:ext cx="696686" cy="1338943"/>
        </a:xfrm>
        <a:prstGeom prst="rect">
          <a:avLst/>
        </a:prstGeom>
        <a:noFill/>
        <a:ln w="3810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97971</xdr:colOff>
      <xdr:row>27</xdr:row>
      <xdr:rowOff>21771</xdr:rowOff>
    </xdr:from>
    <xdr:to>
      <xdr:col>4</xdr:col>
      <xdr:colOff>794657</xdr:colOff>
      <xdr:row>34</xdr:row>
      <xdr:rowOff>141514</xdr:rowOff>
    </xdr:to>
    <xdr:sp macro="" textlink="">
      <xdr:nvSpPr>
        <xdr:cNvPr id="19" name="Rectángulo 18"/>
        <xdr:cNvSpPr/>
      </xdr:nvSpPr>
      <xdr:spPr>
        <a:xfrm>
          <a:off x="6008914" y="6531428"/>
          <a:ext cx="696686" cy="1338943"/>
        </a:xfrm>
        <a:prstGeom prst="rect">
          <a:avLst/>
        </a:prstGeom>
        <a:noFill/>
        <a:ln w="3810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838200</xdr:colOff>
      <xdr:row>21</xdr:row>
      <xdr:rowOff>54429</xdr:rowOff>
    </xdr:from>
    <xdr:to>
      <xdr:col>4</xdr:col>
      <xdr:colOff>604923</xdr:colOff>
      <xdr:row>53</xdr:row>
      <xdr:rowOff>97972</xdr:rowOff>
    </xdr:to>
    <xdr:pic>
      <xdr:nvPicPr>
        <xdr:cNvPr id="3" name="Imagen 2" descr="Tanque 5.000 Litros - Homecenter.com.c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200" y="5083629"/>
          <a:ext cx="5677666" cy="563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838201</xdr:colOff>
      <xdr:row>19</xdr:row>
      <xdr:rowOff>76200</xdr:rowOff>
    </xdr:from>
    <xdr:to>
      <xdr:col>8</xdr:col>
      <xdr:colOff>1240972</xdr:colOff>
      <xdr:row>53</xdr:row>
      <xdr:rowOff>19589</xdr:rowOff>
    </xdr:to>
    <xdr:pic>
      <xdr:nvPicPr>
        <xdr:cNvPr id="4" name="Imagen 3" descr="Tanque de Agua x Lt | Crope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9077" b="7289"/>
        <a:stretch/>
      </xdr:blipFill>
      <xdr:spPr bwMode="auto">
        <a:xfrm>
          <a:off x="6749144" y="4757057"/>
          <a:ext cx="5475514" cy="58869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119743</xdr:colOff>
      <xdr:row>18</xdr:row>
      <xdr:rowOff>130628</xdr:rowOff>
    </xdr:from>
    <xdr:to>
      <xdr:col>8</xdr:col>
      <xdr:colOff>1448816</xdr:colOff>
      <xdr:row>55</xdr:row>
      <xdr:rowOff>160005</xdr:rowOff>
    </xdr:to>
    <xdr:pic>
      <xdr:nvPicPr>
        <xdr:cNvPr id="2" name="Imagen 1"/>
        <xdr:cNvPicPr>
          <a:picLocks noChangeAspect="1"/>
        </xdr:cNvPicPr>
      </xdr:nvPicPr>
      <xdr:blipFill>
        <a:blip xmlns:r="http://schemas.openxmlformats.org/officeDocument/2006/relationships" r:embed="rId1"/>
        <a:stretch>
          <a:fillRect/>
        </a:stretch>
      </xdr:blipFill>
      <xdr:spPr>
        <a:xfrm>
          <a:off x="1077686" y="6640285"/>
          <a:ext cx="11354816" cy="6473720"/>
        </a:xfrm>
        <a:prstGeom prst="rect">
          <a:avLst/>
        </a:prstGeom>
      </xdr:spPr>
    </xdr:pic>
    <xdr:clientData/>
  </xdr:twoCellAnchor>
  <xdr:twoCellAnchor editAs="oneCell">
    <xdr:from>
      <xdr:col>2</xdr:col>
      <xdr:colOff>2503707</xdr:colOff>
      <xdr:row>57</xdr:row>
      <xdr:rowOff>10886</xdr:rowOff>
    </xdr:from>
    <xdr:to>
      <xdr:col>7</xdr:col>
      <xdr:colOff>1568490</xdr:colOff>
      <xdr:row>88</xdr:row>
      <xdr:rowOff>21770</xdr:rowOff>
    </xdr:to>
    <xdr:pic>
      <xdr:nvPicPr>
        <xdr:cNvPr id="3" name="Imagen 2"/>
        <xdr:cNvPicPr>
          <a:picLocks noChangeAspect="1"/>
        </xdr:cNvPicPr>
      </xdr:nvPicPr>
      <xdr:blipFill rotWithShape="1">
        <a:blip xmlns:r="http://schemas.openxmlformats.org/officeDocument/2006/relationships" r:embed="rId2"/>
        <a:srcRect r="14879" b="15606"/>
        <a:stretch/>
      </xdr:blipFill>
      <xdr:spPr>
        <a:xfrm>
          <a:off x="3984164" y="11310257"/>
          <a:ext cx="6673897" cy="5410199"/>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2435678</xdr:colOff>
      <xdr:row>37</xdr:row>
      <xdr:rowOff>163286</xdr:rowOff>
    </xdr:from>
    <xdr:to>
      <xdr:col>7</xdr:col>
      <xdr:colOff>349232</xdr:colOff>
      <xdr:row>55</xdr:row>
      <xdr:rowOff>81643</xdr:rowOff>
    </xdr:to>
    <xdr:pic>
      <xdr:nvPicPr>
        <xdr:cNvPr id="3" name="Imagen 2" descr="Portalelectricos RETIE REQUISITOS PARA INSTALACIONES DE USO FINAL">
          <a:extLst>
            <a:ext uri="{FF2B5EF4-FFF2-40B4-BE49-F238E27FC236}">
              <a16:creationId xmlns:a16="http://schemas.microsoft.com/office/drawing/2014/main" id="{8DBE7754-02F4-4B90-808C-877D4FD97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91642" y="8613322"/>
          <a:ext cx="5315840" cy="31024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4</xdr:col>
      <xdr:colOff>435428</xdr:colOff>
      <xdr:row>17</xdr:row>
      <xdr:rowOff>141514</xdr:rowOff>
    </xdr:from>
    <xdr:to>
      <xdr:col>8</xdr:col>
      <xdr:colOff>1611085</xdr:colOff>
      <xdr:row>43</xdr:row>
      <xdr:rowOff>76841</xdr:rowOff>
    </xdr:to>
    <xdr:pic>
      <xdr:nvPicPr>
        <xdr:cNvPr id="4" name="Imagen 3" descr="CABLES DE COBRE AISLADO TIPO THHN/THWN 600V"/>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46371" y="4735285"/>
          <a:ext cx="6248400" cy="4474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500743</xdr:colOff>
      <xdr:row>23</xdr:row>
      <xdr:rowOff>10885</xdr:rowOff>
    </xdr:from>
    <xdr:to>
      <xdr:col>4</xdr:col>
      <xdr:colOff>112468</xdr:colOff>
      <xdr:row>40</xdr:row>
      <xdr:rowOff>103414</xdr:rowOff>
    </xdr:to>
    <xdr:pic>
      <xdr:nvPicPr>
        <xdr:cNvPr id="5" name="Imagen 4" descr="Portalelectricos RETIE REQUISITOS PARA INSTALACIONES DE USO FINAL">
          <a:extLst>
            <a:ext uri="{FF2B5EF4-FFF2-40B4-BE49-F238E27FC236}">
              <a16:creationId xmlns:a16="http://schemas.microsoft.com/office/drawing/2014/main" id="{8DBE7754-02F4-4B90-808C-877D4FD97A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0743" y="5660571"/>
          <a:ext cx="5522668" cy="30534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2</xdr:col>
      <xdr:colOff>2098220</xdr:colOff>
      <xdr:row>19</xdr:row>
      <xdr:rowOff>10885</xdr:rowOff>
    </xdr:from>
    <xdr:to>
      <xdr:col>6</xdr:col>
      <xdr:colOff>971967</xdr:colOff>
      <xdr:row>43</xdr:row>
      <xdr:rowOff>21772</xdr:rowOff>
    </xdr:to>
    <xdr:pic>
      <xdr:nvPicPr>
        <xdr:cNvPr id="22" name="Imagen 21">
          <a:extLst>
            <a:ext uri="{FF2B5EF4-FFF2-40B4-BE49-F238E27FC236}">
              <a16:creationId xmlns:a16="http://schemas.microsoft.com/office/drawing/2014/main" id="{578D6D65-5FAE-4C36-B1BF-3C0E2660D879}"/>
            </a:ext>
          </a:extLst>
        </xdr:cNvPr>
        <xdr:cNvPicPr>
          <a:picLocks noChangeAspect="1"/>
        </xdr:cNvPicPr>
      </xdr:nvPicPr>
      <xdr:blipFill>
        <a:blip xmlns:r="http://schemas.openxmlformats.org/officeDocument/2006/relationships" r:embed="rId1"/>
        <a:stretch>
          <a:fillRect/>
        </a:stretch>
      </xdr:blipFill>
      <xdr:spPr>
        <a:xfrm>
          <a:off x="3578677" y="4691742"/>
          <a:ext cx="5448719" cy="41910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LCALDIA%20YOPAL%202010/A%20ESTUDIOS%20PREVIOS/DEFINITIVOS%202010/Users/PEDRO%20JUAN/Documents/ALCALDIA/CONTRATO%20570%20TILO/GOBERNACION%20Octubre%202007/Reductores%20TILODIRAN/Presupuesto%20REDUCTORES%20LA%20VEG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6.%20LICITACIONES\05.%20PRESENTACI&#211;N%20DE%20OFERTAS\01.%20En%20Proceso\17.%20INTERVENTORIA%20AREMCA\PROPUESTA\PRESUPUESTO%20OFICIAL\PRESUPUESTO%20OFICI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LCALDIA%20YOPAL%202010/A%20ESTUDIOS%20PREVIOS/DEFINITIVOS%202010/DOCUME~1/GOBERN~1/CONFIG~1/Temp/Directorio%20temporal%201%20para%20FICHA%20%20VIAS%20TERCIARIAS%20FAEP%204000.zip/FICHA%20%20VIAS%20TERCIARIAS%20FAEP%2040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LCALDIA%20YOPAL%202010/A%20ESTUDIOS%20PREVIOS/DEFINITIVOS%202010/ARCHIVO/ALCALDIA%202009/DOCUME~1/GOBERN~1/CONFIG~1/Temp/Directorio%20temporal%201%20para%20FICHA%20%20VIAS%20TERCIARIAS%20FAEP%204000.zip/FICHA%20%20VIAS%20TERCIARIAS%20FAEP%20400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ERZUL/BALA%20GINA/Documents%20and%20Settings/Compaq_Propietario/Mis%20documentos/DOCUMENTOS%20PMAA/PRESUPUESTOS%20FEB-06/PROPUESTAS/EL%20MORRO/TAURAMENA/Cofinanciacion/FICHAS%20Y%20FORMATOS/UNITARIOS%20GENERAL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LCALDIA%20YOPAL%202010/A%20ESTUDIOS%20PREVIOS/DEFINITIVOS%202010/Downloads/E(1).P.%20TILO,%20(ADICIONAL).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ERZUL/BALA%20GINA/Users/user/Desktop/ALCANTARILLADO%20AGUAZUL%20CALLE%2020%20-%2021/Copia%20de%20ALCANTARILLADO%20AGUAZUL%20CALLES%2020%20Y%202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rqlu/Documents/ARQ.%20LUISMORA/2022/SECRE%20EDUCACION/I.E.%20ITEY/MI2-F254_ITEY.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ASUS/Documents/INFRAESTRUCTURA%20SEC.%20EDUCACION%20YOPAL/RESTAURANTES%20ESCOLARES/INVERSIONES%20PRIORIZACION%202023/EL%20PALMAR/AP5-F90_PRESUPUESTO_PALMAR%20II%20VERSION%20OK.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arqlu/Documents/ARQ.%20LUISMORA/2023/SECRE%20EDUCACION/SECRE%20EDUCACION/I.E.%20LA%20INMACULADA/1.%20PRESUPUESTO%20PRIMARIA%20Y%20NUEVA%20ALEMANIA/MI2-F254_PROYECTO%20NUEVA%20ALEMANIA%20Y%20PRIMARIA.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MI2-F254_la%20inmaculada-%20%20V1d_AJUST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 val="Presupuesto REDUCTORES LA VEGA."/>
    </sheetNames>
    <definedNames>
      <definedName name="ERR"/>
    </defined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ESUPUESTO OFICIAL"/>
    </sheetNames>
    <definedNames>
      <definedName name="ERR"/>
    </defined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BASE"/>
      <sheetName val="Indicadores_de_Producto"/>
      <sheetName val="LSAL"/>
      <sheetName val="Indicadores_de_Impacto"/>
      <sheetName val="Indicadores_Gestión"/>
      <sheetName val="Programa_Presupuestal"/>
      <sheetName val="Objetivos_de_Política"/>
      <sheetName val="ANALISIS DE PRECIOS UNITARIOS"/>
      <sheetName val="PRECIOS"/>
      <sheetName val="AIUsan"/>
      <sheetName val="CONSEJO MCPAL"/>
      <sheetName val="ITEMS"/>
      <sheetName val="AULA"/>
      <sheetName val="categoria"/>
      <sheetName val="entifinan"/>
      <sheetName val="embajadas"/>
      <sheetName val="distritales"/>
      <sheetName val="actores"/>
      <sheetName val="Hoja1"/>
      <sheetName val="IDEN.XLS"/>
      <sheetName val="Indicadores_de_Producto1"/>
      <sheetName val="Indicadores_de_Impacto1"/>
      <sheetName val="Indicadores_Gestión1"/>
      <sheetName val="Programa_Presupuestal1"/>
      <sheetName val="Objetivos_de_Política1"/>
      <sheetName val="Anexo_12"/>
      <sheetName val="ANALISIS_DE_PRECIOS_UNITARIO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_02"/>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Listado"/>
      <sheetName val="PES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PE_02"/>
      <sheetName val="Listado"/>
      <sheetName val="RECIBO FINAL"/>
      <sheetName val="Estruc_ Tarif"/>
      <sheetName val="PE-02"/>
      <sheetName val="BASE"/>
      <sheetName val="FICHA EBI 1 de 6 "/>
      <sheetName val="BASE DATOS"/>
      <sheetName val="MANO DE OBRA"/>
      <sheetName val="EQUIPO"/>
      <sheetName val="MATERIALES"/>
      <sheetName val="5094-2003"/>
      <sheetName val="INSUMOS"/>
      <sheetName val="Hoja3"/>
      <sheetName val="1.1"/>
      <sheetName val="TUBERIA"/>
      <sheetName val="Hoja2"/>
      <sheetName val="Listas"/>
      <sheetName val="5. MODIFICATORIA"/>
      <sheetName val="PESOS"/>
      <sheetName val="letra"/>
      <sheetName val="PRESUPUESTO"/>
      <sheetName val="Desmonte y Limpieza"/>
      <sheetName val="Form5 _Pág_ 1"/>
      <sheetName val="Form5 _Pág_ 2"/>
      <sheetName val="precios"/>
      <sheetName val="UNITARIOS GENERALES.xls"/>
      <sheetName val="\Documents and Settings\Adminis"/>
      <sheetName val="\Cofinanciacion\FICHAS Y FORMAT"/>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A\Cofinanciacion\FICHAS Y FORM"/>
      <sheetName val="Insum"/>
      <sheetName val="RECURSOS"/>
      <sheetName val="ANALISIS DE PRECIOS UNITARIOS"/>
      <sheetName val="UNITARIOS"/>
      <sheetName val="DATOS GRAFICOS"/>
      <sheetName val="Datos Generales"/>
      <sheetName val="APU"/>
      <sheetName val="AIU"/>
      <sheetName val="7.12"/>
      <sheetName val="Tablas"/>
      <sheetName val="PU"/>
      <sheetName val="Personalizar"/>
      <sheetName val="UNITARIOS_GENERALES"/>
      <sheetName val="5__MODIFICATORIA"/>
      <sheetName val="LSAL"/>
      <sheetName val="Jornales"/>
      <sheetName val="LIQUIDACION"/>
      <sheetName val="NOMINA"/>
      <sheetName val="UNITARIOS%20GENERALES.xls"/>
      <sheetName val="Datos"/>
      <sheetName val="ACTA 1 INICIO"/>
      <sheetName val="ANEXO 9 (MATERIAL)"/>
      <sheetName val="Anexo 13"/>
      <sheetName val="AIUsan"/>
      <sheetName val="PRESUP"/>
      <sheetName val="PRESUP. RESUMEN"/>
      <sheetName val="Formato"/>
      <sheetName val="Parámetros"/>
      <sheetName val="STRSUMM0"/>
      <sheetName val="EBI-1"/>
      <sheetName val="SOURCES"/>
      <sheetName val="BD"/>
      <sheetName val="Hoja1"/>
      <sheetName val="UNITARIOS_GENERALES1"/>
      <sheetName val="UNITARIOS_GENERALES2"/>
      <sheetName val="UNITARIOS_GENERALES3"/>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UNITARIOS GENERALES.xls][UNITA"/>
      <sheetName val="[UNITARIOS GENERALES.xls]\Docum"/>
      <sheetName val="[UNITARIOS GENERALES.xls]\Users"/>
      <sheetName val="[UNITARIOS GENERALES.xls]\Cofin"/>
      <sheetName val="[UNITARIOS GENERALES.xls]\A\Cof"/>
      <sheetName val="Presupuesto Total"/>
      <sheetName val="Hoja7"/>
      <sheetName val="Actividades Contractu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P."/>
      <sheetName val="CDP"/>
      <sheetName val="PTO OFICIAL ADICIONAL"/>
      <sheetName val="INTERV NIATA"/>
      <sheetName val="Hoja1"/>
      <sheetName val="TARIFAS"/>
    </sheetNames>
    <sheetDataSet>
      <sheetData sheetId="0"/>
      <sheetData sheetId="1"/>
      <sheetData sheetId="2"/>
      <sheetData sheetId="3"/>
      <sheetData sheetId="4"/>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PROPUESTA%"/>
      <sheetName val="INVERSION ANTICIPO"/>
      <sheetName val="fact pres87%"/>
      <sheetName val="a.i.u. 30%"/>
      <sheetName val="MANO DE OBRA"/>
      <sheetName val="PRESU PROPUESTA"/>
      <sheetName val="1.REP Y LOC"/>
      <sheetName val="2.EXC MEC CONGL 0-2"/>
      <sheetName val="3.EXC MANUAL"/>
      <sheetName val="4.RELLENO ARENA"/>
      <sheetName val="5.RELL EXCA SEL"/>
      <sheetName val="6.RELL COMPACTADO"/>
      <sheetName val="7.NOVAFORT 8&quot;"/>
      <sheetName val="8.NOVAFORT 6&quot;"/>
      <sheetName val="9.SILLA YE"/>
      <sheetName val="10.POZO DE INS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RONOGRAMA"/>
      <sheetName val="MI2-F254_ITEY"/>
    </sheetNames>
    <sheetDataSet>
      <sheetData sheetId="0"/>
      <sheetData sheetId="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A.P.U.-PINTURA-REJA"/>
      <sheetName val="1,1"/>
      <sheetName val="2"/>
      <sheetName val="3,1"/>
      <sheetName val="3,2"/>
      <sheetName val="4"/>
      <sheetName val="5,1"/>
      <sheetName val="5,2"/>
      <sheetName val="5,3"/>
      <sheetName val="5,4"/>
      <sheetName val="5,5"/>
      <sheetName val="5,6"/>
      <sheetName val="6"/>
    </sheetNames>
    <sheetDataSet>
      <sheetData sheetId="0">
        <row r="6">
          <cell r="B6" t="str">
            <v>ADECUACION DE COCINA Y COMEDOR ESCOLAR, I.E. DIVINO SALVADOR, SEDE EL PALMAR</v>
          </cell>
          <cell r="C6">
            <v>0</v>
          </cell>
          <cell r="D6">
            <v>0</v>
          </cell>
          <cell r="E6">
            <v>0</v>
          </cell>
          <cell r="F6">
            <v>0</v>
          </cell>
          <cell r="G6">
            <v>0</v>
          </cell>
        </row>
        <row r="20">
          <cell r="A20">
            <v>5</v>
          </cell>
          <cell r="C20" t="str">
            <v>PINTURA</v>
          </cell>
        </row>
        <row r="24">
          <cell r="A24">
            <v>5.4</v>
          </cell>
          <cell r="C24" t="str">
            <v>Esmalte sobre reja tipo bancaria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RONOGRAMA"/>
    </sheetNames>
    <sheetDataSet>
      <sheetData sheetId="0">
        <row r="1">
          <cell r="E1" t="str">
            <v>I.E. LA INMACULADA SEDE ALEMANIA Y SEDE PRIMARIA</v>
          </cell>
        </row>
        <row r="2">
          <cell r="E2"/>
        </row>
        <row r="17">
          <cell r="B17" t="str">
            <v xml:space="preserve">CARPINTERIA METALICA </v>
          </cell>
        </row>
      </sheetData>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G1"/>
      <sheetName val="G2"/>
      <sheetName val="G3"/>
      <sheetName val="G4"/>
      <sheetName val="1.1"/>
      <sheetName val="1.2"/>
      <sheetName val="1.3"/>
      <sheetName val="1.4"/>
      <sheetName val="1.5"/>
      <sheetName val="2,1"/>
      <sheetName val="2,2"/>
      <sheetName val="2,3"/>
      <sheetName val="2,4"/>
      <sheetName val="2,5"/>
      <sheetName val="3,1"/>
      <sheetName val="3,2"/>
      <sheetName val="3,3"/>
      <sheetName val="4,1"/>
      <sheetName val="4,2"/>
      <sheetName val="4,3"/>
      <sheetName val="4,4"/>
      <sheetName val="4,5"/>
      <sheetName val="4,6"/>
      <sheetName val="4,7"/>
      <sheetName val="4,8"/>
      <sheetName val="5,1"/>
      <sheetName val="5,2"/>
      <sheetName val="5,3"/>
      <sheetName val="5,4"/>
      <sheetName val="5.5"/>
      <sheetName val="5.6"/>
    </sheetNames>
    <sheetDataSet>
      <sheetData sheetId="0">
        <row r="2">
          <cell r="E2" t="str">
            <v>MEJORAR LA CUBIERTAS DE LOS RESAURANTES ESCOLARES  DE LA INSTITUCION EDUCATIVALA INMACULADA, CORREGIMIENTO DE TILO, ZONA RURAL DEL MUNICIPIO DE YOPAL</v>
          </cell>
        </row>
      </sheetData>
      <sheetData sheetId="1"/>
      <sheetData sheetId="2"/>
      <sheetData sheetId="3"/>
      <sheetData sheetId="4"/>
      <sheetData sheetId="5">
        <row r="7">
          <cell r="C7" t="str">
            <v>I.E. INMACULADA, CORREGIMIENTO DE TILO</v>
          </cell>
          <cell r="D7"/>
          <cell r="E7"/>
          <cell r="F7"/>
          <cell r="G7"/>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ables/table1.xml><?xml version="1.0" encoding="utf-8"?>
<table xmlns="http://schemas.openxmlformats.org/spreadsheetml/2006/main" id="1" name="Tabla22" displayName="Tabla22" ref="A8:I41" totalsRowShown="0" headerRowDxfId="67" dataDxfId="66">
  <tableColumns count="9">
    <tableColumn id="1" name="ITEM" dataDxfId="65" totalsRowDxfId="64"/>
    <tableColumn id="8" name="ACTIVIDAD" dataDxfId="63" totalsRowDxfId="62"/>
    <tableColumn id="2" name="CODIGO UNSPSC" dataDxfId="61" totalsRowDxfId="60"/>
    <tableColumn id="3" name="DESCRIPCIÓN " dataDxfId="59" totalsRowDxfId="58">
      <calculatedColumnFormula>#REF!</calculatedColumnFormula>
    </tableColumn>
    <tableColumn id="4" name="UND." dataDxfId="57" totalsRowDxfId="56"/>
    <tableColumn id="5" name="CANT." dataDxfId="55">
      <calculatedColumnFormula>#REF!</calculatedColumnFormula>
    </tableColumn>
    <tableColumn id="6" name="VALOR UNI." dataDxfId="54" totalsRowDxfId="53"/>
    <tableColumn id="9" name="IVA" dataDxfId="52" totalsRowDxfId="51"/>
    <tableColumn id="7" name="VALOR TOTAL" dataDxfId="50" totalsRowDxfId="49">
      <calculatedColumnFormula>+Tabla22[[#This Row],[VALOR UNI.]]*Tabla22[[#This Row],[CANT.]]</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2" name="Tabla24" displayName="Tabla24" ref="A7:W16" totalsRowCount="1" headerRowDxfId="48" totalsRowDxfId="46" headerRowBorderDxfId="47" totalsRowCellStyle="Moneda">
  <tableColumns count="23">
    <tableColumn id="1" name="ACTIVIDAD DEL PROYECTO" totalsRowLabel=" VALOR TOTAL DEL PROYECTO " dataDxfId="45" totalsRowDxfId="44" dataCellStyle="Moneda"/>
    <tableColumn id="27" name="DURACION " dataDxfId="43" totalsRowDxfId="42" dataCellStyle="Moneda"/>
    <tableColumn id="28" name="S1" dataDxfId="41" totalsRowDxfId="40" dataCellStyle="Moneda"/>
    <tableColumn id="29" name="S2" dataDxfId="39" totalsRowDxfId="38" dataCellStyle="Moneda"/>
    <tableColumn id="30" name="S3" dataDxfId="37" totalsRowDxfId="36" dataCellStyle="Moneda"/>
    <tableColumn id="31" name="S4" dataDxfId="35" totalsRowDxfId="34" dataCellStyle="Moneda"/>
    <tableColumn id="22" name="S5" dataDxfId="33" totalsRowDxfId="32" dataCellStyle="Moneda"/>
    <tableColumn id="23" name="S6" dataDxfId="31" totalsRowDxfId="30" dataCellStyle="Moneda"/>
    <tableColumn id="24" name="S7" dataDxfId="29" totalsRowDxfId="28" dataCellStyle="Moneda"/>
    <tableColumn id="25" name="S8" dataDxfId="27" totalsRowDxfId="26" dataCellStyle="Moneda"/>
    <tableColumn id="26" name="S9" dataDxfId="25" totalsRowDxfId="24" dataCellStyle="Moneda"/>
    <tableColumn id="17" name="S10" dataDxfId="23" totalsRowDxfId="22" dataCellStyle="Moneda"/>
    <tableColumn id="18" name="S11" dataDxfId="21" totalsRowDxfId="20" dataCellStyle="Moneda"/>
    <tableColumn id="19" name="S12" dataDxfId="19" totalsRowDxfId="18" dataCellStyle="Moneda"/>
    <tableColumn id="20" name="S13" dataDxfId="17" totalsRowDxfId="16" dataCellStyle="Moneda"/>
    <tableColumn id="21" name="S14" dataDxfId="15" totalsRowDxfId="14" dataCellStyle="Moneda"/>
    <tableColumn id="12" name="S15" dataDxfId="13" totalsRowDxfId="12" dataCellStyle="Moneda"/>
    <tableColumn id="13" name="S16" dataDxfId="11" totalsRowDxfId="10" dataCellStyle="Moneda"/>
    <tableColumn id="14" name="S17" dataDxfId="9" totalsRowDxfId="8" dataCellStyle="Moneda"/>
    <tableColumn id="15" name="S18" dataDxfId="7" totalsRowDxfId="6" dataCellStyle="Moneda"/>
    <tableColumn id="16" name="S19" dataDxfId="5" totalsRowDxfId="4" dataCellStyle="Moneda"/>
    <tableColumn id="2" name="S20" dataDxfId="3" totalsRowDxfId="2" dataCellStyle="Moneda"/>
    <tableColumn id="32" name="FLUJO DE FONDOS" totalsRowFunction="sum" dataDxfId="1" totalsRowDxfId="0" dataCellStyle="Moneda"/>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9.bin"/><Relationship Id="rId5" Type="http://schemas.openxmlformats.org/officeDocument/2006/relationships/comments" Target="../comments1.xml"/><Relationship Id="rId4"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1.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2.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4.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5.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6.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7.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28.xml"/><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4"/>
  <sheetViews>
    <sheetView tabSelected="1" view="pageBreakPreview" topLeftCell="A33" zoomScaleNormal="100" zoomScaleSheetLayoutView="100" zoomScalePageLayoutView="85" workbookViewId="0">
      <selection activeCell="E11" sqref="E11"/>
    </sheetView>
  </sheetViews>
  <sheetFormatPr baseColWidth="10" defaultRowHeight="14.4" x14ac:dyDescent="0.3"/>
  <cols>
    <col min="1" max="1" width="5.33203125" bestFit="1" customWidth="1"/>
    <col min="2" max="2" width="47.88671875" customWidth="1"/>
    <col min="3" max="3" width="8.33203125" customWidth="1"/>
    <col min="4" max="4" width="14" customWidth="1"/>
    <col min="5" max="5" width="8.33203125" customWidth="1"/>
    <col min="6" max="6" width="8.109375" customWidth="1"/>
    <col min="7" max="7" width="13.33203125" customWidth="1"/>
    <col min="8" max="8" width="5.88671875" hidden="1" customWidth="1"/>
    <col min="9" max="9" width="15.6640625" bestFit="1" customWidth="1"/>
    <col min="10" max="10" width="4.6640625" customWidth="1"/>
    <col min="11" max="11" width="15.5546875" bestFit="1" customWidth="1"/>
  </cols>
  <sheetData>
    <row r="1" spans="1:11" ht="35.4" customHeight="1" x14ac:dyDescent="0.3">
      <c r="A1" s="12" t="s">
        <v>9</v>
      </c>
      <c r="B1" s="2"/>
      <c r="C1" s="2"/>
      <c r="D1" s="2"/>
      <c r="E1" s="169" t="s">
        <v>202</v>
      </c>
      <c r="F1" s="170"/>
      <c r="G1" s="170"/>
      <c r="H1" s="170"/>
      <c r="I1" s="171"/>
    </row>
    <row r="2" spans="1:11" x14ac:dyDescent="0.3">
      <c r="A2" s="12" t="s">
        <v>10</v>
      </c>
      <c r="B2" s="2"/>
      <c r="C2" s="2"/>
      <c r="D2" s="2"/>
      <c r="E2" s="169"/>
      <c r="F2" s="170"/>
      <c r="G2" s="170"/>
      <c r="H2" s="170"/>
      <c r="I2" s="171"/>
    </row>
    <row r="3" spans="1:11" x14ac:dyDescent="0.3">
      <c r="A3" s="12" t="s">
        <v>11</v>
      </c>
      <c r="B3" s="2"/>
      <c r="C3" s="2"/>
      <c r="D3" s="2"/>
      <c r="E3" s="172"/>
      <c r="F3" s="173"/>
      <c r="G3" s="173"/>
      <c r="H3" s="173"/>
      <c r="I3" s="174"/>
    </row>
    <row r="4" spans="1:11" x14ac:dyDescent="0.3">
      <c r="A4" s="12" t="s">
        <v>12</v>
      </c>
      <c r="B4" s="2"/>
      <c r="C4" s="2"/>
      <c r="D4" s="2"/>
      <c r="E4" s="175"/>
      <c r="F4" s="176"/>
      <c r="G4" s="176"/>
      <c r="H4" s="176"/>
      <c r="I4" s="177"/>
    </row>
    <row r="5" spans="1:11" x14ac:dyDescent="0.3">
      <c r="A5" s="12" t="s">
        <v>13</v>
      </c>
      <c r="B5" s="2"/>
      <c r="C5" s="2"/>
      <c r="D5" s="2"/>
      <c r="E5" s="178" t="s">
        <v>200</v>
      </c>
      <c r="F5" s="173"/>
      <c r="G5" s="173"/>
      <c r="H5" s="173"/>
      <c r="I5" s="174"/>
    </row>
    <row r="6" spans="1:11" x14ac:dyDescent="0.3">
      <c r="A6" s="13" t="s">
        <v>14</v>
      </c>
      <c r="B6" s="3"/>
      <c r="C6" s="2"/>
      <c r="D6" s="2"/>
      <c r="E6" s="175" t="s">
        <v>22</v>
      </c>
      <c r="F6" s="176"/>
      <c r="G6" s="176"/>
      <c r="H6" s="176"/>
      <c r="I6" s="177"/>
    </row>
    <row r="7" spans="1:11" ht="2.7" customHeight="1" x14ac:dyDescent="0.3"/>
    <row r="8" spans="1:11" s="5" customFormat="1" ht="28.8" x14ac:dyDescent="0.3">
      <c r="A8" s="4" t="s">
        <v>0</v>
      </c>
      <c r="B8" s="4" t="s">
        <v>17</v>
      </c>
      <c r="C8" s="4" t="s">
        <v>15</v>
      </c>
      <c r="D8" s="4" t="s">
        <v>16</v>
      </c>
      <c r="E8" s="4" t="s">
        <v>23</v>
      </c>
      <c r="F8" s="4" t="s">
        <v>20</v>
      </c>
      <c r="G8" s="4" t="s">
        <v>21</v>
      </c>
      <c r="H8" s="4" t="s">
        <v>18</v>
      </c>
      <c r="I8" s="4" t="s">
        <v>19</v>
      </c>
    </row>
    <row r="9" spans="1:11" s="5" customFormat="1" ht="18" x14ac:dyDescent="0.3">
      <c r="A9" s="4"/>
      <c r="B9" s="128" t="s">
        <v>166</v>
      </c>
      <c r="C9" s="6"/>
      <c r="D9" s="59"/>
      <c r="E9" s="4"/>
      <c r="F9" s="7"/>
      <c r="G9" s="9"/>
      <c r="H9" s="9"/>
      <c r="I9" s="8"/>
    </row>
    <row r="10" spans="1:11" s="5" customFormat="1" x14ac:dyDescent="0.3">
      <c r="A10" s="11">
        <v>1</v>
      </c>
      <c r="B10" s="10" t="s">
        <v>167</v>
      </c>
      <c r="C10" s="6"/>
      <c r="D10" s="59"/>
      <c r="E10" s="4"/>
      <c r="F10" s="7"/>
      <c r="G10" s="9"/>
      <c r="H10" s="9"/>
      <c r="I10" s="8"/>
    </row>
    <row r="11" spans="1:11" s="5" customFormat="1" ht="43.2" x14ac:dyDescent="0.3">
      <c r="A11" s="4">
        <v>1.1000000000000001</v>
      </c>
      <c r="B11" s="42" t="s">
        <v>165</v>
      </c>
      <c r="C11" s="6"/>
      <c r="D11" s="59"/>
      <c r="E11" s="4" t="s">
        <v>120</v>
      </c>
      <c r="F11" s="7">
        <f>+'1,1'!I17</f>
        <v>54.599999999999994</v>
      </c>
      <c r="G11" s="8">
        <v>47801.52</v>
      </c>
      <c r="H11" s="9"/>
      <c r="I11" s="8">
        <f>+Tabla22[[#This Row],[VALOR UNI.]]*Tabla22[[#This Row],[CANT.]]</f>
        <v>2609962.9919999996</v>
      </c>
    </row>
    <row r="12" spans="1:11" s="5" customFormat="1" ht="31.2" customHeight="1" x14ac:dyDescent="0.3">
      <c r="A12" s="4">
        <v>1.2</v>
      </c>
      <c r="B12" s="42" t="s">
        <v>164</v>
      </c>
      <c r="C12" s="6"/>
      <c r="D12" s="59"/>
      <c r="E12" s="7" t="s">
        <v>120</v>
      </c>
      <c r="F12" s="7">
        <f>+'1,2'!I16</f>
        <v>27</v>
      </c>
      <c r="G12" s="8">
        <v>77801.42</v>
      </c>
      <c r="H12" s="9"/>
      <c r="I12" s="8">
        <f>+Tabla22[[#This Row],[VALOR UNI.]]*Tabla22[[#This Row],[CANT.]]</f>
        <v>2100638.34</v>
      </c>
    </row>
    <row r="13" spans="1:11" s="5" customFormat="1" x14ac:dyDescent="0.3">
      <c r="A13" s="4">
        <v>1.3</v>
      </c>
      <c r="B13" s="42" t="s">
        <v>163</v>
      </c>
      <c r="C13" s="6"/>
      <c r="D13" s="59"/>
      <c r="E13" s="4" t="s">
        <v>87</v>
      </c>
      <c r="F13" s="7">
        <f>+'1,3'!I17</f>
        <v>24.4</v>
      </c>
      <c r="G13" s="8">
        <v>56248.73</v>
      </c>
      <c r="H13" s="9"/>
      <c r="I13" s="8">
        <f>+Tabla22[[#This Row],[VALOR UNI.]]*Tabla22[[#This Row],[CANT.]]</f>
        <v>1372469.0120000001</v>
      </c>
    </row>
    <row r="14" spans="1:11" s="5" customFormat="1" ht="28.8" x14ac:dyDescent="0.3">
      <c r="A14" s="4">
        <v>1.4</v>
      </c>
      <c r="B14" s="42" t="s">
        <v>162</v>
      </c>
      <c r="C14" s="6"/>
      <c r="D14" s="59"/>
      <c r="E14" s="4" t="s">
        <v>121</v>
      </c>
      <c r="F14" s="7">
        <f>+'1,4'!I17</f>
        <v>9</v>
      </c>
      <c r="G14" s="8">
        <v>43826.44</v>
      </c>
      <c r="H14" s="9"/>
      <c r="I14" s="8">
        <f>+Tabla22[[#This Row],[VALOR UNI.]]*Tabla22[[#This Row],[CANT.]]</f>
        <v>394437.96</v>
      </c>
    </row>
    <row r="15" spans="1:11" s="5" customFormat="1" x14ac:dyDescent="0.3">
      <c r="A15" s="11">
        <v>2</v>
      </c>
      <c r="B15" s="10" t="s">
        <v>117</v>
      </c>
      <c r="C15" s="6"/>
      <c r="D15" s="59"/>
      <c r="E15" s="4"/>
      <c r="F15" s="7"/>
      <c r="G15" s="8"/>
      <c r="H15" s="9"/>
      <c r="I15" s="8"/>
    </row>
    <row r="16" spans="1:11" s="5" customFormat="1" ht="28.8" x14ac:dyDescent="0.3">
      <c r="A16" s="4">
        <v>2.1</v>
      </c>
      <c r="B16" s="42" t="s">
        <v>173</v>
      </c>
      <c r="C16" s="6"/>
      <c r="D16" s="59"/>
      <c r="E16" s="4" t="s">
        <v>122</v>
      </c>
      <c r="F16" s="7">
        <f>+'2,1'!I16</f>
        <v>123.23</v>
      </c>
      <c r="G16" s="8">
        <v>11468</v>
      </c>
      <c r="H16" s="9"/>
      <c r="I16" s="8">
        <f>+Tabla22[[#This Row],[VALOR UNI.]]*Tabla22[[#This Row],[CANT.]]</f>
        <v>1413201.6400000001</v>
      </c>
      <c r="K16" s="60"/>
    </row>
    <row r="17" spans="1:11" s="5" customFormat="1" x14ac:dyDescent="0.3">
      <c r="A17" s="4">
        <v>2.2000000000000002</v>
      </c>
      <c r="B17" s="42" t="s">
        <v>174</v>
      </c>
      <c r="C17" s="6"/>
      <c r="D17" s="59"/>
      <c r="E17" s="4" t="s">
        <v>120</v>
      </c>
      <c r="F17" s="7">
        <f>+'2,2'!I15</f>
        <v>5.2</v>
      </c>
      <c r="G17" s="8">
        <v>136268.6</v>
      </c>
      <c r="H17" s="9"/>
      <c r="I17" s="8">
        <f>+Tabla22[[#This Row],[VALOR UNI.]]*Tabla22[[#This Row],[CANT.]]</f>
        <v>708596.72000000009</v>
      </c>
      <c r="K17" s="60"/>
    </row>
    <row r="18" spans="1:11" s="5" customFormat="1" ht="43.2" x14ac:dyDescent="0.3">
      <c r="A18" s="4">
        <v>2.2999999999999998</v>
      </c>
      <c r="B18" s="42" t="s">
        <v>175</v>
      </c>
      <c r="C18" s="6"/>
      <c r="D18" s="59"/>
      <c r="E18" s="4" t="s">
        <v>121</v>
      </c>
      <c r="F18" s="7">
        <f>+'2,3'!I26</f>
        <v>2</v>
      </c>
      <c r="G18" s="8">
        <v>317880.32000000001</v>
      </c>
      <c r="H18" s="9"/>
      <c r="I18" s="8">
        <f>+Tabla22[[#This Row],[VALOR UNI.]]*Tabla22[[#This Row],[CANT.]]</f>
        <v>635760.64000000001</v>
      </c>
    </row>
    <row r="19" spans="1:11" s="5" customFormat="1" x14ac:dyDescent="0.3">
      <c r="A19" s="11">
        <v>3</v>
      </c>
      <c r="B19" s="10" t="s">
        <v>172</v>
      </c>
      <c r="C19" s="6"/>
      <c r="D19" s="59"/>
      <c r="E19" s="4"/>
      <c r="F19" s="7"/>
      <c r="G19" s="8"/>
      <c r="H19" s="9"/>
      <c r="I19" s="8"/>
    </row>
    <row r="20" spans="1:11" s="5" customFormat="1" ht="18.600000000000001" customHeight="1" x14ac:dyDescent="0.3">
      <c r="A20" s="4">
        <v>3.1</v>
      </c>
      <c r="B20" s="42" t="s">
        <v>176</v>
      </c>
      <c r="C20" s="6"/>
      <c r="D20" s="59"/>
      <c r="E20" s="4" t="s">
        <v>87</v>
      </c>
      <c r="F20" s="7">
        <f>+'3,1'!I18</f>
        <v>2.2000000000000002</v>
      </c>
      <c r="G20" s="8">
        <v>78612.75</v>
      </c>
      <c r="H20" s="9"/>
      <c r="I20" s="8">
        <f>+Tabla22[[#This Row],[VALOR UNI.]]*Tabla22[[#This Row],[CANT.]]</f>
        <v>172948.05000000002</v>
      </c>
    </row>
    <row r="21" spans="1:11" s="5" customFormat="1" ht="28.8" x14ac:dyDescent="0.3">
      <c r="A21" s="4">
        <v>3.2</v>
      </c>
      <c r="B21" s="42" t="s">
        <v>183</v>
      </c>
      <c r="C21" s="6"/>
      <c r="D21" s="59"/>
      <c r="E21" s="4" t="s">
        <v>121</v>
      </c>
      <c r="F21" s="7">
        <f>+'3,2'!I17</f>
        <v>1</v>
      </c>
      <c r="G21" s="8">
        <v>230126.26</v>
      </c>
      <c r="H21" s="9"/>
      <c r="I21" s="8">
        <f>+Tabla22[[#This Row],[VALOR UNI.]]*Tabla22[[#This Row],[CANT.]]</f>
        <v>230126.26</v>
      </c>
    </row>
    <row r="22" spans="1:11" s="5" customFormat="1" ht="18" x14ac:dyDescent="0.3">
      <c r="A22" s="4"/>
      <c r="B22" s="128" t="s">
        <v>168</v>
      </c>
      <c r="C22" s="6"/>
      <c r="D22" s="59"/>
      <c r="E22" s="4"/>
      <c r="F22" s="7"/>
      <c r="G22" s="8"/>
      <c r="H22" s="9"/>
      <c r="I22" s="8"/>
    </row>
    <row r="23" spans="1:11" s="5" customFormat="1" x14ac:dyDescent="0.3">
      <c r="A23" s="11">
        <v>4</v>
      </c>
      <c r="B23" s="10" t="s">
        <v>115</v>
      </c>
      <c r="C23" s="6"/>
      <c r="D23" s="59"/>
      <c r="E23" s="4"/>
      <c r="F23" s="7"/>
      <c r="G23" s="8"/>
      <c r="H23" s="9"/>
      <c r="I23" s="8"/>
    </row>
    <row r="24" spans="1:11" s="5" customFormat="1" ht="43.2" x14ac:dyDescent="0.3">
      <c r="A24" s="4">
        <v>4.0999999999999996</v>
      </c>
      <c r="B24" s="42" t="s">
        <v>165</v>
      </c>
      <c r="C24" s="6"/>
      <c r="D24" s="59"/>
      <c r="E24" s="4" t="s">
        <v>120</v>
      </c>
      <c r="F24" s="7">
        <f>+'4,1'!I26</f>
        <v>30</v>
      </c>
      <c r="G24" s="8">
        <v>47801.52</v>
      </c>
      <c r="H24" s="9"/>
      <c r="I24" s="8">
        <f>+Tabla22[[#This Row],[VALOR UNI.]]*Tabla22[[#This Row],[CANT.]]</f>
        <v>1434045.5999999999</v>
      </c>
    </row>
    <row r="25" spans="1:11" s="5" customFormat="1" ht="31.2" customHeight="1" x14ac:dyDescent="0.3">
      <c r="A25" s="4">
        <v>4.2</v>
      </c>
      <c r="B25" s="42" t="s">
        <v>164</v>
      </c>
      <c r="C25" s="6"/>
      <c r="D25" s="59"/>
      <c r="E25" s="4" t="s">
        <v>121</v>
      </c>
      <c r="F25" s="7">
        <f>+'4,2'!I26</f>
        <v>12</v>
      </c>
      <c r="G25" s="8">
        <v>77448.42</v>
      </c>
      <c r="H25" s="9"/>
      <c r="I25" s="8">
        <f>+Tabla22[[#This Row],[VALOR UNI.]]*Tabla22[[#This Row],[CANT.]]</f>
        <v>929381.04</v>
      </c>
    </row>
    <row r="26" spans="1:11" s="5" customFormat="1" x14ac:dyDescent="0.3">
      <c r="A26" s="4">
        <v>4.3</v>
      </c>
      <c r="B26" s="42" t="s">
        <v>163</v>
      </c>
      <c r="C26" s="6"/>
      <c r="D26" s="59"/>
      <c r="E26" s="4" t="s">
        <v>87</v>
      </c>
      <c r="F26" s="7">
        <f>+'4,3'!I26</f>
        <v>18</v>
      </c>
      <c r="G26" s="8">
        <v>56248.73</v>
      </c>
      <c r="H26" s="9"/>
      <c r="I26" s="8">
        <f>+Tabla22[[#This Row],[VALOR UNI.]]*Tabla22[[#This Row],[CANT.]]</f>
        <v>1012477.14</v>
      </c>
    </row>
    <row r="27" spans="1:11" s="5" customFormat="1" ht="28.8" x14ac:dyDescent="0.3">
      <c r="A27" s="4">
        <v>4.4000000000000004</v>
      </c>
      <c r="B27" s="42" t="s">
        <v>162</v>
      </c>
      <c r="C27" s="6"/>
      <c r="D27" s="59"/>
      <c r="E27" s="4" t="s">
        <v>121</v>
      </c>
      <c r="F27" s="7">
        <f>+'4,4'!I26</f>
        <v>8</v>
      </c>
      <c r="G27" s="8">
        <v>43826.44</v>
      </c>
      <c r="H27" s="9"/>
      <c r="I27" s="8">
        <f>+Tabla22[[#This Row],[VALOR UNI.]]*Tabla22[[#This Row],[CANT.]]</f>
        <v>350611.52</v>
      </c>
    </row>
    <row r="28" spans="1:11" s="5" customFormat="1" x14ac:dyDescent="0.3">
      <c r="A28" s="11">
        <v>5</v>
      </c>
      <c r="B28" s="10" t="s">
        <v>24</v>
      </c>
      <c r="C28" s="6"/>
      <c r="D28" s="59"/>
      <c r="E28" s="4"/>
      <c r="F28" s="7"/>
      <c r="G28" s="8"/>
      <c r="H28" s="9"/>
      <c r="I28" s="8"/>
    </row>
    <row r="29" spans="1:11" s="5" customFormat="1" ht="43.2" x14ac:dyDescent="0.3">
      <c r="A29" s="4">
        <v>5.0999999999999996</v>
      </c>
      <c r="B29" s="42" t="s">
        <v>165</v>
      </c>
      <c r="C29" s="6"/>
      <c r="D29" s="59"/>
      <c r="E29" s="4" t="s">
        <v>120</v>
      </c>
      <c r="F29" s="7">
        <f>+'5,1'!I26</f>
        <v>40</v>
      </c>
      <c r="G29" s="8">
        <v>47801.52</v>
      </c>
      <c r="H29" s="9"/>
      <c r="I29" s="8">
        <f>+Tabla22[[#This Row],[VALOR UNI.]]*Tabla22[[#This Row],[CANT.]]</f>
        <v>1912060.7999999998</v>
      </c>
    </row>
    <row r="30" spans="1:11" s="5" customFormat="1" ht="28.8" customHeight="1" x14ac:dyDescent="0.3">
      <c r="A30" s="4">
        <v>5.2</v>
      </c>
      <c r="B30" s="42" t="s">
        <v>184</v>
      </c>
      <c r="C30" s="6"/>
      <c r="D30" s="59"/>
      <c r="E30" s="4" t="s">
        <v>120</v>
      </c>
      <c r="F30" s="7">
        <f>+'5,2'!I26</f>
        <v>2</v>
      </c>
      <c r="G30" s="8">
        <v>77448.42</v>
      </c>
      <c r="H30" s="9"/>
      <c r="I30" s="8">
        <f>+Tabla22[[#This Row],[VALOR UNI.]]*Tabla22[[#This Row],[CANT.]]</f>
        <v>154896.84</v>
      </c>
    </row>
    <row r="31" spans="1:11" s="5" customFormat="1" x14ac:dyDescent="0.3">
      <c r="A31" s="4">
        <v>5.3</v>
      </c>
      <c r="B31" s="42" t="s">
        <v>163</v>
      </c>
      <c r="C31" s="6"/>
      <c r="D31" s="59"/>
      <c r="E31" s="4" t="s">
        <v>87</v>
      </c>
      <c r="F31" s="7">
        <f>+'5,3'!I26</f>
        <v>29.25</v>
      </c>
      <c r="G31" s="8">
        <v>56248.73</v>
      </c>
      <c r="H31" s="9"/>
      <c r="I31" s="8">
        <f>+Tabla22[[#This Row],[VALOR UNI.]]*Tabla22[[#This Row],[CANT.]]</f>
        <v>1645275.3525</v>
      </c>
    </row>
    <row r="32" spans="1:11" s="5" customFormat="1" ht="28.8" x14ac:dyDescent="0.3">
      <c r="A32" s="4">
        <v>5.4</v>
      </c>
      <c r="B32" s="42" t="s">
        <v>185</v>
      </c>
      <c r="C32" s="6"/>
      <c r="D32" s="59"/>
      <c r="E32" s="4" t="s">
        <v>87</v>
      </c>
      <c r="F32" s="7">
        <f>+'5,4'!I17</f>
        <v>28</v>
      </c>
      <c r="G32" s="8">
        <v>56248.73</v>
      </c>
      <c r="H32" s="9"/>
      <c r="I32" s="8">
        <f>+Tabla22[[#This Row],[VALOR UNI.]]*Tabla22[[#This Row],[CANT.]]</f>
        <v>1574964.4400000002</v>
      </c>
    </row>
    <row r="33" spans="1:11" s="5" customFormat="1" ht="28.8" x14ac:dyDescent="0.3">
      <c r="A33" s="4">
        <v>5.5</v>
      </c>
      <c r="B33" s="42" t="s">
        <v>186</v>
      </c>
      <c r="C33" s="6"/>
      <c r="D33" s="59"/>
      <c r="E33" s="4" t="s">
        <v>87</v>
      </c>
      <c r="F33" s="7">
        <f>+'5,5'!I26</f>
        <v>4</v>
      </c>
      <c r="G33" s="8">
        <v>31392.59</v>
      </c>
      <c r="H33" s="9"/>
      <c r="I33" s="8">
        <f>+Tabla22[[#This Row],[VALOR UNI.]]*Tabla22[[#This Row],[CANT.]]</f>
        <v>125570.36</v>
      </c>
    </row>
    <row r="34" spans="1:11" s="5" customFormat="1" ht="28.8" x14ac:dyDescent="0.3">
      <c r="A34" s="4">
        <v>5.6</v>
      </c>
      <c r="B34" s="42" t="s">
        <v>187</v>
      </c>
      <c r="C34" s="6"/>
      <c r="D34" s="59"/>
      <c r="E34" s="4" t="s">
        <v>87</v>
      </c>
      <c r="F34" s="7">
        <f>+'5,6'!I26</f>
        <v>6</v>
      </c>
      <c r="G34" s="8">
        <v>147321.03</v>
      </c>
      <c r="H34" s="9"/>
      <c r="I34" s="8">
        <f>+Tabla22[[#This Row],[VALOR UNI.]]*Tabla22[[#This Row],[CANT.]]</f>
        <v>883926.17999999993</v>
      </c>
    </row>
    <row r="35" spans="1:11" s="5" customFormat="1" ht="28.8" x14ac:dyDescent="0.3">
      <c r="A35" s="4">
        <v>5.7</v>
      </c>
      <c r="B35" s="42" t="s">
        <v>162</v>
      </c>
      <c r="C35" s="6"/>
      <c r="D35" s="59"/>
      <c r="E35" s="4" t="s">
        <v>121</v>
      </c>
      <c r="F35" s="7">
        <f>+'5,7'!$I$26</f>
        <v>2</v>
      </c>
      <c r="G35" s="8">
        <v>43826.44</v>
      </c>
      <c r="H35" s="9"/>
      <c r="I35" s="8">
        <f>+Tabla22[[#This Row],[VALOR UNI.]]*Tabla22[[#This Row],[CANT.]]</f>
        <v>87652.88</v>
      </c>
    </row>
    <row r="36" spans="1:11" s="5" customFormat="1" x14ac:dyDescent="0.3">
      <c r="A36" s="11">
        <v>6</v>
      </c>
      <c r="B36" s="10" t="s">
        <v>195</v>
      </c>
      <c r="C36" s="6"/>
      <c r="D36" s="59"/>
      <c r="E36" s="4"/>
      <c r="F36" s="7"/>
      <c r="G36" s="8"/>
      <c r="H36" s="9"/>
      <c r="I36" s="8"/>
    </row>
    <row r="37" spans="1:11" s="5" customFormat="1" ht="28.8" x14ac:dyDescent="0.3">
      <c r="A37" s="4">
        <v>6.1</v>
      </c>
      <c r="B37" s="42" t="s">
        <v>196</v>
      </c>
      <c r="C37" s="6"/>
      <c r="D37" s="59"/>
      <c r="E37" s="4" t="s">
        <v>121</v>
      </c>
      <c r="F37" s="7">
        <f>+'6,1'!$I$17</f>
        <v>1</v>
      </c>
      <c r="G37" s="8">
        <v>4764236.12</v>
      </c>
      <c r="H37" s="9"/>
      <c r="I37" s="8">
        <f>+Tabla22[[#This Row],[VALOR UNI.]]*Tabla22[[#This Row],[CANT.]]</f>
        <v>4764236.12</v>
      </c>
    </row>
    <row r="38" spans="1:11" s="5" customFormat="1" x14ac:dyDescent="0.3">
      <c r="A38" s="11">
        <v>7</v>
      </c>
      <c r="B38" s="10" t="s">
        <v>118</v>
      </c>
      <c r="C38" s="6"/>
      <c r="D38" s="59"/>
      <c r="E38" s="4"/>
      <c r="F38" s="7"/>
      <c r="G38" s="8"/>
      <c r="H38" s="9"/>
      <c r="I38" s="8"/>
    </row>
    <row r="39" spans="1:11" s="5" customFormat="1" x14ac:dyDescent="0.3">
      <c r="A39" s="4">
        <v>7.1</v>
      </c>
      <c r="B39" s="42" t="s">
        <v>191</v>
      </c>
      <c r="C39" s="6"/>
      <c r="D39" s="59"/>
      <c r="E39" s="4" t="s">
        <v>182</v>
      </c>
      <c r="F39" s="7">
        <f>+'7,1'!$I$17</f>
        <v>52.097999999999999</v>
      </c>
      <c r="G39" s="8">
        <f>+'A.P.U.-TRANSPORTE DE MATERIALES'!H52</f>
        <v>17713.32</v>
      </c>
      <c r="H39" s="9"/>
      <c r="I39" s="8">
        <f>+Tabla22[[#This Row],[VALOR UNI.]]*Tabla22[[#This Row],[CANT.]]</f>
        <v>922828.54535999999</v>
      </c>
    </row>
    <row r="40" spans="1:11" ht="28.8" customHeight="1" x14ac:dyDescent="0.3">
      <c r="A40" s="4">
        <v>7.2</v>
      </c>
      <c r="B40" s="42" t="s">
        <v>189</v>
      </c>
      <c r="C40" s="6"/>
      <c r="D40" s="59"/>
      <c r="E40" s="4" t="s">
        <v>161</v>
      </c>
      <c r="F40" s="7">
        <f>+'7,2'!I26</f>
        <v>24</v>
      </c>
      <c r="G40" s="8">
        <v>85354.74</v>
      </c>
      <c r="H40" s="9"/>
      <c r="I40" s="8">
        <f>+Tabla22[[#This Row],[VALOR UNI.]]*Tabla22[[#This Row],[CANT.]]</f>
        <v>2048513.7600000002</v>
      </c>
    </row>
    <row r="41" spans="1:11" ht="43.2" x14ac:dyDescent="0.3">
      <c r="A41" s="96">
        <v>7.3</v>
      </c>
      <c r="B41" s="154" t="s">
        <v>190</v>
      </c>
      <c r="C41" s="97"/>
      <c r="D41" s="98"/>
      <c r="E41" s="96" t="s">
        <v>161</v>
      </c>
      <c r="F41" s="155">
        <f>+'7,3'!I16</f>
        <v>18</v>
      </c>
      <c r="G41" s="99">
        <v>98791.37</v>
      </c>
      <c r="H41" s="100"/>
      <c r="I41" s="8">
        <f>+Tabla22[[#This Row],[VALOR UNI.]]*Tabla22[[#This Row],[CANT.]]</f>
        <v>1778244.66</v>
      </c>
    </row>
    <row r="42" spans="1:11" x14ac:dyDescent="0.3">
      <c r="A42" s="188" t="s">
        <v>25</v>
      </c>
      <c r="B42" s="189"/>
      <c r="C42" s="189"/>
      <c r="D42" s="189"/>
      <c r="E42" s="189"/>
      <c r="F42" s="189"/>
      <c r="G42" s="189"/>
      <c r="H42" s="17" t="e">
        <f>SUBTOTAL(109,[9]!Tabla22[IVA])</f>
        <v>#REF!</v>
      </c>
      <c r="I42" s="15">
        <f>+SUM(I11:I41)</f>
        <v>29262826.851860002</v>
      </c>
    </row>
    <row r="43" spans="1:11" x14ac:dyDescent="0.3">
      <c r="A43" s="179" t="s">
        <v>26</v>
      </c>
      <c r="B43" s="180"/>
      <c r="C43" s="180"/>
      <c r="D43" s="180"/>
      <c r="E43" s="180"/>
      <c r="F43" s="181"/>
      <c r="G43" s="18">
        <v>0.15</v>
      </c>
      <c r="H43" s="4"/>
      <c r="I43" s="8">
        <f>+G43*I42</f>
        <v>4389424.0277789999</v>
      </c>
    </row>
    <row r="44" spans="1:11" x14ac:dyDescent="0.3">
      <c r="A44" s="179" t="s">
        <v>27</v>
      </c>
      <c r="B44" s="180"/>
      <c r="C44" s="180"/>
      <c r="D44" s="180"/>
      <c r="E44" s="180"/>
      <c r="F44" s="181"/>
      <c r="G44" s="18">
        <v>0.03</v>
      </c>
      <c r="H44" s="4"/>
      <c r="I44" s="8">
        <f>+G44*I42</f>
        <v>877884.80555579998</v>
      </c>
    </row>
    <row r="45" spans="1:11" x14ac:dyDescent="0.3">
      <c r="A45" s="179" t="s">
        <v>28</v>
      </c>
      <c r="B45" s="180"/>
      <c r="C45" s="180"/>
      <c r="D45" s="180"/>
      <c r="E45" s="180"/>
      <c r="F45" s="181"/>
      <c r="G45" s="18">
        <v>0.05</v>
      </c>
      <c r="H45" s="4"/>
      <c r="I45" s="8">
        <f>+G45*I42</f>
        <v>1463141.3425930003</v>
      </c>
    </row>
    <row r="46" spans="1:11" x14ac:dyDescent="0.3">
      <c r="A46" s="182" t="s">
        <v>29</v>
      </c>
      <c r="B46" s="180"/>
      <c r="C46" s="180"/>
      <c r="D46" s="180"/>
      <c r="E46" s="180"/>
      <c r="F46" s="180"/>
      <c r="G46" s="180"/>
      <c r="H46" s="156"/>
      <c r="I46" s="15">
        <f>+SUM(I43:I45)</f>
        <v>6730450.1759278001</v>
      </c>
      <c r="K46" s="165"/>
    </row>
    <row r="47" spans="1:11" ht="30" customHeight="1" x14ac:dyDescent="0.3">
      <c r="A47" s="183" t="s">
        <v>30</v>
      </c>
      <c r="B47" s="184"/>
      <c r="C47" s="184"/>
      <c r="D47" s="184"/>
      <c r="E47" s="184"/>
      <c r="F47" s="184"/>
      <c r="G47" s="184"/>
      <c r="H47" s="163"/>
      <c r="I47" s="164">
        <f>ROUND(I42+I46,0)</f>
        <v>35993277</v>
      </c>
    </row>
    <row r="48" spans="1:11" ht="35.4" customHeight="1" x14ac:dyDescent="0.3">
      <c r="A48" s="185" t="s">
        <v>201</v>
      </c>
      <c r="B48" s="186"/>
      <c r="C48" s="186"/>
      <c r="D48" s="186"/>
      <c r="E48" s="186"/>
      <c r="F48" s="186"/>
      <c r="G48" s="186"/>
      <c r="H48" s="186"/>
      <c r="I48" s="187"/>
    </row>
    <row r="49" spans="1:9" x14ac:dyDescent="0.3">
      <c r="A49" s="16"/>
      <c r="B49" s="16"/>
      <c r="C49" s="16"/>
      <c r="D49" s="16"/>
      <c r="E49" s="16"/>
      <c r="F49" s="16"/>
      <c r="G49" s="16"/>
      <c r="H49" s="16"/>
      <c r="I49" s="16"/>
    </row>
    <row r="50" spans="1:9" ht="30" customHeight="1" x14ac:dyDescent="0.3">
      <c r="A50" s="16"/>
      <c r="B50" s="16"/>
      <c r="C50" s="16"/>
      <c r="D50" s="16"/>
      <c r="E50" s="16"/>
      <c r="F50" s="16"/>
      <c r="G50" s="16"/>
      <c r="H50" s="16"/>
      <c r="I50" s="16"/>
    </row>
    <row r="51" spans="1:9" x14ac:dyDescent="0.3">
      <c r="A51" s="14" t="s">
        <v>1</v>
      </c>
      <c r="C51" s="1"/>
      <c r="D51" s="1"/>
      <c r="E51" s="1"/>
      <c r="F51" t="s">
        <v>4</v>
      </c>
      <c r="G51" s="1"/>
      <c r="H51" s="1"/>
      <c r="I51" s="1"/>
    </row>
    <row r="52" spans="1:9" ht="27" customHeight="1" x14ac:dyDescent="0.3">
      <c r="A52" s="14" t="s">
        <v>2</v>
      </c>
      <c r="C52" s="166" t="s">
        <v>171</v>
      </c>
      <c r="D52" s="166"/>
      <c r="E52" s="166"/>
      <c r="G52" t="s">
        <v>5</v>
      </c>
    </row>
    <row r="53" spans="1:9" ht="23.4" customHeight="1" x14ac:dyDescent="0.3">
      <c r="A53" s="14" t="s">
        <v>7</v>
      </c>
      <c r="C53" s="167" t="str">
        <f>+E1</f>
        <v>INSTITUCION EDUCATIVA LA INMACULADA (PRINCIPAL y PRIMARIA)</v>
      </c>
      <c r="D53" s="167"/>
      <c r="E53" s="167"/>
      <c r="G53" t="s">
        <v>6</v>
      </c>
    </row>
    <row r="54" spans="1:9" x14ac:dyDescent="0.3">
      <c r="A54" s="14" t="s">
        <v>3</v>
      </c>
      <c r="C54" s="168" t="s">
        <v>8</v>
      </c>
      <c r="D54" s="168"/>
      <c r="E54" s="168"/>
    </row>
  </sheetData>
  <mergeCells count="16">
    <mergeCell ref="C52:E52"/>
    <mergeCell ref="C53:E53"/>
    <mergeCell ref="C54:E54"/>
    <mergeCell ref="E1:I1"/>
    <mergeCell ref="E2:I2"/>
    <mergeCell ref="E3:I3"/>
    <mergeCell ref="E4:I4"/>
    <mergeCell ref="E5:I5"/>
    <mergeCell ref="E6:I6"/>
    <mergeCell ref="A43:F43"/>
    <mergeCell ref="A44:F44"/>
    <mergeCell ref="A45:F45"/>
    <mergeCell ref="A46:G46"/>
    <mergeCell ref="A47:G47"/>
    <mergeCell ref="A48:I48"/>
    <mergeCell ref="A42:G42"/>
  </mergeCells>
  <pageMargins left="0.7" right="0.7" top="1" bottom="1.1333333333333333" header="0.3" footer="0.3"/>
  <pageSetup paperSize="9" scale="32" orientation="landscape" r:id="rId1"/>
  <headerFooter>
    <oddHeader>&amp;C&amp;"Arial,Negrita"&amp;12PRESUPUESTO PROYECTOS INSTITUCIONES EDUCATIVAS
EDUCACIÓN&amp;R&amp;"-,Negrita"&amp;G</oddHeader>
    <oddFooter>&amp;L&amp;"Arial,Normal"&amp;9CODIGO  MI2-F254
VERSION 2
FECHA DE APROBACION 29/06/2022&amp;C&amp;"Arial,Normal"&amp;9Pagina &amp;N de &amp;N&amp;R&amp;G</oddFooter>
  </headerFooter>
  <legacyDrawingHF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9"/>
  <sheetViews>
    <sheetView view="pageBreakPreview" zoomScale="85" zoomScaleNormal="100" zoomScaleSheetLayoutView="85" workbookViewId="0">
      <selection activeCell="C7" sqref="C7:G7"/>
    </sheetView>
  </sheetViews>
  <sheetFormatPr baseColWidth="10" defaultColWidth="11.44140625" defaultRowHeight="13.8" x14ac:dyDescent="0.25"/>
  <cols>
    <col min="1" max="1" width="11.44140625" style="44"/>
    <col min="2" max="2" width="4.88671875" style="44" customWidth="1"/>
    <col min="3" max="3" width="40.44140625" style="44" customWidth="1"/>
    <col min="4" max="4" width="8.44140625" style="44" customWidth="1"/>
    <col min="5" max="5" width="7" style="44" customWidth="1"/>
    <col min="6" max="6" width="15.88671875" style="44" customWidth="1"/>
    <col min="7" max="7" width="16.5546875" style="44" customWidth="1"/>
    <col min="8" max="8" width="16" style="44" customWidth="1"/>
    <col min="9" max="16384" width="11.44140625" style="44"/>
  </cols>
  <sheetData>
    <row r="1" spans="1:8" ht="17.399999999999999" x14ac:dyDescent="0.25">
      <c r="A1" s="191" t="s">
        <v>53</v>
      </c>
      <c r="B1" s="191"/>
      <c r="C1" s="191"/>
      <c r="D1" s="191"/>
      <c r="E1" s="191"/>
      <c r="F1" s="191"/>
      <c r="G1" s="191"/>
      <c r="H1" s="191"/>
    </row>
    <row r="2" spans="1:8" ht="15.6" x14ac:dyDescent="0.25">
      <c r="A2" s="192"/>
      <c r="B2" s="192"/>
      <c r="C2" s="192"/>
      <c r="D2" s="192"/>
      <c r="E2" s="192"/>
      <c r="F2" s="192"/>
      <c r="G2" s="192"/>
      <c r="H2" s="192"/>
    </row>
    <row r="3" spans="1:8" ht="33.75" customHeight="1" x14ac:dyDescent="0.25">
      <c r="A3" s="193" t="s">
        <v>81</v>
      </c>
      <c r="B3" s="194"/>
      <c r="C3" s="194"/>
      <c r="D3" s="194"/>
      <c r="E3" s="194"/>
      <c r="F3" s="194"/>
      <c r="G3" s="194"/>
      <c r="H3" s="194"/>
    </row>
    <row r="4" spans="1:8" x14ac:dyDescent="0.25">
      <c r="A4" s="190"/>
      <c r="B4" s="190"/>
      <c r="C4" s="190"/>
      <c r="D4" s="190"/>
      <c r="E4" s="190"/>
      <c r="F4" s="190"/>
      <c r="G4" s="190"/>
      <c r="H4" s="190"/>
    </row>
    <row r="5" spans="1:8" ht="69" customHeight="1" x14ac:dyDescent="0.25">
      <c r="A5" s="57" t="s">
        <v>33</v>
      </c>
      <c r="B5" s="45">
        <f>PRESUPUESTO!A15</f>
        <v>2</v>
      </c>
      <c r="C5" s="46" t="str">
        <f>PRESUPUESTO!B15</f>
        <v>SOPORTE PLACA</v>
      </c>
      <c r="D5" s="57" t="s">
        <v>34</v>
      </c>
      <c r="E5" s="47">
        <f>PRESUPUESTO!A16</f>
        <v>2.1</v>
      </c>
      <c r="F5" s="195" t="str">
        <f>PRESUPUESTO!B16</f>
        <v>Acero ASTM - A706 (Incluye: suministro - fabricacion - pintura - montaje). Cod. 5422</v>
      </c>
      <c r="G5" s="196"/>
      <c r="H5" s="48" t="s">
        <v>83</v>
      </c>
    </row>
    <row r="6" spans="1:8" x14ac:dyDescent="0.25">
      <c r="A6" s="190"/>
      <c r="B6" s="190"/>
      <c r="C6" s="190"/>
      <c r="D6" s="190"/>
      <c r="E6" s="190"/>
      <c r="F6" s="190"/>
      <c r="G6" s="19"/>
      <c r="H6" s="38"/>
    </row>
    <row r="7" spans="1:8" x14ac:dyDescent="0.25">
      <c r="A7" s="197" t="s">
        <v>54</v>
      </c>
      <c r="B7" s="197"/>
      <c r="C7" s="197"/>
      <c r="D7" s="197"/>
      <c r="E7" s="197"/>
      <c r="F7" s="197"/>
      <c r="G7" s="197"/>
      <c r="H7" s="197"/>
    </row>
    <row r="8" spans="1:8" x14ac:dyDescent="0.25">
      <c r="A8" s="197" t="s">
        <v>55</v>
      </c>
      <c r="B8" s="197"/>
      <c r="C8" s="197"/>
      <c r="D8" s="49" t="s">
        <v>36</v>
      </c>
      <c r="E8" s="58" t="s">
        <v>20</v>
      </c>
      <c r="F8" s="49" t="s">
        <v>56</v>
      </c>
      <c r="G8" s="49" t="s">
        <v>57</v>
      </c>
      <c r="H8" s="198"/>
    </row>
    <row r="9" spans="1:8" x14ac:dyDescent="0.25">
      <c r="A9" s="199" t="s">
        <v>58</v>
      </c>
      <c r="B9" s="199"/>
      <c r="C9" s="199"/>
      <c r="D9" s="27" t="s">
        <v>59</v>
      </c>
      <c r="E9" s="27">
        <v>0.67</v>
      </c>
      <c r="F9" s="50">
        <v>2201.6</v>
      </c>
      <c r="G9" s="50">
        <f>E9*F9</f>
        <v>1475.0720000000001</v>
      </c>
      <c r="H9" s="198"/>
    </row>
    <row r="10" spans="1:8" ht="15" customHeight="1" x14ac:dyDescent="0.25">
      <c r="A10" s="199" t="s">
        <v>88</v>
      </c>
      <c r="B10" s="199"/>
      <c r="C10" s="199"/>
      <c r="D10" s="27" t="s">
        <v>59</v>
      </c>
      <c r="E10" s="27">
        <v>1</v>
      </c>
      <c r="F10" s="50">
        <v>174</v>
      </c>
      <c r="G10" s="50">
        <f>E10*F10</f>
        <v>174</v>
      </c>
      <c r="H10" s="198"/>
    </row>
    <row r="11" spans="1:8" x14ac:dyDescent="0.25">
      <c r="A11" s="199" t="s">
        <v>89</v>
      </c>
      <c r="B11" s="199"/>
      <c r="C11" s="199"/>
      <c r="D11" s="27" t="s">
        <v>59</v>
      </c>
      <c r="E11" s="27">
        <v>3.3000000000000002E-2</v>
      </c>
      <c r="F11" s="50">
        <v>7537</v>
      </c>
      <c r="G11" s="50">
        <f>E11*F11</f>
        <v>248.721</v>
      </c>
      <c r="H11" s="198"/>
    </row>
    <row r="12" spans="1:8" x14ac:dyDescent="0.25">
      <c r="A12" s="200"/>
      <c r="B12" s="201"/>
      <c r="C12" s="202"/>
      <c r="D12" s="27"/>
      <c r="E12" s="27"/>
      <c r="F12" s="50"/>
      <c r="G12" s="50">
        <f t="shared" ref="G12:G13" si="0">E12*F12</f>
        <v>0</v>
      </c>
      <c r="H12" s="198"/>
    </row>
    <row r="13" spans="1:8" x14ac:dyDescent="0.25">
      <c r="A13" s="200"/>
      <c r="B13" s="201"/>
      <c r="C13" s="202"/>
      <c r="D13" s="27"/>
      <c r="E13" s="27"/>
      <c r="F13" s="50"/>
      <c r="G13" s="50">
        <f t="shared" si="0"/>
        <v>0</v>
      </c>
      <c r="H13" s="198"/>
    </row>
    <row r="14" spans="1:8" x14ac:dyDescent="0.25">
      <c r="A14" s="199"/>
      <c r="B14" s="199"/>
      <c r="C14" s="199"/>
      <c r="D14" s="27"/>
      <c r="E14" s="27"/>
      <c r="F14" s="50"/>
      <c r="G14" s="50">
        <f>E14*F14</f>
        <v>0</v>
      </c>
      <c r="H14" s="198"/>
    </row>
    <row r="15" spans="1:8" x14ac:dyDescent="0.25">
      <c r="A15" s="203" t="s">
        <v>60</v>
      </c>
      <c r="B15" s="203"/>
      <c r="C15" s="203"/>
      <c r="D15" s="203"/>
      <c r="E15" s="203"/>
      <c r="F15" s="203"/>
      <c r="G15" s="203"/>
      <c r="H15" s="51">
        <f>SUM(G9:G14)</f>
        <v>1897.7930000000001</v>
      </c>
    </row>
    <row r="16" spans="1:8" x14ac:dyDescent="0.25">
      <c r="A16" s="190"/>
      <c r="B16" s="190"/>
      <c r="C16" s="190"/>
      <c r="D16" s="190"/>
      <c r="E16" s="190"/>
      <c r="F16" s="190"/>
      <c r="G16" s="190"/>
      <c r="H16" s="190"/>
    </row>
    <row r="17" spans="1:8" x14ac:dyDescent="0.25">
      <c r="A17" s="204" t="s">
        <v>61</v>
      </c>
      <c r="B17" s="205"/>
      <c r="C17" s="205"/>
      <c r="D17" s="205"/>
      <c r="E17" s="205"/>
      <c r="F17" s="205"/>
      <c r="G17" s="205"/>
      <c r="H17" s="206"/>
    </row>
    <row r="18" spans="1:8" x14ac:dyDescent="0.25">
      <c r="A18" s="197" t="s">
        <v>55</v>
      </c>
      <c r="B18" s="197"/>
      <c r="C18" s="197"/>
      <c r="D18" s="58" t="s">
        <v>36</v>
      </c>
      <c r="E18" s="58" t="s">
        <v>20</v>
      </c>
      <c r="F18" s="49" t="s">
        <v>56</v>
      </c>
      <c r="G18" s="49" t="s">
        <v>57</v>
      </c>
      <c r="H18" s="198"/>
    </row>
    <row r="19" spans="1:8" ht="16.5" customHeight="1" x14ac:dyDescent="0.25">
      <c r="A19" s="199" t="s">
        <v>90</v>
      </c>
      <c r="B19" s="199"/>
      <c r="C19" s="199"/>
      <c r="D19" s="27" t="s">
        <v>95</v>
      </c>
      <c r="E19" s="27">
        <v>15</v>
      </c>
      <c r="F19" s="50">
        <v>100</v>
      </c>
      <c r="G19" s="50">
        <f t="shared" ref="G19:G25" si="1">E19*F19</f>
        <v>1500</v>
      </c>
      <c r="H19" s="198"/>
    </row>
    <row r="20" spans="1:8" ht="18" customHeight="1" x14ac:dyDescent="0.25">
      <c r="A20" s="199" t="s">
        <v>91</v>
      </c>
      <c r="B20" s="199"/>
      <c r="C20" s="199"/>
      <c r="D20" s="27" t="s">
        <v>95</v>
      </c>
      <c r="E20" s="27">
        <v>5.0000000000000001E-3</v>
      </c>
      <c r="F20" s="50">
        <v>7582</v>
      </c>
      <c r="G20" s="50">
        <f t="shared" si="1"/>
        <v>37.910000000000004</v>
      </c>
      <c r="H20" s="198"/>
    </row>
    <row r="21" spans="1:8" x14ac:dyDescent="0.25">
      <c r="A21" s="199" t="s">
        <v>92</v>
      </c>
      <c r="B21" s="199"/>
      <c r="C21" s="199"/>
      <c r="D21" s="27" t="s">
        <v>52</v>
      </c>
      <c r="E21" s="27">
        <v>1.4999999999999999E-2</v>
      </c>
      <c r="F21" s="50">
        <v>175942</v>
      </c>
      <c r="G21" s="50">
        <f t="shared" si="1"/>
        <v>2639.13</v>
      </c>
      <c r="H21" s="198"/>
    </row>
    <row r="22" spans="1:8" x14ac:dyDescent="0.25">
      <c r="A22" s="199" t="s">
        <v>113</v>
      </c>
      <c r="B22" s="199"/>
      <c r="C22" s="199"/>
      <c r="D22" s="27" t="s">
        <v>52</v>
      </c>
      <c r="E22" s="27">
        <v>7.0000000000000007E-2</v>
      </c>
      <c r="F22" s="50">
        <v>57572</v>
      </c>
      <c r="G22" s="50">
        <f t="shared" si="1"/>
        <v>4030.0400000000004</v>
      </c>
      <c r="H22" s="198"/>
    </row>
    <row r="23" spans="1:8" x14ac:dyDescent="0.25">
      <c r="A23" s="212" t="s">
        <v>93</v>
      </c>
      <c r="B23" s="213"/>
      <c r="C23" s="214"/>
      <c r="D23" s="27" t="s">
        <v>52</v>
      </c>
      <c r="E23" s="26">
        <v>1</v>
      </c>
      <c r="F23" s="50">
        <v>377</v>
      </c>
      <c r="G23" s="50">
        <f t="shared" si="1"/>
        <v>377</v>
      </c>
      <c r="H23" s="27"/>
    </row>
    <row r="24" spans="1:8" x14ac:dyDescent="0.25">
      <c r="A24" s="212" t="s">
        <v>94</v>
      </c>
      <c r="B24" s="213"/>
      <c r="C24" s="214"/>
      <c r="D24" s="27" t="s">
        <v>52</v>
      </c>
      <c r="E24" s="26">
        <v>0.1</v>
      </c>
      <c r="F24" s="50">
        <v>35735</v>
      </c>
      <c r="G24" s="50">
        <f t="shared" si="1"/>
        <v>3573.5</v>
      </c>
      <c r="H24" s="27"/>
    </row>
    <row r="25" spans="1:8" x14ac:dyDescent="0.25">
      <c r="A25" s="212" t="s">
        <v>96</v>
      </c>
      <c r="B25" s="213"/>
      <c r="C25" s="214"/>
      <c r="D25" s="27" t="s">
        <v>97</v>
      </c>
      <c r="E25" s="26">
        <v>0.05</v>
      </c>
      <c r="F25" s="50">
        <v>4127</v>
      </c>
      <c r="G25" s="50">
        <f t="shared" si="1"/>
        <v>206.35000000000002</v>
      </c>
      <c r="H25" s="27"/>
    </row>
    <row r="26" spans="1:8" x14ac:dyDescent="0.25">
      <c r="A26" s="203" t="s">
        <v>60</v>
      </c>
      <c r="B26" s="203"/>
      <c r="C26" s="203"/>
      <c r="D26" s="203"/>
      <c r="E26" s="203"/>
      <c r="F26" s="203"/>
      <c r="G26" s="203"/>
      <c r="H26" s="51">
        <f>SUM(G19:G25)</f>
        <v>12363.93</v>
      </c>
    </row>
    <row r="27" spans="1:8" x14ac:dyDescent="0.25">
      <c r="A27" s="190"/>
      <c r="B27" s="190"/>
      <c r="C27" s="190"/>
      <c r="D27" s="190"/>
      <c r="E27" s="190"/>
      <c r="F27" s="190"/>
      <c r="G27" s="190"/>
      <c r="H27" s="190"/>
    </row>
    <row r="28" spans="1:8" x14ac:dyDescent="0.25">
      <c r="A28" s="197" t="s">
        <v>62</v>
      </c>
      <c r="B28" s="197"/>
      <c r="C28" s="197"/>
      <c r="D28" s="197"/>
      <c r="E28" s="197"/>
      <c r="F28" s="197"/>
      <c r="G28" s="197"/>
      <c r="H28" s="197"/>
    </row>
    <row r="29" spans="1:8" x14ac:dyDescent="0.25">
      <c r="A29" s="197" t="s">
        <v>55</v>
      </c>
      <c r="B29" s="197"/>
      <c r="C29" s="197"/>
      <c r="D29" s="58" t="s">
        <v>36</v>
      </c>
      <c r="E29" s="58" t="s">
        <v>63</v>
      </c>
      <c r="F29" s="49" t="s">
        <v>56</v>
      </c>
      <c r="G29" s="49" t="s">
        <v>57</v>
      </c>
      <c r="H29" s="198"/>
    </row>
    <row r="30" spans="1:8" x14ac:dyDescent="0.25">
      <c r="A30" s="199" t="s">
        <v>64</v>
      </c>
      <c r="B30" s="199"/>
      <c r="C30" s="199"/>
      <c r="D30" s="27" t="s">
        <v>59</v>
      </c>
      <c r="E30" s="27">
        <v>0.67</v>
      </c>
      <c r="F30" s="50">
        <v>22016</v>
      </c>
      <c r="G30" s="50">
        <f>E30*F30</f>
        <v>14750.720000000001</v>
      </c>
      <c r="H30" s="198"/>
    </row>
    <row r="31" spans="1:8" x14ac:dyDescent="0.25">
      <c r="A31" s="199"/>
      <c r="B31" s="199"/>
      <c r="C31" s="199"/>
      <c r="D31" s="27"/>
      <c r="E31" s="27"/>
      <c r="F31" s="50"/>
      <c r="G31" s="50">
        <f>E31*F31</f>
        <v>0</v>
      </c>
      <c r="H31" s="198"/>
    </row>
    <row r="32" spans="1:8" x14ac:dyDescent="0.25">
      <c r="A32" s="199"/>
      <c r="B32" s="199"/>
      <c r="C32" s="199"/>
      <c r="D32" s="27"/>
      <c r="E32" s="27"/>
      <c r="F32" s="50"/>
      <c r="G32" s="50">
        <f>E32*F32</f>
        <v>0</v>
      </c>
      <c r="H32" s="198"/>
    </row>
    <row r="33" spans="1:8" x14ac:dyDescent="0.25">
      <c r="A33" s="199"/>
      <c r="B33" s="199"/>
      <c r="C33" s="199"/>
      <c r="D33" s="27"/>
      <c r="E33" s="27"/>
      <c r="F33" s="50"/>
      <c r="G33" s="50">
        <f>E33*F33</f>
        <v>0</v>
      </c>
      <c r="H33" s="198"/>
    </row>
    <row r="34" spans="1:8" x14ac:dyDescent="0.25">
      <c r="A34" s="199"/>
      <c r="B34" s="199"/>
      <c r="C34" s="199"/>
      <c r="D34" s="27"/>
      <c r="E34" s="27"/>
      <c r="F34" s="50"/>
      <c r="G34" s="50">
        <f>E34*F34</f>
        <v>0</v>
      </c>
      <c r="H34" s="198"/>
    </row>
    <row r="35" spans="1:8" x14ac:dyDescent="0.25">
      <c r="A35" s="203" t="s">
        <v>60</v>
      </c>
      <c r="B35" s="203"/>
      <c r="C35" s="203"/>
      <c r="D35" s="203"/>
      <c r="E35" s="203"/>
      <c r="F35" s="203"/>
      <c r="G35" s="203"/>
      <c r="H35" s="51">
        <f>SUM(G30:G34)</f>
        <v>14750.720000000001</v>
      </c>
    </row>
    <row r="36" spans="1:8" x14ac:dyDescent="0.25">
      <c r="A36" s="190"/>
      <c r="B36" s="190"/>
      <c r="C36" s="190"/>
      <c r="D36" s="190"/>
      <c r="E36" s="190"/>
      <c r="F36" s="190"/>
      <c r="G36" s="190"/>
      <c r="H36" s="190"/>
    </row>
    <row r="37" spans="1:8" x14ac:dyDescent="0.25">
      <c r="A37" s="197" t="s">
        <v>65</v>
      </c>
      <c r="B37" s="197"/>
      <c r="C37" s="197"/>
      <c r="D37" s="197"/>
      <c r="E37" s="197"/>
      <c r="F37" s="197"/>
      <c r="G37" s="197"/>
      <c r="H37" s="197"/>
    </row>
    <row r="38" spans="1:8" x14ac:dyDescent="0.25">
      <c r="A38" s="197" t="s">
        <v>55</v>
      </c>
      <c r="B38" s="197"/>
      <c r="C38" s="197"/>
      <c r="D38" s="58" t="s">
        <v>36</v>
      </c>
      <c r="E38" s="58" t="s">
        <v>66</v>
      </c>
      <c r="F38" s="58" t="s">
        <v>56</v>
      </c>
      <c r="G38" s="58" t="s">
        <v>57</v>
      </c>
      <c r="H38" s="198"/>
    </row>
    <row r="39" spans="1:8" x14ac:dyDescent="0.25">
      <c r="A39" s="199"/>
      <c r="B39" s="199"/>
      <c r="C39" s="199"/>
      <c r="D39" s="27"/>
      <c r="E39" s="27"/>
      <c r="F39" s="50"/>
      <c r="G39" s="50">
        <f>E39*F39</f>
        <v>0</v>
      </c>
      <c r="H39" s="198"/>
    </row>
    <row r="40" spans="1:8" x14ac:dyDescent="0.25">
      <c r="A40" s="199"/>
      <c r="B40" s="199"/>
      <c r="C40" s="199"/>
      <c r="D40" s="27"/>
      <c r="E40" s="27"/>
      <c r="F40" s="50"/>
      <c r="G40" s="50">
        <f>E40*F40</f>
        <v>0</v>
      </c>
      <c r="H40" s="198"/>
    </row>
    <row r="41" spans="1:8" x14ac:dyDescent="0.25">
      <c r="A41" s="199"/>
      <c r="B41" s="199"/>
      <c r="C41" s="199"/>
      <c r="D41" s="27"/>
      <c r="E41" s="27"/>
      <c r="F41" s="50"/>
      <c r="G41" s="50">
        <f>E41*F41</f>
        <v>0</v>
      </c>
      <c r="H41" s="198"/>
    </row>
    <row r="42" spans="1:8" x14ac:dyDescent="0.25">
      <c r="A42" s="203" t="s">
        <v>60</v>
      </c>
      <c r="B42" s="203"/>
      <c r="C42" s="203"/>
      <c r="D42" s="203"/>
      <c r="E42" s="203"/>
      <c r="F42" s="203"/>
      <c r="G42" s="203"/>
      <c r="H42" s="51">
        <f>SUM(G39:G41)</f>
        <v>0</v>
      </c>
    </row>
    <row r="43" spans="1:8" x14ac:dyDescent="0.25">
      <c r="A43" s="209" t="s">
        <v>67</v>
      </c>
      <c r="B43" s="209"/>
      <c r="C43" s="209"/>
      <c r="D43" s="209"/>
      <c r="E43" s="209"/>
      <c r="F43" s="209"/>
      <c r="G43" s="209"/>
      <c r="H43" s="52">
        <f>H15+H26+H35+H42</f>
        <v>29012.442999999999</v>
      </c>
    </row>
    <row r="44" spans="1:8" x14ac:dyDescent="0.25">
      <c r="A44" s="19"/>
      <c r="B44" s="19"/>
      <c r="C44" s="19"/>
      <c r="D44" s="19"/>
      <c r="E44" s="19"/>
      <c r="F44" s="19"/>
      <c r="G44" s="19"/>
      <c r="H44" s="19"/>
    </row>
    <row r="45" spans="1:8" x14ac:dyDescent="0.25">
      <c r="A45" s="216" t="s">
        <v>68</v>
      </c>
      <c r="B45" s="216"/>
      <c r="C45" s="216"/>
      <c r="D45" s="216"/>
      <c r="E45" s="216"/>
      <c r="F45" s="216"/>
      <c r="G45" s="216"/>
      <c r="H45" s="216"/>
    </row>
    <row r="46" spans="1:8" x14ac:dyDescent="0.25">
      <c r="A46" s="197" t="s">
        <v>55</v>
      </c>
      <c r="B46" s="197"/>
      <c r="C46" s="197"/>
      <c r="D46" s="197"/>
      <c r="E46" s="197"/>
      <c r="F46" s="58" t="s">
        <v>69</v>
      </c>
      <c r="G46" s="58" t="s">
        <v>70</v>
      </c>
      <c r="H46" s="198"/>
    </row>
    <row r="47" spans="1:8" x14ac:dyDescent="0.25">
      <c r="A47" s="217" t="s">
        <v>71</v>
      </c>
      <c r="B47" s="217"/>
      <c r="C47" s="217"/>
      <c r="D47" s="217"/>
      <c r="E47" s="217"/>
      <c r="F47" s="53">
        <v>0.22</v>
      </c>
      <c r="G47" s="54"/>
      <c r="H47" s="198"/>
    </row>
    <row r="48" spans="1:8" x14ac:dyDescent="0.25">
      <c r="A48" s="217" t="s">
        <v>72</v>
      </c>
      <c r="B48" s="217"/>
      <c r="C48" s="217"/>
      <c r="D48" s="217"/>
      <c r="E48" s="217"/>
      <c r="F48" s="53">
        <v>0.03</v>
      </c>
      <c r="G48" s="54"/>
      <c r="H48" s="198"/>
    </row>
    <row r="49" spans="1:8" x14ac:dyDescent="0.25">
      <c r="A49" s="217" t="s">
        <v>73</v>
      </c>
      <c r="B49" s="217"/>
      <c r="C49" s="217"/>
      <c r="D49" s="217"/>
      <c r="E49" s="217"/>
      <c r="F49" s="53">
        <v>0.05</v>
      </c>
      <c r="G49" s="54"/>
      <c r="H49" s="198"/>
    </row>
    <row r="50" spans="1:8" x14ac:dyDescent="0.25">
      <c r="A50" s="208" t="s">
        <v>74</v>
      </c>
      <c r="B50" s="208"/>
      <c r="C50" s="208"/>
      <c r="D50" s="208"/>
      <c r="E50" s="208"/>
      <c r="F50" s="208"/>
      <c r="G50" s="208"/>
      <c r="H50" s="55">
        <f>SUM(G47:G49)</f>
        <v>0</v>
      </c>
    </row>
    <row r="51" spans="1:8" x14ac:dyDescent="0.25">
      <c r="A51" s="19"/>
      <c r="B51" s="19"/>
      <c r="C51" s="19"/>
      <c r="D51" s="19"/>
      <c r="E51" s="19"/>
      <c r="F51" s="19"/>
      <c r="G51" s="19"/>
      <c r="H51" s="19"/>
    </row>
    <row r="52" spans="1:8" x14ac:dyDescent="0.25">
      <c r="A52" s="209" t="s">
        <v>75</v>
      </c>
      <c r="B52" s="209"/>
      <c r="C52" s="209"/>
      <c r="D52" s="209"/>
      <c r="E52" s="209"/>
      <c r="F52" s="209"/>
      <c r="G52" s="209"/>
      <c r="H52" s="56">
        <f>H43+H50</f>
        <v>29012.442999999999</v>
      </c>
    </row>
    <row r="53" spans="1:8" x14ac:dyDescent="0.25">
      <c r="A53" s="19"/>
      <c r="B53" s="19"/>
      <c r="C53" s="19"/>
      <c r="D53" s="19"/>
      <c r="E53" s="19"/>
      <c r="F53" s="19"/>
      <c r="G53" s="19"/>
      <c r="H53" s="19"/>
    </row>
    <row r="54" spans="1:8" x14ac:dyDescent="0.25">
      <c r="A54" s="210" t="s">
        <v>76</v>
      </c>
      <c r="B54" s="210"/>
      <c r="C54" s="210"/>
      <c r="D54" s="210"/>
      <c r="E54" s="210"/>
      <c r="F54" s="211" t="s">
        <v>77</v>
      </c>
      <c r="G54" s="211"/>
      <c r="H54" s="211"/>
    </row>
    <row r="55" spans="1:8" x14ac:dyDescent="0.25">
      <c r="A55" s="207"/>
      <c r="B55" s="207"/>
      <c r="C55" s="207"/>
      <c r="D55" s="207"/>
      <c r="E55" s="207"/>
      <c r="F55" s="211"/>
      <c r="G55" s="211"/>
      <c r="H55" s="211"/>
    </row>
    <row r="56" spans="1:8" x14ac:dyDescent="0.25">
      <c r="A56" s="207"/>
      <c r="B56" s="207"/>
      <c r="C56" s="207"/>
      <c r="D56" s="207"/>
      <c r="E56" s="207"/>
      <c r="F56" s="211"/>
      <c r="G56" s="211"/>
      <c r="H56" s="211"/>
    </row>
    <row r="57" spans="1:8" x14ac:dyDescent="0.25">
      <c r="A57" s="207"/>
      <c r="B57" s="207"/>
      <c r="C57" s="207"/>
      <c r="D57" s="207"/>
      <c r="E57" s="207"/>
      <c r="F57" s="215" t="s">
        <v>78</v>
      </c>
      <c r="G57" s="215"/>
      <c r="H57" s="215"/>
    </row>
    <row r="58" spans="1:8" x14ac:dyDescent="0.25">
      <c r="A58" s="207"/>
      <c r="B58" s="207"/>
      <c r="C58" s="207"/>
      <c r="D58" s="207"/>
      <c r="E58" s="207"/>
      <c r="F58" s="199" t="s">
        <v>79</v>
      </c>
      <c r="G58" s="199"/>
      <c r="H58" s="199"/>
    </row>
    <row r="59" spans="1:8" x14ac:dyDescent="0.25">
      <c r="A59" s="207"/>
      <c r="B59" s="207"/>
      <c r="C59" s="207"/>
      <c r="D59" s="207"/>
      <c r="E59" s="207"/>
      <c r="F59" s="199" t="s">
        <v>80</v>
      </c>
      <c r="G59" s="199"/>
      <c r="H59" s="199"/>
    </row>
  </sheetData>
  <mergeCells count="65">
    <mergeCell ref="A23:C23"/>
    <mergeCell ref="A24:C24"/>
    <mergeCell ref="A25:C25"/>
    <mergeCell ref="A57:E57"/>
    <mergeCell ref="F57:H57"/>
    <mergeCell ref="A42:G42"/>
    <mergeCell ref="A43:G43"/>
    <mergeCell ref="A45:H45"/>
    <mergeCell ref="A46:E46"/>
    <mergeCell ref="H46:H49"/>
    <mergeCell ref="A47:E47"/>
    <mergeCell ref="A48:E48"/>
    <mergeCell ref="A49:E49"/>
    <mergeCell ref="A35:G35"/>
    <mergeCell ref="A36:H36"/>
    <mergeCell ref="A37:H37"/>
    <mergeCell ref="A58:E58"/>
    <mergeCell ref="F58:H58"/>
    <mergeCell ref="A59:E59"/>
    <mergeCell ref="F59:H59"/>
    <mergeCell ref="A50:G50"/>
    <mergeCell ref="A52:G52"/>
    <mergeCell ref="A54:E54"/>
    <mergeCell ref="F54:H56"/>
    <mergeCell ref="A55:E55"/>
    <mergeCell ref="A56:E56"/>
    <mergeCell ref="A38:C38"/>
    <mergeCell ref="H38:H41"/>
    <mergeCell ref="A39:C39"/>
    <mergeCell ref="A40:C40"/>
    <mergeCell ref="A41:C41"/>
    <mergeCell ref="A26:G26"/>
    <mergeCell ref="A27:H27"/>
    <mergeCell ref="A28:H28"/>
    <mergeCell ref="A29:C29"/>
    <mergeCell ref="H29:H34"/>
    <mergeCell ref="A30:C30"/>
    <mergeCell ref="A31:C31"/>
    <mergeCell ref="A32:C32"/>
    <mergeCell ref="A33:C33"/>
    <mergeCell ref="A34:C34"/>
    <mergeCell ref="A15:G15"/>
    <mergeCell ref="A16:H16"/>
    <mergeCell ref="A17:H17"/>
    <mergeCell ref="A18:C18"/>
    <mergeCell ref="H18:H22"/>
    <mergeCell ref="A19:C19"/>
    <mergeCell ref="A20:C20"/>
    <mergeCell ref="A21:C21"/>
    <mergeCell ref="A22:C22"/>
    <mergeCell ref="A7:H7"/>
    <mergeCell ref="A8:C8"/>
    <mergeCell ref="H8:H14"/>
    <mergeCell ref="A9:C9"/>
    <mergeCell ref="A10:C10"/>
    <mergeCell ref="A11:C11"/>
    <mergeCell ref="A14:C14"/>
    <mergeCell ref="A13:C13"/>
    <mergeCell ref="A12:C12"/>
    <mergeCell ref="A6:F6"/>
    <mergeCell ref="A1:H1"/>
    <mergeCell ref="A2:H2"/>
    <mergeCell ref="A3:H3"/>
    <mergeCell ref="A4:H4"/>
    <mergeCell ref="F5:G5"/>
  </mergeCells>
  <pageMargins left="0.7" right="0.7" top="0.75" bottom="0.75" header="0.3" footer="0.3"/>
  <pageSetup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2"/>
  <sheetViews>
    <sheetView view="pageBreakPreview" zoomScale="70" zoomScaleNormal="70" zoomScaleSheetLayoutView="70" zoomScalePageLayoutView="70" workbookViewId="0">
      <selection activeCell="C7" sqref="C7:G7"/>
    </sheetView>
  </sheetViews>
  <sheetFormatPr baseColWidth="10" defaultColWidth="12.44140625" defaultRowHeight="13.8" x14ac:dyDescent="0.3"/>
  <cols>
    <col min="1" max="1" width="22.33203125" style="61" customWidth="1"/>
    <col min="2" max="2" width="5.44140625" style="61" customWidth="1"/>
    <col min="3" max="3" width="22.33203125" style="61" customWidth="1"/>
    <col min="4" max="4" width="11.109375" style="61" customWidth="1"/>
    <col min="5" max="5" width="14.109375" style="61" customWidth="1"/>
    <col min="6" max="6" width="19.6640625" style="61" customWidth="1"/>
    <col min="7" max="7" width="22.6640625" style="61" customWidth="1"/>
    <col min="8" max="8" width="18.88671875" style="61" customWidth="1"/>
    <col min="9" max="14" width="12.44140625" style="61"/>
    <col min="15" max="15" width="10.5546875" style="61" customWidth="1"/>
    <col min="16" max="16" width="19.109375" style="61" customWidth="1"/>
    <col min="17" max="16384" width="12.44140625" style="61"/>
  </cols>
  <sheetData>
    <row r="1" spans="1:8" ht="24.6" customHeight="1" x14ac:dyDescent="0.3">
      <c r="A1" s="239" t="s">
        <v>53</v>
      </c>
      <c r="B1" s="239"/>
      <c r="C1" s="239"/>
      <c r="D1" s="239"/>
      <c r="E1" s="239"/>
      <c r="F1" s="239"/>
      <c r="G1" s="239"/>
      <c r="H1" s="239"/>
    </row>
    <row r="2" spans="1:8" ht="8.4" customHeight="1" thickBot="1" x14ac:dyDescent="0.35">
      <c r="A2" s="240"/>
      <c r="B2" s="240"/>
      <c r="C2" s="240"/>
      <c r="D2" s="240"/>
      <c r="E2" s="240"/>
      <c r="F2" s="240"/>
      <c r="G2" s="240"/>
      <c r="H2" s="240"/>
    </row>
    <row r="3" spans="1:8" ht="24" customHeight="1" thickBot="1" x14ac:dyDescent="0.35">
      <c r="A3" s="62" t="s">
        <v>98</v>
      </c>
      <c r="B3" s="241" t="str">
        <f>+'[10]PRESUPUESTO OFICIAL'!B6:G6</f>
        <v>ADECUACION DE COCINA Y COMEDOR ESCOLAR, I.E. DIVINO SALVADOR, SEDE EL PALMAR</v>
      </c>
      <c r="C3" s="241"/>
      <c r="D3" s="241"/>
      <c r="E3" s="241"/>
      <c r="F3" s="241"/>
      <c r="G3" s="241"/>
      <c r="H3" s="242"/>
    </row>
    <row r="4" spans="1:8" ht="6" customHeight="1" x14ac:dyDescent="0.3">
      <c r="A4" s="237"/>
      <c r="B4" s="237"/>
      <c r="C4" s="237"/>
      <c r="D4" s="237"/>
      <c r="E4" s="237"/>
      <c r="F4" s="237"/>
      <c r="G4" s="237"/>
      <c r="H4" s="237"/>
    </row>
    <row r="5" spans="1:8" ht="38.4" customHeight="1" x14ac:dyDescent="0.3">
      <c r="A5" s="63" t="s">
        <v>33</v>
      </c>
      <c r="B5" s="64">
        <f>+'[10]PRESUPUESTO OFICIAL'!A20</f>
        <v>5</v>
      </c>
      <c r="C5" s="65" t="str">
        <f>+'[10]PRESUPUESTO OFICIAL'!C20</f>
        <v>PINTURA</v>
      </c>
      <c r="D5" s="63" t="s">
        <v>34</v>
      </c>
      <c r="E5" s="66">
        <f>+'[10]PRESUPUESTO OFICIAL'!A24</f>
        <v>5.4</v>
      </c>
      <c r="F5" s="243" t="str">
        <f>+'[10]PRESUPUESTO OFICIAL'!C24</f>
        <v>Esmalte sobre reja tipo bancaria</v>
      </c>
      <c r="G5" s="243"/>
      <c r="H5" s="67" t="s">
        <v>99</v>
      </c>
    </row>
    <row r="6" spans="1:8" ht="7.2" customHeight="1" x14ac:dyDescent="0.3">
      <c r="A6" s="237"/>
      <c r="B6" s="237"/>
      <c r="C6" s="237"/>
      <c r="D6" s="237"/>
      <c r="E6" s="237"/>
      <c r="F6" s="237"/>
      <c r="H6" s="68"/>
    </row>
    <row r="7" spans="1:8" ht="21.6" customHeight="1" x14ac:dyDescent="0.3">
      <c r="A7" s="234" t="s">
        <v>54</v>
      </c>
      <c r="B7" s="234"/>
      <c r="C7" s="234"/>
      <c r="D7" s="234"/>
      <c r="E7" s="234"/>
      <c r="F7" s="234"/>
      <c r="G7" s="234"/>
      <c r="H7" s="234"/>
    </row>
    <row r="8" spans="1:8" x14ac:dyDescent="0.3">
      <c r="A8" s="234" t="s">
        <v>55</v>
      </c>
      <c r="B8" s="234"/>
      <c r="C8" s="234"/>
      <c r="D8" s="69" t="s">
        <v>36</v>
      </c>
      <c r="E8" s="69" t="s">
        <v>66</v>
      </c>
      <c r="F8" s="69" t="s">
        <v>56</v>
      </c>
      <c r="G8" s="69" t="s">
        <v>57</v>
      </c>
      <c r="H8" s="235"/>
    </row>
    <row r="9" spans="1:8" x14ac:dyDescent="0.3">
      <c r="A9" s="231" t="s">
        <v>100</v>
      </c>
      <c r="B9" s="231"/>
      <c r="C9" s="231"/>
      <c r="D9" s="70" t="s">
        <v>101</v>
      </c>
      <c r="E9" s="71">
        <v>0.5</v>
      </c>
      <c r="F9" s="72">
        <v>3050</v>
      </c>
      <c r="G9" s="72">
        <f>E9*F9</f>
        <v>1525</v>
      </c>
      <c r="H9" s="235"/>
    </row>
    <row r="10" spans="1:8" x14ac:dyDescent="0.3">
      <c r="A10" s="231"/>
      <c r="B10" s="231"/>
      <c r="C10" s="231"/>
      <c r="D10" s="70"/>
      <c r="E10" s="71"/>
      <c r="F10" s="72"/>
      <c r="G10" s="72"/>
      <c r="H10" s="235"/>
    </row>
    <row r="11" spans="1:8" ht="20.399999999999999" customHeight="1" x14ac:dyDescent="0.3">
      <c r="A11" s="232" t="s">
        <v>60</v>
      </c>
      <c r="B11" s="232"/>
      <c r="C11" s="232"/>
      <c r="D11" s="232"/>
      <c r="E11" s="232"/>
      <c r="F11" s="232"/>
      <c r="G11" s="232"/>
      <c r="H11" s="73">
        <f>SUM(G9:G10)</f>
        <v>1525</v>
      </c>
    </row>
    <row r="12" spans="1:8" ht="9.6" customHeight="1" x14ac:dyDescent="0.3">
      <c r="A12" s="237"/>
      <c r="B12" s="237"/>
      <c r="C12" s="237"/>
      <c r="D12" s="237"/>
      <c r="E12" s="237"/>
      <c r="F12" s="237"/>
      <c r="G12" s="237"/>
      <c r="H12" s="237"/>
    </row>
    <row r="13" spans="1:8" ht="21.6" customHeight="1" x14ac:dyDescent="0.3">
      <c r="A13" s="234" t="s">
        <v>61</v>
      </c>
      <c r="B13" s="234"/>
      <c r="C13" s="234"/>
      <c r="D13" s="234"/>
      <c r="E13" s="234"/>
      <c r="F13" s="234"/>
      <c r="G13" s="234"/>
      <c r="H13" s="234"/>
    </row>
    <row r="14" spans="1:8" x14ac:dyDescent="0.3">
      <c r="A14" s="234" t="s">
        <v>55</v>
      </c>
      <c r="B14" s="234"/>
      <c r="C14" s="234"/>
      <c r="D14" s="69" t="s">
        <v>36</v>
      </c>
      <c r="E14" s="69" t="s">
        <v>66</v>
      </c>
      <c r="F14" s="69" t="s">
        <v>56</v>
      </c>
      <c r="G14" s="69" t="s">
        <v>57</v>
      </c>
      <c r="H14" s="235"/>
    </row>
    <row r="15" spans="1:8" ht="15" customHeight="1" x14ac:dyDescent="0.3">
      <c r="A15" s="231" t="s">
        <v>102</v>
      </c>
      <c r="B15" s="231"/>
      <c r="C15" s="231"/>
      <c r="D15" s="70" t="s">
        <v>103</v>
      </c>
      <c r="E15" s="70">
        <v>0.34939999999999999</v>
      </c>
      <c r="F15" s="72">
        <v>1478</v>
      </c>
      <c r="G15" s="72">
        <f>E15*F15</f>
        <v>516.41319999999996</v>
      </c>
      <c r="H15" s="235"/>
    </row>
    <row r="16" spans="1:8" ht="16.5" customHeight="1" x14ac:dyDescent="0.3">
      <c r="A16" s="231" t="s">
        <v>104</v>
      </c>
      <c r="B16" s="231"/>
      <c r="C16" s="231"/>
      <c r="D16" s="70" t="s">
        <v>105</v>
      </c>
      <c r="E16" s="71">
        <v>0.11</v>
      </c>
      <c r="F16" s="72">
        <v>59292</v>
      </c>
      <c r="G16" s="72">
        <f>E16*F16</f>
        <v>6522.12</v>
      </c>
      <c r="H16" s="235"/>
    </row>
    <row r="17" spans="1:8" ht="15" customHeight="1" x14ac:dyDescent="0.3">
      <c r="A17" s="231" t="s">
        <v>106</v>
      </c>
      <c r="B17" s="231"/>
      <c r="C17" s="231"/>
      <c r="D17" s="70" t="s">
        <v>105</v>
      </c>
      <c r="E17" s="71">
        <v>0.09</v>
      </c>
      <c r="F17" s="72">
        <v>48130</v>
      </c>
      <c r="G17" s="72">
        <f>E17*F17</f>
        <v>4331.7</v>
      </c>
      <c r="H17" s="235"/>
    </row>
    <row r="18" spans="1:8" ht="15" customHeight="1" x14ac:dyDescent="0.3">
      <c r="A18" s="238" t="s">
        <v>107</v>
      </c>
      <c r="B18" s="238"/>
      <c r="C18" s="238"/>
      <c r="D18" s="70" t="s">
        <v>105</v>
      </c>
      <c r="E18" s="71">
        <v>0.11</v>
      </c>
      <c r="F18" s="72">
        <v>78829</v>
      </c>
      <c r="G18" s="72">
        <f t="shared" ref="G18" si="0">E18*F18</f>
        <v>8671.19</v>
      </c>
      <c r="H18" s="235"/>
    </row>
    <row r="19" spans="1:8" ht="20.399999999999999" customHeight="1" x14ac:dyDescent="0.3">
      <c r="A19" s="232" t="s">
        <v>60</v>
      </c>
      <c r="B19" s="232"/>
      <c r="C19" s="232"/>
      <c r="D19" s="232"/>
      <c r="E19" s="232"/>
      <c r="F19" s="232"/>
      <c r="G19" s="232"/>
      <c r="H19" s="73">
        <f>SUM(G15:G18)</f>
        <v>20041.423199999997</v>
      </c>
    </row>
    <row r="20" spans="1:8" ht="7.95" customHeight="1" x14ac:dyDescent="0.3">
      <c r="A20" s="237"/>
      <c r="B20" s="237"/>
      <c r="C20" s="237"/>
      <c r="D20" s="237"/>
      <c r="E20" s="237"/>
      <c r="F20" s="237"/>
      <c r="G20" s="237"/>
      <c r="H20" s="237"/>
    </row>
    <row r="21" spans="1:8" ht="20.399999999999999" customHeight="1" x14ac:dyDescent="0.3">
      <c r="A21" s="234" t="s">
        <v>62</v>
      </c>
      <c r="B21" s="234"/>
      <c r="C21" s="234"/>
      <c r="D21" s="234"/>
      <c r="E21" s="234"/>
      <c r="F21" s="234"/>
      <c r="G21" s="234"/>
      <c r="H21" s="234"/>
    </row>
    <row r="22" spans="1:8" x14ac:dyDescent="0.3">
      <c r="A22" s="234" t="s">
        <v>55</v>
      </c>
      <c r="B22" s="234"/>
      <c r="C22" s="234"/>
      <c r="D22" s="69" t="s">
        <v>36</v>
      </c>
      <c r="E22" s="69" t="s">
        <v>66</v>
      </c>
      <c r="F22" s="69" t="s">
        <v>56</v>
      </c>
      <c r="G22" s="69" t="s">
        <v>57</v>
      </c>
      <c r="H22" s="235"/>
    </row>
    <row r="23" spans="1:8" x14ac:dyDescent="0.3">
      <c r="A23" s="231" t="s">
        <v>108</v>
      </c>
      <c r="B23" s="231"/>
      <c r="C23" s="231"/>
      <c r="D23" s="70" t="s">
        <v>109</v>
      </c>
      <c r="E23" s="71">
        <v>0.5</v>
      </c>
      <c r="F23" s="72">
        <v>30496</v>
      </c>
      <c r="G23" s="72">
        <f>E23*F23</f>
        <v>15248</v>
      </c>
      <c r="H23" s="235"/>
    </row>
    <row r="24" spans="1:8" x14ac:dyDescent="0.3">
      <c r="A24" s="231"/>
      <c r="B24" s="231"/>
      <c r="C24" s="231"/>
      <c r="D24" s="70"/>
      <c r="E24" s="70"/>
      <c r="F24" s="72"/>
      <c r="G24" s="72">
        <f>E24*F24</f>
        <v>0</v>
      </c>
      <c r="H24" s="235"/>
    </row>
    <row r="25" spans="1:8" x14ac:dyDescent="0.3">
      <c r="A25" s="231"/>
      <c r="B25" s="231"/>
      <c r="C25" s="231"/>
      <c r="D25" s="70"/>
      <c r="E25" s="70"/>
      <c r="F25" s="72"/>
      <c r="G25" s="72">
        <f>E25*F25</f>
        <v>0</v>
      </c>
      <c r="H25" s="235"/>
    </row>
    <row r="26" spans="1:8" ht="19.95" customHeight="1" x14ac:dyDescent="0.3">
      <c r="A26" s="232" t="s">
        <v>60</v>
      </c>
      <c r="B26" s="232"/>
      <c r="C26" s="232"/>
      <c r="D26" s="232"/>
      <c r="E26" s="232"/>
      <c r="F26" s="232"/>
      <c r="G26" s="232"/>
      <c r="H26" s="73">
        <f>SUM(G23:G25)</f>
        <v>15248</v>
      </c>
    </row>
    <row r="27" spans="1:8" ht="7.95" customHeight="1" x14ac:dyDescent="0.3">
      <c r="A27" s="237"/>
      <c r="B27" s="237"/>
      <c r="C27" s="237"/>
      <c r="D27" s="237"/>
      <c r="E27" s="237"/>
      <c r="F27" s="237"/>
      <c r="G27" s="237"/>
      <c r="H27" s="237"/>
    </row>
    <row r="28" spans="1:8" ht="22.2" customHeight="1" x14ac:dyDescent="0.3">
      <c r="A28" s="234" t="s">
        <v>65</v>
      </c>
      <c r="B28" s="234"/>
      <c r="C28" s="234"/>
      <c r="D28" s="234"/>
      <c r="E28" s="234"/>
      <c r="F28" s="234"/>
      <c r="G28" s="234"/>
      <c r="H28" s="234"/>
    </row>
    <row r="29" spans="1:8" x14ac:dyDescent="0.3">
      <c r="A29" s="234" t="s">
        <v>55</v>
      </c>
      <c r="B29" s="234"/>
      <c r="C29" s="234"/>
      <c r="D29" s="69" t="s">
        <v>36</v>
      </c>
      <c r="E29" s="69" t="s">
        <v>66</v>
      </c>
      <c r="F29" s="69" t="s">
        <v>56</v>
      </c>
      <c r="G29" s="69" t="s">
        <v>57</v>
      </c>
      <c r="H29" s="235"/>
    </row>
    <row r="30" spans="1:8" x14ac:dyDescent="0.3">
      <c r="A30" s="231"/>
      <c r="B30" s="231"/>
      <c r="C30" s="231"/>
      <c r="D30" s="70"/>
      <c r="E30" s="70"/>
      <c r="F30" s="72"/>
      <c r="G30" s="72">
        <f>E30*F30</f>
        <v>0</v>
      </c>
      <c r="H30" s="235"/>
    </row>
    <row r="31" spans="1:8" x14ac:dyDescent="0.3">
      <c r="A31" s="231"/>
      <c r="B31" s="231"/>
      <c r="C31" s="231"/>
      <c r="D31" s="70"/>
      <c r="E31" s="70"/>
      <c r="F31" s="72"/>
      <c r="G31" s="72">
        <f>E31*F31</f>
        <v>0</v>
      </c>
      <c r="H31" s="235"/>
    </row>
    <row r="32" spans="1:8" x14ac:dyDescent="0.3">
      <c r="A32" s="231"/>
      <c r="B32" s="231"/>
      <c r="C32" s="231"/>
      <c r="D32" s="70"/>
      <c r="E32" s="70"/>
      <c r="F32" s="72"/>
      <c r="G32" s="72">
        <f>E32*F32</f>
        <v>0</v>
      </c>
      <c r="H32" s="235"/>
    </row>
    <row r="33" spans="1:16" x14ac:dyDescent="0.3">
      <c r="A33" s="231"/>
      <c r="B33" s="231"/>
      <c r="C33" s="231"/>
      <c r="D33" s="70"/>
      <c r="E33" s="70"/>
      <c r="F33" s="72"/>
      <c r="G33" s="72">
        <f>E33*F33</f>
        <v>0</v>
      </c>
      <c r="H33" s="235"/>
    </row>
    <row r="34" spans="1:16" x14ac:dyDescent="0.3">
      <c r="A34" s="231"/>
      <c r="B34" s="231"/>
      <c r="C34" s="231"/>
      <c r="D34" s="70"/>
      <c r="E34" s="70"/>
      <c r="F34" s="72"/>
      <c r="G34" s="72">
        <f>E34*F34</f>
        <v>0</v>
      </c>
      <c r="H34" s="235"/>
    </row>
    <row r="35" spans="1:16" ht="19.2" customHeight="1" x14ac:dyDescent="0.3">
      <c r="A35" s="232" t="s">
        <v>60</v>
      </c>
      <c r="B35" s="232"/>
      <c r="C35" s="232"/>
      <c r="D35" s="232"/>
      <c r="E35" s="232"/>
      <c r="F35" s="232"/>
      <c r="G35" s="232"/>
      <c r="H35" s="73">
        <f>SUM(G30:G34)</f>
        <v>0</v>
      </c>
    </row>
    <row r="36" spans="1:16" ht="21.6" customHeight="1" x14ac:dyDescent="0.3">
      <c r="A36" s="219" t="s">
        <v>67</v>
      </c>
      <c r="B36" s="219"/>
      <c r="C36" s="219"/>
      <c r="D36" s="219"/>
      <c r="E36" s="219"/>
      <c r="F36" s="219"/>
      <c r="G36" s="219"/>
      <c r="H36" s="74">
        <f>H11+H19+H26+H35</f>
        <v>36814.423199999997</v>
      </c>
      <c r="J36" s="75"/>
      <c r="K36" s="76"/>
    </row>
    <row r="37" spans="1:16" ht="6.6" customHeight="1" x14ac:dyDescent="0.3"/>
    <row r="38" spans="1:16" ht="20.399999999999999" customHeight="1" x14ac:dyDescent="0.3">
      <c r="A38" s="233" t="s">
        <v>68</v>
      </c>
      <c r="B38" s="233"/>
      <c r="C38" s="233"/>
      <c r="D38" s="233"/>
      <c r="E38" s="233"/>
      <c r="F38" s="233"/>
      <c r="G38" s="233"/>
      <c r="H38" s="233"/>
      <c r="P38" s="77"/>
    </row>
    <row r="39" spans="1:16" x14ac:dyDescent="0.3">
      <c r="A39" s="234" t="s">
        <v>55</v>
      </c>
      <c r="B39" s="234"/>
      <c r="C39" s="234"/>
      <c r="D39" s="234"/>
      <c r="E39" s="234"/>
      <c r="F39" s="69" t="s">
        <v>69</v>
      </c>
      <c r="G39" s="69" t="s">
        <v>70</v>
      </c>
      <c r="H39" s="235"/>
    </row>
    <row r="40" spans="1:16" x14ac:dyDescent="0.3">
      <c r="A40" s="236" t="s">
        <v>71</v>
      </c>
      <c r="B40" s="236"/>
      <c r="C40" s="236"/>
      <c r="D40" s="236"/>
      <c r="E40" s="236"/>
      <c r="F40" s="78">
        <v>0.22</v>
      </c>
      <c r="G40" s="79"/>
      <c r="H40" s="235"/>
    </row>
    <row r="41" spans="1:16" x14ac:dyDescent="0.3">
      <c r="A41" s="236" t="s">
        <v>72</v>
      </c>
      <c r="B41" s="236"/>
      <c r="C41" s="236"/>
      <c r="D41" s="236"/>
      <c r="E41" s="236"/>
      <c r="F41" s="78">
        <v>0.03</v>
      </c>
      <c r="G41" s="79"/>
      <c r="H41" s="235"/>
    </row>
    <row r="42" spans="1:16" x14ac:dyDescent="0.3">
      <c r="A42" s="236" t="s">
        <v>73</v>
      </c>
      <c r="B42" s="236"/>
      <c r="C42" s="236"/>
      <c r="D42" s="236"/>
      <c r="E42" s="236"/>
      <c r="F42" s="78">
        <v>0.05</v>
      </c>
      <c r="G42" s="79"/>
      <c r="H42" s="235"/>
    </row>
    <row r="43" spans="1:16" ht="21.6" customHeight="1" x14ac:dyDescent="0.3">
      <c r="A43" s="218" t="s">
        <v>74</v>
      </c>
      <c r="B43" s="218"/>
      <c r="C43" s="218"/>
      <c r="D43" s="218"/>
      <c r="E43" s="218"/>
      <c r="F43" s="218"/>
      <c r="G43" s="218"/>
      <c r="H43" s="74">
        <f>SUM(G40:G42)</f>
        <v>0</v>
      </c>
    </row>
    <row r="44" spans="1:16" ht="6.6" customHeight="1" x14ac:dyDescent="0.3"/>
    <row r="45" spans="1:16" ht="22.95" customHeight="1" x14ac:dyDescent="0.3">
      <c r="A45" s="219" t="s">
        <v>75</v>
      </c>
      <c r="B45" s="219"/>
      <c r="C45" s="219"/>
      <c r="D45" s="219"/>
      <c r="E45" s="219"/>
      <c r="F45" s="219"/>
      <c r="G45" s="219"/>
      <c r="H45" s="80">
        <f>H36+H43</f>
        <v>36814.423199999997</v>
      </c>
    </row>
    <row r="46" spans="1:16" ht="7.95" customHeight="1" x14ac:dyDescent="0.3"/>
    <row r="47" spans="1:16" ht="18" customHeight="1" x14ac:dyDescent="0.3">
      <c r="A47" s="220" t="s">
        <v>76</v>
      </c>
      <c r="B47" s="220"/>
      <c r="C47" s="220"/>
      <c r="D47" s="220"/>
      <c r="E47" s="220"/>
      <c r="F47" s="221" t="s">
        <v>77</v>
      </c>
      <c r="G47" s="221"/>
      <c r="H47" s="221"/>
    </row>
    <row r="48" spans="1:16" ht="12.6" customHeight="1" x14ac:dyDescent="0.3">
      <c r="A48" s="222" t="s">
        <v>110</v>
      </c>
      <c r="B48" s="223"/>
      <c r="C48" s="223"/>
      <c r="D48" s="223"/>
      <c r="E48" s="224"/>
      <c r="F48" s="221"/>
      <c r="G48" s="221"/>
      <c r="H48" s="221"/>
    </row>
    <row r="49" spans="1:8" ht="19.95" customHeight="1" x14ac:dyDescent="0.3">
      <c r="A49" s="225"/>
      <c r="B49" s="226"/>
      <c r="C49" s="226"/>
      <c r="D49" s="226"/>
      <c r="E49" s="227"/>
      <c r="F49" s="221"/>
      <c r="G49" s="221"/>
      <c r="H49" s="221"/>
    </row>
    <row r="50" spans="1:8" ht="14.4" customHeight="1" x14ac:dyDescent="0.3">
      <c r="A50" s="225"/>
      <c r="B50" s="226"/>
      <c r="C50" s="226"/>
      <c r="D50" s="226"/>
      <c r="E50" s="227"/>
      <c r="F50" s="231" t="s">
        <v>111</v>
      </c>
      <c r="G50" s="231"/>
      <c r="H50" s="231"/>
    </row>
    <row r="51" spans="1:8" ht="12.75" customHeight="1" x14ac:dyDescent="0.3">
      <c r="A51" s="225"/>
      <c r="B51" s="226"/>
      <c r="C51" s="226"/>
      <c r="D51" s="226"/>
      <c r="E51" s="227"/>
      <c r="F51" s="231" t="s">
        <v>79</v>
      </c>
      <c r="G51" s="231"/>
      <c r="H51" s="231"/>
    </row>
    <row r="52" spans="1:8" ht="18.600000000000001" customHeight="1" x14ac:dyDescent="0.3">
      <c r="A52" s="228"/>
      <c r="B52" s="229"/>
      <c r="C52" s="229"/>
      <c r="D52" s="229"/>
      <c r="E52" s="230"/>
      <c r="F52" s="231" t="s">
        <v>112</v>
      </c>
      <c r="G52" s="231"/>
      <c r="H52" s="231"/>
    </row>
  </sheetData>
  <mergeCells count="54">
    <mergeCell ref="A11:G11"/>
    <mergeCell ref="A1:H1"/>
    <mergeCell ref="A2:H2"/>
    <mergeCell ref="B3:H3"/>
    <mergeCell ref="A4:H4"/>
    <mergeCell ref="F5:G5"/>
    <mergeCell ref="A6:F6"/>
    <mergeCell ref="A7:H7"/>
    <mergeCell ref="A8:C8"/>
    <mergeCell ref="H8:H10"/>
    <mergeCell ref="A9:C9"/>
    <mergeCell ref="A10:C10"/>
    <mergeCell ref="A12:H12"/>
    <mergeCell ref="A13:H13"/>
    <mergeCell ref="A14:C14"/>
    <mergeCell ref="H14:H18"/>
    <mergeCell ref="A15:C15"/>
    <mergeCell ref="A16:C16"/>
    <mergeCell ref="A17:C17"/>
    <mergeCell ref="A18:C18"/>
    <mergeCell ref="A19:G19"/>
    <mergeCell ref="A20:H20"/>
    <mergeCell ref="A21:H21"/>
    <mergeCell ref="A22:C22"/>
    <mergeCell ref="H22:H25"/>
    <mergeCell ref="A23:C23"/>
    <mergeCell ref="A24:C24"/>
    <mergeCell ref="A25:C25"/>
    <mergeCell ref="A26:G26"/>
    <mergeCell ref="A27:H27"/>
    <mergeCell ref="A28:H28"/>
    <mergeCell ref="A29:C29"/>
    <mergeCell ref="H29:H34"/>
    <mergeCell ref="A30:C30"/>
    <mergeCell ref="A31:C31"/>
    <mergeCell ref="A32:C32"/>
    <mergeCell ref="A33:C33"/>
    <mergeCell ref="A34:C34"/>
    <mergeCell ref="A35:G35"/>
    <mergeCell ref="A36:G36"/>
    <mergeCell ref="A38:H38"/>
    <mergeCell ref="A39:E39"/>
    <mergeCell ref="H39:H42"/>
    <mergeCell ref="A40:E40"/>
    <mergeCell ref="A41:E41"/>
    <mergeCell ref="A42:E42"/>
    <mergeCell ref="A43:G43"/>
    <mergeCell ref="A45:G45"/>
    <mergeCell ref="A47:E47"/>
    <mergeCell ref="F47:H49"/>
    <mergeCell ref="A48:E52"/>
    <mergeCell ref="F50:H50"/>
    <mergeCell ref="F51:H51"/>
    <mergeCell ref="F52:H52"/>
  </mergeCells>
  <printOptions horizontalCentered="1"/>
  <pageMargins left="0.23622047244094491" right="0.23622047244094491" top="1.1023622047244095" bottom="0.55118110236220474" header="0.31496062992125984" footer="0.31496062992125984"/>
  <pageSetup scale="73" orientation="portrait" r:id="rId1"/>
  <headerFooter alignWithMargins="0">
    <oddHeader>&amp;L&amp;G&amp;C&amp;"Arial,Negrita"&amp;14ALCALDIA MUNICIPAL DE YOPAL
INFRAESTRUCTURA EDUCATIVA
2021&amp;R&amp;G</oddHeader>
    <oddFooter>Página &amp;P</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
  <sheetViews>
    <sheetView view="pageBreakPreview" zoomScale="85" zoomScaleNormal="100" zoomScaleSheetLayoutView="85" workbookViewId="0">
      <selection activeCell="C7" sqref="C7:G7"/>
    </sheetView>
  </sheetViews>
  <sheetFormatPr baseColWidth="10" defaultColWidth="11.44140625" defaultRowHeight="13.8" x14ac:dyDescent="0.25"/>
  <cols>
    <col min="1" max="1" width="11.44140625" style="44"/>
    <col min="2" max="2" width="4.88671875" style="44" customWidth="1"/>
    <col min="3" max="3" width="40.44140625" style="44" customWidth="1"/>
    <col min="4" max="4" width="8.44140625" style="44" customWidth="1"/>
    <col min="5" max="5" width="7" style="44" customWidth="1"/>
    <col min="6" max="6" width="15.88671875" style="44" customWidth="1"/>
    <col min="7" max="7" width="16.5546875" style="44" customWidth="1"/>
    <col min="8" max="8" width="16" style="44" customWidth="1"/>
    <col min="9" max="16384" width="11.44140625" style="44"/>
  </cols>
  <sheetData>
    <row r="1" spans="1:8" ht="17.399999999999999" x14ac:dyDescent="0.25">
      <c r="A1" s="191" t="s">
        <v>53</v>
      </c>
      <c r="B1" s="191"/>
      <c r="C1" s="191"/>
      <c r="D1" s="191"/>
      <c r="E1" s="191"/>
      <c r="F1" s="191"/>
      <c r="G1" s="191"/>
      <c r="H1" s="191"/>
    </row>
    <row r="2" spans="1:8" ht="15.6" x14ac:dyDescent="0.25">
      <c r="A2" s="192"/>
      <c r="B2" s="192"/>
      <c r="C2" s="192"/>
      <c r="D2" s="192"/>
      <c r="E2" s="192"/>
      <c r="F2" s="192"/>
      <c r="G2" s="192"/>
      <c r="H2" s="192"/>
    </row>
    <row r="3" spans="1:8" ht="33.75" customHeight="1" x14ac:dyDescent="0.25">
      <c r="A3" s="193" t="s">
        <v>81</v>
      </c>
      <c r="B3" s="194"/>
      <c r="C3" s="194"/>
      <c r="D3" s="194"/>
      <c r="E3" s="194"/>
      <c r="F3" s="194"/>
      <c r="G3" s="194"/>
      <c r="H3" s="194"/>
    </row>
    <row r="4" spans="1:8" x14ac:dyDescent="0.25">
      <c r="A4" s="190"/>
      <c r="B4" s="190"/>
      <c r="C4" s="190"/>
      <c r="D4" s="190"/>
      <c r="E4" s="190"/>
      <c r="F4" s="190"/>
      <c r="G4" s="190"/>
      <c r="H4" s="190"/>
    </row>
    <row r="5" spans="1:8" ht="42.75" customHeight="1" x14ac:dyDescent="0.25">
      <c r="A5" s="57" t="s">
        <v>33</v>
      </c>
      <c r="B5" s="45">
        <v>7</v>
      </c>
      <c r="C5" s="46" t="e">
        <f>PRESUPUESTO!#REF!</f>
        <v>#REF!</v>
      </c>
      <c r="D5" s="57" t="s">
        <v>34</v>
      </c>
      <c r="E5" s="47">
        <v>7.2</v>
      </c>
      <c r="F5" s="195" t="e">
        <f>PRESUPUESTO!#REF!</f>
        <v>#REF!</v>
      </c>
      <c r="G5" s="196"/>
      <c r="H5" s="48" t="s">
        <v>83</v>
      </c>
    </row>
    <row r="6" spans="1:8" x14ac:dyDescent="0.25">
      <c r="A6" s="190"/>
      <c r="B6" s="190"/>
      <c r="C6" s="190"/>
      <c r="D6" s="190"/>
      <c r="E6" s="190"/>
      <c r="F6" s="190"/>
      <c r="G6" s="19"/>
      <c r="H6" s="38"/>
    </row>
    <row r="7" spans="1:8" x14ac:dyDescent="0.25">
      <c r="A7" s="197" t="s">
        <v>54</v>
      </c>
      <c r="B7" s="197"/>
      <c r="C7" s="197"/>
      <c r="D7" s="197"/>
      <c r="E7" s="197"/>
      <c r="F7" s="197"/>
      <c r="G7" s="197"/>
      <c r="H7" s="197"/>
    </row>
    <row r="8" spans="1:8" x14ac:dyDescent="0.25">
      <c r="A8" s="197" t="s">
        <v>55</v>
      </c>
      <c r="B8" s="197"/>
      <c r="C8" s="197"/>
      <c r="D8" s="49" t="s">
        <v>36</v>
      </c>
      <c r="E8" s="58" t="s">
        <v>20</v>
      </c>
      <c r="F8" s="49" t="s">
        <v>56</v>
      </c>
      <c r="G8" s="49" t="s">
        <v>57</v>
      </c>
      <c r="H8" s="198"/>
    </row>
    <row r="9" spans="1:8" x14ac:dyDescent="0.25">
      <c r="A9" s="199" t="s">
        <v>58</v>
      </c>
      <c r="B9" s="199"/>
      <c r="C9" s="199"/>
      <c r="D9" s="27" t="s">
        <v>59</v>
      </c>
      <c r="E9" s="27">
        <v>0.1404</v>
      </c>
      <c r="F9" s="50">
        <v>3426.5</v>
      </c>
      <c r="G9" s="50">
        <f>E9*F9</f>
        <v>481.0806</v>
      </c>
      <c r="H9" s="198"/>
    </row>
    <row r="10" spans="1:8" x14ac:dyDescent="0.25">
      <c r="A10" s="199"/>
      <c r="B10" s="199"/>
      <c r="C10" s="199"/>
      <c r="D10" s="27"/>
      <c r="E10" s="27"/>
      <c r="F10" s="50"/>
      <c r="G10" s="50">
        <f>E10*F10</f>
        <v>0</v>
      </c>
      <c r="H10" s="198"/>
    </row>
    <row r="11" spans="1:8" x14ac:dyDescent="0.25">
      <c r="A11" s="199"/>
      <c r="B11" s="199"/>
      <c r="C11" s="199"/>
      <c r="D11" s="27"/>
      <c r="E11" s="27"/>
      <c r="F11" s="50"/>
      <c r="G11" s="50">
        <f>E11*F11</f>
        <v>0</v>
      </c>
      <c r="H11" s="198"/>
    </row>
    <row r="12" spans="1:8" x14ac:dyDescent="0.25">
      <c r="A12" s="199"/>
      <c r="B12" s="199"/>
      <c r="C12" s="199"/>
      <c r="D12" s="27"/>
      <c r="E12" s="27"/>
      <c r="F12" s="50"/>
      <c r="G12" s="50">
        <f>E12*F12</f>
        <v>0</v>
      </c>
      <c r="H12" s="198"/>
    </row>
    <row r="13" spans="1:8" x14ac:dyDescent="0.25">
      <c r="A13" s="199"/>
      <c r="B13" s="199"/>
      <c r="C13" s="199"/>
      <c r="D13" s="27"/>
      <c r="E13" s="27"/>
      <c r="F13" s="50"/>
      <c r="G13" s="50">
        <f>E13*F13</f>
        <v>0</v>
      </c>
      <c r="H13" s="198"/>
    </row>
    <row r="14" spans="1:8" x14ac:dyDescent="0.25">
      <c r="A14" s="203" t="s">
        <v>60</v>
      </c>
      <c r="B14" s="203"/>
      <c r="C14" s="203"/>
      <c r="D14" s="203"/>
      <c r="E14" s="203"/>
      <c r="F14" s="203"/>
      <c r="G14" s="203"/>
      <c r="H14" s="51">
        <f>SUM(G9:G13)</f>
        <v>481.0806</v>
      </c>
    </row>
    <row r="15" spans="1:8" x14ac:dyDescent="0.25">
      <c r="A15" s="190"/>
      <c r="B15" s="190"/>
      <c r="C15" s="190"/>
      <c r="D15" s="190"/>
      <c r="E15" s="190"/>
      <c r="F15" s="190"/>
      <c r="G15" s="190"/>
      <c r="H15" s="190"/>
    </row>
    <row r="16" spans="1:8" x14ac:dyDescent="0.25">
      <c r="A16" s="204" t="s">
        <v>61</v>
      </c>
      <c r="B16" s="205"/>
      <c r="C16" s="205"/>
      <c r="D16" s="205"/>
      <c r="E16" s="205"/>
      <c r="F16" s="205"/>
      <c r="G16" s="205"/>
      <c r="H16" s="206"/>
    </row>
    <row r="17" spans="1:8" x14ac:dyDescent="0.25">
      <c r="A17" s="197" t="s">
        <v>55</v>
      </c>
      <c r="B17" s="197"/>
      <c r="C17" s="197"/>
      <c r="D17" s="58" t="s">
        <v>36</v>
      </c>
      <c r="E17" s="58" t="s">
        <v>20</v>
      </c>
      <c r="F17" s="49" t="s">
        <v>56</v>
      </c>
      <c r="G17" s="49" t="s">
        <v>57</v>
      </c>
      <c r="H17" s="198"/>
    </row>
    <row r="18" spans="1:8" x14ac:dyDescent="0.25">
      <c r="A18" s="244" t="s">
        <v>85</v>
      </c>
      <c r="B18" s="244"/>
      <c r="C18" s="244"/>
      <c r="D18" s="27" t="s">
        <v>52</v>
      </c>
      <c r="E18" s="27">
        <v>1</v>
      </c>
      <c r="F18" s="50">
        <v>7920</v>
      </c>
      <c r="G18" s="50">
        <f>E18*F18</f>
        <v>7920</v>
      </c>
      <c r="H18" s="198"/>
    </row>
    <row r="19" spans="1:8" x14ac:dyDescent="0.25">
      <c r="A19" s="199"/>
      <c r="B19" s="199"/>
      <c r="C19" s="199"/>
      <c r="D19" s="27"/>
      <c r="E19" s="27"/>
      <c r="F19" s="50"/>
      <c r="G19" s="50">
        <f>E19*F19</f>
        <v>0</v>
      </c>
      <c r="H19" s="198"/>
    </row>
    <row r="20" spans="1:8" x14ac:dyDescent="0.25">
      <c r="A20" s="199"/>
      <c r="B20" s="199"/>
      <c r="C20" s="199"/>
      <c r="D20" s="27"/>
      <c r="E20" s="27"/>
      <c r="F20" s="50"/>
      <c r="G20" s="50">
        <f>E20*F20</f>
        <v>0</v>
      </c>
      <c r="H20" s="198"/>
    </row>
    <row r="21" spans="1:8" x14ac:dyDescent="0.25">
      <c r="A21" s="199"/>
      <c r="B21" s="199"/>
      <c r="C21" s="199"/>
      <c r="D21" s="27"/>
      <c r="E21" s="27"/>
      <c r="F21" s="50"/>
      <c r="G21" s="50">
        <f>E21*F21</f>
        <v>0</v>
      </c>
      <c r="H21" s="198"/>
    </row>
    <row r="22" spans="1:8" x14ac:dyDescent="0.25">
      <c r="A22" s="203" t="s">
        <v>60</v>
      </c>
      <c r="B22" s="203"/>
      <c r="C22" s="203"/>
      <c r="D22" s="203"/>
      <c r="E22" s="203"/>
      <c r="F22" s="203"/>
      <c r="G22" s="203"/>
      <c r="H22" s="51">
        <f>SUM(G18:G21)</f>
        <v>7920</v>
      </c>
    </row>
    <row r="23" spans="1:8" x14ac:dyDescent="0.25">
      <c r="A23" s="190"/>
      <c r="B23" s="190"/>
      <c r="C23" s="190"/>
      <c r="D23" s="190"/>
      <c r="E23" s="190"/>
      <c r="F23" s="190"/>
      <c r="G23" s="190"/>
      <c r="H23" s="190"/>
    </row>
    <row r="24" spans="1:8" x14ac:dyDescent="0.25">
      <c r="A24" s="197" t="s">
        <v>62</v>
      </c>
      <c r="B24" s="197"/>
      <c r="C24" s="197"/>
      <c r="D24" s="197"/>
      <c r="E24" s="197"/>
      <c r="F24" s="197"/>
      <c r="G24" s="197"/>
      <c r="H24" s="197"/>
    </row>
    <row r="25" spans="1:8" x14ac:dyDescent="0.25">
      <c r="A25" s="197" t="s">
        <v>55</v>
      </c>
      <c r="B25" s="197"/>
      <c r="C25" s="197"/>
      <c r="D25" s="58" t="s">
        <v>36</v>
      </c>
      <c r="E25" s="58" t="s">
        <v>63</v>
      </c>
      <c r="F25" s="49" t="s">
        <v>56</v>
      </c>
      <c r="G25" s="49" t="s">
        <v>57</v>
      </c>
      <c r="H25" s="198"/>
    </row>
    <row r="26" spans="1:8" x14ac:dyDescent="0.25">
      <c r="A26" s="199" t="s">
        <v>82</v>
      </c>
      <c r="B26" s="199"/>
      <c r="C26" s="199"/>
      <c r="D26" s="27" t="s">
        <v>59</v>
      </c>
      <c r="E26" s="27">
        <v>0.1404</v>
      </c>
      <c r="F26" s="50">
        <v>34265</v>
      </c>
      <c r="G26" s="50">
        <f>E26*F26</f>
        <v>4810.8059999999996</v>
      </c>
      <c r="H26" s="198"/>
    </row>
    <row r="27" spans="1:8" x14ac:dyDescent="0.25">
      <c r="A27" s="199"/>
      <c r="B27" s="199"/>
      <c r="C27" s="199"/>
      <c r="D27" s="27"/>
      <c r="E27" s="27"/>
      <c r="F27" s="50"/>
      <c r="G27" s="50">
        <f>E27*F27</f>
        <v>0</v>
      </c>
      <c r="H27" s="198"/>
    </row>
    <row r="28" spans="1:8" x14ac:dyDescent="0.25">
      <c r="A28" s="199"/>
      <c r="B28" s="199"/>
      <c r="C28" s="199"/>
      <c r="D28" s="27"/>
      <c r="E28" s="27"/>
      <c r="F28" s="50"/>
      <c r="G28" s="50">
        <f>E28*F28</f>
        <v>0</v>
      </c>
      <c r="H28" s="198"/>
    </row>
    <row r="29" spans="1:8" x14ac:dyDescent="0.25">
      <c r="A29" s="199"/>
      <c r="B29" s="199"/>
      <c r="C29" s="199"/>
      <c r="D29" s="27"/>
      <c r="E29" s="27"/>
      <c r="F29" s="50"/>
      <c r="G29" s="50">
        <f>E29*F29</f>
        <v>0</v>
      </c>
      <c r="H29" s="198"/>
    </row>
    <row r="30" spans="1:8" x14ac:dyDescent="0.25">
      <c r="A30" s="199"/>
      <c r="B30" s="199"/>
      <c r="C30" s="199"/>
      <c r="D30" s="27"/>
      <c r="E30" s="27"/>
      <c r="F30" s="50"/>
      <c r="G30" s="50">
        <f>E30*F30</f>
        <v>0</v>
      </c>
      <c r="H30" s="198"/>
    </row>
    <row r="31" spans="1:8" x14ac:dyDescent="0.25">
      <c r="A31" s="203" t="s">
        <v>60</v>
      </c>
      <c r="B31" s="203"/>
      <c r="C31" s="203"/>
      <c r="D31" s="203"/>
      <c r="E31" s="203"/>
      <c r="F31" s="203"/>
      <c r="G31" s="203"/>
      <c r="H31" s="51">
        <f>SUM(G26:G30)</f>
        <v>4810.8059999999996</v>
      </c>
    </row>
    <row r="32" spans="1:8" x14ac:dyDescent="0.25">
      <c r="A32" s="190"/>
      <c r="B32" s="190"/>
      <c r="C32" s="190"/>
      <c r="D32" s="190"/>
      <c r="E32" s="190"/>
      <c r="F32" s="190"/>
      <c r="G32" s="190"/>
      <c r="H32" s="190"/>
    </row>
    <row r="33" spans="1:8" x14ac:dyDescent="0.25">
      <c r="A33" s="197" t="s">
        <v>65</v>
      </c>
      <c r="B33" s="197"/>
      <c r="C33" s="197"/>
      <c r="D33" s="197"/>
      <c r="E33" s="197"/>
      <c r="F33" s="197"/>
      <c r="G33" s="197"/>
      <c r="H33" s="197"/>
    </row>
    <row r="34" spans="1:8" x14ac:dyDescent="0.25">
      <c r="A34" s="197" t="s">
        <v>55</v>
      </c>
      <c r="B34" s="197"/>
      <c r="C34" s="197"/>
      <c r="D34" s="58" t="s">
        <v>36</v>
      </c>
      <c r="E34" s="58" t="s">
        <v>66</v>
      </c>
      <c r="F34" s="58" t="s">
        <v>56</v>
      </c>
      <c r="G34" s="58" t="s">
        <v>57</v>
      </c>
      <c r="H34" s="198"/>
    </row>
    <row r="35" spans="1:8" x14ac:dyDescent="0.25">
      <c r="A35" s="199"/>
      <c r="B35" s="199"/>
      <c r="C35" s="199"/>
      <c r="D35" s="27"/>
      <c r="E35" s="27"/>
      <c r="F35" s="50"/>
      <c r="G35" s="50">
        <f>E35*F35</f>
        <v>0</v>
      </c>
      <c r="H35" s="198"/>
    </row>
    <row r="36" spans="1:8" x14ac:dyDescent="0.25">
      <c r="A36" s="199"/>
      <c r="B36" s="199"/>
      <c r="C36" s="199"/>
      <c r="D36" s="27"/>
      <c r="E36" s="27"/>
      <c r="F36" s="50"/>
      <c r="G36" s="50">
        <f>E36*F36</f>
        <v>0</v>
      </c>
      <c r="H36" s="198"/>
    </row>
    <row r="37" spans="1:8" x14ac:dyDescent="0.25">
      <c r="A37" s="199"/>
      <c r="B37" s="199"/>
      <c r="C37" s="199"/>
      <c r="D37" s="27"/>
      <c r="E37" s="27"/>
      <c r="F37" s="50"/>
      <c r="G37" s="50">
        <f>E37*F37</f>
        <v>0</v>
      </c>
      <c r="H37" s="198"/>
    </row>
    <row r="38" spans="1:8" x14ac:dyDescent="0.25">
      <c r="A38" s="199"/>
      <c r="B38" s="199"/>
      <c r="C38" s="199"/>
      <c r="D38" s="27"/>
      <c r="E38" s="27"/>
      <c r="F38" s="50"/>
      <c r="G38" s="50">
        <f>E38*F38</f>
        <v>0</v>
      </c>
      <c r="H38" s="198"/>
    </row>
    <row r="39" spans="1:8" x14ac:dyDescent="0.25">
      <c r="A39" s="199"/>
      <c r="B39" s="199"/>
      <c r="C39" s="199"/>
      <c r="D39" s="27"/>
      <c r="E39" s="27"/>
      <c r="F39" s="50"/>
      <c r="G39" s="50">
        <f>E39*F39</f>
        <v>0</v>
      </c>
      <c r="H39" s="198"/>
    </row>
    <row r="40" spans="1:8" x14ac:dyDescent="0.25">
      <c r="A40" s="203" t="s">
        <v>60</v>
      </c>
      <c r="B40" s="203"/>
      <c r="C40" s="203"/>
      <c r="D40" s="203"/>
      <c r="E40" s="203"/>
      <c r="F40" s="203"/>
      <c r="G40" s="203"/>
      <c r="H40" s="51">
        <f>SUM(G35:G39)</f>
        <v>0</v>
      </c>
    </row>
    <row r="41" spans="1:8" x14ac:dyDescent="0.25">
      <c r="A41" s="209" t="s">
        <v>67</v>
      </c>
      <c r="B41" s="209"/>
      <c r="C41" s="209"/>
      <c r="D41" s="209"/>
      <c r="E41" s="209"/>
      <c r="F41" s="209"/>
      <c r="G41" s="209"/>
      <c r="H41" s="52">
        <f>H14+H22+H31+H40</f>
        <v>13211.886599999998</v>
      </c>
    </row>
    <row r="42" spans="1:8" x14ac:dyDescent="0.25">
      <c r="A42" s="19"/>
      <c r="B42" s="19"/>
      <c r="C42" s="19"/>
      <c r="D42" s="19"/>
      <c r="E42" s="19"/>
      <c r="F42" s="19"/>
      <c r="G42" s="19"/>
      <c r="H42" s="19"/>
    </row>
    <row r="43" spans="1:8" x14ac:dyDescent="0.25">
      <c r="A43" s="216" t="s">
        <v>68</v>
      </c>
      <c r="B43" s="216"/>
      <c r="C43" s="216"/>
      <c r="D43" s="216"/>
      <c r="E43" s="216"/>
      <c r="F43" s="216"/>
      <c r="G43" s="216"/>
      <c r="H43" s="216"/>
    </row>
    <row r="44" spans="1:8" x14ac:dyDescent="0.25">
      <c r="A44" s="197" t="s">
        <v>55</v>
      </c>
      <c r="B44" s="197"/>
      <c r="C44" s="197"/>
      <c r="D44" s="197"/>
      <c r="E44" s="197"/>
      <c r="F44" s="58" t="s">
        <v>69</v>
      </c>
      <c r="G44" s="58" t="s">
        <v>70</v>
      </c>
      <c r="H44" s="198"/>
    </row>
    <row r="45" spans="1:8" x14ac:dyDescent="0.25">
      <c r="A45" s="217" t="s">
        <v>71</v>
      </c>
      <c r="B45" s="217"/>
      <c r="C45" s="217"/>
      <c r="D45" s="217"/>
      <c r="E45" s="217"/>
      <c r="F45" s="53">
        <v>0.22</v>
      </c>
      <c r="G45" s="54"/>
      <c r="H45" s="198"/>
    </row>
    <row r="46" spans="1:8" x14ac:dyDescent="0.25">
      <c r="A46" s="217" t="s">
        <v>72</v>
      </c>
      <c r="B46" s="217"/>
      <c r="C46" s="217"/>
      <c r="D46" s="217"/>
      <c r="E46" s="217"/>
      <c r="F46" s="53">
        <v>0.03</v>
      </c>
      <c r="G46" s="54"/>
      <c r="H46" s="198"/>
    </row>
    <row r="47" spans="1:8" x14ac:dyDescent="0.25">
      <c r="A47" s="217" t="s">
        <v>73</v>
      </c>
      <c r="B47" s="217"/>
      <c r="C47" s="217"/>
      <c r="D47" s="217"/>
      <c r="E47" s="217"/>
      <c r="F47" s="53">
        <v>0.05</v>
      </c>
      <c r="G47" s="54"/>
      <c r="H47" s="198"/>
    </row>
    <row r="48" spans="1:8" x14ac:dyDescent="0.25">
      <c r="A48" s="208" t="s">
        <v>74</v>
      </c>
      <c r="B48" s="208"/>
      <c r="C48" s="208"/>
      <c r="D48" s="208"/>
      <c r="E48" s="208"/>
      <c r="F48" s="208"/>
      <c r="G48" s="208"/>
      <c r="H48" s="55">
        <f>SUM(G45:G47)</f>
        <v>0</v>
      </c>
    </row>
    <row r="49" spans="1:8" x14ac:dyDescent="0.25">
      <c r="A49" s="19"/>
      <c r="B49" s="19"/>
      <c r="C49" s="19"/>
      <c r="D49" s="19"/>
      <c r="E49" s="19"/>
      <c r="F49" s="19"/>
      <c r="G49" s="19"/>
      <c r="H49" s="19"/>
    </row>
    <row r="50" spans="1:8" x14ac:dyDescent="0.25">
      <c r="A50" s="209" t="s">
        <v>75</v>
      </c>
      <c r="B50" s="209"/>
      <c r="C50" s="209"/>
      <c r="D50" s="209"/>
      <c r="E50" s="209"/>
      <c r="F50" s="209"/>
      <c r="G50" s="209"/>
      <c r="H50" s="56">
        <f>H41+H48</f>
        <v>13211.886599999998</v>
      </c>
    </row>
    <row r="51" spans="1:8" x14ac:dyDescent="0.25">
      <c r="A51" s="19"/>
      <c r="B51" s="19"/>
      <c r="C51" s="19"/>
      <c r="D51" s="19"/>
      <c r="E51" s="19"/>
      <c r="F51" s="19"/>
      <c r="G51" s="19"/>
      <c r="H51" s="19"/>
    </row>
    <row r="52" spans="1:8" x14ac:dyDescent="0.25">
      <c r="A52" s="210" t="s">
        <v>76</v>
      </c>
      <c r="B52" s="210"/>
      <c r="C52" s="210"/>
      <c r="D52" s="210"/>
      <c r="E52" s="210"/>
      <c r="F52" s="211" t="s">
        <v>77</v>
      </c>
      <c r="G52" s="211"/>
      <c r="H52" s="211"/>
    </row>
    <row r="53" spans="1:8" x14ac:dyDescent="0.25">
      <c r="A53" s="207"/>
      <c r="B53" s="207"/>
      <c r="C53" s="207"/>
      <c r="D53" s="207"/>
      <c r="E53" s="207"/>
      <c r="F53" s="211"/>
      <c r="G53" s="211"/>
      <c r="H53" s="211"/>
    </row>
    <row r="54" spans="1:8" x14ac:dyDescent="0.25">
      <c r="A54" s="207"/>
      <c r="B54" s="207"/>
      <c r="C54" s="207"/>
      <c r="D54" s="207"/>
      <c r="E54" s="207"/>
      <c r="F54" s="211"/>
      <c r="G54" s="211"/>
      <c r="H54" s="211"/>
    </row>
    <row r="55" spans="1:8" x14ac:dyDescent="0.25">
      <c r="A55" s="207"/>
      <c r="B55" s="207"/>
      <c r="C55" s="207"/>
      <c r="D55" s="207"/>
      <c r="E55" s="207"/>
      <c r="F55" s="215" t="s">
        <v>78</v>
      </c>
      <c r="G55" s="215"/>
      <c r="H55" s="215"/>
    </row>
    <row r="56" spans="1:8" x14ac:dyDescent="0.25">
      <c r="A56" s="207"/>
      <c r="B56" s="207"/>
      <c r="C56" s="207"/>
      <c r="D56" s="207"/>
      <c r="E56" s="207"/>
      <c r="F56" s="199" t="s">
        <v>79</v>
      </c>
      <c r="G56" s="199"/>
      <c r="H56" s="199"/>
    </row>
    <row r="57" spans="1:8" x14ac:dyDescent="0.25">
      <c r="A57" s="207"/>
      <c r="B57" s="207"/>
      <c r="C57" s="207"/>
      <c r="D57" s="207"/>
      <c r="E57" s="207"/>
      <c r="F57" s="199" t="s">
        <v>80</v>
      </c>
      <c r="G57" s="199"/>
      <c r="H57" s="199"/>
    </row>
  </sheetData>
  <mergeCells count="63">
    <mergeCell ref="A6:F6"/>
    <mergeCell ref="A1:H1"/>
    <mergeCell ref="A2:H2"/>
    <mergeCell ref="A3:H3"/>
    <mergeCell ref="A4:H4"/>
    <mergeCell ref="F5:G5"/>
    <mergeCell ref="A7:H7"/>
    <mergeCell ref="A8:C8"/>
    <mergeCell ref="H8:H13"/>
    <mergeCell ref="A9:C9"/>
    <mergeCell ref="A10:C10"/>
    <mergeCell ref="A11:C11"/>
    <mergeCell ref="A12:C12"/>
    <mergeCell ref="A13:C13"/>
    <mergeCell ref="A14:G14"/>
    <mergeCell ref="A15:H15"/>
    <mergeCell ref="A16:H16"/>
    <mergeCell ref="A17:C17"/>
    <mergeCell ref="H17:H21"/>
    <mergeCell ref="A18:C18"/>
    <mergeCell ref="A19:C19"/>
    <mergeCell ref="A20:C20"/>
    <mergeCell ref="A21:C21"/>
    <mergeCell ref="A22:G22"/>
    <mergeCell ref="A23:H23"/>
    <mergeCell ref="A24:H24"/>
    <mergeCell ref="A25:C25"/>
    <mergeCell ref="H25:H30"/>
    <mergeCell ref="A26:C26"/>
    <mergeCell ref="A27:C27"/>
    <mergeCell ref="A28:C28"/>
    <mergeCell ref="A29:C29"/>
    <mergeCell ref="A30:C30"/>
    <mergeCell ref="A31:G31"/>
    <mergeCell ref="A32:H32"/>
    <mergeCell ref="A33:H33"/>
    <mergeCell ref="A34:C34"/>
    <mergeCell ref="H34:H39"/>
    <mergeCell ref="A35:C35"/>
    <mergeCell ref="A36:C36"/>
    <mergeCell ref="A37:C37"/>
    <mergeCell ref="A38:C38"/>
    <mergeCell ref="A39:C39"/>
    <mergeCell ref="A40:G40"/>
    <mergeCell ref="A41:G41"/>
    <mergeCell ref="A43:H43"/>
    <mergeCell ref="A44:E44"/>
    <mergeCell ref="H44:H47"/>
    <mergeCell ref="A45:E45"/>
    <mergeCell ref="A46:E46"/>
    <mergeCell ref="A47:E47"/>
    <mergeCell ref="A48:G48"/>
    <mergeCell ref="A50:G50"/>
    <mergeCell ref="A52:E52"/>
    <mergeCell ref="F52:H54"/>
    <mergeCell ref="A53:E53"/>
    <mergeCell ref="A54:E54"/>
    <mergeCell ref="A55:E55"/>
    <mergeCell ref="F55:H55"/>
    <mergeCell ref="A56:E56"/>
    <mergeCell ref="F56:H56"/>
    <mergeCell ref="A57:E57"/>
    <mergeCell ref="F57:H57"/>
  </mergeCells>
  <pageMargins left="0.7" right="0.7" top="0.75" bottom="0.75" header="0.3" footer="0.3"/>
  <pageSetup scale="7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9"/>
  <sheetViews>
    <sheetView view="pageBreakPreview" zoomScale="85" zoomScaleNormal="100" zoomScaleSheetLayoutView="85" workbookViewId="0">
      <selection activeCell="C7" sqref="C7:G7"/>
    </sheetView>
  </sheetViews>
  <sheetFormatPr baseColWidth="10" defaultColWidth="11.44140625" defaultRowHeight="13.8" x14ac:dyDescent="0.25"/>
  <cols>
    <col min="1" max="1" width="11.44140625" style="44"/>
    <col min="2" max="2" width="4.88671875" style="44" customWidth="1"/>
    <col min="3" max="3" width="40.44140625" style="44" customWidth="1"/>
    <col min="4" max="4" width="8.44140625" style="44" customWidth="1"/>
    <col min="5" max="5" width="7" style="44" customWidth="1"/>
    <col min="6" max="6" width="15.88671875" style="44" customWidth="1"/>
    <col min="7" max="7" width="17.6640625" style="44" customWidth="1"/>
    <col min="8" max="8" width="14.88671875" style="44" customWidth="1"/>
    <col min="9" max="16384" width="11.44140625" style="44"/>
  </cols>
  <sheetData>
    <row r="1" spans="1:8" ht="17.399999999999999" x14ac:dyDescent="0.25">
      <c r="A1" s="191" t="s">
        <v>53</v>
      </c>
      <c r="B1" s="191"/>
      <c r="C1" s="191"/>
      <c r="D1" s="191"/>
      <c r="E1" s="191"/>
      <c r="F1" s="191"/>
      <c r="G1" s="191"/>
      <c r="H1" s="191"/>
    </row>
    <row r="2" spans="1:8" ht="15.6" x14ac:dyDescent="0.25">
      <c r="A2" s="192"/>
      <c r="B2" s="192"/>
      <c r="C2" s="192"/>
      <c r="D2" s="192"/>
      <c r="E2" s="192"/>
      <c r="F2" s="192"/>
      <c r="G2" s="192"/>
      <c r="H2" s="192"/>
    </row>
    <row r="3" spans="1:8" ht="33.75" customHeight="1" x14ac:dyDescent="0.25">
      <c r="A3" s="193" t="s">
        <v>81</v>
      </c>
      <c r="B3" s="194"/>
      <c r="C3" s="194"/>
      <c r="D3" s="194"/>
      <c r="E3" s="194"/>
      <c r="F3" s="194"/>
      <c r="G3" s="194"/>
      <c r="H3" s="194"/>
    </row>
    <row r="4" spans="1:8" x14ac:dyDescent="0.25">
      <c r="A4" s="190"/>
      <c r="B4" s="190"/>
      <c r="C4" s="190"/>
      <c r="D4" s="190"/>
      <c r="E4" s="190"/>
      <c r="F4" s="190"/>
      <c r="G4" s="190"/>
      <c r="H4" s="190"/>
    </row>
    <row r="5" spans="1:8" ht="100.5" customHeight="1" x14ac:dyDescent="0.25">
      <c r="A5" s="57" t="s">
        <v>33</v>
      </c>
      <c r="B5" s="45">
        <v>7</v>
      </c>
      <c r="C5" s="46" t="e">
        <f>PRESUPUESTO!#REF!</f>
        <v>#REF!</v>
      </c>
      <c r="D5" s="57" t="s">
        <v>34</v>
      </c>
      <c r="E5" s="47">
        <v>7.3</v>
      </c>
      <c r="F5" s="195" t="e">
        <f>PRESUPUESTO!#REF!</f>
        <v>#REF!</v>
      </c>
      <c r="G5" s="196"/>
      <c r="H5" s="48" t="s">
        <v>84</v>
      </c>
    </row>
    <row r="6" spans="1:8" x14ac:dyDescent="0.25">
      <c r="A6" s="190"/>
      <c r="B6" s="190"/>
      <c r="C6" s="190"/>
      <c r="D6" s="190"/>
      <c r="E6" s="190"/>
      <c r="F6" s="190"/>
      <c r="G6" s="19"/>
      <c r="H6" s="38"/>
    </row>
    <row r="7" spans="1:8" x14ac:dyDescent="0.25">
      <c r="A7" s="197" t="s">
        <v>54</v>
      </c>
      <c r="B7" s="197"/>
      <c r="C7" s="197"/>
      <c r="D7" s="197"/>
      <c r="E7" s="197"/>
      <c r="F7" s="197"/>
      <c r="G7" s="197"/>
      <c r="H7" s="197"/>
    </row>
    <row r="8" spans="1:8" x14ac:dyDescent="0.25">
      <c r="A8" s="197" t="s">
        <v>55</v>
      </c>
      <c r="B8" s="197"/>
      <c r="C8" s="197"/>
      <c r="D8" s="49" t="s">
        <v>36</v>
      </c>
      <c r="E8" s="58" t="s">
        <v>20</v>
      </c>
      <c r="F8" s="49" t="s">
        <v>56</v>
      </c>
      <c r="G8" s="49" t="s">
        <v>57</v>
      </c>
      <c r="H8" s="198"/>
    </row>
    <row r="9" spans="1:8" x14ac:dyDescent="0.25">
      <c r="A9" s="199" t="s">
        <v>58</v>
      </c>
      <c r="B9" s="199"/>
      <c r="C9" s="199"/>
      <c r="D9" s="27" t="s">
        <v>59</v>
      </c>
      <c r="E9" s="27">
        <v>0.1404</v>
      </c>
      <c r="F9" s="50">
        <v>34265</v>
      </c>
      <c r="G9" s="50">
        <f>E9*F9</f>
        <v>4810.8059999999996</v>
      </c>
      <c r="H9" s="198"/>
    </row>
    <row r="10" spans="1:8" x14ac:dyDescent="0.25">
      <c r="A10" s="199"/>
      <c r="B10" s="199"/>
      <c r="C10" s="199"/>
      <c r="D10" s="27"/>
      <c r="E10" s="27"/>
      <c r="F10" s="50"/>
      <c r="G10" s="50">
        <f>E10*F10</f>
        <v>0</v>
      </c>
      <c r="H10" s="198"/>
    </row>
    <row r="11" spans="1:8" x14ac:dyDescent="0.25">
      <c r="A11" s="199"/>
      <c r="B11" s="199"/>
      <c r="C11" s="199"/>
      <c r="D11" s="27"/>
      <c r="E11" s="27"/>
      <c r="F11" s="50"/>
      <c r="G11" s="50">
        <f>E11*F11</f>
        <v>0</v>
      </c>
      <c r="H11" s="198"/>
    </row>
    <row r="12" spans="1:8" x14ac:dyDescent="0.25">
      <c r="A12" s="199"/>
      <c r="B12" s="199"/>
      <c r="C12" s="199"/>
      <c r="D12" s="27"/>
      <c r="E12" s="27"/>
      <c r="F12" s="50"/>
      <c r="G12" s="50">
        <f>E12*F12</f>
        <v>0</v>
      </c>
      <c r="H12" s="198"/>
    </row>
    <row r="13" spans="1:8" x14ac:dyDescent="0.25">
      <c r="A13" s="199"/>
      <c r="B13" s="199"/>
      <c r="C13" s="199"/>
      <c r="D13" s="27"/>
      <c r="E13" s="27"/>
      <c r="F13" s="50"/>
      <c r="G13" s="50">
        <f>E13*F13</f>
        <v>0</v>
      </c>
      <c r="H13" s="198"/>
    </row>
    <row r="14" spans="1:8" x14ac:dyDescent="0.25">
      <c r="A14" s="203" t="s">
        <v>60</v>
      </c>
      <c r="B14" s="203"/>
      <c r="C14" s="203"/>
      <c r="D14" s="203"/>
      <c r="E14" s="203"/>
      <c r="F14" s="203"/>
      <c r="G14" s="203"/>
      <c r="H14" s="51">
        <f>SUM(G9:G13)</f>
        <v>4810.8059999999996</v>
      </c>
    </row>
    <row r="15" spans="1:8" x14ac:dyDescent="0.25">
      <c r="A15" s="190"/>
      <c r="B15" s="190"/>
      <c r="C15" s="190"/>
      <c r="D15" s="190"/>
      <c r="E15" s="190"/>
      <c r="F15" s="190"/>
      <c r="G15" s="190"/>
      <c r="H15" s="190"/>
    </row>
    <row r="16" spans="1:8" x14ac:dyDescent="0.25">
      <c r="A16" s="204" t="s">
        <v>61</v>
      </c>
      <c r="B16" s="205"/>
      <c r="C16" s="205"/>
      <c r="D16" s="205"/>
      <c r="E16" s="205"/>
      <c r="F16" s="205"/>
      <c r="G16" s="205"/>
      <c r="H16" s="206"/>
    </row>
    <row r="17" spans="1:8" x14ac:dyDescent="0.25">
      <c r="A17" s="197" t="s">
        <v>55</v>
      </c>
      <c r="B17" s="197"/>
      <c r="C17" s="197"/>
      <c r="D17" s="58" t="s">
        <v>36</v>
      </c>
      <c r="E17" s="58" t="s">
        <v>20</v>
      </c>
      <c r="F17" s="49" t="s">
        <v>56</v>
      </c>
      <c r="G17" s="49" t="s">
        <v>57</v>
      </c>
      <c r="H17" s="198"/>
    </row>
    <row r="18" spans="1:8" x14ac:dyDescent="0.25">
      <c r="A18" s="245" t="s">
        <v>86</v>
      </c>
      <c r="B18" s="246"/>
      <c r="C18" s="247"/>
      <c r="D18" s="27" t="s">
        <v>52</v>
      </c>
      <c r="E18" s="27">
        <v>1</v>
      </c>
      <c r="F18" s="50">
        <v>9400</v>
      </c>
      <c r="G18" s="50">
        <f t="shared" ref="G18:G22" si="0">E18*F18</f>
        <v>9400</v>
      </c>
      <c r="H18" s="198"/>
    </row>
    <row r="19" spans="1:8" x14ac:dyDescent="0.25">
      <c r="A19" s="215"/>
      <c r="B19" s="215"/>
      <c r="C19" s="215"/>
      <c r="D19" s="27"/>
      <c r="E19" s="27"/>
      <c r="F19" s="50"/>
      <c r="G19" s="50">
        <f t="shared" si="0"/>
        <v>0</v>
      </c>
      <c r="H19" s="198"/>
    </row>
    <row r="20" spans="1:8" x14ac:dyDescent="0.25">
      <c r="A20" s="248"/>
      <c r="B20" s="249"/>
      <c r="C20" s="250"/>
      <c r="D20" s="27"/>
      <c r="E20" s="27"/>
      <c r="F20" s="50"/>
      <c r="G20" s="50">
        <f t="shared" si="0"/>
        <v>0</v>
      </c>
      <c r="H20" s="198"/>
    </row>
    <row r="21" spans="1:8" x14ac:dyDescent="0.25">
      <c r="A21" s="248"/>
      <c r="B21" s="249"/>
      <c r="C21" s="250"/>
      <c r="D21" s="27"/>
      <c r="E21" s="27"/>
      <c r="F21" s="50"/>
      <c r="G21" s="50">
        <f t="shared" si="0"/>
        <v>0</v>
      </c>
      <c r="H21" s="198"/>
    </row>
    <row r="22" spans="1:8" x14ac:dyDescent="0.25">
      <c r="A22" s="248"/>
      <c r="B22" s="249"/>
      <c r="C22" s="250"/>
      <c r="D22" s="27"/>
      <c r="E22" s="27"/>
      <c r="F22" s="50"/>
      <c r="G22" s="50">
        <f t="shared" si="0"/>
        <v>0</v>
      </c>
      <c r="H22" s="198"/>
    </row>
    <row r="23" spans="1:8" x14ac:dyDescent="0.25">
      <c r="A23" s="199"/>
      <c r="B23" s="199"/>
      <c r="C23" s="199"/>
      <c r="D23" s="27"/>
      <c r="E23" s="27"/>
      <c r="F23" s="50"/>
      <c r="G23" s="50"/>
      <c r="H23" s="198"/>
    </row>
    <row r="24" spans="1:8" x14ac:dyDescent="0.25">
      <c r="A24" s="203" t="s">
        <v>60</v>
      </c>
      <c r="B24" s="203"/>
      <c r="C24" s="203"/>
      <c r="D24" s="203"/>
      <c r="E24" s="203"/>
      <c r="F24" s="203"/>
      <c r="G24" s="203"/>
      <c r="H24" s="51">
        <f>SUM(G18:G23)</f>
        <v>9400</v>
      </c>
    </row>
    <row r="25" spans="1:8" x14ac:dyDescent="0.25">
      <c r="A25" s="190"/>
      <c r="B25" s="190"/>
      <c r="C25" s="190"/>
      <c r="D25" s="190"/>
      <c r="E25" s="190"/>
      <c r="F25" s="190"/>
      <c r="G25" s="190"/>
      <c r="H25" s="190"/>
    </row>
    <row r="26" spans="1:8" x14ac:dyDescent="0.25">
      <c r="A26" s="197" t="s">
        <v>62</v>
      </c>
      <c r="B26" s="197"/>
      <c r="C26" s="197"/>
      <c r="D26" s="197"/>
      <c r="E26" s="197"/>
      <c r="F26" s="197"/>
      <c r="G26" s="197"/>
      <c r="H26" s="197"/>
    </row>
    <row r="27" spans="1:8" x14ac:dyDescent="0.25">
      <c r="A27" s="197" t="s">
        <v>55</v>
      </c>
      <c r="B27" s="197"/>
      <c r="C27" s="197"/>
      <c r="D27" s="58" t="s">
        <v>36</v>
      </c>
      <c r="E27" s="58" t="s">
        <v>63</v>
      </c>
      <c r="F27" s="49" t="s">
        <v>56</v>
      </c>
      <c r="G27" s="49" t="s">
        <v>57</v>
      </c>
      <c r="H27" s="198"/>
    </row>
    <row r="28" spans="1:8" x14ac:dyDescent="0.25">
      <c r="A28" s="199" t="s">
        <v>82</v>
      </c>
      <c r="B28" s="199"/>
      <c r="C28" s="199"/>
      <c r="D28" s="27" t="s">
        <v>59</v>
      </c>
      <c r="E28" s="27">
        <v>0.1404</v>
      </c>
      <c r="F28" s="50">
        <v>34265</v>
      </c>
      <c r="G28" s="50">
        <f>E28*F28</f>
        <v>4810.8059999999996</v>
      </c>
      <c r="H28" s="198"/>
    </row>
    <row r="29" spans="1:8" x14ac:dyDescent="0.25">
      <c r="A29" s="199"/>
      <c r="B29" s="199"/>
      <c r="C29" s="199"/>
      <c r="D29" s="27"/>
      <c r="E29" s="27"/>
      <c r="F29" s="50"/>
      <c r="G29" s="50">
        <f>E29*F29</f>
        <v>0</v>
      </c>
      <c r="H29" s="198"/>
    </row>
    <row r="30" spans="1:8" x14ac:dyDescent="0.25">
      <c r="A30" s="199"/>
      <c r="B30" s="199"/>
      <c r="C30" s="199"/>
      <c r="D30" s="27"/>
      <c r="E30" s="27"/>
      <c r="F30" s="50"/>
      <c r="G30" s="50">
        <f>E30*F30</f>
        <v>0</v>
      </c>
      <c r="H30" s="198"/>
    </row>
    <row r="31" spans="1:8" x14ac:dyDescent="0.25">
      <c r="A31" s="199"/>
      <c r="B31" s="199"/>
      <c r="C31" s="199"/>
      <c r="D31" s="27"/>
      <c r="E31" s="27"/>
      <c r="F31" s="50"/>
      <c r="G31" s="50">
        <f>E31*F31</f>
        <v>0</v>
      </c>
      <c r="H31" s="198"/>
    </row>
    <row r="32" spans="1:8" x14ac:dyDescent="0.25">
      <c r="A32" s="199"/>
      <c r="B32" s="199"/>
      <c r="C32" s="199"/>
      <c r="D32" s="27"/>
      <c r="E32" s="27"/>
      <c r="F32" s="50"/>
      <c r="G32" s="50">
        <f>E32*F32</f>
        <v>0</v>
      </c>
      <c r="H32" s="198"/>
    </row>
    <row r="33" spans="1:8" x14ac:dyDescent="0.25">
      <c r="A33" s="203" t="s">
        <v>60</v>
      </c>
      <c r="B33" s="203"/>
      <c r="C33" s="203"/>
      <c r="D33" s="203"/>
      <c r="E33" s="203"/>
      <c r="F33" s="203"/>
      <c r="G33" s="203"/>
      <c r="H33" s="51">
        <f>SUM(G28:G32)</f>
        <v>4810.8059999999996</v>
      </c>
    </row>
    <row r="34" spans="1:8" x14ac:dyDescent="0.25">
      <c r="A34" s="190"/>
      <c r="B34" s="190"/>
      <c r="C34" s="190"/>
      <c r="D34" s="190"/>
      <c r="E34" s="190"/>
      <c r="F34" s="190"/>
      <c r="G34" s="190"/>
      <c r="H34" s="190"/>
    </row>
    <row r="35" spans="1:8" x14ac:dyDescent="0.25">
      <c r="A35" s="197" t="s">
        <v>65</v>
      </c>
      <c r="B35" s="197"/>
      <c r="C35" s="197"/>
      <c r="D35" s="197"/>
      <c r="E35" s="197"/>
      <c r="F35" s="197"/>
      <c r="G35" s="197"/>
      <c r="H35" s="197"/>
    </row>
    <row r="36" spans="1:8" x14ac:dyDescent="0.25">
      <c r="A36" s="197" t="s">
        <v>55</v>
      </c>
      <c r="B36" s="197"/>
      <c r="C36" s="197"/>
      <c r="D36" s="58" t="s">
        <v>36</v>
      </c>
      <c r="E36" s="58" t="s">
        <v>66</v>
      </c>
      <c r="F36" s="58" t="s">
        <v>56</v>
      </c>
      <c r="G36" s="58" t="s">
        <v>57</v>
      </c>
      <c r="H36" s="198"/>
    </row>
    <row r="37" spans="1:8" x14ac:dyDescent="0.25">
      <c r="A37" s="199"/>
      <c r="B37" s="199"/>
      <c r="C37" s="199"/>
      <c r="D37" s="27"/>
      <c r="E37" s="27"/>
      <c r="F37" s="50"/>
      <c r="G37" s="50">
        <f>E37*F37</f>
        <v>0</v>
      </c>
      <c r="H37" s="198"/>
    </row>
    <row r="38" spans="1:8" x14ac:dyDescent="0.25">
      <c r="A38" s="199"/>
      <c r="B38" s="199"/>
      <c r="C38" s="199"/>
      <c r="D38" s="27"/>
      <c r="E38" s="27"/>
      <c r="F38" s="50"/>
      <c r="G38" s="50">
        <f>E38*F38</f>
        <v>0</v>
      </c>
      <c r="H38" s="198"/>
    </row>
    <row r="39" spans="1:8" x14ac:dyDescent="0.25">
      <c r="A39" s="199"/>
      <c r="B39" s="199"/>
      <c r="C39" s="199"/>
      <c r="D39" s="27"/>
      <c r="E39" s="27"/>
      <c r="F39" s="50"/>
      <c r="G39" s="50">
        <f>E39*F39</f>
        <v>0</v>
      </c>
      <c r="H39" s="198"/>
    </row>
    <row r="40" spans="1:8" x14ac:dyDescent="0.25">
      <c r="A40" s="199"/>
      <c r="B40" s="199"/>
      <c r="C40" s="199"/>
      <c r="D40" s="27"/>
      <c r="E40" s="27"/>
      <c r="F40" s="50"/>
      <c r="G40" s="50">
        <f>E40*F40</f>
        <v>0</v>
      </c>
      <c r="H40" s="198"/>
    </row>
    <row r="41" spans="1:8" x14ac:dyDescent="0.25">
      <c r="A41" s="199"/>
      <c r="B41" s="199"/>
      <c r="C41" s="199"/>
      <c r="D41" s="27"/>
      <c r="E41" s="27"/>
      <c r="F41" s="50"/>
      <c r="G41" s="50">
        <f>E41*F41</f>
        <v>0</v>
      </c>
      <c r="H41" s="198"/>
    </row>
    <row r="42" spans="1:8" x14ac:dyDescent="0.25">
      <c r="A42" s="203" t="s">
        <v>60</v>
      </c>
      <c r="B42" s="203"/>
      <c r="C42" s="203"/>
      <c r="D42" s="203"/>
      <c r="E42" s="203"/>
      <c r="F42" s="203"/>
      <c r="G42" s="203"/>
      <c r="H42" s="51">
        <f>SUM(G37:G41)</f>
        <v>0</v>
      </c>
    </row>
    <row r="43" spans="1:8" x14ac:dyDescent="0.25">
      <c r="A43" s="209" t="s">
        <v>67</v>
      </c>
      <c r="B43" s="209"/>
      <c r="C43" s="209"/>
      <c r="D43" s="209"/>
      <c r="E43" s="209"/>
      <c r="F43" s="209"/>
      <c r="G43" s="209"/>
      <c r="H43" s="52">
        <f>H14+H24+H33+H42</f>
        <v>19021.612000000001</v>
      </c>
    </row>
    <row r="44" spans="1:8" x14ac:dyDescent="0.25">
      <c r="A44" s="19"/>
      <c r="B44" s="19"/>
      <c r="C44" s="19"/>
      <c r="D44" s="19"/>
      <c r="E44" s="19"/>
      <c r="F44" s="19"/>
      <c r="G44" s="19"/>
      <c r="H44" s="19"/>
    </row>
    <row r="45" spans="1:8" x14ac:dyDescent="0.25">
      <c r="A45" s="216" t="s">
        <v>68</v>
      </c>
      <c r="B45" s="216"/>
      <c r="C45" s="216"/>
      <c r="D45" s="216"/>
      <c r="E45" s="216"/>
      <c r="F45" s="216"/>
      <c r="G45" s="216"/>
      <c r="H45" s="216"/>
    </row>
    <row r="46" spans="1:8" x14ac:dyDescent="0.25">
      <c r="A46" s="197" t="s">
        <v>55</v>
      </c>
      <c r="B46" s="197"/>
      <c r="C46" s="197"/>
      <c r="D46" s="197"/>
      <c r="E46" s="197"/>
      <c r="F46" s="58" t="s">
        <v>69</v>
      </c>
      <c r="G46" s="58" t="s">
        <v>70</v>
      </c>
      <c r="H46" s="198"/>
    </row>
    <row r="47" spans="1:8" x14ac:dyDescent="0.25">
      <c r="A47" s="217" t="s">
        <v>71</v>
      </c>
      <c r="B47" s="217"/>
      <c r="C47" s="217"/>
      <c r="D47" s="217"/>
      <c r="E47" s="217"/>
      <c r="F47" s="53">
        <v>0.22</v>
      </c>
      <c r="G47" s="54"/>
      <c r="H47" s="198"/>
    </row>
    <row r="48" spans="1:8" x14ac:dyDescent="0.25">
      <c r="A48" s="217" t="s">
        <v>72</v>
      </c>
      <c r="B48" s="217"/>
      <c r="C48" s="217"/>
      <c r="D48" s="217"/>
      <c r="E48" s="217"/>
      <c r="F48" s="53">
        <v>0.03</v>
      </c>
      <c r="G48" s="54"/>
      <c r="H48" s="198"/>
    </row>
    <row r="49" spans="1:8" x14ac:dyDescent="0.25">
      <c r="A49" s="217" t="s">
        <v>73</v>
      </c>
      <c r="B49" s="217"/>
      <c r="C49" s="217"/>
      <c r="D49" s="217"/>
      <c r="E49" s="217"/>
      <c r="F49" s="53">
        <v>0.05</v>
      </c>
      <c r="G49" s="54"/>
      <c r="H49" s="198"/>
    </row>
    <row r="50" spans="1:8" x14ac:dyDescent="0.25">
      <c r="A50" s="208" t="s">
        <v>74</v>
      </c>
      <c r="B50" s="208"/>
      <c r="C50" s="208"/>
      <c r="D50" s="208"/>
      <c r="E50" s="208"/>
      <c r="F50" s="208"/>
      <c r="G50" s="208"/>
      <c r="H50" s="55">
        <f>SUM(G47:G49)</f>
        <v>0</v>
      </c>
    </row>
    <row r="51" spans="1:8" x14ac:dyDescent="0.25">
      <c r="A51" s="19"/>
      <c r="B51" s="19"/>
      <c r="C51" s="19"/>
      <c r="D51" s="19"/>
      <c r="E51" s="19"/>
      <c r="F51" s="19"/>
      <c r="G51" s="19"/>
      <c r="H51" s="19"/>
    </row>
    <row r="52" spans="1:8" x14ac:dyDescent="0.25">
      <c r="A52" s="209" t="s">
        <v>75</v>
      </c>
      <c r="B52" s="209"/>
      <c r="C52" s="209"/>
      <c r="D52" s="209"/>
      <c r="E52" s="209"/>
      <c r="F52" s="209"/>
      <c r="G52" s="209"/>
      <c r="H52" s="56">
        <f>H43+H50</f>
        <v>19021.612000000001</v>
      </c>
    </row>
    <row r="53" spans="1:8" x14ac:dyDescent="0.25">
      <c r="A53" s="19"/>
      <c r="B53" s="19"/>
      <c r="C53" s="19"/>
      <c r="D53" s="19"/>
      <c r="E53" s="19"/>
      <c r="F53" s="19"/>
      <c r="G53" s="19"/>
      <c r="H53" s="19"/>
    </row>
    <row r="54" spans="1:8" x14ac:dyDescent="0.25">
      <c r="A54" s="210" t="s">
        <v>76</v>
      </c>
      <c r="B54" s="210"/>
      <c r="C54" s="210"/>
      <c r="D54" s="210"/>
      <c r="E54" s="210"/>
      <c r="F54" s="211" t="s">
        <v>77</v>
      </c>
      <c r="G54" s="211"/>
      <c r="H54" s="211"/>
    </row>
    <row r="55" spans="1:8" x14ac:dyDescent="0.25">
      <c r="A55" s="207"/>
      <c r="B55" s="207"/>
      <c r="C55" s="207"/>
      <c r="D55" s="207"/>
      <c r="E55" s="207"/>
      <c r="F55" s="211"/>
      <c r="G55" s="211"/>
      <c r="H55" s="211"/>
    </row>
    <row r="56" spans="1:8" x14ac:dyDescent="0.25">
      <c r="A56" s="207"/>
      <c r="B56" s="207"/>
      <c r="C56" s="207"/>
      <c r="D56" s="207"/>
      <c r="E56" s="207"/>
      <c r="F56" s="211"/>
      <c r="G56" s="211"/>
      <c r="H56" s="211"/>
    </row>
    <row r="57" spans="1:8" x14ac:dyDescent="0.25">
      <c r="A57" s="207"/>
      <c r="B57" s="207"/>
      <c r="C57" s="207"/>
      <c r="D57" s="207"/>
      <c r="E57" s="207"/>
      <c r="F57" s="215" t="s">
        <v>78</v>
      </c>
      <c r="G57" s="215"/>
      <c r="H57" s="215"/>
    </row>
    <row r="58" spans="1:8" x14ac:dyDescent="0.25">
      <c r="A58" s="207"/>
      <c r="B58" s="207"/>
      <c r="C58" s="207"/>
      <c r="D58" s="207"/>
      <c r="E58" s="207"/>
      <c r="F58" s="199" t="s">
        <v>79</v>
      </c>
      <c r="G58" s="199"/>
      <c r="H58" s="199"/>
    </row>
    <row r="59" spans="1:8" x14ac:dyDescent="0.25">
      <c r="A59" s="207"/>
      <c r="B59" s="207"/>
      <c r="C59" s="207"/>
      <c r="D59" s="207"/>
      <c r="E59" s="207"/>
      <c r="F59" s="199" t="s">
        <v>80</v>
      </c>
      <c r="G59" s="199"/>
      <c r="H59" s="199"/>
    </row>
  </sheetData>
  <mergeCells count="65">
    <mergeCell ref="A57:E57"/>
    <mergeCell ref="F57:H57"/>
    <mergeCell ref="A58:E58"/>
    <mergeCell ref="F58:H58"/>
    <mergeCell ref="A59:E59"/>
    <mergeCell ref="F59:H59"/>
    <mergeCell ref="A50:G50"/>
    <mergeCell ref="A52:G52"/>
    <mergeCell ref="A54:E54"/>
    <mergeCell ref="F54:H56"/>
    <mergeCell ref="A55:E55"/>
    <mergeCell ref="A56:E56"/>
    <mergeCell ref="A42:G42"/>
    <mergeCell ref="A43:G43"/>
    <mergeCell ref="A45:H45"/>
    <mergeCell ref="A46:E46"/>
    <mergeCell ref="H46:H49"/>
    <mergeCell ref="A47:E47"/>
    <mergeCell ref="A48:E48"/>
    <mergeCell ref="A49:E49"/>
    <mergeCell ref="A33:G33"/>
    <mergeCell ref="A34:H34"/>
    <mergeCell ref="A35:H35"/>
    <mergeCell ref="A36:C36"/>
    <mergeCell ref="H36:H41"/>
    <mergeCell ref="A37:C37"/>
    <mergeCell ref="A38:C38"/>
    <mergeCell ref="A39:C39"/>
    <mergeCell ref="A40:C40"/>
    <mergeCell ref="A41:C41"/>
    <mergeCell ref="A24:G24"/>
    <mergeCell ref="A25:H25"/>
    <mergeCell ref="A26:H26"/>
    <mergeCell ref="A27:C27"/>
    <mergeCell ref="H27:H32"/>
    <mergeCell ref="A28:C28"/>
    <mergeCell ref="A29:C29"/>
    <mergeCell ref="A30:C30"/>
    <mergeCell ref="A31:C31"/>
    <mergeCell ref="A32:C32"/>
    <mergeCell ref="A14:G14"/>
    <mergeCell ref="A15:H15"/>
    <mergeCell ref="A16:H16"/>
    <mergeCell ref="A17:C17"/>
    <mergeCell ref="H17:H23"/>
    <mergeCell ref="A19:C19"/>
    <mergeCell ref="A23:C23"/>
    <mergeCell ref="A18:C18"/>
    <mergeCell ref="A20:C20"/>
    <mergeCell ref="A21:C21"/>
    <mergeCell ref="A22:C22"/>
    <mergeCell ref="A7:H7"/>
    <mergeCell ref="A8:C8"/>
    <mergeCell ref="H8:H13"/>
    <mergeCell ref="A9:C9"/>
    <mergeCell ref="A10:C10"/>
    <mergeCell ref="A11:C11"/>
    <mergeCell ref="A12:C12"/>
    <mergeCell ref="A13:C13"/>
    <mergeCell ref="A6:F6"/>
    <mergeCell ref="A1:H1"/>
    <mergeCell ref="A2:H2"/>
    <mergeCell ref="A3:H3"/>
    <mergeCell ref="A4:H4"/>
    <mergeCell ref="F5:G5"/>
  </mergeCells>
  <pageMargins left="0.7" right="0.7" top="0.75" bottom="0.75" header="0.3" footer="0.3"/>
  <pageSetup scale="6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Layout" topLeftCell="A3" zoomScaleNormal="100" workbookViewId="0">
      <selection activeCell="B3" sqref="B3:H3"/>
    </sheetView>
  </sheetViews>
  <sheetFormatPr baseColWidth="10" defaultColWidth="11.5546875" defaultRowHeight="14.4" x14ac:dyDescent="0.3"/>
  <cols>
    <col min="1" max="1" width="29.88671875" customWidth="1"/>
    <col min="2" max="2" width="10.6640625" customWidth="1"/>
    <col min="3" max="22" width="3.5546875" customWidth="1"/>
  </cols>
  <sheetData>
    <row r="1" spans="1:24" x14ac:dyDescent="0.3">
      <c r="A1" s="101" t="s">
        <v>126</v>
      </c>
      <c r="B1" s="102"/>
      <c r="C1" s="251" t="str">
        <f>+[11]PRESUPUESTO!E1</f>
        <v>I.E. LA INMACULADA SEDE ALEMANIA Y SEDE PRIMARIA</v>
      </c>
      <c r="D1" s="252"/>
      <c r="E1" s="252"/>
      <c r="F1" s="252"/>
      <c r="G1" s="252"/>
      <c r="H1" s="252"/>
      <c r="I1" s="252"/>
      <c r="J1" s="252"/>
      <c r="K1" s="252"/>
      <c r="L1" s="252"/>
      <c r="M1" s="252"/>
      <c r="N1" s="252"/>
      <c r="O1" s="252"/>
      <c r="P1" s="252"/>
      <c r="Q1" s="252"/>
      <c r="R1" s="252"/>
      <c r="S1" s="252"/>
      <c r="T1" s="252"/>
      <c r="U1" s="252"/>
      <c r="V1" s="252"/>
      <c r="W1" s="253"/>
      <c r="X1" s="103"/>
    </row>
    <row r="2" spans="1:24" x14ac:dyDescent="0.3">
      <c r="A2" s="101" t="s">
        <v>127</v>
      </c>
      <c r="B2" s="102"/>
      <c r="C2" s="251">
        <f>+[11]PRESUPUESTO!E2</f>
        <v>0</v>
      </c>
      <c r="D2" s="252"/>
      <c r="E2" s="252"/>
      <c r="F2" s="252"/>
      <c r="G2" s="252"/>
      <c r="H2" s="252"/>
      <c r="I2" s="252"/>
      <c r="J2" s="252"/>
      <c r="K2" s="252"/>
      <c r="L2" s="252"/>
      <c r="M2" s="252"/>
      <c r="N2" s="252"/>
      <c r="O2" s="252"/>
      <c r="P2" s="252"/>
      <c r="Q2" s="252"/>
      <c r="R2" s="252"/>
      <c r="S2" s="252"/>
      <c r="T2" s="252"/>
      <c r="U2" s="252"/>
      <c r="V2" s="252"/>
      <c r="W2" s="253"/>
    </row>
    <row r="4" spans="1:24" x14ac:dyDescent="0.3">
      <c r="B4" s="104" t="s">
        <v>128</v>
      </c>
      <c r="C4" s="105">
        <v>2022</v>
      </c>
      <c r="D4" s="105"/>
      <c r="E4" s="105"/>
      <c r="F4" s="105"/>
      <c r="G4" s="105"/>
      <c r="H4" s="105"/>
      <c r="I4" s="105"/>
      <c r="J4" s="105"/>
      <c r="K4" s="105"/>
      <c r="L4" s="105"/>
      <c r="M4" s="105"/>
      <c r="N4" s="105"/>
      <c r="O4" s="105"/>
      <c r="P4" s="105"/>
      <c r="Q4" s="105"/>
      <c r="R4" s="105"/>
      <c r="S4" s="105"/>
      <c r="T4" s="105"/>
      <c r="U4" s="105"/>
      <c r="V4" s="105"/>
    </row>
    <row r="5" spans="1:24" x14ac:dyDescent="0.3">
      <c r="B5" s="106" t="s">
        <v>129</v>
      </c>
      <c r="C5" s="107" t="s">
        <v>130</v>
      </c>
      <c r="D5" s="107"/>
      <c r="E5" s="107"/>
      <c r="F5" s="107"/>
      <c r="G5" s="107" t="s">
        <v>131</v>
      </c>
      <c r="H5" s="107"/>
      <c r="I5" s="107"/>
      <c r="J5" s="107"/>
      <c r="K5" s="107" t="s">
        <v>132</v>
      </c>
      <c r="L5" s="107"/>
      <c r="M5" s="107"/>
      <c r="N5" s="107"/>
      <c r="O5" s="107" t="s">
        <v>133</v>
      </c>
      <c r="P5" s="107"/>
      <c r="Q5" s="107"/>
      <c r="R5" s="107"/>
      <c r="S5" s="107" t="s">
        <v>134</v>
      </c>
      <c r="T5" s="107"/>
      <c r="U5" s="107"/>
      <c r="V5" s="107"/>
      <c r="W5" s="108" t="s">
        <v>135</v>
      </c>
    </row>
    <row r="6" spans="1:24" ht="3.6" customHeight="1" x14ac:dyDescent="0.3"/>
    <row r="7" spans="1:24" ht="34.200000000000003" customHeight="1" x14ac:dyDescent="0.3">
      <c r="A7" s="109" t="s">
        <v>136</v>
      </c>
      <c r="B7" s="110" t="s">
        <v>137</v>
      </c>
      <c r="C7" s="111" t="s">
        <v>138</v>
      </c>
      <c r="D7" s="111" t="s">
        <v>139</v>
      </c>
      <c r="E7" s="111" t="s">
        <v>140</v>
      </c>
      <c r="F7" s="111" t="s">
        <v>141</v>
      </c>
      <c r="G7" s="111" t="s">
        <v>142</v>
      </c>
      <c r="H7" s="111" t="s">
        <v>143</v>
      </c>
      <c r="I7" s="111" t="s">
        <v>144</v>
      </c>
      <c r="J7" s="111" t="s">
        <v>145</v>
      </c>
      <c r="K7" s="111" t="s">
        <v>146</v>
      </c>
      <c r="L7" s="111" t="s">
        <v>147</v>
      </c>
      <c r="M7" s="111" t="s">
        <v>148</v>
      </c>
      <c r="N7" s="111" t="s">
        <v>149</v>
      </c>
      <c r="O7" s="111" t="s">
        <v>150</v>
      </c>
      <c r="P7" s="111" t="s">
        <v>151</v>
      </c>
      <c r="Q7" s="111" t="s">
        <v>152</v>
      </c>
      <c r="R7" s="111" t="s">
        <v>153</v>
      </c>
      <c r="S7" s="111" t="s">
        <v>154</v>
      </c>
      <c r="T7" s="111" t="s">
        <v>155</v>
      </c>
      <c r="U7" s="111" t="s">
        <v>156</v>
      </c>
      <c r="V7" s="111" t="s">
        <v>157</v>
      </c>
      <c r="W7" s="112" t="s">
        <v>158</v>
      </c>
    </row>
    <row r="8" spans="1:24" x14ac:dyDescent="0.3">
      <c r="A8" s="113" t="str">
        <f>+PRESUPUESTO!B10</f>
        <v xml:space="preserve">CUBIERTA 12,5x2 </v>
      </c>
      <c r="B8" s="114"/>
      <c r="C8" s="115"/>
      <c r="D8" s="116"/>
      <c r="E8" s="116"/>
      <c r="F8" s="116"/>
      <c r="G8" s="116"/>
      <c r="H8" s="116"/>
      <c r="I8" s="116"/>
      <c r="J8" s="116"/>
      <c r="K8" s="116"/>
      <c r="L8" s="114"/>
      <c r="M8" s="114"/>
      <c r="N8" s="114"/>
      <c r="O8" s="114"/>
      <c r="P8" s="114"/>
      <c r="Q8" s="114"/>
      <c r="R8" s="114"/>
      <c r="S8" s="114"/>
      <c r="T8" s="114"/>
      <c r="U8" s="114"/>
      <c r="V8" s="114"/>
      <c r="W8" s="114"/>
    </row>
    <row r="9" spans="1:24" x14ac:dyDescent="0.3">
      <c r="A9" s="113" t="str">
        <f>+PRESUPUESTO!B15</f>
        <v>SOPORTE PLACA</v>
      </c>
      <c r="B9" s="117"/>
      <c r="C9" s="118"/>
      <c r="D9" s="120"/>
      <c r="E9" s="119"/>
      <c r="F9" s="118"/>
      <c r="G9" s="118"/>
      <c r="H9" s="118"/>
      <c r="I9" s="118"/>
      <c r="J9" s="118"/>
      <c r="K9" s="118"/>
      <c r="L9" s="117"/>
      <c r="M9" s="117"/>
      <c r="N9" s="117"/>
      <c r="O9" s="117"/>
      <c r="P9" s="117"/>
      <c r="Q9" s="117"/>
      <c r="R9" s="117"/>
      <c r="S9" s="117"/>
      <c r="T9" s="117"/>
      <c r="U9" s="117"/>
      <c r="V9" s="117"/>
      <c r="W9" s="117"/>
    </row>
    <row r="10" spans="1:24" x14ac:dyDescent="0.3">
      <c r="A10" s="113" t="str">
        <f>+PRESUPUESTO!B19</f>
        <v>ACTIVIDADES VARIAS</v>
      </c>
      <c r="B10" s="121"/>
      <c r="C10" s="122"/>
      <c r="D10" s="120"/>
      <c r="E10" s="122"/>
      <c r="F10" s="122"/>
      <c r="G10" s="122"/>
      <c r="H10" s="118"/>
      <c r="I10" s="118"/>
      <c r="J10" s="118"/>
      <c r="K10" s="122"/>
      <c r="L10" s="121"/>
      <c r="M10" s="121"/>
      <c r="N10" s="121"/>
      <c r="O10" s="121"/>
      <c r="P10" s="121"/>
      <c r="Q10" s="121"/>
      <c r="R10" s="121"/>
      <c r="S10" s="121"/>
      <c r="T10" s="121"/>
      <c r="U10" s="121"/>
      <c r="V10" s="121"/>
      <c r="W10" s="121"/>
    </row>
    <row r="11" spans="1:24" x14ac:dyDescent="0.3">
      <c r="A11" s="158" t="str">
        <f>+PRESUPUESTO!B23</f>
        <v>CUBIERTA 6,5x3</v>
      </c>
      <c r="B11" s="121"/>
      <c r="C11" s="122"/>
      <c r="D11" s="123"/>
      <c r="E11" s="122"/>
      <c r="F11" s="122"/>
      <c r="G11" s="122"/>
      <c r="H11" s="122"/>
      <c r="I11" s="122"/>
      <c r="J11" s="122"/>
      <c r="K11" s="122"/>
      <c r="L11" s="121"/>
      <c r="M11" s="121"/>
      <c r="N11" s="121"/>
      <c r="O11" s="121"/>
      <c r="P11" s="121"/>
      <c r="Q11" s="121"/>
      <c r="R11" s="121"/>
      <c r="S11" s="121"/>
      <c r="T11" s="121"/>
      <c r="U11" s="121"/>
      <c r="V11" s="121"/>
      <c r="W11" s="121"/>
    </row>
    <row r="12" spans="1:24" x14ac:dyDescent="0.3">
      <c r="A12" s="158" t="str">
        <f>+PRESUPUESTO!B28</f>
        <v>CARPINTERIA METALICA</v>
      </c>
      <c r="B12" s="121"/>
      <c r="C12" s="122"/>
      <c r="D12" s="122"/>
      <c r="E12" s="123"/>
      <c r="F12" s="122"/>
      <c r="G12" s="122"/>
      <c r="H12" s="122"/>
      <c r="I12" s="122"/>
      <c r="J12" s="122"/>
      <c r="K12" s="122"/>
      <c r="L12" s="121"/>
      <c r="M12" s="121"/>
      <c r="N12" s="121"/>
      <c r="O12" s="121"/>
      <c r="P12" s="121"/>
      <c r="Q12" s="121"/>
      <c r="R12" s="121"/>
      <c r="S12" s="121"/>
      <c r="T12" s="121"/>
      <c r="U12" s="121"/>
      <c r="V12" s="121"/>
      <c r="W12" s="121"/>
    </row>
    <row r="13" spans="1:24" x14ac:dyDescent="0.3">
      <c r="A13" s="158" t="str">
        <f>+PRESUPUESTO!B36</f>
        <v>INSTALACIONES HIDRAULICAS</v>
      </c>
      <c r="B13" s="121"/>
      <c r="C13" s="122"/>
      <c r="D13" s="122"/>
      <c r="E13" s="122"/>
      <c r="F13" s="123"/>
      <c r="G13" s="122"/>
      <c r="H13" s="122"/>
      <c r="I13" s="122"/>
      <c r="J13" s="122"/>
      <c r="K13" s="122"/>
      <c r="L13" s="121"/>
      <c r="M13" s="121"/>
      <c r="N13" s="121"/>
      <c r="O13" s="121"/>
      <c r="P13" s="121"/>
      <c r="Q13" s="121"/>
      <c r="R13" s="121"/>
      <c r="S13" s="121"/>
      <c r="T13" s="121"/>
      <c r="U13" s="121"/>
      <c r="V13" s="121"/>
      <c r="W13" s="121"/>
    </row>
    <row r="14" spans="1:24" x14ac:dyDescent="0.3">
      <c r="A14" s="113" t="str">
        <f>+[11]PRESUPUESTO!B17</f>
        <v xml:space="preserve">CARPINTERIA METALICA </v>
      </c>
      <c r="B14" s="121"/>
      <c r="C14" s="122"/>
      <c r="D14" s="122"/>
      <c r="E14" s="122"/>
      <c r="F14" s="123"/>
      <c r="G14" s="122"/>
      <c r="H14" s="122"/>
      <c r="I14" s="122"/>
      <c r="J14" s="121"/>
      <c r="K14" s="122"/>
      <c r="L14" s="121"/>
      <c r="M14" s="121"/>
      <c r="N14" s="121"/>
      <c r="O14" s="121"/>
      <c r="P14" s="121"/>
      <c r="Q14" s="121"/>
      <c r="R14" s="121"/>
      <c r="S14" s="121"/>
      <c r="T14" s="121"/>
      <c r="U14" s="121"/>
      <c r="V14" s="121"/>
      <c r="W14" s="121"/>
    </row>
    <row r="15" spans="1:24" x14ac:dyDescent="0.3">
      <c r="A15" s="158"/>
      <c r="B15" s="121"/>
      <c r="C15" s="122"/>
      <c r="D15" s="122"/>
      <c r="E15" s="122"/>
      <c r="F15" s="122"/>
      <c r="G15" s="122"/>
      <c r="H15" s="122"/>
      <c r="I15" s="122"/>
      <c r="J15" s="159"/>
      <c r="K15" s="122"/>
      <c r="L15" s="121"/>
      <c r="M15" s="121"/>
      <c r="N15" s="121"/>
      <c r="O15" s="121"/>
      <c r="P15" s="121"/>
      <c r="Q15" s="121"/>
      <c r="R15" s="121"/>
      <c r="S15" s="121"/>
      <c r="T15" s="121"/>
      <c r="U15" s="121"/>
      <c r="V15" s="121"/>
      <c r="W15" s="121"/>
    </row>
    <row r="16" spans="1:24" x14ac:dyDescent="0.3">
      <c r="A16" s="160" t="s">
        <v>159</v>
      </c>
      <c r="B16" s="161"/>
      <c r="C16" s="161"/>
      <c r="D16" s="161"/>
      <c r="E16" s="161"/>
      <c r="F16" s="161"/>
      <c r="G16" s="161"/>
      <c r="H16" s="161"/>
      <c r="I16" s="161"/>
      <c r="J16" s="161"/>
      <c r="K16" s="161"/>
      <c r="L16" s="161"/>
      <c r="M16" s="161"/>
      <c r="N16" s="161"/>
      <c r="O16" s="161"/>
      <c r="P16" s="161"/>
      <c r="Q16" s="161"/>
      <c r="R16" s="161"/>
      <c r="S16" s="161"/>
      <c r="T16" s="161"/>
      <c r="U16" s="161"/>
      <c r="V16" s="161"/>
      <c r="W16" s="162">
        <f>SUBTOTAL(109,Tabla24[FLUJO DE FONDOS])</f>
        <v>0</v>
      </c>
    </row>
    <row r="17" spans="1:23" x14ac:dyDescent="0.3">
      <c r="A17" s="124"/>
      <c r="B17" s="125"/>
      <c r="C17" s="125"/>
      <c r="D17" s="125"/>
      <c r="E17" s="125"/>
      <c r="F17" s="125"/>
      <c r="G17" s="125"/>
      <c r="H17" s="125"/>
      <c r="I17" s="125"/>
      <c r="J17" s="125"/>
      <c r="K17" s="125"/>
      <c r="L17" s="125"/>
      <c r="M17" s="125"/>
      <c r="N17" s="125"/>
      <c r="O17" s="125"/>
      <c r="P17" s="125"/>
      <c r="Q17" s="125"/>
      <c r="R17" s="125"/>
      <c r="S17" s="125"/>
      <c r="T17" s="125"/>
      <c r="U17" s="125"/>
      <c r="V17" s="125"/>
      <c r="W17" s="126"/>
    </row>
    <row r="18" spans="1:23" x14ac:dyDescent="0.3">
      <c r="A18" s="124"/>
      <c r="B18" s="125"/>
      <c r="C18" s="125"/>
      <c r="D18" s="125"/>
      <c r="E18" s="125"/>
      <c r="F18" s="125"/>
      <c r="G18" s="125"/>
      <c r="H18" s="125"/>
      <c r="I18" s="125"/>
      <c r="J18" s="125"/>
      <c r="K18" s="125"/>
      <c r="L18" s="125"/>
      <c r="M18" s="125"/>
      <c r="N18" s="125"/>
      <c r="O18" s="125"/>
      <c r="P18" s="125"/>
      <c r="Q18" s="125"/>
      <c r="R18" s="125"/>
      <c r="S18" s="125"/>
      <c r="T18" s="125"/>
      <c r="U18" s="125"/>
      <c r="V18" s="125"/>
      <c r="W18" s="126"/>
    </row>
    <row r="20" spans="1:23" x14ac:dyDescent="0.3">
      <c r="B20" s="103"/>
      <c r="C20" s="103"/>
      <c r="D20" s="103"/>
      <c r="E20" s="103"/>
      <c r="H20" t="s">
        <v>4</v>
      </c>
      <c r="Q20" t="s">
        <v>160</v>
      </c>
    </row>
    <row r="21" spans="1:23" x14ac:dyDescent="0.3">
      <c r="A21" t="s">
        <v>1</v>
      </c>
      <c r="B21" s="1"/>
      <c r="C21" s="1"/>
      <c r="D21" s="1"/>
      <c r="E21" s="1"/>
      <c r="J21" s="103"/>
      <c r="K21" s="103"/>
      <c r="L21" s="103"/>
      <c r="M21" s="103"/>
      <c r="N21" s="103"/>
      <c r="O21" s="103"/>
      <c r="P21" s="103"/>
      <c r="V21" s="103"/>
      <c r="W21" s="103"/>
    </row>
    <row r="22" spans="1:23" x14ac:dyDescent="0.3">
      <c r="A22" t="s">
        <v>2</v>
      </c>
      <c r="H22" t="s">
        <v>5</v>
      </c>
      <c r="J22" s="1"/>
      <c r="K22" s="1"/>
      <c r="L22" s="1"/>
      <c r="M22" s="1"/>
      <c r="N22" s="1"/>
      <c r="O22" s="1"/>
      <c r="P22" s="1"/>
      <c r="Q22" t="s">
        <v>5</v>
      </c>
      <c r="R22" s="103"/>
      <c r="S22" s="1"/>
      <c r="T22" s="1"/>
      <c r="U22" s="1"/>
      <c r="V22" s="1"/>
      <c r="W22" s="1"/>
    </row>
    <row r="23" spans="1:23" x14ac:dyDescent="0.3">
      <c r="A23" t="s">
        <v>7</v>
      </c>
      <c r="H23" t="s">
        <v>6</v>
      </c>
      <c r="J23" s="1"/>
      <c r="K23" s="1"/>
      <c r="L23" s="1"/>
      <c r="M23" s="1"/>
      <c r="N23" s="1"/>
      <c r="O23" s="1"/>
      <c r="P23" s="1"/>
      <c r="Q23" t="s">
        <v>6</v>
      </c>
      <c r="R23" s="103"/>
      <c r="S23" s="127"/>
      <c r="T23" s="127"/>
      <c r="U23" s="127"/>
      <c r="V23" s="127"/>
      <c r="W23" s="127"/>
    </row>
    <row r="24" spans="1:23" x14ac:dyDescent="0.3">
      <c r="A24" t="s">
        <v>3</v>
      </c>
      <c r="B24" t="s">
        <v>8</v>
      </c>
      <c r="H24" s="103"/>
      <c r="I24" s="103"/>
      <c r="J24" s="103"/>
      <c r="K24" s="103"/>
      <c r="L24" s="103"/>
      <c r="M24" s="103"/>
      <c r="N24" s="103"/>
      <c r="O24" s="103"/>
      <c r="P24" s="103"/>
      <c r="Q24" s="103"/>
      <c r="R24" s="103"/>
      <c r="S24" s="103"/>
      <c r="T24" s="103"/>
      <c r="U24" s="103"/>
      <c r="V24" s="103"/>
      <c r="W24" s="103"/>
    </row>
    <row r="25" spans="1:23" x14ac:dyDescent="0.3">
      <c r="H25" s="103"/>
      <c r="I25" s="103"/>
      <c r="J25" s="103"/>
      <c r="K25" s="103"/>
      <c r="L25" s="103"/>
      <c r="M25" s="103"/>
      <c r="N25" s="103"/>
      <c r="O25" s="103"/>
      <c r="P25" s="103"/>
      <c r="Q25" s="103"/>
      <c r="R25" s="103"/>
      <c r="S25" s="103"/>
      <c r="T25" s="103"/>
      <c r="U25" s="103"/>
      <c r="V25" s="103"/>
      <c r="W25" s="103"/>
    </row>
    <row r="28" spans="1:23" x14ac:dyDescent="0.3">
      <c r="B28" s="103"/>
      <c r="C28" s="103"/>
      <c r="D28" s="103"/>
      <c r="E28" s="103"/>
      <c r="L28" s="103"/>
      <c r="M28" s="103"/>
      <c r="N28" s="103"/>
      <c r="O28" s="103"/>
      <c r="P28" s="103"/>
      <c r="Q28" s="103"/>
      <c r="R28" s="103"/>
      <c r="S28" s="103"/>
    </row>
    <row r="29" spans="1:23" x14ac:dyDescent="0.3">
      <c r="B29" s="103"/>
      <c r="C29" s="103"/>
      <c r="D29" s="103"/>
      <c r="E29" s="103"/>
      <c r="F29" s="103"/>
      <c r="G29" s="103"/>
      <c r="H29" s="103"/>
      <c r="I29" s="103"/>
      <c r="J29" s="103"/>
      <c r="K29" s="103"/>
      <c r="L29" s="103"/>
      <c r="M29" s="103"/>
      <c r="N29" s="103"/>
      <c r="O29" s="103"/>
      <c r="P29" s="103"/>
      <c r="Q29" s="103"/>
      <c r="R29" s="103"/>
      <c r="S29" s="103"/>
    </row>
  </sheetData>
  <mergeCells count="2">
    <mergeCell ref="C1:W1"/>
    <mergeCell ref="C2:W2"/>
  </mergeCells>
  <pageMargins left="0.7" right="0.7" top="1" bottom="1.1333333333333333" header="0.3" footer="0.3"/>
  <pageSetup paperSize="9" orientation="landscape" r:id="rId1"/>
  <headerFooter>
    <oddHeader>&amp;C&amp;"Arial,Negrita"&amp;12CRONOGRAMA PROYECTOS INSTITUCIONES EDUCATIVAS
EDUCACION&amp;R&amp;"-,Negrita"&amp;G</oddHeader>
    <oddFooter>&amp;L&amp;"Arial,Normal"&amp;9CODIGO  MI2-F254
VERSION 2
FECHA DE APROBACION 29/06/2022&amp;C&amp;"Arial,Normal"&amp;9Pagina &amp;N de &amp;N&amp;R&amp;G</oddFooter>
  </headerFooter>
  <legacyDrawingHF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9"/>
  <sheetViews>
    <sheetView view="pageBreakPreview" topLeftCell="A17" zoomScale="60" zoomScaleNormal="70" zoomScalePageLayoutView="70" workbookViewId="0">
      <selection activeCell="B3" sqref="B3:H3"/>
    </sheetView>
  </sheetViews>
  <sheetFormatPr baseColWidth="10" defaultColWidth="12.44140625" defaultRowHeight="13.8" x14ac:dyDescent="0.3"/>
  <cols>
    <col min="1" max="1" width="22.33203125" style="91" customWidth="1"/>
    <col min="2" max="2" width="5.44140625" style="91" customWidth="1"/>
    <col min="3" max="3" width="22.33203125" style="91" customWidth="1"/>
    <col min="4" max="4" width="11.109375" style="91" customWidth="1"/>
    <col min="5" max="5" width="14.109375" style="91" customWidth="1"/>
    <col min="6" max="6" width="19.6640625" style="91" customWidth="1"/>
    <col min="7" max="7" width="22.6640625" style="91" customWidth="1"/>
    <col min="8" max="8" width="18.88671875" style="91" customWidth="1"/>
    <col min="9" max="14" width="12.44140625" style="91"/>
    <col min="15" max="15" width="10.5546875" style="91" customWidth="1"/>
    <col min="16" max="16" width="19.109375" style="91" customWidth="1"/>
    <col min="17" max="16384" width="12.44140625" style="91"/>
  </cols>
  <sheetData>
    <row r="1" spans="1:8" ht="24.6" customHeight="1" x14ac:dyDescent="0.3">
      <c r="A1" s="191" t="s">
        <v>53</v>
      </c>
      <c r="B1" s="191"/>
      <c r="C1" s="191"/>
      <c r="D1" s="191"/>
      <c r="E1" s="191"/>
      <c r="F1" s="191"/>
      <c r="G1" s="191"/>
      <c r="H1" s="191"/>
    </row>
    <row r="2" spans="1:8" ht="8.4" customHeight="1" thickBot="1" x14ac:dyDescent="0.35">
      <c r="A2" s="266"/>
      <c r="B2" s="266"/>
      <c r="C2" s="266"/>
      <c r="D2" s="266"/>
      <c r="E2" s="266"/>
      <c r="F2" s="266"/>
      <c r="G2" s="266"/>
      <c r="H2" s="266"/>
    </row>
    <row r="3" spans="1:8" ht="44.4" customHeight="1" thickBot="1" x14ac:dyDescent="0.35">
      <c r="A3" s="129" t="s">
        <v>177</v>
      </c>
      <c r="B3" s="264">
        <f>+PRESUPUESTO!E2</f>
        <v>0</v>
      </c>
      <c r="C3" s="264"/>
      <c r="D3" s="264"/>
      <c r="E3" s="264"/>
      <c r="F3" s="264"/>
      <c r="G3" s="264"/>
      <c r="H3" s="265"/>
    </row>
    <row r="4" spans="1:8" ht="6" customHeight="1" x14ac:dyDescent="0.3">
      <c r="A4" s="267"/>
      <c r="B4" s="267"/>
      <c r="C4" s="267"/>
      <c r="D4" s="267"/>
      <c r="E4" s="267"/>
      <c r="F4" s="267"/>
      <c r="G4" s="267"/>
      <c r="H4" s="267"/>
    </row>
    <row r="5" spans="1:8" ht="60" customHeight="1" x14ac:dyDescent="0.3">
      <c r="A5" s="94" t="s">
        <v>33</v>
      </c>
      <c r="B5" s="45">
        <f>+'7,1'!B5</f>
        <v>7</v>
      </c>
      <c r="C5" s="46" t="str">
        <f>+'7,1'!C5</f>
        <v>COMPLEMENTARIOS</v>
      </c>
      <c r="D5" s="94" t="s">
        <v>34</v>
      </c>
      <c r="E5" s="47">
        <f>+PRESUPUESTO!A39</f>
        <v>7.1</v>
      </c>
      <c r="F5" s="268" t="str">
        <f>+PRESUPUESTO!B39</f>
        <v>Transporte de materiales. (Item modificado)</v>
      </c>
      <c r="G5" s="268"/>
      <c r="H5" s="48" t="s">
        <v>181</v>
      </c>
    </row>
    <row r="6" spans="1:8" ht="7.2" customHeight="1" x14ac:dyDescent="0.3">
      <c r="A6" s="267"/>
      <c r="B6" s="267"/>
      <c r="C6" s="267"/>
      <c r="D6" s="267"/>
      <c r="E6" s="267"/>
      <c r="F6" s="267"/>
      <c r="G6" s="130"/>
      <c r="H6" s="131"/>
    </row>
    <row r="7" spans="1:8" ht="21.6" customHeight="1" x14ac:dyDescent="0.3">
      <c r="A7" s="197" t="s">
        <v>54</v>
      </c>
      <c r="B7" s="197"/>
      <c r="C7" s="197"/>
      <c r="D7" s="197"/>
      <c r="E7" s="197"/>
      <c r="F7" s="197"/>
      <c r="G7" s="197"/>
      <c r="H7" s="197"/>
    </row>
    <row r="8" spans="1:8" x14ac:dyDescent="0.3">
      <c r="A8" s="197" t="s">
        <v>55</v>
      </c>
      <c r="B8" s="197"/>
      <c r="C8" s="197"/>
      <c r="D8" s="92" t="s">
        <v>36</v>
      </c>
      <c r="E8" s="92" t="s">
        <v>66</v>
      </c>
      <c r="F8" s="92" t="s">
        <v>56</v>
      </c>
      <c r="G8" s="92" t="s">
        <v>57</v>
      </c>
      <c r="H8" s="198"/>
    </row>
    <row r="9" spans="1:8" x14ac:dyDescent="0.3">
      <c r="A9" s="199"/>
      <c r="B9" s="199"/>
      <c r="C9" s="199"/>
      <c r="D9" s="93"/>
      <c r="E9" s="132"/>
      <c r="F9" s="50"/>
      <c r="G9" s="50"/>
      <c r="H9" s="198"/>
    </row>
    <row r="10" spans="1:8" x14ac:dyDescent="0.3">
      <c r="A10" s="199"/>
      <c r="B10" s="199"/>
      <c r="C10" s="199"/>
      <c r="D10" s="93"/>
      <c r="E10" s="93"/>
      <c r="F10" s="50"/>
      <c r="G10" s="50"/>
      <c r="H10" s="198"/>
    </row>
    <row r="11" spans="1:8" x14ac:dyDescent="0.3">
      <c r="A11" s="199"/>
      <c r="B11" s="199"/>
      <c r="C11" s="199"/>
      <c r="D11" s="93"/>
      <c r="E11" s="93"/>
      <c r="F11" s="50"/>
      <c r="G11" s="50"/>
      <c r="H11" s="198"/>
    </row>
    <row r="12" spans="1:8" x14ac:dyDescent="0.3">
      <c r="A12" s="199"/>
      <c r="B12" s="199"/>
      <c r="C12" s="199"/>
      <c r="D12" s="93"/>
      <c r="E12" s="93"/>
      <c r="F12" s="50"/>
      <c r="G12" s="50">
        <f>E12*F12</f>
        <v>0</v>
      </c>
      <c r="H12" s="198"/>
    </row>
    <row r="13" spans="1:8" ht="20.399999999999999" customHeight="1" x14ac:dyDescent="0.3">
      <c r="A13" s="203" t="s">
        <v>60</v>
      </c>
      <c r="B13" s="203"/>
      <c r="C13" s="203"/>
      <c r="D13" s="203"/>
      <c r="E13" s="203"/>
      <c r="F13" s="203"/>
      <c r="G13" s="203"/>
      <c r="H13" s="51">
        <f>SUM(G9:G12)</f>
        <v>0</v>
      </c>
    </row>
    <row r="14" spans="1:8" ht="9.6" customHeight="1" x14ac:dyDescent="0.3">
      <c r="A14" s="190"/>
      <c r="B14" s="190"/>
      <c r="C14" s="190"/>
      <c r="D14" s="190"/>
      <c r="E14" s="190"/>
      <c r="F14" s="190"/>
      <c r="G14" s="190"/>
      <c r="H14" s="190"/>
    </row>
    <row r="15" spans="1:8" ht="21.6" customHeight="1" x14ac:dyDescent="0.3">
      <c r="A15" s="197" t="s">
        <v>61</v>
      </c>
      <c r="B15" s="197"/>
      <c r="C15" s="197"/>
      <c r="D15" s="197"/>
      <c r="E15" s="197"/>
      <c r="F15" s="197"/>
      <c r="G15" s="197"/>
      <c r="H15" s="197"/>
    </row>
    <row r="16" spans="1:8" x14ac:dyDescent="0.3">
      <c r="A16" s="197" t="s">
        <v>55</v>
      </c>
      <c r="B16" s="197"/>
      <c r="C16" s="197"/>
      <c r="D16" s="92" t="s">
        <v>36</v>
      </c>
      <c r="E16" s="92" t="s">
        <v>66</v>
      </c>
      <c r="F16" s="92" t="s">
        <v>56</v>
      </c>
      <c r="G16" s="92" t="s">
        <v>57</v>
      </c>
      <c r="H16" s="198"/>
    </row>
    <row r="17" spans="1:8" x14ac:dyDescent="0.3">
      <c r="A17" s="199"/>
      <c r="B17" s="199"/>
      <c r="C17" s="199"/>
      <c r="D17" s="93"/>
      <c r="E17" s="133"/>
      <c r="F17" s="50"/>
      <c r="G17" s="50"/>
      <c r="H17" s="198"/>
    </row>
    <row r="18" spans="1:8" x14ac:dyDescent="0.3">
      <c r="A18" s="199"/>
      <c r="B18" s="199"/>
      <c r="C18" s="199"/>
      <c r="D18" s="93"/>
      <c r="E18" s="133"/>
      <c r="F18" s="50"/>
      <c r="G18" s="50"/>
      <c r="H18" s="198"/>
    </row>
    <row r="19" spans="1:8" x14ac:dyDescent="0.3">
      <c r="A19" s="199"/>
      <c r="B19" s="199"/>
      <c r="C19" s="199"/>
      <c r="D19" s="93"/>
      <c r="E19" s="134"/>
      <c r="F19" s="50"/>
      <c r="G19" s="50"/>
      <c r="H19" s="198"/>
    </row>
    <row r="20" spans="1:8" x14ac:dyDescent="0.3">
      <c r="A20" s="199"/>
      <c r="B20" s="199"/>
      <c r="C20" s="199"/>
      <c r="D20" s="93"/>
      <c r="E20" s="133"/>
      <c r="F20" s="50"/>
      <c r="G20" s="50"/>
      <c r="H20" s="198"/>
    </row>
    <row r="21" spans="1:8" x14ac:dyDescent="0.3">
      <c r="A21" s="199"/>
      <c r="B21" s="199"/>
      <c r="C21" s="199"/>
      <c r="D21" s="93"/>
      <c r="E21" s="133"/>
      <c r="F21" s="50"/>
      <c r="G21" s="50"/>
      <c r="H21" s="198"/>
    </row>
    <row r="22" spans="1:8" x14ac:dyDescent="0.3">
      <c r="A22" s="244"/>
      <c r="B22" s="244"/>
      <c r="C22" s="244"/>
      <c r="D22" s="93"/>
      <c r="E22" s="133"/>
      <c r="F22" s="50"/>
      <c r="G22" s="50"/>
      <c r="H22" s="198"/>
    </row>
    <row r="23" spans="1:8" x14ac:dyDescent="0.3">
      <c r="A23" s="199"/>
      <c r="B23" s="199"/>
      <c r="C23" s="199"/>
      <c r="D23" s="93"/>
      <c r="E23" s="133"/>
      <c r="F23" s="50"/>
      <c r="G23" s="50"/>
      <c r="H23" s="198"/>
    </row>
    <row r="24" spans="1:8" x14ac:dyDescent="0.3">
      <c r="A24" s="199"/>
      <c r="B24" s="199"/>
      <c r="C24" s="199"/>
      <c r="D24" s="93"/>
      <c r="E24" s="133"/>
      <c r="F24" s="50"/>
      <c r="G24" s="50"/>
      <c r="H24" s="198"/>
    </row>
    <row r="25" spans="1:8" ht="20.399999999999999" customHeight="1" x14ac:dyDescent="0.3">
      <c r="A25" s="203" t="s">
        <v>60</v>
      </c>
      <c r="B25" s="203"/>
      <c r="C25" s="203"/>
      <c r="D25" s="203"/>
      <c r="E25" s="203"/>
      <c r="F25" s="203"/>
      <c r="G25" s="203"/>
      <c r="H25" s="51">
        <f>SUM(G17:G24)</f>
        <v>0</v>
      </c>
    </row>
    <row r="26" spans="1:8" ht="7.95" customHeight="1" x14ac:dyDescent="0.3">
      <c r="A26" s="190"/>
      <c r="B26" s="190"/>
      <c r="C26" s="190"/>
      <c r="D26" s="190"/>
      <c r="E26" s="190"/>
      <c r="F26" s="190"/>
      <c r="G26" s="190"/>
      <c r="H26" s="190"/>
    </row>
    <row r="27" spans="1:8" ht="20.399999999999999" customHeight="1" x14ac:dyDescent="0.3">
      <c r="A27" s="197" t="s">
        <v>62</v>
      </c>
      <c r="B27" s="197"/>
      <c r="C27" s="197"/>
      <c r="D27" s="197"/>
      <c r="E27" s="197"/>
      <c r="F27" s="197"/>
      <c r="G27" s="197"/>
      <c r="H27" s="197"/>
    </row>
    <row r="28" spans="1:8" x14ac:dyDescent="0.3">
      <c r="A28" s="197" t="s">
        <v>55</v>
      </c>
      <c r="B28" s="197"/>
      <c r="C28" s="197"/>
      <c r="D28" s="92" t="s">
        <v>36</v>
      </c>
      <c r="E28" s="92" t="s">
        <v>66</v>
      </c>
      <c r="F28" s="92" t="s">
        <v>56</v>
      </c>
      <c r="G28" s="92" t="s">
        <v>57</v>
      </c>
      <c r="H28" s="198"/>
    </row>
    <row r="29" spans="1:8" x14ac:dyDescent="0.3">
      <c r="A29" s="199"/>
      <c r="B29" s="199"/>
      <c r="C29" s="199"/>
      <c r="D29" s="93"/>
      <c r="E29" s="134"/>
      <c r="F29" s="50"/>
      <c r="G29" s="50"/>
      <c r="H29" s="198"/>
    </row>
    <row r="30" spans="1:8" x14ac:dyDescent="0.3">
      <c r="A30" s="199"/>
      <c r="B30" s="199"/>
      <c r="C30" s="199"/>
      <c r="D30" s="93"/>
      <c r="E30" s="93"/>
      <c r="F30" s="50"/>
      <c r="G30" s="50"/>
      <c r="H30" s="198"/>
    </row>
    <row r="31" spans="1:8" x14ac:dyDescent="0.3">
      <c r="A31" s="199"/>
      <c r="B31" s="199"/>
      <c r="C31" s="199"/>
      <c r="D31" s="93"/>
      <c r="E31" s="93"/>
      <c r="F31" s="50"/>
      <c r="G31" s="50"/>
      <c r="H31" s="198"/>
    </row>
    <row r="32" spans="1:8" x14ac:dyDescent="0.3">
      <c r="A32" s="199"/>
      <c r="B32" s="199"/>
      <c r="C32" s="199"/>
      <c r="D32" s="93"/>
      <c r="E32" s="93"/>
      <c r="F32" s="50"/>
      <c r="G32" s="50"/>
      <c r="H32" s="198"/>
    </row>
    <row r="33" spans="1:8" x14ac:dyDescent="0.3">
      <c r="A33" s="199"/>
      <c r="B33" s="199"/>
      <c r="C33" s="199"/>
      <c r="D33" s="93"/>
      <c r="E33" s="93"/>
      <c r="F33" s="50"/>
      <c r="G33" s="50"/>
      <c r="H33" s="198"/>
    </row>
    <row r="34" spans="1:8" ht="19.95" customHeight="1" x14ac:dyDescent="0.3">
      <c r="A34" s="203" t="s">
        <v>60</v>
      </c>
      <c r="B34" s="203"/>
      <c r="C34" s="203"/>
      <c r="D34" s="203"/>
      <c r="E34" s="203"/>
      <c r="F34" s="203"/>
      <c r="G34" s="203"/>
      <c r="H34" s="51">
        <f>SUM(G29:G33)</f>
        <v>0</v>
      </c>
    </row>
    <row r="35" spans="1:8" ht="7.95" customHeight="1" x14ac:dyDescent="0.3">
      <c r="A35" s="190"/>
      <c r="B35" s="190"/>
      <c r="C35" s="190"/>
      <c r="D35" s="190"/>
      <c r="E35" s="190"/>
      <c r="F35" s="190"/>
      <c r="G35" s="190"/>
      <c r="H35" s="190"/>
    </row>
    <row r="36" spans="1:8" ht="22.2" customHeight="1" x14ac:dyDescent="0.3">
      <c r="A36" s="197" t="s">
        <v>65</v>
      </c>
      <c r="B36" s="197"/>
      <c r="C36" s="197"/>
      <c r="D36" s="197"/>
      <c r="E36" s="197"/>
      <c r="F36" s="197"/>
      <c r="G36" s="197"/>
      <c r="H36" s="197"/>
    </row>
    <row r="37" spans="1:8" x14ac:dyDescent="0.3">
      <c r="A37" s="197" t="s">
        <v>55</v>
      </c>
      <c r="B37" s="197"/>
      <c r="C37" s="197"/>
      <c r="D37" s="92" t="s">
        <v>36</v>
      </c>
      <c r="E37" s="92" t="s">
        <v>66</v>
      </c>
      <c r="F37" s="92" t="s">
        <v>56</v>
      </c>
      <c r="G37" s="92" t="s">
        <v>57</v>
      </c>
      <c r="H37" s="198"/>
    </row>
    <row r="38" spans="1:8" ht="31.8" customHeight="1" x14ac:dyDescent="0.3">
      <c r="A38" s="199" t="s">
        <v>178</v>
      </c>
      <c r="B38" s="199"/>
      <c r="C38" s="199"/>
      <c r="D38" s="93" t="s">
        <v>182</v>
      </c>
      <c r="E38" s="133">
        <v>52.097999999999999</v>
      </c>
      <c r="F38" s="50">
        <v>340</v>
      </c>
      <c r="G38" s="50">
        <f>E38*F38</f>
        <v>17713.32</v>
      </c>
      <c r="H38" s="198"/>
    </row>
    <row r="39" spans="1:8" x14ac:dyDescent="0.3">
      <c r="A39" s="244"/>
      <c r="B39" s="244"/>
      <c r="C39" s="244"/>
      <c r="D39" s="93"/>
      <c r="E39" s="133"/>
      <c r="F39" s="50"/>
      <c r="G39" s="50"/>
      <c r="H39" s="198"/>
    </row>
    <row r="40" spans="1:8" x14ac:dyDescent="0.3">
      <c r="A40" s="199"/>
      <c r="B40" s="199"/>
      <c r="C40" s="199"/>
      <c r="D40" s="93"/>
      <c r="E40" s="93"/>
      <c r="F40" s="50"/>
      <c r="G40" s="50"/>
      <c r="H40" s="198"/>
    </row>
    <row r="41" spans="1:8" x14ac:dyDescent="0.3">
      <c r="A41" s="199"/>
      <c r="B41" s="199"/>
      <c r="C41" s="199"/>
      <c r="D41" s="93"/>
      <c r="E41" s="93"/>
      <c r="F41" s="50"/>
      <c r="G41" s="50">
        <f>E41*F41</f>
        <v>0</v>
      </c>
      <c r="H41" s="198"/>
    </row>
    <row r="42" spans="1:8" ht="19.2" customHeight="1" x14ac:dyDescent="0.3">
      <c r="A42" s="203" t="s">
        <v>60</v>
      </c>
      <c r="B42" s="203"/>
      <c r="C42" s="203"/>
      <c r="D42" s="203"/>
      <c r="E42" s="203"/>
      <c r="F42" s="203"/>
      <c r="G42" s="203"/>
      <c r="H42" s="51">
        <f>SUM(G38:G41)</f>
        <v>17713.32</v>
      </c>
    </row>
    <row r="43" spans="1:8" ht="21.6" customHeight="1" x14ac:dyDescent="0.3">
      <c r="A43" s="209" t="s">
        <v>67</v>
      </c>
      <c r="B43" s="209"/>
      <c r="C43" s="209"/>
      <c r="D43" s="209"/>
      <c r="E43" s="209"/>
      <c r="F43" s="209"/>
      <c r="G43" s="209"/>
      <c r="H43" s="135">
        <f>H13+H25+H34+H42</f>
        <v>17713.32</v>
      </c>
    </row>
    <row r="44" spans="1:8" ht="6.6" customHeight="1" x14ac:dyDescent="0.3"/>
    <row r="45" spans="1:8" ht="20.399999999999999" customHeight="1" x14ac:dyDescent="0.3">
      <c r="A45" s="216" t="s">
        <v>68</v>
      </c>
      <c r="B45" s="216"/>
      <c r="C45" s="216"/>
      <c r="D45" s="216"/>
      <c r="E45" s="216"/>
      <c r="F45" s="216"/>
      <c r="G45" s="216"/>
      <c r="H45" s="216"/>
    </row>
    <row r="46" spans="1:8" x14ac:dyDescent="0.3">
      <c r="A46" s="197" t="s">
        <v>55</v>
      </c>
      <c r="B46" s="197"/>
      <c r="C46" s="197"/>
      <c r="D46" s="197"/>
      <c r="E46" s="197"/>
      <c r="F46" s="92" t="s">
        <v>69</v>
      </c>
      <c r="G46" s="92" t="s">
        <v>70</v>
      </c>
      <c r="H46" s="198"/>
    </row>
    <row r="47" spans="1:8" x14ac:dyDescent="0.3">
      <c r="A47" s="217" t="s">
        <v>71</v>
      </c>
      <c r="B47" s="217"/>
      <c r="C47" s="217"/>
      <c r="D47" s="217"/>
      <c r="E47" s="217"/>
      <c r="F47" s="53">
        <v>0.22</v>
      </c>
      <c r="G47" s="54"/>
      <c r="H47" s="198"/>
    </row>
    <row r="48" spans="1:8" x14ac:dyDescent="0.3">
      <c r="A48" s="217" t="s">
        <v>72</v>
      </c>
      <c r="B48" s="217"/>
      <c r="C48" s="217"/>
      <c r="D48" s="217"/>
      <c r="E48" s="217"/>
      <c r="F48" s="53">
        <v>0.03</v>
      </c>
      <c r="G48" s="54"/>
      <c r="H48" s="198"/>
    </row>
    <row r="49" spans="1:8" x14ac:dyDescent="0.3">
      <c r="A49" s="217" t="s">
        <v>73</v>
      </c>
      <c r="B49" s="217"/>
      <c r="C49" s="217"/>
      <c r="D49" s="217"/>
      <c r="E49" s="217"/>
      <c r="F49" s="53">
        <v>0.05</v>
      </c>
      <c r="G49" s="54"/>
      <c r="H49" s="198"/>
    </row>
    <row r="50" spans="1:8" ht="21.6" customHeight="1" x14ac:dyDescent="0.3">
      <c r="A50" s="208" t="s">
        <v>74</v>
      </c>
      <c r="B50" s="208"/>
      <c r="C50" s="208"/>
      <c r="D50" s="208"/>
      <c r="E50" s="208"/>
      <c r="F50" s="208"/>
      <c r="G50" s="208"/>
      <c r="H50" s="55">
        <f>SUM(G47:G49)</f>
        <v>0</v>
      </c>
    </row>
    <row r="51" spans="1:8" ht="6.6" customHeight="1" x14ac:dyDescent="0.3"/>
    <row r="52" spans="1:8" ht="22.95" customHeight="1" x14ac:dyDescent="0.3">
      <c r="A52" s="209" t="s">
        <v>75</v>
      </c>
      <c r="B52" s="209"/>
      <c r="C52" s="209"/>
      <c r="D52" s="209"/>
      <c r="E52" s="209"/>
      <c r="F52" s="209"/>
      <c r="G52" s="209"/>
      <c r="H52" s="56">
        <f>H43+H50</f>
        <v>17713.32</v>
      </c>
    </row>
    <row r="53" spans="1:8" ht="7.95" customHeight="1" x14ac:dyDescent="0.3"/>
    <row r="54" spans="1:8" ht="18" customHeight="1" x14ac:dyDescent="0.3">
      <c r="A54" s="210" t="s">
        <v>76</v>
      </c>
      <c r="B54" s="210"/>
      <c r="C54" s="210"/>
      <c r="D54" s="210"/>
      <c r="E54" s="210"/>
      <c r="F54" s="211" t="s">
        <v>77</v>
      </c>
      <c r="G54" s="211"/>
      <c r="H54" s="211"/>
    </row>
    <row r="55" spans="1:8" ht="12.6" customHeight="1" x14ac:dyDescent="0.3">
      <c r="A55" s="254" t="s">
        <v>188</v>
      </c>
      <c r="B55" s="255"/>
      <c r="C55" s="255"/>
      <c r="D55" s="255"/>
      <c r="E55" s="256"/>
      <c r="F55" s="211"/>
      <c r="G55" s="211"/>
      <c r="H55" s="211"/>
    </row>
    <row r="56" spans="1:8" ht="19.95" customHeight="1" x14ac:dyDescent="0.3">
      <c r="A56" s="257"/>
      <c r="B56" s="258"/>
      <c r="C56" s="258"/>
      <c r="D56" s="258"/>
      <c r="E56" s="259"/>
      <c r="F56" s="211"/>
      <c r="G56" s="211"/>
      <c r="H56" s="211"/>
    </row>
    <row r="57" spans="1:8" ht="14.4" customHeight="1" x14ac:dyDescent="0.3">
      <c r="A57" s="257"/>
      <c r="B57" s="258"/>
      <c r="C57" s="258"/>
      <c r="D57" s="258"/>
      <c r="E57" s="259"/>
      <c r="F57" s="263" t="s">
        <v>179</v>
      </c>
      <c r="G57" s="263"/>
      <c r="H57" s="263"/>
    </row>
    <row r="58" spans="1:8" ht="12.6" customHeight="1" x14ac:dyDescent="0.3">
      <c r="A58" s="257"/>
      <c r="B58" s="258"/>
      <c r="C58" s="258"/>
      <c r="D58" s="258"/>
      <c r="E58" s="259"/>
      <c r="F58" s="263" t="s">
        <v>199</v>
      </c>
      <c r="G58" s="263"/>
      <c r="H58" s="263"/>
    </row>
    <row r="59" spans="1:8" ht="18.600000000000001" customHeight="1" x14ac:dyDescent="0.3">
      <c r="A59" s="260"/>
      <c r="B59" s="261"/>
      <c r="C59" s="261"/>
      <c r="D59" s="261"/>
      <c r="E59" s="262"/>
      <c r="F59" s="263" t="s">
        <v>180</v>
      </c>
      <c r="G59" s="263"/>
      <c r="H59" s="263"/>
    </row>
  </sheetData>
  <mergeCells count="61">
    <mergeCell ref="A7:H7"/>
    <mergeCell ref="B3:H3"/>
    <mergeCell ref="A1:H1"/>
    <mergeCell ref="A2:H2"/>
    <mergeCell ref="A4:H4"/>
    <mergeCell ref="F5:G5"/>
    <mergeCell ref="A6:F6"/>
    <mergeCell ref="A8:C8"/>
    <mergeCell ref="H8:H12"/>
    <mergeCell ref="A9:C9"/>
    <mergeCell ref="A10:C10"/>
    <mergeCell ref="A11:C11"/>
    <mergeCell ref="A12:C12"/>
    <mergeCell ref="A27:H27"/>
    <mergeCell ref="A13:G13"/>
    <mergeCell ref="A14:H14"/>
    <mergeCell ref="A15:H15"/>
    <mergeCell ref="A16:C16"/>
    <mergeCell ref="H16:H24"/>
    <mergeCell ref="A17:C17"/>
    <mergeCell ref="A18:C18"/>
    <mergeCell ref="A19:C19"/>
    <mergeCell ref="A20:C20"/>
    <mergeCell ref="A21:C21"/>
    <mergeCell ref="A22:C22"/>
    <mergeCell ref="A23:C23"/>
    <mergeCell ref="A24:C24"/>
    <mergeCell ref="A25:G25"/>
    <mergeCell ref="A26:H26"/>
    <mergeCell ref="A28:C28"/>
    <mergeCell ref="H28:H33"/>
    <mergeCell ref="A29:C29"/>
    <mergeCell ref="A30:C30"/>
    <mergeCell ref="A31:C31"/>
    <mergeCell ref="A32:C32"/>
    <mergeCell ref="A33:C33"/>
    <mergeCell ref="A34:G34"/>
    <mergeCell ref="A35:H35"/>
    <mergeCell ref="A36:H36"/>
    <mergeCell ref="A37:C37"/>
    <mergeCell ref="H37:H41"/>
    <mergeCell ref="A38:C38"/>
    <mergeCell ref="A39:C39"/>
    <mergeCell ref="A40:C40"/>
    <mergeCell ref="A41:C41"/>
    <mergeCell ref="A42:G42"/>
    <mergeCell ref="A43:G43"/>
    <mergeCell ref="A45:H45"/>
    <mergeCell ref="A46:E46"/>
    <mergeCell ref="H46:H49"/>
    <mergeCell ref="A47:E47"/>
    <mergeCell ref="A48:E48"/>
    <mergeCell ref="A49:E49"/>
    <mergeCell ref="A50:G50"/>
    <mergeCell ref="A52:G52"/>
    <mergeCell ref="A54:E54"/>
    <mergeCell ref="F54:H56"/>
    <mergeCell ref="A55:E59"/>
    <mergeCell ref="F57:H57"/>
    <mergeCell ref="F58:H58"/>
    <mergeCell ref="F59:H59"/>
  </mergeCells>
  <printOptions horizontalCentered="1"/>
  <pageMargins left="0.23622047244094491" right="0.23622047244094491" top="1.1023622047244095" bottom="0.55118110236220474" header="0.31496062992125984" footer="0.31496062992125984"/>
  <pageSetup scale="66" orientation="portrait" r:id="rId1"/>
  <headerFooter alignWithMargins="0">
    <oddHeader>&amp;L&amp;G&amp;C&amp;"Arial,Negrita"&amp;14ALCALDIA MUNICIPAL DE YOPAL
INFRAESTRUCTURA EDUCATIVA
2021&amp;R&amp;G</oddHeader>
    <oddFooter>Página &amp;P</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GridLines="0" view="pageBreakPreview" topLeftCell="A23" zoomScale="55" zoomScaleNormal="60" zoomScaleSheetLayoutView="55" zoomScalePageLayoutView="70" workbookViewId="0">
      <selection activeCell="N21" sqref="N21"/>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40.5" customHeight="1" x14ac:dyDescent="0.3">
      <c r="A5" s="21" t="s">
        <v>33</v>
      </c>
      <c r="B5" s="22">
        <f>+PRESUPUESTO!A10</f>
        <v>1</v>
      </c>
      <c r="C5" s="23" t="str">
        <f>+PRESUPUESTO!B10</f>
        <v xml:space="preserve">CUBIERTA 12,5x2 </v>
      </c>
      <c r="D5" s="21" t="s">
        <v>34</v>
      </c>
      <c r="E5" s="22">
        <f>PRESUPUESTO!$A$11</f>
        <v>1.1000000000000001</v>
      </c>
      <c r="F5" s="293" t="str">
        <f>PRESUPUESTO!B11</f>
        <v>Correa metalica en perfil estructural rectangular 100 x 40 x 1.5 mm, con anticorrosivo, esmalte e instalacion. Cod. 6713</v>
      </c>
      <c r="G5" s="294"/>
      <c r="H5" s="294"/>
      <c r="I5" s="295"/>
    </row>
    <row r="6" spans="1:9" x14ac:dyDescent="0.3">
      <c r="A6" s="190"/>
      <c r="B6" s="190"/>
      <c r="C6" s="190"/>
      <c r="D6" s="190"/>
      <c r="E6" s="190"/>
      <c r="F6" s="190"/>
      <c r="G6" s="190"/>
      <c r="H6" s="190"/>
    </row>
    <row r="7" spans="1:9" ht="22.5" customHeight="1" x14ac:dyDescent="0.3">
      <c r="A7" s="296" t="s">
        <v>35</v>
      </c>
      <c r="B7" s="297"/>
      <c r="C7" s="246" t="str">
        <f>+PRESUPUESTO!B9</f>
        <v>SEDE PRINCIPAL</v>
      </c>
      <c r="D7" s="246"/>
      <c r="E7" s="246"/>
      <c r="F7" s="246"/>
      <c r="G7" s="246"/>
      <c r="H7" s="24" t="s">
        <v>36</v>
      </c>
      <c r="I7" s="25" t="str">
        <f>PRESUPUESTO!E11</f>
        <v>ML</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31.5" customHeight="1" x14ac:dyDescent="0.3">
      <c r="A11" s="244" t="str">
        <f>F5</f>
        <v>Correa metalica en perfil estructural rectangular 100 x 40 x 1.5 mm, con anticorrosivo, esmalte e instalacion. Cod. 6713</v>
      </c>
      <c r="B11" s="244"/>
      <c r="C11" s="244"/>
      <c r="D11" s="26">
        <v>2</v>
      </c>
      <c r="E11" s="26"/>
      <c r="F11" s="26"/>
      <c r="G11" s="41">
        <v>9</v>
      </c>
      <c r="H11" s="26"/>
      <c r="I11" s="26">
        <f>G11*D11</f>
        <v>18</v>
      </c>
    </row>
    <row r="12" spans="1:9" ht="37.5" customHeight="1" x14ac:dyDescent="0.3">
      <c r="A12" s="244" t="str">
        <f>+A11</f>
        <v>Correa metalica en perfil estructural rectangular 100 x 40 x 1.5 mm, con anticorrosivo, esmalte e instalacion. Cod. 6713</v>
      </c>
      <c r="B12" s="244"/>
      <c r="C12" s="244"/>
      <c r="D12" s="26">
        <v>12.2</v>
      </c>
      <c r="E12" s="26"/>
      <c r="F12" s="26"/>
      <c r="G12" s="26">
        <v>3</v>
      </c>
      <c r="H12" s="26"/>
      <c r="I12" s="26">
        <f>G12*D12</f>
        <v>36.599999999999994</v>
      </c>
    </row>
    <row r="13" spans="1:9" ht="17.25" customHeight="1" x14ac:dyDescent="0.3">
      <c r="A13" s="273"/>
      <c r="B13" s="273"/>
      <c r="C13" s="273"/>
      <c r="D13" s="26"/>
      <c r="E13" s="26"/>
      <c r="F13" s="26"/>
      <c r="G13" s="26"/>
      <c r="H13" s="26"/>
      <c r="I13" s="26"/>
    </row>
    <row r="14" spans="1:9" x14ac:dyDescent="0.3">
      <c r="I14" s="26"/>
    </row>
    <row r="15" spans="1:9" x14ac:dyDescent="0.3">
      <c r="A15" s="281" t="s">
        <v>45</v>
      </c>
      <c r="B15" s="281"/>
      <c r="C15" s="281"/>
      <c r="D15" s="281"/>
      <c r="E15" s="281"/>
      <c r="F15" s="281"/>
      <c r="G15" s="281"/>
      <c r="H15" s="281"/>
      <c r="I15" s="26">
        <f>SUM(I11:I13)</f>
        <v>54.599999999999994</v>
      </c>
    </row>
    <row r="16" spans="1:9" x14ac:dyDescent="0.3">
      <c r="A16" s="282"/>
      <c r="B16" s="282"/>
      <c r="C16" s="282"/>
      <c r="D16" s="282"/>
      <c r="E16" s="282"/>
      <c r="F16" s="282"/>
      <c r="G16" s="282"/>
      <c r="H16" s="283"/>
      <c r="I16" s="27"/>
    </row>
    <row r="17" spans="1:9" ht="15.6" x14ac:dyDescent="0.3">
      <c r="A17" s="208" t="s">
        <v>46</v>
      </c>
      <c r="B17" s="208"/>
      <c r="C17" s="208"/>
      <c r="D17" s="208"/>
      <c r="E17" s="208"/>
      <c r="F17" s="208"/>
      <c r="G17" s="208"/>
      <c r="H17" s="208"/>
      <c r="I17" s="28">
        <f>I15</f>
        <v>54.599999999999994</v>
      </c>
    </row>
    <row r="18" spans="1:9" x14ac:dyDescent="0.3">
      <c r="A18" s="269"/>
      <c r="B18" s="269"/>
      <c r="C18" s="269"/>
      <c r="D18" s="269"/>
      <c r="E18" s="269"/>
      <c r="F18" s="269"/>
      <c r="G18" s="269"/>
      <c r="H18" s="269"/>
      <c r="I18" s="269"/>
    </row>
    <row r="19" spans="1:9" x14ac:dyDescent="0.3">
      <c r="A19" s="284" t="s">
        <v>47</v>
      </c>
      <c r="B19" s="285"/>
      <c r="C19" s="285"/>
      <c r="D19" s="285"/>
      <c r="E19" s="29"/>
      <c r="F19" s="29"/>
      <c r="G19" s="29"/>
      <c r="H19" s="29"/>
      <c r="I19" s="30"/>
    </row>
    <row r="20" spans="1:9" x14ac:dyDescent="0.3">
      <c r="A20" s="31"/>
      <c r="B20" s="32"/>
      <c r="C20" s="32"/>
      <c r="D20" s="32"/>
      <c r="E20" s="32"/>
      <c r="F20" s="32"/>
      <c r="G20" s="32"/>
      <c r="H20" s="32"/>
      <c r="I20" s="33"/>
    </row>
    <row r="21" spans="1:9" x14ac:dyDescent="0.3">
      <c r="A21" s="31"/>
      <c r="B21" s="32"/>
      <c r="C21" s="32"/>
      <c r="D21" s="32"/>
      <c r="E21" s="32"/>
      <c r="F21" s="32"/>
      <c r="G21" s="32"/>
      <c r="H21" s="32"/>
      <c r="I21" s="33"/>
    </row>
    <row r="22" spans="1:9" x14ac:dyDescent="0.3">
      <c r="A22" s="31"/>
      <c r="B22" s="32"/>
      <c r="C22" s="32"/>
      <c r="D22" s="32"/>
      <c r="E22" s="32"/>
      <c r="F22" s="32"/>
      <c r="G22" s="32"/>
      <c r="H22" s="32"/>
      <c r="I22" s="33"/>
    </row>
    <row r="23" spans="1:9" x14ac:dyDescent="0.3">
      <c r="A23" s="31"/>
      <c r="B23" s="32"/>
      <c r="C23" s="32"/>
      <c r="D23" s="32"/>
      <c r="E23" s="32"/>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4"/>
      <c r="B59" s="35"/>
      <c r="C59" s="35"/>
      <c r="D59" s="35"/>
      <c r="E59" s="35"/>
      <c r="F59" s="35"/>
      <c r="G59" s="35"/>
      <c r="H59" s="35"/>
      <c r="I59" s="36"/>
    </row>
    <row r="60" spans="1:9" x14ac:dyDescent="0.3">
      <c r="A60" s="32"/>
      <c r="B60" s="32"/>
      <c r="C60" s="32"/>
      <c r="D60" s="32"/>
      <c r="E60" s="32"/>
      <c r="F60" s="32"/>
      <c r="G60" s="32"/>
      <c r="H60" s="32"/>
      <c r="I60" s="32"/>
    </row>
    <row r="61" spans="1:9" x14ac:dyDescent="0.3">
      <c r="A61" s="286" t="s">
        <v>48</v>
      </c>
      <c r="B61" s="287"/>
      <c r="C61" s="287"/>
      <c r="D61" s="287"/>
      <c r="E61" s="287"/>
      <c r="F61" s="287"/>
      <c r="G61" s="287"/>
      <c r="H61" s="287"/>
      <c r="I61" s="288"/>
    </row>
    <row r="62" spans="1:9" ht="21" customHeight="1" x14ac:dyDescent="0.3">
      <c r="A62" s="270"/>
      <c r="B62" s="271"/>
      <c r="C62" s="271"/>
      <c r="D62" s="271"/>
      <c r="E62" s="271"/>
      <c r="F62" s="271"/>
      <c r="G62" s="271"/>
      <c r="H62" s="271"/>
      <c r="I62" s="272"/>
    </row>
    <row r="63" spans="1:9" x14ac:dyDescent="0.3">
      <c r="A63" s="275"/>
      <c r="B63" s="276"/>
      <c r="C63" s="276"/>
      <c r="D63" s="276"/>
      <c r="E63" s="276"/>
      <c r="F63" s="276"/>
      <c r="G63" s="276"/>
      <c r="H63" s="276"/>
      <c r="I63" s="277"/>
    </row>
    <row r="64" spans="1:9" x14ac:dyDescent="0.3">
      <c r="A64" s="275"/>
      <c r="B64" s="276"/>
      <c r="C64" s="276"/>
      <c r="D64" s="276"/>
      <c r="E64" s="276"/>
      <c r="F64" s="276"/>
      <c r="G64" s="276"/>
      <c r="H64" s="276"/>
      <c r="I64" s="277"/>
    </row>
    <row r="65" spans="1:9" x14ac:dyDescent="0.3">
      <c r="A65" s="275"/>
      <c r="B65" s="276"/>
      <c r="C65" s="276"/>
      <c r="D65" s="276"/>
      <c r="E65" s="276"/>
      <c r="F65" s="276"/>
      <c r="G65" s="276"/>
      <c r="H65" s="276"/>
      <c r="I65" s="277"/>
    </row>
    <row r="66" spans="1:9" x14ac:dyDescent="0.3">
      <c r="A66" s="32"/>
      <c r="B66" s="32"/>
      <c r="C66" s="32"/>
      <c r="D66" s="32"/>
      <c r="E66" s="32"/>
      <c r="F66" s="32"/>
      <c r="G66" s="32"/>
      <c r="H66" s="32"/>
      <c r="I66" s="32"/>
    </row>
    <row r="67" spans="1:9" x14ac:dyDescent="0.3">
      <c r="A67" s="37" t="s">
        <v>49</v>
      </c>
      <c r="B67" s="37"/>
      <c r="C67" s="37"/>
      <c r="D67" s="37"/>
      <c r="E67" s="37"/>
      <c r="F67" s="278" t="s">
        <v>50</v>
      </c>
      <c r="G67" s="278"/>
      <c r="H67" s="278"/>
      <c r="I67" s="278"/>
    </row>
    <row r="68" spans="1:9" x14ac:dyDescent="0.3">
      <c r="A68" s="190"/>
      <c r="B68" s="190"/>
      <c r="C68" s="190"/>
      <c r="D68" s="38"/>
      <c r="E68" s="38"/>
      <c r="F68" s="269"/>
      <c r="G68" s="269"/>
      <c r="H68" s="269"/>
      <c r="I68" s="269"/>
    </row>
    <row r="69" spans="1:9" x14ac:dyDescent="0.3">
      <c r="A69" s="190"/>
      <c r="B69" s="190"/>
      <c r="C69" s="190"/>
      <c r="D69" s="38"/>
      <c r="E69" s="38"/>
      <c r="F69" s="269"/>
      <c r="G69" s="269"/>
      <c r="H69" s="269"/>
      <c r="I69" s="269"/>
    </row>
    <row r="70" spans="1:9" x14ac:dyDescent="0.3">
      <c r="A70" s="190"/>
      <c r="B70" s="190"/>
      <c r="C70" s="190"/>
      <c r="D70" s="38"/>
      <c r="E70" s="38"/>
      <c r="F70" s="269"/>
      <c r="G70" s="269"/>
      <c r="H70" s="269"/>
      <c r="I70" s="269"/>
    </row>
    <row r="71" spans="1:9" ht="14.4" thickBot="1" x14ac:dyDescent="0.35">
      <c r="A71" s="279"/>
      <c r="B71" s="279"/>
      <c r="C71" s="279"/>
      <c r="D71" s="38"/>
      <c r="E71" s="38"/>
      <c r="F71" s="280"/>
      <c r="G71" s="280"/>
      <c r="H71" s="280"/>
      <c r="I71" s="280"/>
    </row>
    <row r="72" spans="1:9" x14ac:dyDescent="0.3">
      <c r="A72" s="269" t="s">
        <v>170</v>
      </c>
      <c r="B72" s="269"/>
      <c r="C72" s="269"/>
      <c r="D72" s="38"/>
      <c r="E72" s="38"/>
      <c r="F72" s="269" t="s">
        <v>169</v>
      </c>
      <c r="G72" s="269"/>
      <c r="H72" s="269"/>
      <c r="I72" s="269"/>
    </row>
    <row r="73" spans="1:9" x14ac:dyDescent="0.3">
      <c r="A73" s="274" t="s">
        <v>198</v>
      </c>
      <c r="B73" s="274"/>
      <c r="C73" s="274"/>
      <c r="D73" s="38"/>
      <c r="E73" s="38"/>
      <c r="F73" s="190" t="s">
        <v>51</v>
      </c>
      <c r="G73" s="190"/>
      <c r="H73" s="190"/>
      <c r="I73" s="190"/>
    </row>
    <row r="74" spans="1:9" x14ac:dyDescent="0.3">
      <c r="A74" s="39"/>
      <c r="B74" s="39"/>
      <c r="C74" s="39"/>
      <c r="D74" s="38"/>
      <c r="E74" s="38"/>
      <c r="F74" s="40"/>
      <c r="G74" s="40"/>
      <c r="H74" s="40"/>
      <c r="I74" s="40"/>
    </row>
  </sheetData>
  <mergeCells count="32">
    <mergeCell ref="A61:I61"/>
    <mergeCell ref="A72:C72"/>
    <mergeCell ref="A1:I1"/>
    <mergeCell ref="A2:I2"/>
    <mergeCell ref="B3:I3"/>
    <mergeCell ref="A4:I4"/>
    <mergeCell ref="A12:C12"/>
    <mergeCell ref="F5:I5"/>
    <mergeCell ref="A6:H6"/>
    <mergeCell ref="A7:B7"/>
    <mergeCell ref="C7:G7"/>
    <mergeCell ref="A8:H8"/>
    <mergeCell ref="A9:C10"/>
    <mergeCell ref="D9:H9"/>
    <mergeCell ref="I9:I10"/>
    <mergeCell ref="A11:C11"/>
    <mergeCell ref="F72:I72"/>
    <mergeCell ref="A62:I62"/>
    <mergeCell ref="A13:C13"/>
    <mergeCell ref="A73:C73"/>
    <mergeCell ref="F73:I73"/>
    <mergeCell ref="A63:I63"/>
    <mergeCell ref="A64:I64"/>
    <mergeCell ref="A65:I65"/>
    <mergeCell ref="F67:I67"/>
    <mergeCell ref="A68:C71"/>
    <mergeCell ref="F68:I71"/>
    <mergeCell ref="A15:H15"/>
    <mergeCell ref="A16:H16"/>
    <mergeCell ref="A17:H17"/>
    <mergeCell ref="A18:I18"/>
    <mergeCell ref="A19:D19"/>
  </mergeCells>
  <phoneticPr fontId="13" type="noConversion"/>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54"/>
  <sheetViews>
    <sheetView showGridLines="0" view="pageBreakPreview" zoomScale="70" zoomScaleNormal="60" zoomScaleSheetLayoutView="70" zoomScalePageLayoutView="70" workbookViewId="0">
      <selection activeCell="M10" sqref="M10"/>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23.4" customHeight="1" thickBot="1" x14ac:dyDescent="0.35">
      <c r="A1" s="289" t="s">
        <v>31</v>
      </c>
      <c r="B1" s="290"/>
      <c r="C1" s="290"/>
      <c r="D1" s="290"/>
      <c r="E1" s="290"/>
      <c r="F1" s="290"/>
      <c r="G1" s="290"/>
      <c r="H1" s="290"/>
      <c r="I1" s="291"/>
    </row>
    <row r="2" spans="1:9" ht="5.4" customHeight="1" x14ac:dyDescent="0.3">
      <c r="A2" s="192"/>
      <c r="B2" s="192"/>
      <c r="C2" s="192"/>
      <c r="D2" s="192"/>
      <c r="E2" s="192"/>
      <c r="F2" s="192"/>
      <c r="G2" s="192"/>
      <c r="H2" s="192"/>
      <c r="I2" s="192"/>
    </row>
    <row r="3" spans="1:9" ht="30.6" customHeight="1" x14ac:dyDescent="0.3">
      <c r="A3" s="20" t="s">
        <v>32</v>
      </c>
      <c r="B3" s="292">
        <f>PRESUPUESTO!$E$2</f>
        <v>0</v>
      </c>
      <c r="C3" s="292"/>
      <c r="D3" s="292"/>
      <c r="E3" s="292"/>
      <c r="F3" s="292"/>
      <c r="G3" s="292"/>
      <c r="H3" s="292"/>
      <c r="I3" s="292"/>
    </row>
    <row r="4" spans="1:9" ht="7.2" customHeight="1" x14ac:dyDescent="0.3">
      <c r="A4" s="190"/>
      <c r="B4" s="190"/>
      <c r="C4" s="190"/>
      <c r="D4" s="190"/>
      <c r="E4" s="190"/>
      <c r="F4" s="190"/>
      <c r="G4" s="190"/>
      <c r="H4" s="190"/>
      <c r="I4" s="190"/>
    </row>
    <row r="5" spans="1:9" ht="32.25" customHeight="1" x14ac:dyDescent="0.3">
      <c r="A5" s="21" t="s">
        <v>33</v>
      </c>
      <c r="B5" s="22">
        <f>PRESUPUESTO!$A$12</f>
        <v>1.2</v>
      </c>
      <c r="C5" s="23" t="str">
        <f>PRESUPUESTO!B15</f>
        <v>SOPORTE PLACA</v>
      </c>
      <c r="D5" s="21" t="s">
        <v>34</v>
      </c>
      <c r="E5" s="22">
        <f>PRESUPUESTO!$A$12</f>
        <v>1.2</v>
      </c>
      <c r="F5" s="293" t="str">
        <f>PRESUPUESTO!B12</f>
        <v>Correa metalica en perfil estructural cuadrado 100 x 100 x 2 mm, con anticorrosivo, esmalte e instalacion. Cod. 7778</v>
      </c>
      <c r="G5" s="294"/>
      <c r="H5" s="294"/>
      <c r="I5" s="295"/>
    </row>
    <row r="6" spans="1:9" ht="8.4" customHeight="1" x14ac:dyDescent="0.3">
      <c r="A6" s="190"/>
      <c r="B6" s="190"/>
      <c r="C6" s="190"/>
      <c r="D6" s="190"/>
      <c r="E6" s="190"/>
      <c r="F6" s="190"/>
      <c r="G6" s="190"/>
      <c r="H6" s="190"/>
    </row>
    <row r="7" spans="1:9" ht="24" customHeight="1" x14ac:dyDescent="0.3">
      <c r="A7" s="296" t="s">
        <v>35</v>
      </c>
      <c r="B7" s="297"/>
      <c r="C7" s="246" t="str">
        <f>'1,1'!C7:G7</f>
        <v>SEDE PRINCIPAL</v>
      </c>
      <c r="D7" s="246"/>
      <c r="E7" s="246"/>
      <c r="F7" s="246"/>
      <c r="G7" s="246"/>
      <c r="H7" s="24" t="s">
        <v>36</v>
      </c>
      <c r="I7" s="25" t="s">
        <v>161</v>
      </c>
    </row>
    <row r="8" spans="1:9" ht="7.2" customHeight="1" x14ac:dyDescent="0.3">
      <c r="A8" s="190"/>
      <c r="B8" s="190"/>
      <c r="C8" s="190"/>
      <c r="D8" s="190"/>
      <c r="E8" s="190"/>
      <c r="F8" s="190"/>
      <c r="G8" s="190"/>
      <c r="H8" s="190"/>
    </row>
    <row r="9" spans="1:9" ht="24.6" customHeight="1" x14ac:dyDescent="0.3">
      <c r="A9" s="298" t="s">
        <v>37</v>
      </c>
      <c r="B9" s="298"/>
      <c r="C9" s="298"/>
      <c r="D9" s="299" t="s">
        <v>38</v>
      </c>
      <c r="E9" s="299"/>
      <c r="F9" s="299"/>
      <c r="G9" s="299"/>
      <c r="H9" s="299"/>
      <c r="I9" s="300" t="s">
        <v>39</v>
      </c>
    </row>
    <row r="10" spans="1:9" ht="39.6" customHeight="1" x14ac:dyDescent="0.3">
      <c r="A10" s="298"/>
      <c r="B10" s="298"/>
      <c r="C10" s="298"/>
      <c r="D10" s="24" t="s">
        <v>40</v>
      </c>
      <c r="E10" s="24" t="s">
        <v>41</v>
      </c>
      <c r="F10" s="24" t="s">
        <v>42</v>
      </c>
      <c r="G10" s="24" t="s">
        <v>43</v>
      </c>
      <c r="H10" s="24" t="s">
        <v>44</v>
      </c>
      <c r="I10" s="300"/>
    </row>
    <row r="11" spans="1:9" ht="33" customHeight="1" x14ac:dyDescent="0.3">
      <c r="A11" s="244" t="str">
        <f>PRESUPUESTO!B12</f>
        <v>Correa metalica en perfil estructural cuadrado 100 x 100 x 2 mm, con anticorrosivo, esmalte e instalacion. Cod. 7778</v>
      </c>
      <c r="B11" s="244"/>
      <c r="C11" s="244"/>
      <c r="D11" s="26">
        <v>3</v>
      </c>
      <c r="E11" s="26"/>
      <c r="F11" s="27"/>
      <c r="G11" s="81">
        <v>9</v>
      </c>
      <c r="H11" s="26"/>
      <c r="I11" s="26">
        <f>+G11*D11</f>
        <v>27</v>
      </c>
    </row>
    <row r="12" spans="1:9" ht="19.95" customHeight="1" x14ac:dyDescent="0.3">
      <c r="A12" s="199"/>
      <c r="B12" s="199"/>
      <c r="C12" s="199"/>
      <c r="D12" s="26"/>
      <c r="E12" s="26"/>
      <c r="F12" s="27"/>
      <c r="G12" s="26"/>
      <c r="H12" s="26"/>
      <c r="I12" s="26"/>
    </row>
    <row r="13" spans="1:9" ht="9" customHeight="1" x14ac:dyDescent="0.3"/>
    <row r="14" spans="1:9" ht="19.95" customHeight="1" x14ac:dyDescent="0.3">
      <c r="A14" s="281" t="s">
        <v>45</v>
      </c>
      <c r="B14" s="281"/>
      <c r="C14" s="281"/>
      <c r="D14" s="281"/>
      <c r="E14" s="281"/>
      <c r="F14" s="281"/>
      <c r="G14" s="281"/>
      <c r="H14" s="281"/>
      <c r="I14" s="26">
        <f>SUM(I11:I12)</f>
        <v>27</v>
      </c>
    </row>
    <row r="15" spans="1:9" ht="19.95" customHeight="1" x14ac:dyDescent="0.3">
      <c r="A15" s="282"/>
      <c r="B15" s="282"/>
      <c r="C15" s="282"/>
      <c r="D15" s="282"/>
      <c r="E15" s="282"/>
      <c r="F15" s="282"/>
      <c r="G15" s="282"/>
      <c r="H15" s="283"/>
      <c r="I15" s="27"/>
    </row>
    <row r="16" spans="1:9" ht="19.95" customHeight="1" x14ac:dyDescent="0.3">
      <c r="A16" s="208" t="s">
        <v>46</v>
      </c>
      <c r="B16" s="208"/>
      <c r="C16" s="208"/>
      <c r="D16" s="208"/>
      <c r="E16" s="208"/>
      <c r="F16" s="208"/>
      <c r="G16" s="208"/>
      <c r="H16" s="208"/>
      <c r="I16" s="28">
        <f>I14</f>
        <v>27</v>
      </c>
    </row>
    <row r="17" spans="1:9" ht="6.6" customHeight="1" x14ac:dyDescent="0.3">
      <c r="A17" s="269"/>
      <c r="B17" s="269"/>
      <c r="C17" s="269"/>
      <c r="D17" s="269"/>
      <c r="E17" s="269"/>
      <c r="F17" s="269"/>
      <c r="G17" s="269"/>
      <c r="H17" s="269"/>
      <c r="I17" s="269"/>
    </row>
    <row r="18" spans="1:9" ht="25.95" customHeight="1" x14ac:dyDescent="0.3">
      <c r="A18" s="301" t="s">
        <v>47</v>
      </c>
      <c r="B18" s="302"/>
      <c r="C18" s="302"/>
      <c r="D18" s="302"/>
      <c r="E18" s="29"/>
      <c r="F18" s="29"/>
      <c r="G18" s="29"/>
      <c r="H18" s="29"/>
      <c r="I18" s="30"/>
    </row>
    <row r="19" spans="1:9" ht="19.95" customHeight="1" x14ac:dyDescent="0.3">
      <c r="A19" s="31"/>
      <c r="B19" s="32"/>
      <c r="C19" s="32"/>
      <c r="D19" s="32"/>
      <c r="E19" s="32"/>
      <c r="F19" s="32"/>
      <c r="G19" s="32"/>
      <c r="H19" s="32"/>
      <c r="I19" s="33"/>
    </row>
    <row r="20" spans="1:9" ht="19.95" customHeight="1" x14ac:dyDescent="0.3">
      <c r="A20" s="31"/>
      <c r="B20" s="32"/>
      <c r="C20" s="32"/>
      <c r="D20" s="32"/>
      <c r="E20" s="32"/>
      <c r="F20" s="32"/>
      <c r="G20" s="32"/>
      <c r="H20" s="32"/>
      <c r="I20" s="33"/>
    </row>
    <row r="21" spans="1:9" ht="19.95" customHeight="1" x14ac:dyDescent="0.3">
      <c r="A21" s="31"/>
      <c r="B21" s="32"/>
      <c r="C21" s="32"/>
      <c r="D21" s="32"/>
      <c r="E21" s="32"/>
      <c r="F21" s="32"/>
      <c r="G21" s="32"/>
      <c r="H21" s="32"/>
      <c r="I21" s="33"/>
    </row>
    <row r="22" spans="1:9" ht="19.95" customHeight="1" x14ac:dyDescent="0.3">
      <c r="A22" s="31"/>
      <c r="B22" s="32"/>
      <c r="C22" s="32"/>
      <c r="D22" s="32"/>
      <c r="E22" s="32"/>
      <c r="F22" s="32"/>
      <c r="G22" s="32"/>
      <c r="H22" s="32"/>
      <c r="I22" s="33"/>
    </row>
    <row r="23" spans="1:9" ht="19.95" customHeight="1" x14ac:dyDescent="0.3">
      <c r="A23" s="31"/>
      <c r="B23" s="32"/>
      <c r="C23" s="32"/>
      <c r="D23" s="32"/>
      <c r="E23" s="32"/>
      <c r="F23" s="32"/>
      <c r="G23" s="32"/>
      <c r="H23" s="32"/>
      <c r="I23" s="33"/>
    </row>
    <row r="24" spans="1:9" ht="19.95" customHeight="1" x14ac:dyDescent="0.3">
      <c r="A24" s="31"/>
      <c r="B24" s="32"/>
      <c r="C24" s="32"/>
      <c r="D24" s="32"/>
      <c r="E24" s="32"/>
      <c r="F24" s="32"/>
      <c r="G24" s="32"/>
      <c r="H24" s="32"/>
      <c r="I24" s="33"/>
    </row>
    <row r="25" spans="1:9" ht="19.95" customHeight="1" x14ac:dyDescent="0.3">
      <c r="A25" s="31"/>
      <c r="B25" s="32"/>
      <c r="C25" s="32"/>
      <c r="D25" s="32"/>
      <c r="E25" s="32"/>
      <c r="F25" s="32"/>
      <c r="G25" s="32"/>
      <c r="H25" s="32"/>
      <c r="I25" s="33"/>
    </row>
    <row r="26" spans="1:9" ht="19.95" customHeight="1" x14ac:dyDescent="0.3">
      <c r="A26" s="31"/>
      <c r="B26" s="32"/>
      <c r="C26" s="32"/>
      <c r="D26" s="32"/>
      <c r="E26" s="32"/>
      <c r="F26" s="32"/>
      <c r="G26" s="32"/>
      <c r="H26" s="32"/>
      <c r="I26" s="33"/>
    </row>
    <row r="27" spans="1:9" ht="19.95" customHeight="1" x14ac:dyDescent="0.3">
      <c r="A27" s="31"/>
      <c r="B27" s="32"/>
      <c r="C27" s="32"/>
      <c r="D27" s="32"/>
      <c r="E27" s="32"/>
      <c r="F27" s="32"/>
      <c r="G27" s="32"/>
      <c r="H27" s="32"/>
      <c r="I27" s="33"/>
    </row>
    <row r="28" spans="1:9" ht="19.95" customHeight="1" x14ac:dyDescent="0.3">
      <c r="A28" s="31"/>
      <c r="B28" s="32"/>
      <c r="C28" s="32"/>
      <c r="D28" s="32"/>
      <c r="E28" s="32"/>
      <c r="F28" s="32"/>
      <c r="G28" s="32"/>
      <c r="H28" s="32"/>
      <c r="I28" s="33"/>
    </row>
    <row r="29" spans="1:9" ht="19.95" customHeight="1" x14ac:dyDescent="0.3">
      <c r="A29" s="31"/>
      <c r="B29" s="32"/>
      <c r="C29" s="32"/>
      <c r="D29" s="32"/>
      <c r="E29" s="32"/>
      <c r="F29" s="32"/>
      <c r="G29" s="32"/>
      <c r="H29" s="32"/>
      <c r="I29" s="33"/>
    </row>
    <row r="30" spans="1:9" ht="19.95" customHeight="1" x14ac:dyDescent="0.3">
      <c r="A30" s="31"/>
      <c r="B30" s="32"/>
      <c r="C30" s="32"/>
      <c r="D30" s="32"/>
      <c r="E30" s="32"/>
      <c r="F30" s="32"/>
      <c r="G30" s="32"/>
      <c r="H30" s="32"/>
      <c r="I30" s="33"/>
    </row>
    <row r="31" spans="1:9" ht="19.95" customHeight="1" x14ac:dyDescent="0.3">
      <c r="A31" s="31"/>
      <c r="B31" s="32"/>
      <c r="C31" s="32"/>
      <c r="D31" s="32"/>
      <c r="E31" s="32"/>
      <c r="F31" s="32"/>
      <c r="G31" s="32"/>
      <c r="H31" s="32"/>
      <c r="I31" s="33"/>
    </row>
    <row r="32" spans="1:9" ht="19.95" customHeight="1" x14ac:dyDescent="0.3">
      <c r="A32" s="31"/>
      <c r="B32" s="32"/>
      <c r="C32" s="32"/>
      <c r="D32" s="32"/>
      <c r="E32" s="32"/>
      <c r="F32" s="32"/>
      <c r="G32" s="32"/>
      <c r="H32" s="32"/>
      <c r="I32" s="33"/>
    </row>
    <row r="33" spans="1:9" ht="19.95" customHeight="1" x14ac:dyDescent="0.3">
      <c r="A33" s="31"/>
      <c r="B33" s="32"/>
      <c r="C33" s="32"/>
      <c r="D33" s="32"/>
      <c r="E33" s="32"/>
      <c r="F33" s="32"/>
      <c r="G33" s="32"/>
      <c r="H33" s="32"/>
      <c r="I33" s="33"/>
    </row>
    <row r="34" spans="1:9" ht="19.95" customHeight="1" x14ac:dyDescent="0.3">
      <c r="A34" s="31"/>
      <c r="B34" s="32"/>
      <c r="C34" s="32"/>
      <c r="D34" s="32"/>
      <c r="E34" s="32"/>
      <c r="F34" s="32"/>
      <c r="G34" s="32"/>
      <c r="H34" s="32"/>
      <c r="I34" s="33"/>
    </row>
    <row r="35" spans="1:9" ht="19.95" customHeight="1" x14ac:dyDescent="0.3">
      <c r="A35" s="31"/>
      <c r="B35" s="32"/>
      <c r="C35" s="32"/>
      <c r="D35" s="32"/>
      <c r="E35" s="32"/>
      <c r="F35" s="32"/>
      <c r="G35" s="32"/>
      <c r="H35" s="32"/>
      <c r="I35" s="33"/>
    </row>
    <row r="36" spans="1:9" ht="19.95" customHeight="1" x14ac:dyDescent="0.3">
      <c r="A36" s="31"/>
      <c r="B36" s="32"/>
      <c r="C36" s="32"/>
      <c r="D36" s="32"/>
      <c r="E36" s="32"/>
      <c r="F36" s="32"/>
      <c r="G36" s="32"/>
      <c r="H36" s="32"/>
      <c r="I36" s="33"/>
    </row>
    <row r="37" spans="1:9" ht="19.95" customHeight="1" x14ac:dyDescent="0.3">
      <c r="A37" s="31"/>
      <c r="B37" s="32"/>
      <c r="C37" s="32"/>
      <c r="D37" s="32"/>
      <c r="E37" s="32"/>
      <c r="F37" s="32"/>
      <c r="G37" s="32"/>
      <c r="H37" s="32"/>
      <c r="I37" s="33"/>
    </row>
    <row r="38" spans="1:9" ht="19.95" customHeight="1" x14ac:dyDescent="0.3">
      <c r="A38" s="31"/>
      <c r="B38" s="32"/>
      <c r="C38" s="32"/>
      <c r="D38" s="32"/>
      <c r="E38" s="32"/>
      <c r="F38" s="32"/>
      <c r="G38" s="32"/>
      <c r="H38" s="32"/>
      <c r="I38" s="33"/>
    </row>
    <row r="39" spans="1:9" ht="19.95" customHeight="1" x14ac:dyDescent="0.3">
      <c r="A39" s="34"/>
      <c r="B39" s="35"/>
      <c r="C39" s="35"/>
      <c r="D39" s="35"/>
      <c r="E39" s="35"/>
      <c r="F39" s="35"/>
      <c r="G39" s="35"/>
      <c r="H39" s="35"/>
      <c r="I39" s="36"/>
    </row>
    <row r="40" spans="1:9" ht="5.4" customHeight="1" x14ac:dyDescent="0.3">
      <c r="A40" s="32"/>
      <c r="B40" s="32"/>
      <c r="C40" s="32"/>
      <c r="D40" s="32"/>
      <c r="E40" s="32"/>
      <c r="F40" s="32"/>
      <c r="G40" s="32"/>
      <c r="H40" s="32"/>
      <c r="I40" s="32"/>
    </row>
    <row r="41" spans="1:9" ht="24.6" customHeight="1" x14ac:dyDescent="0.3">
      <c r="A41" s="286" t="s">
        <v>48</v>
      </c>
      <c r="B41" s="287"/>
      <c r="C41" s="287"/>
      <c r="D41" s="287"/>
      <c r="E41" s="287"/>
      <c r="F41" s="287"/>
      <c r="G41" s="287"/>
      <c r="H41" s="287"/>
      <c r="I41" s="288"/>
    </row>
    <row r="42" spans="1:9" ht="19.95" customHeight="1" x14ac:dyDescent="0.3">
      <c r="A42" s="275"/>
      <c r="B42" s="276"/>
      <c r="C42" s="276"/>
      <c r="D42" s="276"/>
      <c r="E42" s="276"/>
      <c r="F42" s="276"/>
      <c r="G42" s="276"/>
      <c r="H42" s="276"/>
      <c r="I42" s="277"/>
    </row>
    <row r="43" spans="1:9" ht="19.95" customHeight="1" x14ac:dyDescent="0.3">
      <c r="A43" s="275"/>
      <c r="B43" s="276"/>
      <c r="C43" s="276"/>
      <c r="D43" s="276"/>
      <c r="E43" s="276"/>
      <c r="F43" s="276"/>
      <c r="G43" s="276"/>
      <c r="H43" s="276"/>
      <c r="I43" s="277"/>
    </row>
    <row r="44" spans="1:9" ht="19.95" customHeight="1" x14ac:dyDescent="0.3">
      <c r="A44" s="275"/>
      <c r="B44" s="276"/>
      <c r="C44" s="276"/>
      <c r="D44" s="276"/>
      <c r="E44" s="276"/>
      <c r="F44" s="276"/>
      <c r="G44" s="276"/>
      <c r="H44" s="276"/>
      <c r="I44" s="277"/>
    </row>
    <row r="45" spans="1:9" ht="19.95" customHeight="1" x14ac:dyDescent="0.3">
      <c r="A45" s="275"/>
      <c r="B45" s="276"/>
      <c r="C45" s="276"/>
      <c r="D45" s="276"/>
      <c r="E45" s="276"/>
      <c r="F45" s="276"/>
      <c r="G45" s="276"/>
      <c r="H45" s="276"/>
      <c r="I45" s="277"/>
    </row>
    <row r="46" spans="1:9" ht="10.95" customHeight="1" x14ac:dyDescent="0.3">
      <c r="A46" s="32"/>
      <c r="B46" s="32"/>
      <c r="C46" s="32"/>
      <c r="D46" s="32"/>
      <c r="E46" s="32"/>
      <c r="F46" s="32"/>
      <c r="G46" s="32"/>
      <c r="H46" s="32"/>
      <c r="I46" s="32"/>
    </row>
    <row r="47" spans="1:9" ht="25.95" customHeight="1" x14ac:dyDescent="0.3">
      <c r="A47" s="37" t="s">
        <v>49</v>
      </c>
      <c r="B47" s="37"/>
      <c r="C47" s="37"/>
      <c r="D47" s="37"/>
      <c r="E47" s="37"/>
      <c r="F47" s="278" t="s">
        <v>50</v>
      </c>
      <c r="G47" s="278"/>
      <c r="H47" s="278"/>
      <c r="I47" s="278"/>
    </row>
    <row r="48" spans="1:9" x14ac:dyDescent="0.3">
      <c r="A48" s="190"/>
      <c r="B48" s="190"/>
      <c r="C48" s="190"/>
      <c r="D48" s="38"/>
      <c r="E48" s="38"/>
      <c r="F48" s="269"/>
      <c r="G48" s="269"/>
      <c r="H48" s="269"/>
      <c r="I48" s="269"/>
    </row>
    <row r="49" spans="1:9" x14ac:dyDescent="0.3">
      <c r="A49" s="190"/>
      <c r="B49" s="190"/>
      <c r="C49" s="190"/>
      <c r="D49" s="38"/>
      <c r="E49" s="38"/>
      <c r="F49" s="269"/>
      <c r="G49" s="269"/>
      <c r="H49" s="269"/>
      <c r="I49" s="269"/>
    </row>
    <row r="50" spans="1:9" x14ac:dyDescent="0.3">
      <c r="A50" s="190"/>
      <c r="B50" s="190"/>
      <c r="C50" s="190"/>
      <c r="D50" s="38"/>
      <c r="E50" s="38"/>
      <c r="F50" s="269"/>
      <c r="G50" s="269"/>
      <c r="H50" s="269"/>
      <c r="I50" s="269"/>
    </row>
    <row r="51" spans="1:9" ht="13.2" customHeight="1" thickBot="1" x14ac:dyDescent="0.35">
      <c r="A51" s="279"/>
      <c r="B51" s="279"/>
      <c r="C51" s="279"/>
      <c r="D51" s="38"/>
      <c r="E51" s="38"/>
      <c r="F51" s="280"/>
      <c r="G51" s="280"/>
      <c r="H51" s="280"/>
      <c r="I51" s="280"/>
    </row>
    <row r="52" spans="1:9" ht="19.95" customHeight="1" x14ac:dyDescent="0.3">
      <c r="A52" s="269" t="s">
        <v>170</v>
      </c>
      <c r="B52" s="269"/>
      <c r="C52" s="269"/>
      <c r="D52" s="38"/>
      <c r="E52" s="38"/>
      <c r="F52" s="269" t="s">
        <v>169</v>
      </c>
      <c r="G52" s="269"/>
      <c r="H52" s="269"/>
      <c r="I52" s="269"/>
    </row>
    <row r="53" spans="1:9" ht="21.6" customHeight="1" x14ac:dyDescent="0.3">
      <c r="A53" s="274" t="s">
        <v>198</v>
      </c>
      <c r="B53" s="274"/>
      <c r="C53" s="274"/>
      <c r="D53" s="38"/>
      <c r="E53" s="38"/>
      <c r="F53" s="190" t="s">
        <v>51</v>
      </c>
      <c r="G53" s="190"/>
      <c r="H53" s="190"/>
      <c r="I53" s="190"/>
    </row>
    <row r="54" spans="1:9" ht="12.75" customHeight="1" x14ac:dyDescent="0.3">
      <c r="A54" s="39"/>
      <c r="B54" s="39"/>
      <c r="C54" s="39"/>
      <c r="D54" s="38"/>
      <c r="E54" s="38"/>
      <c r="F54" s="40"/>
      <c r="G54" s="40"/>
      <c r="H54" s="40"/>
      <c r="I54" s="40"/>
    </row>
  </sheetData>
  <mergeCells count="31">
    <mergeCell ref="A41:I41"/>
    <mergeCell ref="A42:I42"/>
    <mergeCell ref="A43:I43"/>
    <mergeCell ref="I9:I10"/>
    <mergeCell ref="A1:I1"/>
    <mergeCell ref="A2:I2"/>
    <mergeCell ref="B3:I3"/>
    <mergeCell ref="A4:I4"/>
    <mergeCell ref="F5:I5"/>
    <mergeCell ref="A6:H6"/>
    <mergeCell ref="A7:B7"/>
    <mergeCell ref="C7:G7"/>
    <mergeCell ref="A8:H8"/>
    <mergeCell ref="A9:C10"/>
    <mergeCell ref="D9:H9"/>
    <mergeCell ref="A11:C11"/>
    <mergeCell ref="A12:C12"/>
    <mergeCell ref="F53:I53"/>
    <mergeCell ref="A53:C53"/>
    <mergeCell ref="A45:I45"/>
    <mergeCell ref="F47:I47"/>
    <mergeCell ref="A48:C51"/>
    <mergeCell ref="F48:I51"/>
    <mergeCell ref="A52:C52"/>
    <mergeCell ref="F52:I52"/>
    <mergeCell ref="A44:I44"/>
    <mergeCell ref="A14:H14"/>
    <mergeCell ref="A15:H15"/>
    <mergeCell ref="A16:H16"/>
    <mergeCell ref="A17:I17"/>
    <mergeCell ref="A18:D18"/>
  </mergeCells>
  <phoneticPr fontId="13" type="noConversion"/>
  <printOptions horizontalCentered="1"/>
  <pageMargins left="0.23622047244094491" right="0.23622047244094491" top="0.82677165354330717" bottom="0.74803149606299213" header="0.31496062992125984" footer="0.31496062992125984"/>
  <pageSetup scale="41" orientation="portrait" r:id="rId1"/>
  <headerFooter alignWithMargins="0">
    <oddHeader>&amp;L&amp;G&amp;C&amp;"Arial,Negrita"&amp;14ALCALDIA MUNICIPAL DE YOPAL
INFRAESTRUCTURA EDUCATIVA
2022&amp;R&amp;G</oddHeader>
    <oddFooter>Página &amp;P</oddFooter>
  </headerFooter>
  <drawing r:id="rId2"/>
  <legacyDrawing r:id="rId3"/>
  <legacyDrawingHF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showGridLines="0" view="pageBreakPreview" topLeftCell="A5" zoomScale="55" zoomScaleNormal="60" zoomScaleSheetLayoutView="55" zoomScalePageLayoutView="70" workbookViewId="0">
      <selection activeCell="M19" sqref="M19"/>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23.4" customHeight="1" thickBot="1" x14ac:dyDescent="0.35">
      <c r="A1" s="289" t="s">
        <v>31</v>
      </c>
      <c r="B1" s="290"/>
      <c r="C1" s="290"/>
      <c r="D1" s="290"/>
      <c r="E1" s="290"/>
      <c r="F1" s="290"/>
      <c r="G1" s="290"/>
      <c r="H1" s="290"/>
      <c r="I1" s="291"/>
    </row>
    <row r="2" spans="1:9" ht="5.4" customHeight="1" x14ac:dyDescent="0.3">
      <c r="A2" s="192"/>
      <c r="B2" s="192"/>
      <c r="C2" s="192"/>
      <c r="D2" s="192"/>
      <c r="E2" s="192"/>
      <c r="F2" s="192"/>
      <c r="G2" s="192"/>
      <c r="H2" s="192"/>
      <c r="I2" s="192"/>
    </row>
    <row r="3" spans="1:9" ht="30.6" customHeight="1" x14ac:dyDescent="0.3">
      <c r="A3" s="20" t="s">
        <v>32</v>
      </c>
      <c r="B3" s="292">
        <f>PRESUPUESTO!$E$2</f>
        <v>0</v>
      </c>
      <c r="C3" s="292"/>
      <c r="D3" s="292"/>
      <c r="E3" s="292"/>
      <c r="F3" s="292"/>
      <c r="G3" s="292"/>
      <c r="H3" s="292"/>
      <c r="I3" s="292"/>
    </row>
    <row r="4" spans="1:9" ht="7.2" customHeight="1" x14ac:dyDescent="0.3">
      <c r="A4" s="190"/>
      <c r="B4" s="190"/>
      <c r="C4" s="190"/>
      <c r="D4" s="190"/>
      <c r="E4" s="190"/>
      <c r="F4" s="190"/>
      <c r="G4" s="190"/>
      <c r="H4" s="190"/>
      <c r="I4" s="190"/>
    </row>
    <row r="5" spans="1:9" ht="32.25" customHeight="1" x14ac:dyDescent="0.3">
      <c r="A5" s="21" t="s">
        <v>33</v>
      </c>
      <c r="B5" s="22">
        <f>PRESUPUESTO!A13</f>
        <v>1.3</v>
      </c>
      <c r="C5" s="23" t="str">
        <f>PRESUPUESTO!B13</f>
        <v>Teja tipo master 1000 cal 28 pintada. Cod. 4807</v>
      </c>
      <c r="D5" s="21" t="s">
        <v>34</v>
      </c>
      <c r="E5" s="22">
        <f>PRESUPUESTO!A13</f>
        <v>1.3</v>
      </c>
      <c r="F5" s="293" t="str">
        <f>PRESUPUESTO!B13</f>
        <v>Teja tipo master 1000 cal 28 pintada. Cod. 4807</v>
      </c>
      <c r="G5" s="294"/>
      <c r="H5" s="294"/>
      <c r="I5" s="295"/>
    </row>
    <row r="6" spans="1:9" ht="8.4" customHeight="1" x14ac:dyDescent="0.3">
      <c r="A6" s="190"/>
      <c r="B6" s="190"/>
      <c r="C6" s="190"/>
      <c r="D6" s="190"/>
      <c r="E6" s="190"/>
      <c r="F6" s="190"/>
      <c r="G6" s="190"/>
      <c r="H6" s="190"/>
    </row>
    <row r="7" spans="1:9" ht="18.75" customHeight="1" x14ac:dyDescent="0.3">
      <c r="A7" s="296" t="s">
        <v>35</v>
      </c>
      <c r="B7" s="297"/>
      <c r="C7" s="246" t="str">
        <f>+PRESUPUESTO!B9</f>
        <v>SEDE PRINCIPAL</v>
      </c>
      <c r="D7" s="246"/>
      <c r="E7" s="246"/>
      <c r="F7" s="246"/>
      <c r="G7" s="246"/>
      <c r="H7" s="24" t="s">
        <v>36</v>
      </c>
      <c r="I7" s="43" t="str">
        <f>PRESUPUESTO!E13</f>
        <v>M2</v>
      </c>
    </row>
    <row r="8" spans="1:9" ht="7.2" customHeight="1" x14ac:dyDescent="0.3">
      <c r="A8" s="190"/>
      <c r="B8" s="190"/>
      <c r="C8" s="190"/>
      <c r="D8" s="190"/>
      <c r="E8" s="190"/>
      <c r="F8" s="190"/>
      <c r="G8" s="190"/>
      <c r="H8" s="190"/>
    </row>
    <row r="9" spans="1:9" ht="24.6" customHeight="1" x14ac:dyDescent="0.3">
      <c r="A9" s="298" t="s">
        <v>37</v>
      </c>
      <c r="B9" s="298"/>
      <c r="C9" s="298"/>
      <c r="D9" s="299" t="s">
        <v>38</v>
      </c>
      <c r="E9" s="299"/>
      <c r="F9" s="299"/>
      <c r="G9" s="299"/>
      <c r="H9" s="299"/>
      <c r="I9" s="300" t="s">
        <v>39</v>
      </c>
    </row>
    <row r="10" spans="1:9" ht="39.6" customHeight="1" x14ac:dyDescent="0.3">
      <c r="A10" s="298"/>
      <c r="B10" s="298"/>
      <c r="C10" s="298"/>
      <c r="D10" s="24" t="s">
        <v>40</v>
      </c>
      <c r="E10" s="24" t="s">
        <v>41</v>
      </c>
      <c r="F10" s="24" t="s">
        <v>42</v>
      </c>
      <c r="G10" s="24" t="s">
        <v>43</v>
      </c>
      <c r="H10" s="24" t="s">
        <v>44</v>
      </c>
      <c r="I10" s="300"/>
    </row>
    <row r="11" spans="1:9" ht="19.95" customHeight="1" x14ac:dyDescent="0.3">
      <c r="A11" s="199" t="str">
        <f>PRESUPUESTO!B13</f>
        <v>Teja tipo master 1000 cal 28 pintada. Cod. 4807</v>
      </c>
      <c r="B11" s="199"/>
      <c r="C11" s="199"/>
      <c r="D11" s="26">
        <v>12.2</v>
      </c>
      <c r="E11" s="26"/>
      <c r="F11" s="26">
        <v>2</v>
      </c>
      <c r="G11" s="26"/>
      <c r="H11" s="26">
        <f>+D11*F11</f>
        <v>24.4</v>
      </c>
      <c r="I11" s="26">
        <f>H11</f>
        <v>24.4</v>
      </c>
    </row>
    <row r="12" spans="1:9" ht="19.95" customHeight="1" x14ac:dyDescent="0.3">
      <c r="A12" s="199"/>
      <c r="B12" s="199"/>
      <c r="C12" s="199"/>
      <c r="D12" s="26"/>
      <c r="E12" s="26"/>
      <c r="F12" s="27"/>
      <c r="G12" s="26"/>
      <c r="H12" s="26"/>
      <c r="I12" s="26"/>
    </row>
    <row r="13" spans="1:9" ht="19.95" customHeight="1" x14ac:dyDescent="0.3">
      <c r="A13" s="198"/>
      <c r="B13" s="198"/>
      <c r="C13" s="198"/>
      <c r="D13" s="27"/>
      <c r="E13" s="26"/>
      <c r="F13" s="27"/>
      <c r="G13" s="26"/>
      <c r="H13" s="27"/>
      <c r="I13" s="26"/>
    </row>
    <row r="14" spans="1:9" ht="9" customHeight="1" x14ac:dyDescent="0.3"/>
    <row r="15" spans="1:9" ht="19.95" customHeight="1" x14ac:dyDescent="0.3">
      <c r="A15" s="281" t="s">
        <v>45</v>
      </c>
      <c r="B15" s="281"/>
      <c r="C15" s="281"/>
      <c r="D15" s="281"/>
      <c r="E15" s="281"/>
      <c r="F15" s="281"/>
      <c r="G15" s="281"/>
      <c r="H15" s="281"/>
      <c r="I15" s="26">
        <f>SUM(I11:I13)</f>
        <v>24.4</v>
      </c>
    </row>
    <row r="16" spans="1:9" ht="19.95" customHeight="1" x14ac:dyDescent="0.3">
      <c r="A16" s="282"/>
      <c r="B16" s="282"/>
      <c r="C16" s="282"/>
      <c r="D16" s="282"/>
      <c r="E16" s="282"/>
      <c r="F16" s="282"/>
      <c r="G16" s="282"/>
      <c r="H16" s="283"/>
      <c r="I16" s="27"/>
    </row>
    <row r="17" spans="1:9" ht="19.95" customHeight="1" x14ac:dyDescent="0.3">
      <c r="A17" s="208" t="s">
        <v>46</v>
      </c>
      <c r="B17" s="208"/>
      <c r="C17" s="208"/>
      <c r="D17" s="208"/>
      <c r="E17" s="208"/>
      <c r="F17" s="208"/>
      <c r="G17" s="208"/>
      <c r="H17" s="208"/>
      <c r="I17" s="28">
        <f>I15</f>
        <v>24.4</v>
      </c>
    </row>
    <row r="18" spans="1:9" ht="6.6" customHeight="1" x14ac:dyDescent="0.3">
      <c r="A18" s="269"/>
      <c r="B18" s="269"/>
      <c r="C18" s="269"/>
      <c r="D18" s="269"/>
      <c r="E18" s="269"/>
      <c r="F18" s="269"/>
      <c r="G18" s="269"/>
      <c r="H18" s="269"/>
      <c r="I18" s="269"/>
    </row>
    <row r="19" spans="1:9" ht="25.95" customHeight="1" x14ac:dyDescent="0.3">
      <c r="A19" s="301" t="s">
        <v>47</v>
      </c>
      <c r="B19" s="302"/>
      <c r="C19" s="302"/>
      <c r="D19" s="302"/>
      <c r="E19" s="29"/>
      <c r="F19" s="29"/>
      <c r="G19" s="29"/>
      <c r="H19" s="29"/>
      <c r="I19" s="30"/>
    </row>
    <row r="20" spans="1:9" ht="19.95" customHeight="1" x14ac:dyDescent="0.3">
      <c r="A20" s="31"/>
      <c r="B20" s="32"/>
      <c r="C20" s="32"/>
      <c r="D20" s="32"/>
      <c r="E20" s="32"/>
      <c r="F20" s="32"/>
      <c r="G20" s="32"/>
      <c r="H20" s="32"/>
      <c r="I20" s="33"/>
    </row>
    <row r="21" spans="1:9" ht="19.95" customHeight="1" x14ac:dyDescent="0.3">
      <c r="A21" s="31"/>
      <c r="B21" s="32"/>
      <c r="C21" s="32"/>
      <c r="D21" s="32"/>
      <c r="E21" s="32"/>
      <c r="F21" s="32"/>
      <c r="G21" s="32"/>
      <c r="H21" s="32"/>
      <c r="I21" s="33"/>
    </row>
    <row r="22" spans="1:9" ht="19.95" customHeight="1" x14ac:dyDescent="0.3">
      <c r="A22" s="31"/>
      <c r="B22" s="32"/>
      <c r="C22" s="32"/>
      <c r="D22" s="32"/>
      <c r="E22" s="32"/>
      <c r="F22" s="32"/>
      <c r="G22" s="32"/>
      <c r="H22" s="32"/>
      <c r="I22" s="33"/>
    </row>
    <row r="23" spans="1:9" ht="19.95" customHeight="1" x14ac:dyDescent="0.3">
      <c r="A23" s="31"/>
      <c r="B23" s="32"/>
      <c r="C23" s="32"/>
      <c r="D23" s="32"/>
      <c r="E23" s="32"/>
      <c r="F23" s="32"/>
      <c r="G23" s="32"/>
      <c r="H23" s="32"/>
      <c r="I23" s="33"/>
    </row>
    <row r="24" spans="1:9" ht="19.95" customHeight="1" x14ac:dyDescent="0.3">
      <c r="A24" s="31"/>
      <c r="B24" s="32"/>
      <c r="C24" s="32"/>
      <c r="D24" s="32"/>
      <c r="E24" s="32"/>
      <c r="F24" s="32"/>
      <c r="G24" s="32"/>
      <c r="H24" s="32"/>
      <c r="I24" s="33"/>
    </row>
    <row r="25" spans="1:9" ht="19.95" customHeight="1" x14ac:dyDescent="0.3">
      <c r="A25" s="31"/>
      <c r="B25" s="32"/>
      <c r="C25" s="32"/>
      <c r="D25" s="32"/>
      <c r="E25" s="32"/>
      <c r="F25" s="32"/>
      <c r="G25" s="32"/>
      <c r="H25" s="32"/>
      <c r="I25" s="33"/>
    </row>
    <row r="26" spans="1:9" ht="19.95" customHeight="1" x14ac:dyDescent="0.3">
      <c r="A26" s="31"/>
      <c r="B26" s="32"/>
      <c r="C26" s="32"/>
      <c r="D26" s="32"/>
      <c r="E26" s="32"/>
      <c r="F26" s="32"/>
      <c r="G26" s="32"/>
      <c r="H26" s="32"/>
      <c r="I26" s="33"/>
    </row>
    <row r="27" spans="1:9" ht="19.95" customHeight="1" x14ac:dyDescent="0.3">
      <c r="A27" s="31"/>
      <c r="B27" s="32"/>
      <c r="C27" s="32"/>
      <c r="D27" s="32"/>
      <c r="E27" s="32"/>
      <c r="F27" s="32"/>
      <c r="G27" s="32"/>
      <c r="H27" s="32"/>
      <c r="I27" s="33"/>
    </row>
    <row r="28" spans="1:9" ht="19.95" customHeight="1" x14ac:dyDescent="0.3">
      <c r="A28" s="31"/>
      <c r="B28" s="32"/>
      <c r="C28" s="32"/>
      <c r="D28" s="32"/>
      <c r="E28" s="32"/>
      <c r="F28" s="32"/>
      <c r="G28" s="32"/>
      <c r="H28" s="32"/>
      <c r="I28" s="33"/>
    </row>
    <row r="29" spans="1:9" ht="19.95" customHeight="1" x14ac:dyDescent="0.3">
      <c r="A29" s="31"/>
      <c r="B29" s="32"/>
      <c r="C29" s="32"/>
      <c r="D29" s="32"/>
      <c r="E29" s="32"/>
      <c r="F29" s="32"/>
      <c r="G29" s="32"/>
      <c r="H29" s="32"/>
      <c r="I29" s="33"/>
    </row>
    <row r="30" spans="1:9" ht="19.95" customHeight="1" x14ac:dyDescent="0.3">
      <c r="A30" s="31"/>
      <c r="B30" s="32"/>
      <c r="C30" s="32"/>
      <c r="D30" s="32"/>
      <c r="E30" s="32"/>
      <c r="F30" s="32"/>
      <c r="G30" s="32"/>
      <c r="H30" s="32"/>
      <c r="I30" s="33"/>
    </row>
    <row r="31" spans="1:9" ht="19.95" customHeight="1" x14ac:dyDescent="0.3">
      <c r="A31" s="31"/>
      <c r="B31" s="32"/>
      <c r="C31" s="32"/>
      <c r="D31" s="32"/>
      <c r="E31" s="32"/>
      <c r="F31" s="32"/>
      <c r="G31" s="32"/>
      <c r="H31" s="32"/>
      <c r="I31" s="33"/>
    </row>
    <row r="32" spans="1:9" ht="19.95" customHeight="1" x14ac:dyDescent="0.3">
      <c r="A32" s="31"/>
      <c r="B32" s="32"/>
      <c r="C32" s="32"/>
      <c r="D32" s="32"/>
      <c r="E32" s="32"/>
      <c r="F32" s="32"/>
      <c r="G32" s="32"/>
      <c r="H32" s="32"/>
      <c r="I32" s="33"/>
    </row>
    <row r="33" spans="1:9" ht="19.95" customHeight="1" x14ac:dyDescent="0.3">
      <c r="A33" s="31"/>
      <c r="B33" s="32"/>
      <c r="C33" s="32"/>
      <c r="D33" s="32"/>
      <c r="E33" s="32"/>
      <c r="F33" s="32"/>
      <c r="G33" s="32"/>
      <c r="H33" s="32"/>
      <c r="I33" s="33"/>
    </row>
    <row r="34" spans="1:9" ht="19.95" customHeight="1" x14ac:dyDescent="0.3">
      <c r="A34" s="31"/>
      <c r="B34" s="32"/>
      <c r="C34" s="32"/>
      <c r="D34" s="32"/>
      <c r="E34" s="32"/>
      <c r="F34" s="32"/>
      <c r="G34" s="32"/>
      <c r="H34" s="32"/>
      <c r="I34" s="33"/>
    </row>
    <row r="35" spans="1:9" ht="19.95" customHeight="1" x14ac:dyDescent="0.3">
      <c r="A35" s="31"/>
      <c r="B35" s="32"/>
      <c r="C35" s="32"/>
      <c r="D35" s="32"/>
      <c r="E35" s="32"/>
      <c r="F35" s="32"/>
      <c r="G35" s="32"/>
      <c r="H35" s="32"/>
      <c r="I35" s="33"/>
    </row>
    <row r="36" spans="1:9" ht="19.95" customHeight="1" x14ac:dyDescent="0.3">
      <c r="A36" s="31"/>
      <c r="B36" s="32"/>
      <c r="C36" s="32"/>
      <c r="D36" s="32"/>
      <c r="E36" s="32"/>
      <c r="F36" s="32"/>
      <c r="G36" s="32"/>
      <c r="H36" s="32"/>
      <c r="I36" s="33"/>
    </row>
    <row r="37" spans="1:9" ht="19.95" customHeight="1" x14ac:dyDescent="0.3">
      <c r="A37" s="31"/>
      <c r="B37" s="32"/>
      <c r="C37" s="32"/>
      <c r="D37" s="32"/>
      <c r="E37" s="32"/>
      <c r="F37" s="32"/>
      <c r="G37" s="32"/>
      <c r="H37" s="32"/>
      <c r="I37" s="33"/>
    </row>
    <row r="38" spans="1:9" ht="19.95" customHeight="1" x14ac:dyDescent="0.3">
      <c r="A38" s="34"/>
      <c r="B38" s="35"/>
      <c r="C38" s="35"/>
      <c r="D38" s="35"/>
      <c r="E38" s="35"/>
      <c r="F38" s="35"/>
      <c r="G38" s="35"/>
      <c r="H38" s="35"/>
      <c r="I38" s="36"/>
    </row>
    <row r="39" spans="1:9" ht="5.4" customHeight="1" x14ac:dyDescent="0.3">
      <c r="A39" s="32"/>
      <c r="B39" s="32"/>
      <c r="C39" s="32"/>
      <c r="D39" s="32"/>
      <c r="E39" s="32"/>
      <c r="F39" s="32"/>
      <c r="G39" s="32"/>
      <c r="H39" s="32"/>
      <c r="I39" s="32"/>
    </row>
    <row r="40" spans="1:9" ht="24.6" customHeight="1" x14ac:dyDescent="0.3">
      <c r="A40" s="286" t="s">
        <v>48</v>
      </c>
      <c r="B40" s="287"/>
      <c r="C40" s="287"/>
      <c r="D40" s="287"/>
      <c r="E40" s="287"/>
      <c r="F40" s="287"/>
      <c r="G40" s="287"/>
      <c r="H40" s="287"/>
      <c r="I40" s="288"/>
    </row>
    <row r="41" spans="1:9" ht="19.95" customHeight="1" x14ac:dyDescent="0.3">
      <c r="A41" s="275"/>
      <c r="B41" s="276"/>
      <c r="C41" s="276"/>
      <c r="D41" s="276"/>
      <c r="E41" s="276"/>
      <c r="F41" s="276"/>
      <c r="G41" s="276"/>
      <c r="H41" s="276"/>
      <c r="I41" s="277"/>
    </row>
    <row r="42" spans="1:9" ht="19.95" customHeight="1" x14ac:dyDescent="0.3">
      <c r="A42" s="275"/>
      <c r="B42" s="276"/>
      <c r="C42" s="276"/>
      <c r="D42" s="276"/>
      <c r="E42" s="276"/>
      <c r="F42" s="276"/>
      <c r="G42" s="276"/>
      <c r="H42" s="276"/>
      <c r="I42" s="277"/>
    </row>
    <row r="43" spans="1:9" ht="19.95" customHeight="1" x14ac:dyDescent="0.3">
      <c r="A43" s="275"/>
      <c r="B43" s="276"/>
      <c r="C43" s="276"/>
      <c r="D43" s="276"/>
      <c r="E43" s="276"/>
      <c r="F43" s="276"/>
      <c r="G43" s="276"/>
      <c r="H43" s="276"/>
      <c r="I43" s="277"/>
    </row>
    <row r="44" spans="1:9" ht="19.95" customHeight="1" x14ac:dyDescent="0.3">
      <c r="A44" s="275"/>
      <c r="B44" s="276"/>
      <c r="C44" s="276"/>
      <c r="D44" s="276"/>
      <c r="E44" s="276"/>
      <c r="F44" s="276"/>
      <c r="G44" s="276"/>
      <c r="H44" s="276"/>
      <c r="I44" s="277"/>
    </row>
    <row r="45" spans="1:9" ht="10.95" customHeight="1" x14ac:dyDescent="0.3">
      <c r="A45" s="32"/>
      <c r="B45" s="32"/>
      <c r="C45" s="32"/>
      <c r="D45" s="32"/>
      <c r="E45" s="32"/>
      <c r="F45" s="32"/>
      <c r="G45" s="32"/>
      <c r="H45" s="32"/>
      <c r="I45" s="32"/>
    </row>
    <row r="46" spans="1:9" ht="25.95" customHeight="1" x14ac:dyDescent="0.3">
      <c r="A46" s="37" t="s">
        <v>49</v>
      </c>
      <c r="B46" s="37"/>
      <c r="C46" s="37"/>
      <c r="D46" s="37"/>
      <c r="E46" s="37"/>
      <c r="F46" s="278" t="s">
        <v>50</v>
      </c>
      <c r="G46" s="278"/>
      <c r="H46" s="278"/>
      <c r="I46" s="278"/>
    </row>
    <row r="47" spans="1:9" x14ac:dyDescent="0.3">
      <c r="A47" s="190"/>
      <c r="B47" s="190"/>
      <c r="C47" s="190"/>
      <c r="D47" s="38"/>
      <c r="E47" s="38"/>
      <c r="F47" s="269"/>
      <c r="G47" s="269"/>
      <c r="H47" s="269"/>
      <c r="I47" s="269"/>
    </row>
    <row r="48" spans="1:9" x14ac:dyDescent="0.3">
      <c r="A48" s="190"/>
      <c r="B48" s="190"/>
      <c r="C48" s="190"/>
      <c r="D48" s="38"/>
      <c r="E48" s="38"/>
      <c r="F48" s="269"/>
      <c r="G48" s="269"/>
      <c r="H48" s="269"/>
      <c r="I48" s="269"/>
    </row>
    <row r="49" spans="1:9" x14ac:dyDescent="0.3">
      <c r="A49" s="190"/>
      <c r="B49" s="190"/>
      <c r="C49" s="190"/>
      <c r="D49" s="38"/>
      <c r="E49" s="38"/>
      <c r="F49" s="269"/>
      <c r="G49" s="269"/>
      <c r="H49" s="269"/>
      <c r="I49" s="269"/>
    </row>
    <row r="50" spans="1:9" ht="13.2" customHeight="1" thickBot="1" x14ac:dyDescent="0.35">
      <c r="A50" s="279"/>
      <c r="B50" s="279"/>
      <c r="C50" s="279"/>
      <c r="D50" s="38"/>
      <c r="E50" s="38"/>
      <c r="F50" s="280"/>
      <c r="G50" s="280"/>
      <c r="H50" s="280"/>
      <c r="I50" s="280"/>
    </row>
    <row r="51" spans="1:9" ht="19.95" customHeight="1" x14ac:dyDescent="0.3">
      <c r="A51" s="269" t="s">
        <v>170</v>
      </c>
      <c r="B51" s="269"/>
      <c r="C51" s="269"/>
      <c r="D51" s="38"/>
      <c r="E51" s="38"/>
      <c r="F51" s="269" t="s">
        <v>169</v>
      </c>
      <c r="G51" s="269"/>
      <c r="H51" s="269"/>
      <c r="I51" s="269"/>
    </row>
    <row r="52" spans="1:9" ht="21.6" customHeight="1" x14ac:dyDescent="0.3">
      <c r="A52" s="274" t="s">
        <v>198</v>
      </c>
      <c r="B52" s="274"/>
      <c r="C52" s="274"/>
      <c r="D52" s="38"/>
      <c r="E52" s="38"/>
      <c r="F52" s="190" t="s">
        <v>51</v>
      </c>
      <c r="G52" s="190"/>
      <c r="H52" s="190"/>
      <c r="I52" s="190"/>
    </row>
    <row r="53" spans="1:9" ht="12.75" customHeight="1" x14ac:dyDescent="0.3">
      <c r="A53" s="39"/>
      <c r="B53" s="39"/>
      <c r="C53" s="39"/>
      <c r="D53" s="38"/>
      <c r="E53" s="38"/>
      <c r="F53" s="40"/>
      <c r="G53" s="40"/>
      <c r="H53" s="40"/>
      <c r="I53" s="40"/>
    </row>
  </sheetData>
  <mergeCells count="32">
    <mergeCell ref="A11:C11"/>
    <mergeCell ref="A12:C12"/>
    <mergeCell ref="A13:C13"/>
    <mergeCell ref="I9:I10"/>
    <mergeCell ref="A1:I1"/>
    <mergeCell ref="A2:I2"/>
    <mergeCell ref="B3:I3"/>
    <mergeCell ref="A4:I4"/>
    <mergeCell ref="F5:I5"/>
    <mergeCell ref="A6:H6"/>
    <mergeCell ref="A7:B7"/>
    <mergeCell ref="C7:G7"/>
    <mergeCell ref="A8:H8"/>
    <mergeCell ref="A9:C10"/>
    <mergeCell ref="D9:H9"/>
    <mergeCell ref="A44:I44"/>
    <mergeCell ref="A15:H15"/>
    <mergeCell ref="A16:H16"/>
    <mergeCell ref="A17:H17"/>
    <mergeCell ref="A18:I18"/>
    <mergeCell ref="A19:D19"/>
    <mergeCell ref="A40:I40"/>
    <mergeCell ref="A41:I41"/>
    <mergeCell ref="A42:I42"/>
    <mergeCell ref="A43:I43"/>
    <mergeCell ref="A52:C52"/>
    <mergeCell ref="F52:I52"/>
    <mergeCell ref="F46:I46"/>
    <mergeCell ref="A47:C50"/>
    <mergeCell ref="F47:I50"/>
    <mergeCell ref="A51:C51"/>
    <mergeCell ref="F51:I51"/>
  </mergeCells>
  <printOptions horizontalCentered="1"/>
  <pageMargins left="0.23622047244094491" right="0.23622047244094491" top="0.82677165354330717" bottom="0.74803149606299213" header="0.31496062992125984" footer="0.31496062992125984"/>
  <pageSetup scale="41"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
  <sheetViews>
    <sheetView showGridLines="0" view="pageBreakPreview" zoomScale="55" zoomScaleNormal="60" zoomScaleSheetLayoutView="55" zoomScalePageLayoutView="70" workbookViewId="0">
      <selection activeCell="P14" sqref="P14"/>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2.4"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v>5</v>
      </c>
      <c r="C5" s="23" t="str">
        <f>PRESUPUESTO!B14</f>
        <v>Platina apoyo 0.15*0.1 m lamina HR 1/4" con 2 anclajes de 5/8" instalada. Cod. 7280</v>
      </c>
      <c r="D5" s="21" t="s">
        <v>34</v>
      </c>
      <c r="E5" s="22">
        <f>PRESUPUESTO!A14</f>
        <v>1.4</v>
      </c>
      <c r="F5" s="293" t="str">
        <f>PRESUPUESTO!B14</f>
        <v>Platina apoyo 0.15*0.1 m lamina HR 1/4" con 2 anclajes de 5/8" instalada. Cod. 7280</v>
      </c>
      <c r="G5" s="294"/>
      <c r="H5" s="294"/>
      <c r="I5" s="295"/>
    </row>
    <row r="6" spans="1:9" x14ac:dyDescent="0.3">
      <c r="A6" s="190"/>
      <c r="B6" s="190"/>
      <c r="C6" s="190"/>
      <c r="D6" s="190"/>
      <c r="E6" s="190"/>
      <c r="F6" s="190"/>
      <c r="G6" s="190"/>
      <c r="H6" s="190"/>
    </row>
    <row r="7" spans="1:9" ht="17.399999999999999" x14ac:dyDescent="0.3">
      <c r="A7" s="296" t="s">
        <v>35</v>
      </c>
      <c r="B7" s="297"/>
      <c r="C7" s="246" t="str">
        <f>+PRESUPUESTO!B9</f>
        <v>SEDE PRINCIPAL</v>
      </c>
      <c r="D7" s="246"/>
      <c r="E7" s="246"/>
      <c r="F7" s="246"/>
      <c r="G7" s="246"/>
      <c r="H7" s="24" t="s">
        <v>36</v>
      </c>
      <c r="I7" s="43" t="str">
        <f>PRESUPUESTO!E14</f>
        <v>UND</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22</v>
      </c>
      <c r="I10" s="300"/>
    </row>
    <row r="11" spans="1:9" ht="34.799999999999997" customHeight="1" x14ac:dyDescent="0.3">
      <c r="A11" s="303" t="str">
        <f>F5</f>
        <v>Platina apoyo 0.15*0.1 m lamina HR 1/4" con 2 anclajes de 5/8" instalada. Cod. 7280</v>
      </c>
      <c r="B11" s="304"/>
      <c r="C11" s="305"/>
      <c r="D11" s="26"/>
      <c r="E11" s="26"/>
      <c r="F11" s="27"/>
      <c r="G11" s="26">
        <v>9</v>
      </c>
      <c r="H11" s="26"/>
      <c r="I11" s="26">
        <f>+G11</f>
        <v>9</v>
      </c>
    </row>
    <row r="12" spans="1:9" x14ac:dyDescent="0.3">
      <c r="A12" s="212"/>
      <c r="B12" s="213"/>
      <c r="C12" s="214"/>
      <c r="D12" s="81"/>
      <c r="E12" s="26"/>
      <c r="F12" s="26"/>
      <c r="G12" s="26"/>
      <c r="H12" s="26"/>
      <c r="I12" s="26"/>
    </row>
    <row r="13" spans="1:9" ht="17.25" customHeight="1" x14ac:dyDescent="0.3">
      <c r="A13" s="212"/>
      <c r="B13" s="213"/>
      <c r="C13" s="214"/>
      <c r="D13" s="81"/>
      <c r="E13" s="26"/>
      <c r="F13" s="26"/>
      <c r="G13" s="26"/>
      <c r="H13" s="26"/>
      <c r="I13" s="26"/>
    </row>
    <row r="14" spans="1:9" x14ac:dyDescent="0.3">
      <c r="I14" s="26"/>
    </row>
    <row r="15" spans="1:9" x14ac:dyDescent="0.3">
      <c r="A15" s="281" t="s">
        <v>45</v>
      </c>
      <c r="B15" s="281"/>
      <c r="C15" s="281"/>
      <c r="D15" s="281"/>
      <c r="E15" s="281"/>
      <c r="F15" s="281"/>
      <c r="G15" s="281"/>
      <c r="H15" s="281"/>
      <c r="I15" s="26">
        <f>SUM(I11:I13)</f>
        <v>9</v>
      </c>
    </row>
    <row r="16" spans="1:9" x14ac:dyDescent="0.3">
      <c r="A16" s="282"/>
      <c r="B16" s="282"/>
      <c r="C16" s="282"/>
      <c r="D16" s="282"/>
      <c r="E16" s="282"/>
      <c r="F16" s="282"/>
      <c r="G16" s="282"/>
      <c r="H16" s="283"/>
      <c r="I16" s="27"/>
    </row>
    <row r="17" spans="1:9" ht="15.6" x14ac:dyDescent="0.3">
      <c r="A17" s="208" t="s">
        <v>46</v>
      </c>
      <c r="B17" s="208"/>
      <c r="C17" s="208"/>
      <c r="D17" s="208"/>
      <c r="E17" s="208"/>
      <c r="F17" s="208"/>
      <c r="G17" s="208"/>
      <c r="H17" s="208"/>
      <c r="I17" s="28">
        <f>I15</f>
        <v>9</v>
      </c>
    </row>
    <row r="18" spans="1:9" x14ac:dyDescent="0.3">
      <c r="A18" s="269"/>
      <c r="B18" s="269"/>
      <c r="C18" s="269"/>
      <c r="D18" s="269"/>
      <c r="E18" s="269"/>
      <c r="F18" s="269"/>
      <c r="G18" s="269"/>
      <c r="H18" s="269"/>
      <c r="I18" s="269"/>
    </row>
    <row r="19" spans="1:9" x14ac:dyDescent="0.3">
      <c r="A19" s="284" t="s">
        <v>47</v>
      </c>
      <c r="B19" s="285"/>
      <c r="C19" s="285"/>
      <c r="D19" s="285"/>
      <c r="E19" s="29"/>
      <c r="F19" s="29"/>
      <c r="G19" s="29"/>
      <c r="H19" s="29"/>
      <c r="I19" s="30"/>
    </row>
    <row r="20" spans="1:9" x14ac:dyDescent="0.3">
      <c r="A20" s="31"/>
      <c r="B20" s="32"/>
      <c r="C20" s="32"/>
      <c r="D20" s="32"/>
      <c r="E20" s="32"/>
      <c r="F20" s="32"/>
      <c r="G20" s="32"/>
      <c r="H20" s="32"/>
      <c r="I20" s="33"/>
    </row>
    <row r="21" spans="1:9" x14ac:dyDescent="0.3">
      <c r="A21" s="31"/>
      <c r="B21" s="32"/>
      <c r="C21" s="32"/>
      <c r="D21" s="32"/>
      <c r="E21" s="32"/>
      <c r="F21" s="32"/>
      <c r="G21" s="32"/>
      <c r="H21" s="32"/>
      <c r="I21" s="33"/>
    </row>
    <row r="22" spans="1:9" x14ac:dyDescent="0.3">
      <c r="A22" s="31"/>
      <c r="B22" s="32"/>
      <c r="C22" s="32"/>
      <c r="D22" s="32"/>
      <c r="E22" s="32"/>
      <c r="F22" s="32"/>
      <c r="G22" s="32"/>
      <c r="H22" s="32"/>
      <c r="I22" s="33"/>
    </row>
    <row r="23" spans="1:9" x14ac:dyDescent="0.3">
      <c r="A23" s="31"/>
      <c r="B23" s="32"/>
      <c r="C23" s="32"/>
      <c r="D23" s="32"/>
      <c r="E23" s="32"/>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4"/>
      <c r="B55" s="35"/>
      <c r="C55" s="35"/>
      <c r="D55" s="35"/>
      <c r="E55" s="35"/>
      <c r="F55" s="35"/>
      <c r="G55" s="35"/>
      <c r="H55" s="35"/>
      <c r="I55" s="36"/>
    </row>
    <row r="56" spans="1:9" x14ac:dyDescent="0.3">
      <c r="A56" s="32"/>
      <c r="B56" s="32"/>
      <c r="C56" s="32"/>
      <c r="D56" s="32"/>
      <c r="E56" s="32"/>
      <c r="F56" s="32"/>
      <c r="G56" s="32"/>
      <c r="H56" s="32"/>
      <c r="I56" s="32"/>
    </row>
    <row r="57" spans="1:9" x14ac:dyDescent="0.3">
      <c r="A57" s="286" t="s">
        <v>48</v>
      </c>
      <c r="B57" s="287"/>
      <c r="C57" s="287"/>
      <c r="D57" s="287"/>
      <c r="E57" s="287"/>
      <c r="F57" s="287"/>
      <c r="G57" s="287"/>
      <c r="H57" s="287"/>
      <c r="I57" s="288"/>
    </row>
    <row r="58" spans="1:9" x14ac:dyDescent="0.3">
      <c r="A58" s="270"/>
      <c r="B58" s="271"/>
      <c r="C58" s="271"/>
      <c r="D58" s="271"/>
      <c r="E58" s="271"/>
      <c r="F58" s="271"/>
      <c r="G58" s="271"/>
      <c r="H58" s="271"/>
      <c r="I58" s="272"/>
    </row>
    <row r="59" spans="1:9" x14ac:dyDescent="0.3">
      <c r="A59" s="275"/>
      <c r="B59" s="276"/>
      <c r="C59" s="276"/>
      <c r="D59" s="276"/>
      <c r="E59" s="276"/>
      <c r="F59" s="276"/>
      <c r="G59" s="276"/>
      <c r="H59" s="276"/>
      <c r="I59" s="277"/>
    </row>
    <row r="60" spans="1:9" x14ac:dyDescent="0.3">
      <c r="A60" s="275"/>
      <c r="B60" s="276"/>
      <c r="C60" s="276"/>
      <c r="D60" s="276"/>
      <c r="E60" s="276"/>
      <c r="F60" s="276"/>
      <c r="G60" s="276"/>
      <c r="H60" s="276"/>
      <c r="I60" s="277"/>
    </row>
    <row r="61" spans="1:9" x14ac:dyDescent="0.3">
      <c r="A61" s="275"/>
      <c r="B61" s="276"/>
      <c r="C61" s="276"/>
      <c r="D61" s="276"/>
      <c r="E61" s="276"/>
      <c r="F61" s="276"/>
      <c r="G61" s="276"/>
      <c r="H61" s="276"/>
      <c r="I61" s="277"/>
    </row>
    <row r="62" spans="1:9" x14ac:dyDescent="0.3">
      <c r="A62" s="32"/>
      <c r="B62" s="32"/>
      <c r="C62" s="32"/>
      <c r="D62" s="32"/>
      <c r="E62" s="32"/>
      <c r="F62" s="32"/>
      <c r="G62" s="32"/>
      <c r="H62" s="32"/>
      <c r="I62" s="32"/>
    </row>
    <row r="63" spans="1:9" x14ac:dyDescent="0.3">
      <c r="A63" s="37" t="s">
        <v>49</v>
      </c>
      <c r="B63" s="37"/>
      <c r="C63" s="37"/>
      <c r="D63" s="37"/>
      <c r="E63" s="37"/>
      <c r="F63" s="278" t="s">
        <v>50</v>
      </c>
      <c r="G63" s="278"/>
      <c r="H63" s="278"/>
      <c r="I63" s="278"/>
    </row>
    <row r="64" spans="1:9" x14ac:dyDescent="0.3">
      <c r="A64" s="190"/>
      <c r="B64" s="190"/>
      <c r="C64" s="190"/>
      <c r="D64" s="38"/>
      <c r="E64" s="38"/>
      <c r="F64" s="269"/>
      <c r="G64" s="269"/>
      <c r="H64" s="269"/>
      <c r="I64" s="269"/>
    </row>
    <row r="65" spans="1:9" x14ac:dyDescent="0.3">
      <c r="A65" s="190"/>
      <c r="B65" s="190"/>
      <c r="C65" s="190"/>
      <c r="D65" s="38"/>
      <c r="E65" s="38"/>
      <c r="F65" s="269"/>
      <c r="G65" s="269"/>
      <c r="H65" s="269"/>
      <c r="I65" s="269"/>
    </row>
    <row r="66" spans="1:9" x14ac:dyDescent="0.3">
      <c r="A66" s="190"/>
      <c r="B66" s="190"/>
      <c r="C66" s="190"/>
      <c r="D66" s="38"/>
      <c r="E66" s="38"/>
      <c r="F66" s="269"/>
      <c r="G66" s="269"/>
      <c r="H66" s="269"/>
      <c r="I66" s="269"/>
    </row>
    <row r="67" spans="1:9" ht="14.4" thickBot="1" x14ac:dyDescent="0.35">
      <c r="A67" s="279"/>
      <c r="B67" s="279"/>
      <c r="C67" s="279"/>
      <c r="D67" s="38"/>
      <c r="E67" s="38"/>
      <c r="F67" s="280"/>
      <c r="G67" s="280"/>
      <c r="H67" s="280"/>
      <c r="I67" s="280"/>
    </row>
    <row r="68" spans="1:9" x14ac:dyDescent="0.3">
      <c r="A68" s="269" t="s">
        <v>170</v>
      </c>
      <c r="B68" s="269"/>
      <c r="C68" s="269"/>
      <c r="D68" s="38"/>
      <c r="E68" s="38"/>
      <c r="F68" s="269" t="s">
        <v>169</v>
      </c>
      <c r="G68" s="269"/>
      <c r="H68" s="269"/>
      <c r="I68" s="269"/>
    </row>
    <row r="69" spans="1:9" x14ac:dyDescent="0.3">
      <c r="A69" s="274" t="s">
        <v>198</v>
      </c>
      <c r="B69" s="274"/>
      <c r="C69" s="274"/>
      <c r="D69" s="38"/>
      <c r="E69" s="38"/>
      <c r="F69" s="190" t="s">
        <v>51</v>
      </c>
      <c r="G69" s="190"/>
      <c r="H69" s="190"/>
      <c r="I69" s="190"/>
    </row>
    <row r="70" spans="1:9" x14ac:dyDescent="0.3">
      <c r="A70" s="39"/>
      <c r="B70" s="39"/>
      <c r="C70" s="39"/>
      <c r="D70" s="38"/>
      <c r="E70" s="38"/>
      <c r="F70" s="40"/>
      <c r="G70" s="40"/>
      <c r="H70" s="40"/>
      <c r="I70" s="40"/>
    </row>
  </sheetData>
  <mergeCells count="32">
    <mergeCell ref="A68:C68"/>
    <mergeCell ref="F68:I68"/>
    <mergeCell ref="A69:C69"/>
    <mergeCell ref="F69:I69"/>
    <mergeCell ref="A59:I59"/>
    <mergeCell ref="A60:I60"/>
    <mergeCell ref="A61:I61"/>
    <mergeCell ref="F63:I63"/>
    <mergeCell ref="A64:C67"/>
    <mergeCell ref="F64:I67"/>
    <mergeCell ref="A18:I18"/>
    <mergeCell ref="A19:D19"/>
    <mergeCell ref="A57:I57"/>
    <mergeCell ref="A58:I58"/>
    <mergeCell ref="A15:H15"/>
    <mergeCell ref="A16:H16"/>
    <mergeCell ref="A17:H17"/>
    <mergeCell ref="A13:C13"/>
    <mergeCell ref="A7:B7"/>
    <mergeCell ref="C7:G7"/>
    <mergeCell ref="A8:H8"/>
    <mergeCell ref="A9:C10"/>
    <mergeCell ref="D9:H9"/>
    <mergeCell ref="A11:C11"/>
    <mergeCell ref="A12:C12"/>
    <mergeCell ref="I9:I10"/>
    <mergeCell ref="A1:I1"/>
    <mergeCell ref="A2:I2"/>
    <mergeCell ref="B3:I3"/>
    <mergeCell ref="A4:I4"/>
    <mergeCell ref="F5:I5"/>
    <mergeCell ref="A6:H6"/>
  </mergeCells>
  <phoneticPr fontId="13" type="noConversion"/>
  <printOptions horizontalCentered="1"/>
  <pageMargins left="0.23622047244094491" right="0.23622047244094491" top="0.82677165354330717" bottom="0.74803149606299213" header="0.31496062992125984" footer="0.31496062992125984"/>
  <pageSetup scale="41"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
  <sheetViews>
    <sheetView showGridLines="0" view="pageBreakPreview" zoomScale="70" zoomScaleNormal="60" zoomScaleSheetLayoutView="70" zoomScalePageLayoutView="70" workbookViewId="0">
      <selection activeCell="L11" sqref="L11"/>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PRESUPUESTO!A15</f>
        <v>2</v>
      </c>
      <c r="C5" s="23" t="str">
        <f>PRESUPUESTO!B15</f>
        <v>SOPORTE PLACA</v>
      </c>
      <c r="D5" s="21" t="s">
        <v>34</v>
      </c>
      <c r="E5" s="22">
        <f>PRESUPUESTO!A16</f>
        <v>2.1</v>
      </c>
      <c r="F5" s="293" t="str">
        <f>PRESUPUESTO!B16</f>
        <v>Acero ASTM - A706 (Incluye: suministro - fabricacion - pintura - montaje). Cod. 5422</v>
      </c>
      <c r="G5" s="294"/>
      <c r="H5" s="294"/>
      <c r="I5" s="295"/>
    </row>
    <row r="6" spans="1:9" x14ac:dyDescent="0.3">
      <c r="A6" s="190"/>
      <c r="B6" s="190"/>
      <c r="C6" s="190"/>
      <c r="D6" s="190"/>
      <c r="E6" s="190"/>
      <c r="F6" s="190"/>
      <c r="G6" s="190"/>
      <c r="H6" s="190"/>
    </row>
    <row r="7" spans="1:9" ht="24.75" customHeight="1" x14ac:dyDescent="0.3">
      <c r="A7" s="296" t="s">
        <v>35</v>
      </c>
      <c r="B7" s="297"/>
      <c r="C7" s="246" t="str">
        <f>+PRESUPUESTO!B9</f>
        <v>SEDE PRINCIPAL</v>
      </c>
      <c r="D7" s="246"/>
      <c r="E7" s="246"/>
      <c r="F7" s="246"/>
      <c r="G7" s="246"/>
      <c r="H7" s="24" t="s">
        <v>36</v>
      </c>
      <c r="I7" s="43" t="str">
        <f>PRESUPUESTO!E16</f>
        <v>KG</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Acero ASTM - A706 (Incluye: suministro - fabricacion - pintura - montaje). Cod. 5422</v>
      </c>
      <c r="B11" s="244"/>
      <c r="C11" s="244"/>
      <c r="D11" s="26"/>
      <c r="E11" s="26"/>
      <c r="F11" s="26"/>
      <c r="G11" s="41"/>
      <c r="H11" s="26">
        <v>123.23</v>
      </c>
      <c r="I11" s="26">
        <f>+H11</f>
        <v>123.23</v>
      </c>
    </row>
    <row r="12" spans="1:9" ht="17.25" customHeight="1" x14ac:dyDescent="0.3">
      <c r="A12" s="212"/>
      <c r="B12" s="213"/>
      <c r="C12" s="214"/>
      <c r="D12" s="26"/>
      <c r="E12" s="26"/>
      <c r="F12" s="26"/>
      <c r="G12" s="26"/>
      <c r="H12" s="26"/>
      <c r="I12" s="26"/>
    </row>
    <row r="13" spans="1:9" x14ac:dyDescent="0.3">
      <c r="I13" s="26"/>
    </row>
    <row r="14" spans="1:9" x14ac:dyDescent="0.3">
      <c r="A14" s="281" t="s">
        <v>45</v>
      </c>
      <c r="B14" s="281"/>
      <c r="C14" s="281"/>
      <c r="D14" s="281"/>
      <c r="E14" s="281"/>
      <c r="F14" s="281"/>
      <c r="G14" s="281"/>
      <c r="H14" s="281"/>
      <c r="I14" s="26">
        <f>SUM(I11:I12)</f>
        <v>123.23</v>
      </c>
    </row>
    <row r="15" spans="1:9" x14ac:dyDescent="0.3">
      <c r="A15" s="282"/>
      <c r="B15" s="282"/>
      <c r="C15" s="282"/>
      <c r="D15" s="282"/>
      <c r="E15" s="282"/>
      <c r="F15" s="282"/>
      <c r="G15" s="282"/>
      <c r="H15" s="283"/>
      <c r="I15" s="27"/>
    </row>
    <row r="16" spans="1:9" ht="15.6" x14ac:dyDescent="0.3">
      <c r="A16" s="208" t="s">
        <v>46</v>
      </c>
      <c r="B16" s="208"/>
      <c r="C16" s="208"/>
      <c r="D16" s="208"/>
      <c r="E16" s="208"/>
      <c r="F16" s="208"/>
      <c r="G16" s="208"/>
      <c r="H16" s="208"/>
      <c r="I16" s="28">
        <f>I14</f>
        <v>123.23</v>
      </c>
    </row>
    <row r="17" spans="1:9" x14ac:dyDescent="0.3">
      <c r="A17" s="269"/>
      <c r="B17" s="269"/>
      <c r="C17" s="269"/>
      <c r="D17" s="269"/>
      <c r="E17" s="269"/>
      <c r="F17" s="269"/>
      <c r="G17" s="269"/>
      <c r="H17" s="269"/>
      <c r="I17" s="269"/>
    </row>
    <row r="18" spans="1:9" x14ac:dyDescent="0.3">
      <c r="A18" s="284" t="s">
        <v>47</v>
      </c>
      <c r="B18" s="285"/>
      <c r="C18" s="285"/>
      <c r="D18" s="285"/>
      <c r="E18" s="29"/>
      <c r="F18" s="29"/>
      <c r="G18" s="29"/>
      <c r="H18" s="29"/>
      <c r="I18" s="30"/>
    </row>
    <row r="19" spans="1:9" x14ac:dyDescent="0.3">
      <c r="A19" s="31"/>
      <c r="B19" s="32"/>
      <c r="C19" s="32"/>
      <c r="D19" s="32"/>
      <c r="E19" s="32"/>
      <c r="F19" s="32"/>
      <c r="G19" s="32"/>
      <c r="H19" s="32"/>
      <c r="I19" s="33"/>
    </row>
    <row r="20" spans="1:9" x14ac:dyDescent="0.3">
      <c r="A20" s="31"/>
      <c r="B20" s="32"/>
      <c r="C20" s="32"/>
      <c r="D20" s="32"/>
      <c r="E20" s="32"/>
      <c r="F20" s="32"/>
      <c r="G20" s="32"/>
      <c r="H20" s="32"/>
      <c r="I20" s="33"/>
    </row>
    <row r="21" spans="1:9" x14ac:dyDescent="0.3">
      <c r="A21" s="31"/>
      <c r="B21" s="32"/>
      <c r="C21" s="32"/>
      <c r="D21" s="32"/>
      <c r="E21" s="32"/>
      <c r="F21" s="32"/>
      <c r="G21" s="32"/>
      <c r="H21" s="32"/>
      <c r="I21" s="33"/>
    </row>
    <row r="22" spans="1:9" x14ac:dyDescent="0.3">
      <c r="A22" s="31"/>
      <c r="B22" s="32"/>
      <c r="C22" s="32"/>
      <c r="D22" s="32"/>
      <c r="E22" s="32"/>
      <c r="F22" s="32"/>
      <c r="G22" s="32"/>
      <c r="H22" s="32"/>
      <c r="I22" s="33"/>
    </row>
    <row r="23" spans="1:9" x14ac:dyDescent="0.3">
      <c r="A23" s="31"/>
      <c r="B23" s="32"/>
      <c r="C23" s="32"/>
      <c r="D23" s="32"/>
      <c r="E23" s="32"/>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t="s">
        <v>124</v>
      </c>
      <c r="E30" s="32"/>
      <c r="F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4"/>
      <c r="B55" s="35"/>
      <c r="C55" s="35"/>
      <c r="D55" s="35"/>
      <c r="E55" s="35"/>
      <c r="F55" s="35"/>
      <c r="G55" s="35"/>
      <c r="H55" s="35"/>
      <c r="I55" s="36"/>
    </row>
    <row r="56" spans="1:9" x14ac:dyDescent="0.3">
      <c r="A56" s="32"/>
      <c r="B56" s="32"/>
      <c r="C56" s="32"/>
      <c r="D56" s="32"/>
      <c r="E56" s="32"/>
      <c r="F56" s="32"/>
      <c r="G56" s="32"/>
      <c r="H56" s="32"/>
      <c r="I56" s="32"/>
    </row>
    <row r="57" spans="1:9" x14ac:dyDescent="0.3">
      <c r="A57" s="286" t="s">
        <v>48</v>
      </c>
      <c r="B57" s="287"/>
      <c r="C57" s="287"/>
      <c r="D57" s="287"/>
      <c r="E57" s="287"/>
      <c r="F57" s="287"/>
      <c r="G57" s="287"/>
      <c r="H57" s="287"/>
      <c r="I57" s="288"/>
    </row>
    <row r="58" spans="1:9" x14ac:dyDescent="0.3">
      <c r="A58" s="270"/>
      <c r="B58" s="271"/>
      <c r="C58" s="271"/>
      <c r="D58" s="271"/>
      <c r="E58" s="271"/>
      <c r="F58" s="271"/>
      <c r="G58" s="271"/>
      <c r="H58" s="271"/>
      <c r="I58" s="272"/>
    </row>
    <row r="59" spans="1:9" x14ac:dyDescent="0.3">
      <c r="A59" s="275"/>
      <c r="B59" s="276"/>
      <c r="C59" s="276"/>
      <c r="D59" s="276"/>
      <c r="E59" s="276"/>
      <c r="F59" s="276"/>
      <c r="G59" s="276"/>
      <c r="H59" s="276"/>
      <c r="I59" s="277"/>
    </row>
    <row r="60" spans="1:9" x14ac:dyDescent="0.3">
      <c r="A60" s="275"/>
      <c r="B60" s="276"/>
      <c r="C60" s="276"/>
      <c r="D60" s="276"/>
      <c r="E60" s="276"/>
      <c r="F60" s="276"/>
      <c r="G60" s="276"/>
      <c r="H60" s="276"/>
      <c r="I60" s="277"/>
    </row>
    <row r="61" spans="1:9" x14ac:dyDescent="0.3">
      <c r="A61" s="275"/>
      <c r="B61" s="276"/>
      <c r="C61" s="276"/>
      <c r="D61" s="276"/>
      <c r="E61" s="276"/>
      <c r="F61" s="276"/>
      <c r="G61" s="276"/>
      <c r="H61" s="276"/>
      <c r="I61" s="277"/>
    </row>
    <row r="62" spans="1:9" x14ac:dyDescent="0.3">
      <c r="A62" s="32"/>
      <c r="B62" s="32"/>
      <c r="C62" s="32"/>
      <c r="D62" s="32"/>
      <c r="E62" s="32"/>
      <c r="F62" s="32"/>
      <c r="G62" s="32"/>
      <c r="H62" s="32"/>
      <c r="I62" s="32"/>
    </row>
    <row r="63" spans="1:9" x14ac:dyDescent="0.3">
      <c r="A63" s="37" t="s">
        <v>49</v>
      </c>
      <c r="B63" s="37"/>
      <c r="C63" s="37"/>
      <c r="D63" s="37"/>
      <c r="E63" s="37"/>
      <c r="F63" s="278" t="s">
        <v>50</v>
      </c>
      <c r="G63" s="278"/>
      <c r="H63" s="278"/>
      <c r="I63" s="278"/>
    </row>
    <row r="64" spans="1:9" x14ac:dyDescent="0.3">
      <c r="A64" s="190"/>
      <c r="B64" s="190"/>
      <c r="C64" s="190"/>
      <c r="D64" s="38"/>
      <c r="E64" s="38"/>
      <c r="F64" s="269"/>
      <c r="G64" s="269"/>
      <c r="H64" s="269"/>
      <c r="I64" s="269"/>
    </row>
    <row r="65" spans="1:9" x14ac:dyDescent="0.3">
      <c r="A65" s="190"/>
      <c r="B65" s="190"/>
      <c r="C65" s="190"/>
      <c r="D65" s="38"/>
      <c r="E65" s="38"/>
      <c r="F65" s="269"/>
      <c r="G65" s="269"/>
      <c r="H65" s="269"/>
      <c r="I65" s="269"/>
    </row>
    <row r="66" spans="1:9" x14ac:dyDescent="0.3">
      <c r="A66" s="190"/>
      <c r="B66" s="190"/>
      <c r="C66" s="190"/>
      <c r="D66" s="38"/>
      <c r="E66" s="38"/>
      <c r="F66" s="269"/>
      <c r="G66" s="269"/>
      <c r="H66" s="269"/>
      <c r="I66" s="269"/>
    </row>
    <row r="67" spans="1:9" ht="14.4" thickBot="1" x14ac:dyDescent="0.35">
      <c r="A67" s="279"/>
      <c r="B67" s="279"/>
      <c r="C67" s="279"/>
      <c r="D67" s="38"/>
      <c r="E67" s="38"/>
      <c r="F67" s="280"/>
      <c r="G67" s="280"/>
      <c r="H67" s="280"/>
      <c r="I67" s="280"/>
    </row>
    <row r="68" spans="1:9" x14ac:dyDescent="0.3">
      <c r="A68" s="269" t="s">
        <v>170</v>
      </c>
      <c r="B68" s="269"/>
      <c r="C68" s="269"/>
      <c r="D68" s="38"/>
      <c r="E68" s="38"/>
      <c r="F68" s="269" t="s">
        <v>169</v>
      </c>
      <c r="G68" s="269"/>
      <c r="H68" s="269"/>
      <c r="I68" s="269"/>
    </row>
    <row r="69" spans="1:9" x14ac:dyDescent="0.3">
      <c r="A69" s="274" t="s">
        <v>198</v>
      </c>
      <c r="B69" s="274"/>
      <c r="C69" s="274"/>
      <c r="D69" s="38"/>
      <c r="E69" s="38"/>
      <c r="F69" s="190" t="s">
        <v>51</v>
      </c>
      <c r="G69" s="190"/>
      <c r="H69" s="190"/>
      <c r="I69" s="190"/>
    </row>
    <row r="70" spans="1:9" x14ac:dyDescent="0.3">
      <c r="A70" s="39"/>
      <c r="B70" s="39"/>
      <c r="C70" s="39"/>
      <c r="D70" s="38"/>
      <c r="E70" s="38"/>
      <c r="F70" s="40"/>
      <c r="G70" s="40"/>
      <c r="H70" s="40"/>
      <c r="I70" s="40"/>
    </row>
  </sheetData>
  <mergeCells count="31">
    <mergeCell ref="A68:C68"/>
    <mergeCell ref="F68:I68"/>
    <mergeCell ref="A69:C69"/>
    <mergeCell ref="F69:I69"/>
    <mergeCell ref="A58:I58"/>
    <mergeCell ref="A59:I59"/>
    <mergeCell ref="A60:I60"/>
    <mergeCell ref="A61:I61"/>
    <mergeCell ref="F63:I63"/>
    <mergeCell ref="A64:C67"/>
    <mergeCell ref="F64:I67"/>
    <mergeCell ref="A11:C11"/>
    <mergeCell ref="A12:C12"/>
    <mergeCell ref="A57:I57"/>
    <mergeCell ref="A14:H14"/>
    <mergeCell ref="A15:H15"/>
    <mergeCell ref="A16:H16"/>
    <mergeCell ref="A17:I17"/>
    <mergeCell ref="A18:D18"/>
    <mergeCell ref="I9:I10"/>
    <mergeCell ref="A1:I1"/>
    <mergeCell ref="A2:I2"/>
    <mergeCell ref="B3:I3"/>
    <mergeCell ref="A4:I4"/>
    <mergeCell ref="F5:I5"/>
    <mergeCell ref="A6:H6"/>
    <mergeCell ref="A7:B7"/>
    <mergeCell ref="C7:G7"/>
    <mergeCell ref="A8:H8"/>
    <mergeCell ref="A9:C10"/>
    <mergeCell ref="D9:H9"/>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showGridLines="0" view="pageBreakPreview" topLeftCell="A19" zoomScale="70" zoomScaleNormal="60" zoomScaleSheetLayoutView="70" zoomScalePageLayoutView="70" workbookViewId="0">
      <selection activeCell="L11" sqref="L11"/>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PRESUPUESTO!A15</f>
        <v>2</v>
      </c>
      <c r="C5" s="23" t="str">
        <f>PRESUPUESTO!B15</f>
        <v>SOPORTE PLACA</v>
      </c>
      <c r="D5" s="21" t="s">
        <v>34</v>
      </c>
      <c r="E5" s="22">
        <f>PRESUPUESTO!A17</f>
        <v>2.2000000000000002</v>
      </c>
      <c r="F5" s="293" t="str">
        <f>PRESUPUESTO!B17</f>
        <v>Columnas Tuberia Petrolera D=3 1/2 ". Cod. 5327</v>
      </c>
      <c r="G5" s="294"/>
      <c r="H5" s="294"/>
      <c r="I5" s="295"/>
    </row>
    <row r="6" spans="1:9" x14ac:dyDescent="0.3">
      <c r="A6" s="190"/>
      <c r="B6" s="190"/>
      <c r="C6" s="190"/>
      <c r="D6" s="190"/>
      <c r="E6" s="190"/>
      <c r="F6" s="190"/>
      <c r="G6" s="190"/>
      <c r="H6" s="190"/>
    </row>
    <row r="7" spans="1:9" ht="24.75" customHeight="1" x14ac:dyDescent="0.3">
      <c r="A7" s="296" t="s">
        <v>35</v>
      </c>
      <c r="B7" s="297"/>
      <c r="C7" s="246" t="str">
        <f>+PRESUPUESTO!B9</f>
        <v>SEDE PRINCIPAL</v>
      </c>
      <c r="D7" s="246"/>
      <c r="E7" s="246"/>
      <c r="F7" s="246"/>
      <c r="G7" s="246"/>
      <c r="H7" s="24" t="s">
        <v>36</v>
      </c>
      <c r="I7" s="43" t="str">
        <f>PRESUPUESTO!E17</f>
        <v>ML</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Columnas Tuberia Petrolera D=3 1/2 ". Cod. 5327</v>
      </c>
      <c r="B11" s="244"/>
      <c r="C11" s="244"/>
      <c r="D11" s="26">
        <v>2.6</v>
      </c>
      <c r="E11" s="26"/>
      <c r="F11" s="26"/>
      <c r="G11" s="41">
        <v>2</v>
      </c>
      <c r="H11" s="26"/>
      <c r="I11" s="26">
        <f>+D11*G11</f>
        <v>5.2</v>
      </c>
    </row>
    <row r="12" spans="1:9" ht="17.25" customHeight="1" x14ac:dyDescent="0.3">
      <c r="A12" s="212"/>
      <c r="B12" s="213"/>
      <c r="C12" s="214"/>
      <c r="D12" s="26"/>
      <c r="E12" s="26"/>
      <c r="F12" s="26"/>
      <c r="G12" s="26"/>
      <c r="H12" s="26"/>
      <c r="I12" s="26"/>
    </row>
    <row r="13" spans="1:9" x14ac:dyDescent="0.3">
      <c r="A13" s="281" t="s">
        <v>45</v>
      </c>
      <c r="B13" s="281"/>
      <c r="C13" s="281"/>
      <c r="D13" s="281"/>
      <c r="E13" s="281"/>
      <c r="F13" s="281"/>
      <c r="G13" s="281"/>
      <c r="H13" s="281"/>
      <c r="I13" s="26">
        <f>SUM(I11:I12)</f>
        <v>5.2</v>
      </c>
    </row>
    <row r="14" spans="1:9" x14ac:dyDescent="0.3">
      <c r="A14" s="282"/>
      <c r="B14" s="282"/>
      <c r="C14" s="282"/>
      <c r="D14" s="282"/>
      <c r="E14" s="282"/>
      <c r="F14" s="282"/>
      <c r="G14" s="282"/>
      <c r="H14" s="283"/>
      <c r="I14" s="27"/>
    </row>
    <row r="15" spans="1:9" ht="15.6" x14ac:dyDescent="0.3">
      <c r="A15" s="208" t="s">
        <v>46</v>
      </c>
      <c r="B15" s="208"/>
      <c r="C15" s="208"/>
      <c r="D15" s="208"/>
      <c r="E15" s="208"/>
      <c r="F15" s="208"/>
      <c r="G15" s="208"/>
      <c r="H15" s="208"/>
      <c r="I15" s="28">
        <f>I13</f>
        <v>5.2</v>
      </c>
    </row>
    <row r="16" spans="1:9" x14ac:dyDescent="0.3">
      <c r="A16" s="269"/>
      <c r="B16" s="269"/>
      <c r="C16" s="269"/>
      <c r="D16" s="269"/>
      <c r="E16" s="269"/>
      <c r="F16" s="269"/>
      <c r="G16" s="269"/>
      <c r="H16" s="269"/>
      <c r="I16" s="269"/>
    </row>
    <row r="17" spans="1:9" x14ac:dyDescent="0.3">
      <c r="A17" s="31"/>
      <c r="B17" s="32"/>
      <c r="C17" s="32"/>
      <c r="D17" s="32"/>
      <c r="E17" s="32"/>
      <c r="F17" s="32"/>
      <c r="G17" s="32"/>
      <c r="H17" s="32"/>
      <c r="I17" s="33"/>
    </row>
    <row r="18" spans="1:9" x14ac:dyDescent="0.3">
      <c r="A18" s="31"/>
      <c r="B18" s="32"/>
      <c r="C18" s="32"/>
      <c r="D18" s="32"/>
      <c r="E18" s="32"/>
      <c r="F18" s="32"/>
      <c r="G18" s="32"/>
      <c r="H18" s="32"/>
      <c r="I18" s="33"/>
    </row>
    <row r="19" spans="1:9" x14ac:dyDescent="0.3">
      <c r="A19" s="31"/>
      <c r="B19" s="32"/>
      <c r="C19" s="32"/>
      <c r="D19" s="32"/>
      <c r="E19" s="32"/>
      <c r="F19" s="32"/>
      <c r="G19" s="32"/>
      <c r="H19" s="32"/>
      <c r="I19" s="33"/>
    </row>
    <row r="20" spans="1:9" x14ac:dyDescent="0.3">
      <c r="A20" s="31"/>
      <c r="B20" s="32"/>
      <c r="C20" s="32"/>
      <c r="D20" s="32"/>
      <c r="E20" s="32"/>
      <c r="F20" s="32"/>
      <c r="G20" s="32"/>
      <c r="H20" s="32"/>
      <c r="I20" s="33"/>
    </row>
    <row r="21" spans="1:9" x14ac:dyDescent="0.3">
      <c r="A21" s="31"/>
      <c r="B21" s="32"/>
      <c r="C21" s="32"/>
      <c r="D21" s="32"/>
      <c r="E21" s="32"/>
      <c r="F21" s="32"/>
      <c r="G21" s="32"/>
      <c r="H21" s="32" t="s">
        <v>123</v>
      </c>
      <c r="I21" s="33"/>
    </row>
    <row r="22" spans="1:9" x14ac:dyDescent="0.3">
      <c r="A22" s="31"/>
      <c r="B22" s="32"/>
      <c r="C22" s="32"/>
      <c r="D22" s="32"/>
      <c r="E22" s="32"/>
      <c r="F22" s="32"/>
      <c r="G22" s="32"/>
      <c r="H22" s="32"/>
      <c r="I22" s="33"/>
    </row>
    <row r="23" spans="1:9" x14ac:dyDescent="0.3">
      <c r="A23" s="31"/>
      <c r="B23" s="32"/>
      <c r="C23" s="32"/>
      <c r="D23" s="32"/>
      <c r="E23" s="32" t="s">
        <v>123</v>
      </c>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2"/>
      <c r="B34" s="32"/>
      <c r="C34" s="32"/>
      <c r="D34" s="32"/>
      <c r="E34" s="32"/>
      <c r="F34" s="32"/>
      <c r="G34" s="32"/>
      <c r="H34" s="32"/>
      <c r="I34" s="32"/>
    </row>
    <row r="35" spans="1:9" x14ac:dyDescent="0.3">
      <c r="A35" s="286" t="s">
        <v>48</v>
      </c>
      <c r="B35" s="287"/>
      <c r="C35" s="287"/>
      <c r="D35" s="287"/>
      <c r="E35" s="287"/>
      <c r="F35" s="287"/>
      <c r="G35" s="287"/>
      <c r="H35" s="287"/>
      <c r="I35" s="288"/>
    </row>
    <row r="36" spans="1:9" x14ac:dyDescent="0.3">
      <c r="A36" s="270"/>
      <c r="B36" s="271"/>
      <c r="C36" s="271"/>
      <c r="D36" s="271"/>
      <c r="E36" s="271"/>
      <c r="F36" s="271"/>
      <c r="G36" s="271"/>
      <c r="H36" s="271"/>
      <c r="I36" s="272"/>
    </row>
    <row r="37" spans="1:9" x14ac:dyDescent="0.3">
      <c r="A37" s="275"/>
      <c r="B37" s="276"/>
      <c r="C37" s="276"/>
      <c r="D37" s="276"/>
      <c r="E37" s="276"/>
      <c r="F37" s="276"/>
      <c r="G37" s="276"/>
      <c r="H37" s="276"/>
      <c r="I37" s="277"/>
    </row>
    <row r="38" spans="1:9" x14ac:dyDescent="0.3">
      <c r="A38" s="275"/>
      <c r="B38" s="276"/>
      <c r="C38" s="276"/>
      <c r="D38" s="276"/>
      <c r="E38" s="276"/>
      <c r="F38" s="276"/>
      <c r="G38" s="276"/>
      <c r="H38" s="276"/>
      <c r="I38" s="277"/>
    </row>
    <row r="39" spans="1:9" x14ac:dyDescent="0.3">
      <c r="A39" s="275"/>
      <c r="B39" s="276"/>
      <c r="C39" s="276"/>
      <c r="D39" s="276"/>
      <c r="E39" s="276"/>
      <c r="F39" s="276"/>
      <c r="G39" s="276"/>
      <c r="H39" s="276"/>
      <c r="I39" s="277"/>
    </row>
    <row r="40" spans="1:9" x14ac:dyDescent="0.3">
      <c r="A40" s="32"/>
      <c r="B40" s="32"/>
      <c r="C40" s="32"/>
      <c r="D40" s="32"/>
      <c r="E40" s="32"/>
      <c r="F40" s="32"/>
      <c r="G40" s="32"/>
      <c r="H40" s="32"/>
      <c r="I40" s="32"/>
    </row>
    <row r="41" spans="1:9" x14ac:dyDescent="0.3">
      <c r="A41" s="37" t="s">
        <v>49</v>
      </c>
      <c r="B41" s="37"/>
      <c r="C41" s="37"/>
      <c r="D41" s="37"/>
      <c r="E41" s="37"/>
      <c r="F41" s="278" t="s">
        <v>50</v>
      </c>
      <c r="G41" s="278"/>
      <c r="H41" s="278"/>
      <c r="I41" s="278"/>
    </row>
    <row r="42" spans="1:9" x14ac:dyDescent="0.3">
      <c r="A42" s="190"/>
      <c r="B42" s="190"/>
      <c r="C42" s="190"/>
      <c r="D42" s="38"/>
      <c r="E42" s="38"/>
      <c r="F42" s="269"/>
      <c r="G42" s="269"/>
      <c r="H42" s="269"/>
      <c r="I42" s="269"/>
    </row>
    <row r="43" spans="1:9" x14ac:dyDescent="0.3">
      <c r="A43" s="190"/>
      <c r="B43" s="190"/>
      <c r="C43" s="190"/>
      <c r="D43" s="38"/>
      <c r="E43" s="38"/>
      <c r="F43" s="269"/>
      <c r="G43" s="269"/>
      <c r="H43" s="269"/>
      <c r="I43" s="269"/>
    </row>
    <row r="44" spans="1:9" x14ac:dyDescent="0.3">
      <c r="A44" s="190"/>
      <c r="B44" s="190"/>
      <c r="C44" s="190"/>
      <c r="D44" s="38"/>
      <c r="E44" s="38"/>
      <c r="F44" s="269"/>
      <c r="G44" s="269"/>
      <c r="H44" s="269"/>
      <c r="I44" s="269"/>
    </row>
    <row r="45" spans="1:9" ht="14.4" thickBot="1" x14ac:dyDescent="0.35">
      <c r="A45" s="279"/>
      <c r="B45" s="279"/>
      <c r="C45" s="279"/>
      <c r="D45" s="38"/>
      <c r="E45" s="38"/>
      <c r="F45" s="280"/>
      <c r="G45" s="280"/>
      <c r="H45" s="280"/>
      <c r="I45" s="280"/>
    </row>
    <row r="46" spans="1:9" x14ac:dyDescent="0.3">
      <c r="A46" s="269" t="s">
        <v>170</v>
      </c>
      <c r="B46" s="269"/>
      <c r="C46" s="269"/>
      <c r="D46" s="38"/>
      <c r="E46" s="38"/>
      <c r="F46" s="269" t="s">
        <v>169</v>
      </c>
      <c r="G46" s="269"/>
      <c r="H46" s="269"/>
      <c r="I46" s="269"/>
    </row>
    <row r="47" spans="1:9" x14ac:dyDescent="0.3">
      <c r="A47" s="274" t="s">
        <v>198</v>
      </c>
      <c r="B47" s="274"/>
      <c r="C47" s="274"/>
      <c r="D47" s="38"/>
      <c r="E47" s="38"/>
      <c r="F47" s="190" t="s">
        <v>51</v>
      </c>
      <c r="G47" s="190"/>
      <c r="H47" s="190"/>
      <c r="I47" s="190"/>
    </row>
    <row r="48" spans="1:9" x14ac:dyDescent="0.3">
      <c r="A48" s="39"/>
      <c r="B48" s="39"/>
      <c r="C48" s="39"/>
      <c r="D48" s="38"/>
      <c r="E48" s="38"/>
      <c r="F48" s="40"/>
      <c r="G48" s="40"/>
      <c r="H48" s="40"/>
      <c r="I48" s="40"/>
    </row>
  </sheetData>
  <mergeCells count="30">
    <mergeCell ref="A46:C46"/>
    <mergeCell ref="F46:I46"/>
    <mergeCell ref="A47:C47"/>
    <mergeCell ref="F47:I47"/>
    <mergeCell ref="A36:I36"/>
    <mergeCell ref="A37:I37"/>
    <mergeCell ref="A38:I38"/>
    <mergeCell ref="A39:I39"/>
    <mergeCell ref="F41:I41"/>
    <mergeCell ref="A42:C45"/>
    <mergeCell ref="F42:I45"/>
    <mergeCell ref="A11:C11"/>
    <mergeCell ref="A12:C12"/>
    <mergeCell ref="A35:I35"/>
    <mergeCell ref="A13:H13"/>
    <mergeCell ref="A14:H14"/>
    <mergeCell ref="A15:H15"/>
    <mergeCell ref="A16:I16"/>
    <mergeCell ref="I9:I10"/>
    <mergeCell ref="A1:I1"/>
    <mergeCell ref="A2:I2"/>
    <mergeCell ref="B3:I3"/>
    <mergeCell ref="A4:I4"/>
    <mergeCell ref="F5:I5"/>
    <mergeCell ref="A6:H6"/>
    <mergeCell ref="A7:B7"/>
    <mergeCell ref="C7:G7"/>
    <mergeCell ref="A8:H8"/>
    <mergeCell ref="A9:C10"/>
    <mergeCell ref="D9:H9"/>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85" zoomScaleNormal="60" zoomScaleSheetLayoutView="85" zoomScalePageLayoutView="70" workbookViewId="0">
      <selection activeCell="A8" sqref="A8:H8"/>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PRESUPUESTO!A15</f>
        <v>2</v>
      </c>
      <c r="C5" s="23" t="str">
        <f>PRESUPUESTO!B15</f>
        <v>SOPORTE PLACA</v>
      </c>
      <c r="D5" s="21" t="s">
        <v>34</v>
      </c>
      <c r="E5" s="22">
        <f>PRESUPUESTO!A18</f>
        <v>2.2999999999999998</v>
      </c>
      <c r="F5" s="293" t="str">
        <f>PRESUPUESTO!B18</f>
        <v>Platina apoyo fijo 0.25*0.25 m lámina HR 1/4" con 4 perforaciones y 4 pernos 3/4" * 500 mm, tuerca contratuerca. Suministro e Instalacion. Cod. 6670</v>
      </c>
      <c r="G5" s="294"/>
      <c r="H5" s="294"/>
      <c r="I5" s="295"/>
    </row>
    <row r="6" spans="1:9" x14ac:dyDescent="0.3">
      <c r="A6" s="190"/>
      <c r="B6" s="190"/>
      <c r="C6" s="190"/>
      <c r="D6" s="190"/>
      <c r="E6" s="190"/>
      <c r="F6" s="190"/>
      <c r="G6" s="190"/>
      <c r="H6" s="190"/>
    </row>
    <row r="7" spans="1:9" ht="24.75" customHeight="1" x14ac:dyDescent="0.3">
      <c r="A7" s="296" t="s">
        <v>35</v>
      </c>
      <c r="B7" s="297"/>
      <c r="C7" s="246" t="str">
        <f>+PRESUPUESTO!B9</f>
        <v>SEDE PRINCIPAL</v>
      </c>
      <c r="D7" s="246"/>
      <c r="E7" s="246"/>
      <c r="F7" s="246"/>
      <c r="G7" s="246"/>
      <c r="H7" s="24" t="s">
        <v>36</v>
      </c>
      <c r="I7" s="43" t="str">
        <f>PRESUPUESTO!E18</f>
        <v>UND</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Platina apoyo fijo 0.25*0.25 m lámina HR 1/4" con 4 perforaciones y 4 pernos 3/4" * 500 mm, tuerca contratuerca. Suministro e Instalacion. Cod. 6670</v>
      </c>
      <c r="B11" s="244"/>
      <c r="C11" s="244"/>
      <c r="D11" s="26"/>
      <c r="E11" s="26"/>
      <c r="F11" s="26"/>
      <c r="G11" s="41">
        <v>2</v>
      </c>
      <c r="H11" s="26"/>
      <c r="I11" s="26">
        <f>G11</f>
        <v>2</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2</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2</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showGridLines="0" view="pageBreakPreview" topLeftCell="A3" zoomScale="70" zoomScaleNormal="60" zoomScaleSheetLayoutView="70" zoomScalePageLayoutView="70" workbookViewId="0">
      <selection activeCell="L12" sqref="L12"/>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PRESUPUESTO!A38</f>
        <v>7</v>
      </c>
      <c r="C5" s="23" t="str">
        <f>PRESUPUESTO!B38</f>
        <v>COMPLEMENTARIOS</v>
      </c>
      <c r="D5" s="21" t="s">
        <v>34</v>
      </c>
      <c r="E5" s="22">
        <f>PRESUPUESTO!A20</f>
        <v>3.1</v>
      </c>
      <c r="F5" s="293" t="str">
        <f>PRESUPUESTO!B20</f>
        <v>Desmonte lavaderos prefabricados, con retiro. Cod. 6639</v>
      </c>
      <c r="G5" s="294"/>
      <c r="H5" s="294"/>
      <c r="I5" s="295"/>
    </row>
    <row r="6" spans="1:9" x14ac:dyDescent="0.3">
      <c r="A6" s="190"/>
      <c r="B6" s="190"/>
      <c r="C6" s="190"/>
      <c r="D6" s="190"/>
      <c r="E6" s="190"/>
      <c r="F6" s="190"/>
      <c r="G6" s="190"/>
      <c r="H6" s="190"/>
    </row>
    <row r="7" spans="1:9" ht="24.75" customHeight="1" x14ac:dyDescent="0.3">
      <c r="A7" s="296" t="s">
        <v>35</v>
      </c>
      <c r="B7" s="297"/>
      <c r="C7" s="246" t="str">
        <f>+PRESUPUESTO!B22</f>
        <v>SEDE PRIMARIA</v>
      </c>
      <c r="D7" s="246"/>
      <c r="E7" s="246"/>
      <c r="F7" s="246"/>
      <c r="G7" s="246"/>
      <c r="H7" s="24" t="s">
        <v>36</v>
      </c>
      <c r="I7" s="43" t="str">
        <f>PRESUPUESTO!E20</f>
        <v>M2</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Desmonte lavaderos prefabricados, con retiro. Cod. 6639</v>
      </c>
      <c r="B11" s="244"/>
      <c r="C11" s="244"/>
      <c r="D11" s="26"/>
      <c r="E11" s="26">
        <v>1</v>
      </c>
      <c r="F11" s="26">
        <v>0.8</v>
      </c>
      <c r="G11" s="41"/>
      <c r="H11" s="26"/>
      <c r="I11" s="26">
        <f>+F11*E11</f>
        <v>0.8</v>
      </c>
    </row>
    <row r="12" spans="1:9" ht="17.25" customHeight="1" x14ac:dyDescent="0.3">
      <c r="A12" s="212"/>
      <c r="B12" s="213"/>
      <c r="C12" s="214"/>
      <c r="D12" s="26"/>
      <c r="E12" s="26">
        <v>1</v>
      </c>
      <c r="F12" s="26">
        <v>0.7</v>
      </c>
      <c r="G12" s="26"/>
      <c r="H12" s="26"/>
      <c r="I12" s="26">
        <f t="shared" ref="I12:I13" si="0">+F12*E12</f>
        <v>0.7</v>
      </c>
    </row>
    <row r="13" spans="1:9" ht="15" customHeight="1" x14ac:dyDescent="0.3">
      <c r="A13" s="212"/>
      <c r="B13" s="213"/>
      <c r="C13" s="214"/>
      <c r="D13" s="26"/>
      <c r="E13" s="26">
        <v>1</v>
      </c>
      <c r="F13" s="26">
        <v>0.7</v>
      </c>
      <c r="G13" s="26"/>
      <c r="H13" s="26"/>
      <c r="I13" s="26">
        <f t="shared" si="0"/>
        <v>0.7</v>
      </c>
    </row>
    <row r="14" spans="1:9" ht="17.25" customHeight="1" x14ac:dyDescent="0.3">
      <c r="A14" s="273"/>
      <c r="B14" s="273"/>
      <c r="C14" s="273"/>
      <c r="D14" s="26"/>
      <c r="E14" s="26"/>
      <c r="F14" s="26"/>
      <c r="G14" s="26"/>
      <c r="H14" s="26"/>
      <c r="I14" s="26"/>
    </row>
    <row r="15" spans="1:9" x14ac:dyDescent="0.3">
      <c r="I15" s="26"/>
    </row>
    <row r="16" spans="1:9" x14ac:dyDescent="0.3">
      <c r="A16" s="281" t="s">
        <v>45</v>
      </c>
      <c r="B16" s="281"/>
      <c r="C16" s="281"/>
      <c r="D16" s="281"/>
      <c r="E16" s="281"/>
      <c r="F16" s="281"/>
      <c r="G16" s="281"/>
      <c r="H16" s="281"/>
      <c r="I16" s="26">
        <f>SUM(I11:I14)</f>
        <v>2.2000000000000002</v>
      </c>
    </row>
    <row r="17" spans="1:9" x14ac:dyDescent="0.3">
      <c r="A17" s="282"/>
      <c r="B17" s="282"/>
      <c r="C17" s="282"/>
      <c r="D17" s="282"/>
      <c r="E17" s="282"/>
      <c r="F17" s="282"/>
      <c r="G17" s="282"/>
      <c r="H17" s="283"/>
      <c r="I17" s="27"/>
    </row>
    <row r="18" spans="1:9" ht="15.6" x14ac:dyDescent="0.3">
      <c r="A18" s="208" t="s">
        <v>46</v>
      </c>
      <c r="B18" s="208"/>
      <c r="C18" s="208"/>
      <c r="D18" s="208"/>
      <c r="E18" s="208"/>
      <c r="F18" s="208"/>
      <c r="G18" s="208"/>
      <c r="H18" s="208"/>
      <c r="I18" s="28">
        <f>I16</f>
        <v>2.2000000000000002</v>
      </c>
    </row>
    <row r="19" spans="1:9" x14ac:dyDescent="0.3">
      <c r="A19" s="269"/>
      <c r="B19" s="269"/>
      <c r="C19" s="269"/>
      <c r="D19" s="269"/>
      <c r="E19" s="269"/>
      <c r="F19" s="269"/>
      <c r="G19" s="269"/>
      <c r="H19" s="269"/>
      <c r="I19" s="269"/>
    </row>
    <row r="20" spans="1:9" x14ac:dyDescent="0.3">
      <c r="A20" s="284" t="s">
        <v>47</v>
      </c>
      <c r="B20" s="285"/>
      <c r="C20" s="285"/>
      <c r="D20" s="285"/>
      <c r="E20" s="29"/>
      <c r="F20" s="29"/>
      <c r="G20" s="29"/>
      <c r="H20" s="29"/>
      <c r="I20" s="30"/>
    </row>
    <row r="21" spans="1:9" x14ac:dyDescent="0.3">
      <c r="A21" s="31"/>
      <c r="B21" s="32"/>
      <c r="C21" s="32"/>
      <c r="D21" s="32"/>
      <c r="E21" s="32"/>
      <c r="F21" s="32"/>
      <c r="G21" s="32"/>
      <c r="H21" s="32"/>
      <c r="I21" s="33"/>
    </row>
    <row r="22" spans="1:9" x14ac:dyDescent="0.3">
      <c r="A22" s="31"/>
      <c r="B22" s="32"/>
      <c r="C22" s="32"/>
      <c r="D22" s="32"/>
      <c r="E22" s="32"/>
      <c r="F22" s="32"/>
      <c r="G22" s="32"/>
      <c r="H22" s="32"/>
      <c r="I22" s="33"/>
    </row>
    <row r="23" spans="1:9" x14ac:dyDescent="0.3">
      <c r="A23" s="31"/>
      <c r="B23" s="32"/>
      <c r="C23" s="32"/>
      <c r="D23" s="32"/>
      <c r="E23" s="32"/>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2"/>
      <c r="B51" s="32"/>
      <c r="C51" s="32"/>
      <c r="D51" s="32"/>
      <c r="E51" s="32"/>
      <c r="F51" s="32"/>
      <c r="G51" s="32"/>
      <c r="H51" s="32"/>
      <c r="I51" s="32"/>
    </row>
    <row r="52" spans="1:9" x14ac:dyDescent="0.3">
      <c r="A52" s="286" t="s">
        <v>48</v>
      </c>
      <c r="B52" s="287"/>
      <c r="C52" s="287"/>
      <c r="D52" s="287"/>
      <c r="E52" s="287"/>
      <c r="F52" s="287"/>
      <c r="G52" s="287"/>
      <c r="H52" s="287"/>
      <c r="I52" s="288"/>
    </row>
    <row r="53" spans="1:9" x14ac:dyDescent="0.3">
      <c r="A53" s="270"/>
      <c r="B53" s="271"/>
      <c r="C53" s="271"/>
      <c r="D53" s="271"/>
      <c r="E53" s="271"/>
      <c r="F53" s="271"/>
      <c r="G53" s="271"/>
      <c r="H53" s="271"/>
      <c r="I53" s="272"/>
    </row>
    <row r="54" spans="1:9" x14ac:dyDescent="0.3">
      <c r="A54" s="275"/>
      <c r="B54" s="276"/>
      <c r="C54" s="276"/>
      <c r="D54" s="276"/>
      <c r="E54" s="276"/>
      <c r="F54" s="276"/>
      <c r="G54" s="276"/>
      <c r="H54" s="276"/>
      <c r="I54" s="277"/>
    </row>
    <row r="55" spans="1:9" x14ac:dyDescent="0.3">
      <c r="A55" s="275"/>
      <c r="B55" s="276"/>
      <c r="C55" s="276"/>
      <c r="D55" s="276"/>
      <c r="E55" s="276"/>
      <c r="F55" s="276"/>
      <c r="G55" s="276"/>
      <c r="H55" s="276"/>
      <c r="I55" s="277"/>
    </row>
    <row r="56" spans="1:9" x14ac:dyDescent="0.3">
      <c r="A56" s="275"/>
      <c r="B56" s="276"/>
      <c r="C56" s="276"/>
      <c r="D56" s="276"/>
      <c r="E56" s="276"/>
      <c r="F56" s="276"/>
      <c r="G56" s="276"/>
      <c r="H56" s="276"/>
      <c r="I56" s="277"/>
    </row>
    <row r="57" spans="1:9" x14ac:dyDescent="0.3">
      <c r="A57" s="32"/>
      <c r="B57" s="32"/>
      <c r="C57" s="32"/>
      <c r="D57" s="32"/>
      <c r="E57" s="32"/>
      <c r="F57" s="32"/>
      <c r="G57" s="32"/>
      <c r="H57" s="32"/>
      <c r="I57" s="32"/>
    </row>
    <row r="58" spans="1:9" x14ac:dyDescent="0.3">
      <c r="A58" s="37" t="s">
        <v>49</v>
      </c>
      <c r="B58" s="37"/>
      <c r="C58" s="37"/>
      <c r="D58" s="37"/>
      <c r="E58" s="37"/>
      <c r="F58" s="278" t="s">
        <v>50</v>
      </c>
      <c r="G58" s="278"/>
      <c r="H58" s="278"/>
      <c r="I58" s="278"/>
    </row>
    <row r="59" spans="1:9" x14ac:dyDescent="0.3">
      <c r="A59" s="190"/>
      <c r="B59" s="190"/>
      <c r="C59" s="190"/>
      <c r="D59" s="38"/>
      <c r="E59" s="38"/>
      <c r="F59" s="269"/>
      <c r="G59" s="269"/>
      <c r="H59" s="269"/>
      <c r="I59" s="269"/>
    </row>
    <row r="60" spans="1:9" x14ac:dyDescent="0.3">
      <c r="A60" s="190"/>
      <c r="B60" s="190"/>
      <c r="C60" s="190"/>
      <c r="D60" s="38"/>
      <c r="E60" s="38"/>
      <c r="F60" s="269"/>
      <c r="G60" s="269"/>
      <c r="H60" s="269"/>
      <c r="I60" s="269"/>
    </row>
    <row r="61" spans="1:9" x14ac:dyDescent="0.3">
      <c r="A61" s="190"/>
      <c r="B61" s="190"/>
      <c r="C61" s="190"/>
      <c r="D61" s="38"/>
      <c r="E61" s="38"/>
      <c r="F61" s="269"/>
      <c r="G61" s="269"/>
      <c r="H61" s="269"/>
      <c r="I61" s="269"/>
    </row>
    <row r="62" spans="1:9" ht="14.4" thickBot="1" x14ac:dyDescent="0.35">
      <c r="A62" s="279"/>
      <c r="B62" s="279"/>
      <c r="C62" s="279"/>
      <c r="D62" s="38"/>
      <c r="E62" s="38"/>
      <c r="F62" s="280"/>
      <c r="G62" s="280"/>
      <c r="H62" s="280"/>
      <c r="I62" s="280"/>
    </row>
    <row r="63" spans="1:9" x14ac:dyDescent="0.3">
      <c r="A63" s="269" t="s">
        <v>170</v>
      </c>
      <c r="B63" s="269"/>
      <c r="C63" s="269"/>
      <c r="D63" s="38"/>
      <c r="E63" s="38"/>
      <c r="F63" s="269" t="s">
        <v>169</v>
      </c>
      <c r="G63" s="269"/>
      <c r="H63" s="269"/>
      <c r="I63" s="269"/>
    </row>
    <row r="64" spans="1:9" x14ac:dyDescent="0.3">
      <c r="A64" s="274" t="s">
        <v>198</v>
      </c>
      <c r="B64" s="274"/>
      <c r="C64" s="274"/>
      <c r="D64" s="38"/>
      <c r="E64" s="38"/>
      <c r="F64" s="190" t="s">
        <v>51</v>
      </c>
      <c r="G64" s="190"/>
      <c r="H64" s="190"/>
      <c r="I64" s="190"/>
    </row>
    <row r="65" spans="1:9" x14ac:dyDescent="0.3">
      <c r="A65" s="39"/>
      <c r="B65" s="39"/>
      <c r="C65" s="39"/>
      <c r="D65" s="38"/>
      <c r="E65" s="38"/>
      <c r="F65" s="40"/>
      <c r="G65" s="40"/>
      <c r="H65" s="40"/>
      <c r="I65" s="40"/>
    </row>
  </sheetData>
  <mergeCells count="33">
    <mergeCell ref="A63:C63"/>
    <mergeCell ref="F63:I63"/>
    <mergeCell ref="A64:C64"/>
    <mergeCell ref="F64:I64"/>
    <mergeCell ref="A53:I53"/>
    <mergeCell ref="A54:I54"/>
    <mergeCell ref="A55:I55"/>
    <mergeCell ref="A56:I56"/>
    <mergeCell ref="F58:I58"/>
    <mergeCell ref="A59:C62"/>
    <mergeCell ref="F59:I62"/>
    <mergeCell ref="A52:I52"/>
    <mergeCell ref="A16:H16"/>
    <mergeCell ref="A17:H17"/>
    <mergeCell ref="A18:H18"/>
    <mergeCell ref="A19:I19"/>
    <mergeCell ref="A20:D20"/>
    <mergeCell ref="A13:C13"/>
    <mergeCell ref="A14:C14"/>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showGridLines="0" view="pageBreakPreview" topLeftCell="A29" zoomScale="70" zoomScaleNormal="60" zoomScaleSheetLayoutView="70" zoomScalePageLayoutView="70" workbookViewId="0">
      <selection activeCell="I25" sqref="I25"/>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PRESUPUESTO!A38</f>
        <v>7</v>
      </c>
      <c r="C5" s="23" t="str">
        <f>PRESUPUESTO!B38</f>
        <v>COMPLEMENTARIOS</v>
      </c>
      <c r="D5" s="21" t="s">
        <v>34</v>
      </c>
      <c r="E5" s="22">
        <f>PRESUPUESTO!A21</f>
        <v>3.2</v>
      </c>
      <c r="F5" s="293" t="str">
        <f>PRESUPUESTO!B21</f>
        <v>Lavadero prefabricado de 60 x 80. Suministro e Instal. Cod. 1219</v>
      </c>
      <c r="G5" s="294"/>
      <c r="H5" s="294"/>
      <c r="I5" s="295"/>
    </row>
    <row r="6" spans="1:9" x14ac:dyDescent="0.3">
      <c r="A6" s="190"/>
      <c r="B6" s="190"/>
      <c r="C6" s="190"/>
      <c r="D6" s="190"/>
      <c r="E6" s="190"/>
      <c r="F6" s="190"/>
      <c r="G6" s="190"/>
      <c r="H6" s="190"/>
    </row>
    <row r="7" spans="1:9" ht="24.75" customHeight="1" x14ac:dyDescent="0.3">
      <c r="A7" s="296" t="s">
        <v>35</v>
      </c>
      <c r="B7" s="297"/>
      <c r="C7" s="246" t="str">
        <f>+PRESUPUESTO!B22</f>
        <v>SEDE PRIMARIA</v>
      </c>
      <c r="D7" s="246"/>
      <c r="E7" s="246"/>
      <c r="F7" s="246"/>
      <c r="G7" s="246"/>
      <c r="H7" s="24" t="s">
        <v>36</v>
      </c>
      <c r="I7" s="43" t="str">
        <f>PRESUPUESTO!E21</f>
        <v>UND</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Lavadero prefabricado de 60 x 80. Suministro e Instal. Cod. 1219</v>
      </c>
      <c r="B11" s="244"/>
      <c r="C11" s="244"/>
      <c r="D11" s="26"/>
      <c r="E11" s="26"/>
      <c r="F11" s="26"/>
      <c r="G11" s="41"/>
      <c r="H11" s="26"/>
      <c r="I11" s="26">
        <v>1</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x14ac:dyDescent="0.3">
      <c r="I14" s="26"/>
    </row>
    <row r="15" spans="1:9" x14ac:dyDescent="0.3">
      <c r="A15" s="281" t="s">
        <v>45</v>
      </c>
      <c r="B15" s="281"/>
      <c r="C15" s="281"/>
      <c r="D15" s="281"/>
      <c r="E15" s="281"/>
      <c r="F15" s="281"/>
      <c r="G15" s="281"/>
      <c r="H15" s="281"/>
      <c r="I15" s="26">
        <f>SUM(I11:I13)</f>
        <v>1</v>
      </c>
    </row>
    <row r="16" spans="1:9" x14ac:dyDescent="0.3">
      <c r="A16" s="282"/>
      <c r="B16" s="282"/>
      <c r="C16" s="282"/>
      <c r="D16" s="282"/>
      <c r="E16" s="282"/>
      <c r="F16" s="282"/>
      <c r="G16" s="282"/>
      <c r="H16" s="283"/>
      <c r="I16" s="27"/>
    </row>
    <row r="17" spans="1:9" ht="15.6" x14ac:dyDescent="0.3">
      <c r="A17" s="208" t="s">
        <v>46</v>
      </c>
      <c r="B17" s="208"/>
      <c r="C17" s="208"/>
      <c r="D17" s="208"/>
      <c r="E17" s="208"/>
      <c r="F17" s="208"/>
      <c r="G17" s="208"/>
      <c r="H17" s="208"/>
      <c r="I17" s="28">
        <f>I15</f>
        <v>1</v>
      </c>
    </row>
    <row r="18" spans="1:9" x14ac:dyDescent="0.3">
      <c r="A18" s="269"/>
      <c r="B18" s="269"/>
      <c r="C18" s="269"/>
      <c r="D18" s="269"/>
      <c r="E18" s="269"/>
      <c r="F18" s="269"/>
      <c r="G18" s="269"/>
      <c r="H18" s="269"/>
      <c r="I18" s="269"/>
    </row>
    <row r="19" spans="1:9" x14ac:dyDescent="0.3">
      <c r="A19" s="284" t="s">
        <v>47</v>
      </c>
      <c r="B19" s="285"/>
      <c r="C19" s="285"/>
      <c r="D19" s="285"/>
      <c r="E19" s="29"/>
      <c r="F19" s="29"/>
      <c r="G19" s="29"/>
      <c r="H19" s="29"/>
      <c r="I19" s="30"/>
    </row>
    <row r="20" spans="1:9" x14ac:dyDescent="0.3">
      <c r="A20" s="31"/>
      <c r="B20" s="32"/>
      <c r="C20" s="32"/>
      <c r="D20" s="32"/>
      <c r="E20" s="32"/>
      <c r="F20" s="32"/>
      <c r="G20" s="32"/>
      <c r="H20" s="32"/>
      <c r="I20" s="33"/>
    </row>
    <row r="21" spans="1:9" x14ac:dyDescent="0.3">
      <c r="A21" s="31"/>
      <c r="B21" s="32"/>
      <c r="C21" s="32"/>
      <c r="D21" s="32"/>
      <c r="E21" s="32"/>
      <c r="F21" s="32"/>
      <c r="G21" s="32"/>
      <c r="H21" s="32"/>
      <c r="I21" s="33"/>
    </row>
    <row r="22" spans="1:9" x14ac:dyDescent="0.3">
      <c r="A22" s="31"/>
      <c r="B22" s="32"/>
      <c r="C22" s="32"/>
      <c r="D22" s="32"/>
      <c r="E22" s="32"/>
      <c r="F22" s="32"/>
      <c r="G22" s="32"/>
      <c r="H22" s="32"/>
      <c r="I22" s="33"/>
    </row>
    <row r="23" spans="1:9" x14ac:dyDescent="0.3">
      <c r="A23" s="31"/>
      <c r="B23" s="32"/>
      <c r="C23" s="32"/>
      <c r="D23" s="32"/>
      <c r="E23" s="32"/>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4"/>
      <c r="B56" s="35"/>
      <c r="C56" s="35"/>
      <c r="D56" s="35"/>
      <c r="E56" s="35"/>
      <c r="F56" s="35"/>
      <c r="G56" s="35"/>
      <c r="H56" s="35"/>
      <c r="I56" s="36"/>
    </row>
    <row r="57" spans="1:9" x14ac:dyDescent="0.3">
      <c r="A57" s="32"/>
      <c r="B57" s="32"/>
      <c r="C57" s="32"/>
      <c r="D57" s="32"/>
      <c r="E57" s="32"/>
      <c r="F57" s="32"/>
      <c r="G57" s="32"/>
      <c r="H57" s="32"/>
      <c r="I57" s="32"/>
    </row>
    <row r="58" spans="1:9" x14ac:dyDescent="0.3">
      <c r="A58" s="286" t="s">
        <v>48</v>
      </c>
      <c r="B58" s="287"/>
      <c r="C58" s="287"/>
      <c r="D58" s="287"/>
      <c r="E58" s="287"/>
      <c r="F58" s="287"/>
      <c r="G58" s="287"/>
      <c r="H58" s="287"/>
      <c r="I58" s="288"/>
    </row>
    <row r="59" spans="1:9" x14ac:dyDescent="0.3">
      <c r="A59" s="270"/>
      <c r="B59" s="271"/>
      <c r="C59" s="271"/>
      <c r="D59" s="271"/>
      <c r="E59" s="271"/>
      <c r="F59" s="271"/>
      <c r="G59" s="271"/>
      <c r="H59" s="271"/>
      <c r="I59" s="272"/>
    </row>
    <row r="60" spans="1:9" x14ac:dyDescent="0.3">
      <c r="A60" s="275"/>
      <c r="B60" s="276"/>
      <c r="C60" s="276"/>
      <c r="D60" s="276"/>
      <c r="E60" s="276"/>
      <c r="F60" s="276"/>
      <c r="G60" s="276"/>
      <c r="H60" s="276"/>
      <c r="I60" s="277"/>
    </row>
    <row r="61" spans="1:9" x14ac:dyDescent="0.3">
      <c r="A61" s="275"/>
      <c r="B61" s="276"/>
      <c r="C61" s="276"/>
      <c r="D61" s="276"/>
      <c r="E61" s="276"/>
      <c r="F61" s="276"/>
      <c r="G61" s="276"/>
      <c r="H61" s="276"/>
      <c r="I61" s="277"/>
    </row>
    <row r="62" spans="1:9" x14ac:dyDescent="0.3">
      <c r="A62" s="275"/>
      <c r="B62" s="276"/>
      <c r="C62" s="276"/>
      <c r="D62" s="276"/>
      <c r="E62" s="276"/>
      <c r="F62" s="276"/>
      <c r="G62" s="276"/>
      <c r="H62" s="276"/>
      <c r="I62" s="277"/>
    </row>
    <row r="63" spans="1:9" x14ac:dyDescent="0.3">
      <c r="A63" s="32"/>
      <c r="B63" s="32"/>
      <c r="C63" s="32"/>
      <c r="D63" s="32"/>
      <c r="E63" s="32"/>
      <c r="F63" s="32"/>
      <c r="G63" s="32"/>
      <c r="H63" s="32"/>
      <c r="I63" s="32"/>
    </row>
    <row r="64" spans="1:9" x14ac:dyDescent="0.3">
      <c r="A64" s="37" t="s">
        <v>49</v>
      </c>
      <c r="B64" s="37"/>
      <c r="C64" s="37"/>
      <c r="D64" s="37"/>
      <c r="E64" s="37"/>
      <c r="F64" s="278" t="s">
        <v>50</v>
      </c>
      <c r="G64" s="278"/>
      <c r="H64" s="278"/>
      <c r="I64" s="278"/>
    </row>
    <row r="65" spans="1:9" x14ac:dyDescent="0.3">
      <c r="A65" s="190"/>
      <c r="B65" s="190"/>
      <c r="C65" s="190"/>
      <c r="D65" s="38"/>
      <c r="E65" s="38"/>
      <c r="F65" s="269"/>
      <c r="G65" s="269"/>
      <c r="H65" s="269"/>
      <c r="I65" s="269"/>
    </row>
    <row r="66" spans="1:9" x14ac:dyDescent="0.3">
      <c r="A66" s="190"/>
      <c r="B66" s="190"/>
      <c r="C66" s="190"/>
      <c r="D66" s="38"/>
      <c r="E66" s="38"/>
      <c r="F66" s="269"/>
      <c r="G66" s="269"/>
      <c r="H66" s="269"/>
      <c r="I66" s="269"/>
    </row>
    <row r="67" spans="1:9" x14ac:dyDescent="0.3">
      <c r="A67" s="190"/>
      <c r="B67" s="190"/>
      <c r="C67" s="190"/>
      <c r="D67" s="38"/>
      <c r="E67" s="38"/>
      <c r="F67" s="269"/>
      <c r="G67" s="269"/>
      <c r="H67" s="269"/>
      <c r="I67" s="269"/>
    </row>
    <row r="68" spans="1:9" ht="14.4" thickBot="1" x14ac:dyDescent="0.35">
      <c r="A68" s="279"/>
      <c r="B68" s="279"/>
      <c r="C68" s="279"/>
      <c r="D68" s="38"/>
      <c r="E68" s="38"/>
      <c r="F68" s="280"/>
      <c r="G68" s="280"/>
      <c r="H68" s="280"/>
      <c r="I68" s="280"/>
    </row>
    <row r="69" spans="1:9" x14ac:dyDescent="0.3">
      <c r="A69" s="269" t="s">
        <v>170</v>
      </c>
      <c r="B69" s="269"/>
      <c r="C69" s="269"/>
      <c r="D69" s="38"/>
      <c r="E69" s="38"/>
      <c r="F69" s="269" t="s">
        <v>169</v>
      </c>
      <c r="G69" s="269"/>
      <c r="H69" s="269"/>
      <c r="I69" s="269"/>
    </row>
    <row r="70" spans="1:9" x14ac:dyDescent="0.3">
      <c r="A70" s="274" t="s">
        <v>198</v>
      </c>
      <c r="B70" s="274"/>
      <c r="C70" s="274"/>
      <c r="D70" s="38"/>
      <c r="E70" s="38"/>
      <c r="F70" s="190" t="s">
        <v>51</v>
      </c>
      <c r="G70" s="190"/>
      <c r="H70" s="190"/>
      <c r="I70" s="190"/>
    </row>
    <row r="71" spans="1:9" x14ac:dyDescent="0.3">
      <c r="A71" s="39"/>
      <c r="B71" s="39"/>
      <c r="C71" s="39"/>
      <c r="D71" s="38"/>
      <c r="E71" s="38"/>
      <c r="F71" s="40"/>
      <c r="G71" s="40"/>
      <c r="H71" s="40"/>
      <c r="I71" s="40"/>
    </row>
  </sheetData>
  <mergeCells count="32">
    <mergeCell ref="A69:C69"/>
    <mergeCell ref="F69:I69"/>
    <mergeCell ref="A70:C70"/>
    <mergeCell ref="F70:I70"/>
    <mergeCell ref="A59:I59"/>
    <mergeCell ref="A60:I60"/>
    <mergeCell ref="A61:I61"/>
    <mergeCell ref="A62:I62"/>
    <mergeCell ref="F64:I64"/>
    <mergeCell ref="A65:C68"/>
    <mergeCell ref="F65:I68"/>
    <mergeCell ref="A58:I58"/>
    <mergeCell ref="A15:H15"/>
    <mergeCell ref="A16:H16"/>
    <mergeCell ref="A17:H17"/>
    <mergeCell ref="A18:I18"/>
    <mergeCell ref="A19:D19"/>
    <mergeCell ref="A13:C13"/>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55" zoomScaleNormal="60" zoomScaleSheetLayoutView="55" zoomScalePageLayoutView="70" workbookViewId="0">
      <selection activeCell="A8" sqref="A8:H8"/>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PRESUPUESTO!A23</f>
        <v>4</v>
      </c>
      <c r="C5" s="23" t="str">
        <f>PRESUPUESTO!B23</f>
        <v>CUBIERTA 6,5x3</v>
      </c>
      <c r="D5" s="21" t="s">
        <v>34</v>
      </c>
      <c r="E5" s="22">
        <f>PRESUPUESTO!A24</f>
        <v>4.0999999999999996</v>
      </c>
      <c r="F5" s="293" t="str">
        <f>PRESUPUESTO!B24</f>
        <v>Correa metalica en perfil estructural rectangular 100 x 40 x 1.5 mm, con anticorrosivo, esmalte e instalacion. Cod. 6713</v>
      </c>
      <c r="G5" s="294"/>
      <c r="H5" s="294"/>
      <c r="I5" s="295"/>
    </row>
    <row r="6" spans="1:9" x14ac:dyDescent="0.3">
      <c r="A6" s="190"/>
      <c r="B6" s="190"/>
      <c r="C6" s="190"/>
      <c r="D6" s="190"/>
      <c r="E6" s="190"/>
      <c r="F6" s="190"/>
      <c r="G6" s="190"/>
      <c r="H6" s="190"/>
    </row>
    <row r="7" spans="1:9" ht="24.75" customHeight="1" x14ac:dyDescent="0.3">
      <c r="A7" s="296" t="s">
        <v>35</v>
      </c>
      <c r="B7" s="297"/>
      <c r="C7" s="246" t="str">
        <f>+PRESUPUESTO!B9</f>
        <v>SEDE PRINCIPAL</v>
      </c>
      <c r="D7" s="246"/>
      <c r="E7" s="246"/>
      <c r="F7" s="246"/>
      <c r="G7" s="246"/>
      <c r="H7" s="24" t="s">
        <v>36</v>
      </c>
      <c r="I7" s="43" t="str">
        <f>PRESUPUESTO!E24</f>
        <v>ML</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Correa metalica en perfil estructural rectangular 100 x 40 x 1.5 mm, con anticorrosivo, esmalte e instalacion. Cod. 6713</v>
      </c>
      <c r="B11" s="244"/>
      <c r="C11" s="244"/>
      <c r="D11" s="26">
        <v>6</v>
      </c>
      <c r="E11" s="26"/>
      <c r="F11" s="26"/>
      <c r="G11" s="41">
        <v>3</v>
      </c>
      <c r="H11" s="26"/>
      <c r="I11" s="26">
        <f>G11*D11</f>
        <v>18</v>
      </c>
    </row>
    <row r="12" spans="1:9" ht="39" customHeight="1" x14ac:dyDescent="0.3">
      <c r="A12" s="245" t="str">
        <f>+A11</f>
        <v>Correa metalica en perfil estructural rectangular 100 x 40 x 1.5 mm, con anticorrosivo, esmalte e instalacion. Cod. 6713</v>
      </c>
      <c r="B12" s="246"/>
      <c r="C12" s="247"/>
      <c r="D12" s="26">
        <v>3</v>
      </c>
      <c r="E12" s="26"/>
      <c r="F12" s="26"/>
      <c r="G12" s="26">
        <v>4</v>
      </c>
      <c r="H12" s="26"/>
      <c r="I12" s="26">
        <f>G12*D12</f>
        <v>12</v>
      </c>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30</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30</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85" zoomScaleNormal="60" zoomScaleSheetLayoutView="85" zoomScalePageLayoutView="70" workbookViewId="0">
      <selection activeCell="A8" sqref="A8:H8"/>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PRESUPUESTO!A23</f>
        <v>4</v>
      </c>
      <c r="C5" s="23" t="str">
        <f>PRESUPUESTO!B23</f>
        <v>CUBIERTA 6,5x3</v>
      </c>
      <c r="D5" s="21" t="s">
        <v>34</v>
      </c>
      <c r="E5" s="22">
        <f>PRESUPUESTO!A25</f>
        <v>4.2</v>
      </c>
      <c r="F5" s="293" t="str">
        <f>PRESUPUESTO!B25</f>
        <v>Correa metalica en perfil estructural cuadrado 100 x 100 x 2 mm, con anticorrosivo, esmalte e instalacion. Cod. 7778</v>
      </c>
      <c r="G5" s="294"/>
      <c r="H5" s="294"/>
      <c r="I5" s="295"/>
    </row>
    <row r="6" spans="1:9" x14ac:dyDescent="0.3">
      <c r="A6" s="190"/>
      <c r="B6" s="190"/>
      <c r="C6" s="190"/>
      <c r="D6" s="190"/>
      <c r="E6" s="190"/>
      <c r="F6" s="190"/>
      <c r="G6" s="190"/>
      <c r="H6" s="190"/>
    </row>
    <row r="7" spans="1:9" ht="24.75" customHeight="1" x14ac:dyDescent="0.3">
      <c r="A7" s="296" t="s">
        <v>35</v>
      </c>
      <c r="B7" s="297"/>
      <c r="C7" s="246" t="str">
        <f>+PRESUPUESTO!B9</f>
        <v>SEDE PRINCIPAL</v>
      </c>
      <c r="D7" s="246"/>
      <c r="E7" s="246"/>
      <c r="F7" s="246"/>
      <c r="G7" s="246"/>
      <c r="H7" s="24" t="s">
        <v>36</v>
      </c>
      <c r="I7" s="43" t="str">
        <f>PRESUPUESTO!E25</f>
        <v>UND</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Correa metalica en perfil estructural cuadrado 100 x 100 x 2 mm, con anticorrosivo, esmalte e instalacion. Cod. 7778</v>
      </c>
      <c r="B11" s="244"/>
      <c r="C11" s="244"/>
      <c r="D11" s="26">
        <v>3</v>
      </c>
      <c r="E11" s="26"/>
      <c r="F11" s="26"/>
      <c r="G11" s="41">
        <v>4</v>
      </c>
      <c r="H11" s="26"/>
      <c r="I11" s="26">
        <f>G11*D11</f>
        <v>12</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12</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12</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70" zoomScaleNormal="60" zoomScaleSheetLayoutView="70" zoomScalePageLayoutView="70" workbookViewId="0">
      <selection activeCell="A8" sqref="A8:H8"/>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PRESUPUESTO!A23</f>
        <v>4</v>
      </c>
      <c r="C5" s="23" t="str">
        <f>PRESUPUESTO!B23</f>
        <v>CUBIERTA 6,5x3</v>
      </c>
      <c r="D5" s="21" t="s">
        <v>34</v>
      </c>
      <c r="E5" s="22">
        <f>PRESUPUESTO!A26</f>
        <v>4.3</v>
      </c>
      <c r="F5" s="293" t="str">
        <f>PRESUPUESTO!B26</f>
        <v>Teja tipo master 1000 cal 28 pintada. Cod. 4807</v>
      </c>
      <c r="G5" s="294"/>
      <c r="H5" s="294"/>
      <c r="I5" s="295"/>
    </row>
    <row r="6" spans="1:9" x14ac:dyDescent="0.3">
      <c r="A6" s="190"/>
      <c r="B6" s="190"/>
      <c r="C6" s="190"/>
      <c r="D6" s="190"/>
      <c r="E6" s="190"/>
      <c r="F6" s="190"/>
      <c r="G6" s="190"/>
      <c r="H6" s="190"/>
    </row>
    <row r="7" spans="1:9" ht="24.75" customHeight="1" x14ac:dyDescent="0.3">
      <c r="A7" s="296" t="s">
        <v>35</v>
      </c>
      <c r="B7" s="297"/>
      <c r="C7" s="246" t="str">
        <f>+PRESUPUESTO!B9</f>
        <v>SEDE PRINCIPAL</v>
      </c>
      <c r="D7" s="246"/>
      <c r="E7" s="246"/>
      <c r="F7" s="246"/>
      <c r="G7" s="246"/>
      <c r="H7" s="24" t="s">
        <v>36</v>
      </c>
      <c r="I7" s="43" t="str">
        <f>PRESUPUESTO!E26</f>
        <v>M2</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Teja tipo master 1000 cal 28 pintada. Cod. 4807</v>
      </c>
      <c r="B11" s="244"/>
      <c r="C11" s="244"/>
      <c r="D11" s="26">
        <v>6</v>
      </c>
      <c r="E11" s="26"/>
      <c r="F11" s="26">
        <v>3</v>
      </c>
      <c r="G11" s="41"/>
      <c r="H11" s="26">
        <f>+D11*F11</f>
        <v>18</v>
      </c>
      <c r="I11" s="26">
        <f>+H11</f>
        <v>18</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18</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18</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topLeftCell="A21" zoomScale="85" zoomScaleNormal="60" zoomScaleSheetLayoutView="85" zoomScalePageLayoutView="70" workbookViewId="0">
      <selection activeCell="H17" sqref="H17"/>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PRESUPUESTO!A23</f>
        <v>4</v>
      </c>
      <c r="C5" s="23" t="str">
        <f>PRESUPUESTO!B23</f>
        <v>CUBIERTA 6,5x3</v>
      </c>
      <c r="D5" s="21" t="s">
        <v>34</v>
      </c>
      <c r="E5" s="22">
        <f>PRESUPUESTO!A27</f>
        <v>4.4000000000000004</v>
      </c>
      <c r="F5" s="293" t="str">
        <f>PRESUPUESTO!B27</f>
        <v>Platina apoyo 0.15*0.1 m lamina HR 1/4" con 2 anclajes de 5/8" instalada. Cod. 7280</v>
      </c>
      <c r="G5" s="294"/>
      <c r="H5" s="294"/>
      <c r="I5" s="295"/>
    </row>
    <row r="6" spans="1:9" x14ac:dyDescent="0.3">
      <c r="A6" s="190"/>
      <c r="B6" s="190"/>
      <c r="C6" s="190"/>
      <c r="D6" s="190"/>
      <c r="E6" s="190"/>
      <c r="F6" s="190"/>
      <c r="G6" s="190"/>
      <c r="H6" s="190"/>
    </row>
    <row r="7" spans="1:9" ht="24.75" customHeight="1" x14ac:dyDescent="0.3">
      <c r="A7" s="296" t="s">
        <v>35</v>
      </c>
      <c r="B7" s="297"/>
      <c r="C7" s="246" t="str">
        <f>+PRESUPUESTO!B9</f>
        <v>SEDE PRINCIPAL</v>
      </c>
      <c r="D7" s="246"/>
      <c r="E7" s="246"/>
      <c r="F7" s="246"/>
      <c r="G7" s="246"/>
      <c r="H7" s="24" t="s">
        <v>36</v>
      </c>
      <c r="I7" s="43" t="str">
        <f>PRESUPUESTO!E27</f>
        <v>UND</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Platina apoyo 0.15*0.1 m lamina HR 1/4" con 2 anclajes de 5/8" instalada. Cod. 7280</v>
      </c>
      <c r="B11" s="244"/>
      <c r="C11" s="244"/>
      <c r="D11" s="26"/>
      <c r="E11" s="26"/>
      <c r="F11" s="26"/>
      <c r="G11" s="41">
        <v>8</v>
      </c>
      <c r="H11" s="26"/>
      <c r="I11" s="26">
        <f>G11</f>
        <v>8</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8</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8</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70" zoomScaleNormal="60" zoomScaleSheetLayoutView="70" zoomScalePageLayoutView="70" workbookViewId="0">
      <selection activeCell="C7" sqref="C7:G7"/>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PRESUPUESTO!A28</f>
        <v>5</v>
      </c>
      <c r="C5" s="23" t="str">
        <f>PRESUPUESTO!B28</f>
        <v>CARPINTERIA METALICA</v>
      </c>
      <c r="D5" s="21" t="s">
        <v>34</v>
      </c>
      <c r="E5" s="22">
        <f>PRESUPUESTO!A29</f>
        <v>5.0999999999999996</v>
      </c>
      <c r="F5" s="293" t="str">
        <f>PRESUPUESTO!B29</f>
        <v>Correa metalica en perfil estructural rectangular 100 x 40 x 1.5 mm, con anticorrosivo, esmalte e instalacion. Cod. 6713</v>
      </c>
      <c r="G5" s="294"/>
      <c r="H5" s="294"/>
      <c r="I5" s="295"/>
    </row>
    <row r="6" spans="1:9" x14ac:dyDescent="0.3">
      <c r="A6" s="190"/>
      <c r="B6" s="190"/>
      <c r="C6" s="190"/>
      <c r="D6" s="190"/>
      <c r="E6" s="190"/>
      <c r="F6" s="190"/>
      <c r="G6" s="190"/>
      <c r="H6" s="190"/>
    </row>
    <row r="7" spans="1:9" ht="24.75" customHeight="1" x14ac:dyDescent="0.3">
      <c r="A7" s="296" t="s">
        <v>35</v>
      </c>
      <c r="B7" s="297"/>
      <c r="C7" s="246" t="str">
        <f>+PRESUPUESTO!B22</f>
        <v>SEDE PRIMARIA</v>
      </c>
      <c r="D7" s="246"/>
      <c r="E7" s="246"/>
      <c r="F7" s="246"/>
      <c r="G7" s="246"/>
      <c r="H7" s="24" t="s">
        <v>36</v>
      </c>
      <c r="I7" s="43" t="str">
        <f>PRESUPUESTO!E29</f>
        <v>ML</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Correa metalica en perfil estructural rectangular 100 x 40 x 1.5 mm, con anticorrosivo, esmalte e instalacion. Cod. 6713</v>
      </c>
      <c r="B11" s="244"/>
      <c r="C11" s="244"/>
      <c r="D11" s="26">
        <v>4.5</v>
      </c>
      <c r="E11" s="26"/>
      <c r="F11" s="26"/>
      <c r="G11" s="41">
        <v>6</v>
      </c>
      <c r="H11" s="26"/>
      <c r="I11" s="26">
        <f>+G11*D11</f>
        <v>27</v>
      </c>
    </row>
    <row r="12" spans="1:9" ht="17.25" customHeight="1" x14ac:dyDescent="0.3">
      <c r="A12" s="212"/>
      <c r="B12" s="213"/>
      <c r="C12" s="214"/>
      <c r="D12" s="26">
        <v>6.5</v>
      </c>
      <c r="E12" s="26"/>
      <c r="F12" s="26"/>
      <c r="G12" s="26">
        <v>2</v>
      </c>
      <c r="H12" s="26"/>
      <c r="I12" s="26">
        <f>+G12*D12</f>
        <v>13</v>
      </c>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40</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40</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70" zoomScaleNormal="60" zoomScaleSheetLayoutView="70" zoomScalePageLayoutView="70" workbookViewId="0">
      <selection activeCell="A8" sqref="A8:H8"/>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PRESUPUESTO!A28</f>
        <v>5</v>
      </c>
      <c r="C5" s="23" t="str">
        <f>PRESUPUESTO!B28</f>
        <v>CARPINTERIA METALICA</v>
      </c>
      <c r="D5" s="21" t="s">
        <v>34</v>
      </c>
      <c r="E5" s="22">
        <f>PRESUPUESTO!A30</f>
        <v>5.2</v>
      </c>
      <c r="F5" s="293" t="str">
        <f>PRESUPUESTO!B30</f>
        <v>Correa metalica en perfil estructural cuadrado 100 x 100 x 2 mm, con anticorrosivo, esmalte e instalacion. Cod 7778</v>
      </c>
      <c r="G5" s="294"/>
      <c r="H5" s="294"/>
      <c r="I5" s="295"/>
    </row>
    <row r="6" spans="1:9" x14ac:dyDescent="0.3">
      <c r="A6" s="190"/>
      <c r="B6" s="190"/>
      <c r="C6" s="190"/>
      <c r="D6" s="190"/>
      <c r="E6" s="190"/>
      <c r="F6" s="190"/>
      <c r="G6" s="190"/>
      <c r="H6" s="190"/>
    </row>
    <row r="7" spans="1:9" ht="24.75" customHeight="1" x14ac:dyDescent="0.3">
      <c r="A7" s="296" t="s">
        <v>35</v>
      </c>
      <c r="B7" s="297"/>
      <c r="C7" s="246" t="str">
        <f>+PRESUPUESTO!B22</f>
        <v>SEDE PRIMARIA</v>
      </c>
      <c r="D7" s="246"/>
      <c r="E7" s="246"/>
      <c r="F7" s="246"/>
      <c r="G7" s="246"/>
      <c r="H7" s="24" t="s">
        <v>36</v>
      </c>
      <c r="I7" s="43" t="str">
        <f>PRESUPUESTO!E30</f>
        <v>ML</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Correa metalica en perfil estructural cuadrado 100 x 100 x 2 mm, con anticorrosivo, esmalte e instalacion. Cod 7778</v>
      </c>
      <c r="B11" s="244"/>
      <c r="C11" s="244"/>
      <c r="D11" s="26">
        <v>3</v>
      </c>
      <c r="E11" s="26"/>
      <c r="F11" s="26"/>
      <c r="G11" s="41">
        <v>2</v>
      </c>
      <c r="H11" s="26"/>
      <c r="I11" s="26">
        <f>G11</f>
        <v>2</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2</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2</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t="s">
        <v>125</v>
      </c>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70" zoomScaleNormal="60" zoomScaleSheetLayoutView="70" zoomScalePageLayoutView="70" workbookViewId="0">
      <selection activeCell="A8" sqref="A8:H8"/>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PRESUPUESTO!A28</f>
        <v>5</v>
      </c>
      <c r="C5" s="23" t="str">
        <f>PRESUPUESTO!B28</f>
        <v>CARPINTERIA METALICA</v>
      </c>
      <c r="D5" s="21" t="s">
        <v>34</v>
      </c>
      <c r="E5" s="22">
        <f>PRESUPUESTO!A31</f>
        <v>5.3</v>
      </c>
      <c r="F5" s="293" t="str">
        <f>PRESUPUESTO!B31</f>
        <v>Teja tipo master 1000 cal 28 pintada. Cod. 4807</v>
      </c>
      <c r="G5" s="294"/>
      <c r="H5" s="294"/>
      <c r="I5" s="295"/>
    </row>
    <row r="6" spans="1:9" x14ac:dyDescent="0.3">
      <c r="A6" s="190"/>
      <c r="B6" s="190"/>
      <c r="C6" s="190"/>
      <c r="D6" s="190"/>
      <c r="E6" s="190"/>
      <c r="F6" s="190"/>
      <c r="G6" s="190"/>
      <c r="H6" s="190"/>
    </row>
    <row r="7" spans="1:9" ht="24.75" customHeight="1" x14ac:dyDescent="0.3">
      <c r="A7" s="296" t="s">
        <v>35</v>
      </c>
      <c r="B7" s="297"/>
      <c r="C7" s="246" t="str">
        <f>+PRESUPUESTO!B22</f>
        <v>SEDE PRIMARIA</v>
      </c>
      <c r="D7" s="246"/>
      <c r="E7" s="246"/>
      <c r="F7" s="246"/>
      <c r="G7" s="246"/>
      <c r="H7" s="24" t="s">
        <v>36</v>
      </c>
      <c r="I7" s="43" t="str">
        <f>PRESUPUESTO!E31</f>
        <v>M2</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Teja tipo master 1000 cal 28 pintada. Cod. 4807</v>
      </c>
      <c r="B11" s="244"/>
      <c r="C11" s="244"/>
      <c r="D11" s="26">
        <v>6.5</v>
      </c>
      <c r="E11" s="26"/>
      <c r="F11" s="26">
        <v>4.5</v>
      </c>
      <c r="G11" s="41"/>
      <c r="H11" s="26"/>
      <c r="I11" s="26">
        <f>+D11*F11</f>
        <v>29.25</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29.25</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29.25</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t="s">
        <v>114</v>
      </c>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GridLines="0" view="pageBreakPreview" topLeftCell="A3" zoomScale="70" zoomScaleNormal="60" zoomScaleSheetLayoutView="70" zoomScalePageLayoutView="70" workbookViewId="0">
      <selection activeCell="N11" sqref="N11"/>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PRESUPUESTO!A28</f>
        <v>5</v>
      </c>
      <c r="C5" s="23" t="str">
        <f>PRESUPUESTO!B28</f>
        <v>CARPINTERIA METALICA</v>
      </c>
      <c r="D5" s="21" t="s">
        <v>34</v>
      </c>
      <c r="E5" s="22">
        <f>PRESUPUESTO!A32</f>
        <v>5.4</v>
      </c>
      <c r="F5" s="293" t="str">
        <f>PRESUPUESTO!B32</f>
        <v>Enchape pared blanco 25x35 cm de corona o similar 0.25 m. Cod. 6025</v>
      </c>
      <c r="G5" s="294"/>
      <c r="H5" s="294"/>
      <c r="I5" s="295"/>
    </row>
    <row r="6" spans="1:9" x14ac:dyDescent="0.3">
      <c r="A6" s="190"/>
      <c r="B6" s="190"/>
      <c r="C6" s="190"/>
      <c r="D6" s="190"/>
      <c r="E6" s="190"/>
      <c r="F6" s="190"/>
      <c r="G6" s="190"/>
      <c r="H6" s="190"/>
    </row>
    <row r="7" spans="1:9" ht="24.75" customHeight="1" x14ac:dyDescent="0.3">
      <c r="A7" s="296" t="s">
        <v>35</v>
      </c>
      <c r="B7" s="297"/>
      <c r="C7" s="246" t="str">
        <f>+PRESUPUESTO!B22</f>
        <v>SEDE PRIMARIA</v>
      </c>
      <c r="D7" s="246"/>
      <c r="E7" s="246"/>
      <c r="F7" s="246"/>
      <c r="G7" s="246"/>
      <c r="H7" s="24" t="s">
        <v>36</v>
      </c>
      <c r="I7" s="43" t="str">
        <f>PRESUPUESTO!E32</f>
        <v>M2</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Enchape pared blanco 25x35 cm de corona o similar 0.25 m. Cod. 6025</v>
      </c>
      <c r="B11" s="244"/>
      <c r="C11" s="244"/>
      <c r="D11" s="26"/>
      <c r="E11" s="26"/>
      <c r="F11" s="26"/>
      <c r="G11" s="41"/>
      <c r="H11" s="26"/>
      <c r="I11" s="26">
        <v>28</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x14ac:dyDescent="0.3">
      <c r="I14" s="26"/>
    </row>
    <row r="15" spans="1:9" x14ac:dyDescent="0.3">
      <c r="A15" s="281" t="s">
        <v>45</v>
      </c>
      <c r="B15" s="281"/>
      <c r="C15" s="281"/>
      <c r="D15" s="281"/>
      <c r="E15" s="281"/>
      <c r="F15" s="281"/>
      <c r="G15" s="281"/>
      <c r="H15" s="281"/>
      <c r="I15" s="26">
        <f>SUM(I11:I13)</f>
        <v>28</v>
      </c>
    </row>
    <row r="16" spans="1:9" x14ac:dyDescent="0.3">
      <c r="A16" s="282"/>
      <c r="B16" s="282"/>
      <c r="C16" s="282"/>
      <c r="D16" s="282"/>
      <c r="E16" s="282"/>
      <c r="F16" s="282"/>
      <c r="G16" s="282"/>
      <c r="H16" s="283"/>
      <c r="I16" s="27"/>
    </row>
    <row r="17" spans="1:9" ht="15.6" x14ac:dyDescent="0.3">
      <c r="A17" s="208" t="s">
        <v>46</v>
      </c>
      <c r="B17" s="208"/>
      <c r="C17" s="208"/>
      <c r="D17" s="208"/>
      <c r="E17" s="208"/>
      <c r="F17" s="208"/>
      <c r="G17" s="208"/>
      <c r="H17" s="208"/>
      <c r="I17" s="28">
        <f>I15</f>
        <v>28</v>
      </c>
    </row>
    <row r="18" spans="1:9" x14ac:dyDescent="0.3">
      <c r="A18" s="269"/>
      <c r="B18" s="269"/>
      <c r="C18" s="269"/>
      <c r="D18" s="269"/>
      <c r="E18" s="269"/>
      <c r="F18" s="269"/>
      <c r="G18" s="269"/>
      <c r="H18" s="269"/>
      <c r="I18" s="269"/>
    </row>
    <row r="19" spans="1:9" x14ac:dyDescent="0.3">
      <c r="A19" s="284" t="s">
        <v>47</v>
      </c>
      <c r="B19" s="285"/>
      <c r="C19" s="285"/>
      <c r="D19" s="285"/>
      <c r="E19" s="29"/>
      <c r="F19" s="29"/>
      <c r="G19" s="29"/>
      <c r="H19" s="29"/>
      <c r="I19" s="30"/>
    </row>
    <row r="20" spans="1:9" ht="14.4" x14ac:dyDescent="0.3">
      <c r="A20" s="31"/>
      <c r="B20" s="32"/>
      <c r="C20" s="32"/>
      <c r="D20" s="32"/>
      <c r="E20" s="32"/>
      <c r="F20"/>
      <c r="G20" s="32"/>
      <c r="H20" s="32"/>
      <c r="I20" s="33"/>
    </row>
    <row r="21" spans="1:9" x14ac:dyDescent="0.3">
      <c r="A21" s="31"/>
      <c r="B21" s="32"/>
      <c r="C21" s="32"/>
      <c r="D21" s="32"/>
      <c r="E21" s="32"/>
      <c r="F21" s="32"/>
      <c r="G21" s="32"/>
      <c r="H21" s="32"/>
      <c r="I21" s="33"/>
    </row>
    <row r="22" spans="1:9" x14ac:dyDescent="0.3">
      <c r="A22" s="31"/>
      <c r="B22" s="32"/>
      <c r="C22" s="32"/>
      <c r="D22" s="32"/>
      <c r="E22" s="32"/>
      <c r="F22" s="32"/>
      <c r="G22" s="32"/>
      <c r="H22" s="32"/>
      <c r="I22" s="33"/>
    </row>
    <row r="23" spans="1:9" x14ac:dyDescent="0.3">
      <c r="A23" s="31"/>
      <c r="B23" s="32"/>
      <c r="C23" s="32"/>
      <c r="D23" s="32"/>
      <c r="E23" s="32"/>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s="145" customFormat="1" x14ac:dyDescent="0.3">
      <c r="A52" s="31"/>
      <c r="B52" s="32"/>
      <c r="C52" s="32"/>
      <c r="D52" s="32"/>
      <c r="E52" s="32"/>
      <c r="F52" s="32"/>
      <c r="G52" s="32"/>
      <c r="H52" s="32"/>
      <c r="I52" s="33"/>
    </row>
    <row r="53" spans="1:9" s="145" customFormat="1" x14ac:dyDescent="0.3">
      <c r="A53" s="31"/>
      <c r="B53" s="32"/>
      <c r="C53" s="32"/>
      <c r="D53" s="32"/>
      <c r="E53" s="32"/>
      <c r="F53" s="32"/>
      <c r="G53" s="32"/>
      <c r="H53" s="32"/>
      <c r="I53" s="33"/>
    </row>
    <row r="54" spans="1:9" s="145" customFormat="1" x14ac:dyDescent="0.3">
      <c r="A54" s="31"/>
      <c r="B54" s="32"/>
      <c r="C54" s="32"/>
      <c r="D54" s="32"/>
      <c r="E54" s="32"/>
      <c r="F54" s="32"/>
      <c r="G54" s="32"/>
      <c r="H54" s="32"/>
      <c r="I54" s="33"/>
    </row>
    <row r="55" spans="1:9" s="145" customFormat="1" x14ac:dyDescent="0.3">
      <c r="A55" s="31"/>
      <c r="B55" s="32"/>
      <c r="C55" s="32"/>
      <c r="D55" s="32"/>
      <c r="E55" s="32"/>
      <c r="F55" s="32"/>
      <c r="G55" s="32"/>
      <c r="H55" s="32"/>
      <c r="I55" s="33"/>
    </row>
    <row r="56" spans="1:9" s="145" customFormat="1"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4"/>
      <c r="B61" s="35"/>
      <c r="C61" s="35"/>
      <c r="D61" s="35"/>
      <c r="E61" s="35"/>
      <c r="F61" s="35"/>
      <c r="G61" s="35"/>
      <c r="H61" s="35"/>
      <c r="I61" s="36"/>
    </row>
    <row r="62" spans="1:9" x14ac:dyDescent="0.3">
      <c r="A62" s="32"/>
      <c r="B62" s="32"/>
      <c r="C62" s="32"/>
      <c r="D62" s="32"/>
      <c r="E62" s="32"/>
      <c r="F62" s="32"/>
      <c r="G62" s="32"/>
      <c r="H62" s="32"/>
      <c r="I62" s="32"/>
    </row>
    <row r="63" spans="1:9" x14ac:dyDescent="0.3">
      <c r="A63" s="286" t="s">
        <v>48</v>
      </c>
      <c r="B63" s="287"/>
      <c r="C63" s="287"/>
      <c r="D63" s="287"/>
      <c r="E63" s="287"/>
      <c r="F63" s="287"/>
      <c r="G63" s="287"/>
      <c r="H63" s="287"/>
      <c r="I63" s="288"/>
    </row>
    <row r="64" spans="1:9" x14ac:dyDescent="0.3">
      <c r="A64" s="270"/>
      <c r="B64" s="271"/>
      <c r="C64" s="271"/>
      <c r="D64" s="271"/>
      <c r="E64" s="271"/>
      <c r="F64" s="271"/>
      <c r="G64" s="271"/>
      <c r="H64" s="271"/>
      <c r="I64" s="272"/>
    </row>
    <row r="65" spans="1:9" x14ac:dyDescent="0.3">
      <c r="A65" s="275"/>
      <c r="B65" s="276"/>
      <c r="C65" s="276"/>
      <c r="D65" s="276"/>
      <c r="E65" s="276"/>
      <c r="F65" s="276"/>
      <c r="G65" s="276"/>
      <c r="H65" s="276"/>
      <c r="I65" s="277"/>
    </row>
    <row r="66" spans="1:9" x14ac:dyDescent="0.3">
      <c r="A66" s="275"/>
      <c r="B66" s="276"/>
      <c r="C66" s="276"/>
      <c r="D66" s="276"/>
      <c r="E66" s="276"/>
      <c r="F66" s="276"/>
      <c r="G66" s="276"/>
      <c r="H66" s="276"/>
      <c r="I66" s="277"/>
    </row>
    <row r="67" spans="1:9" x14ac:dyDescent="0.3">
      <c r="A67" s="275"/>
      <c r="B67" s="276"/>
      <c r="C67" s="276"/>
      <c r="D67" s="276"/>
      <c r="E67" s="276"/>
      <c r="F67" s="276"/>
      <c r="G67" s="276"/>
      <c r="H67" s="276"/>
      <c r="I67" s="277"/>
    </row>
    <row r="68" spans="1:9" x14ac:dyDescent="0.3">
      <c r="A68" s="32"/>
      <c r="B68" s="32"/>
      <c r="C68" s="32"/>
      <c r="D68" s="32"/>
      <c r="E68" s="32"/>
      <c r="F68" s="32"/>
      <c r="G68" s="32"/>
      <c r="H68" s="32"/>
      <c r="I68" s="32"/>
    </row>
    <row r="69" spans="1:9" x14ac:dyDescent="0.3">
      <c r="A69" s="37" t="s">
        <v>49</v>
      </c>
      <c r="B69" s="37"/>
      <c r="C69" s="37"/>
      <c r="D69" s="37"/>
      <c r="E69" s="37"/>
      <c r="F69" s="278" t="s">
        <v>50</v>
      </c>
      <c r="G69" s="278"/>
      <c r="H69" s="278"/>
      <c r="I69" s="278"/>
    </row>
    <row r="70" spans="1:9" x14ac:dyDescent="0.3">
      <c r="A70" s="190"/>
      <c r="B70" s="190"/>
      <c r="C70" s="190"/>
      <c r="D70" s="38"/>
      <c r="E70" s="38"/>
      <c r="F70" s="269"/>
      <c r="G70" s="269"/>
      <c r="H70" s="269"/>
      <c r="I70" s="269"/>
    </row>
    <row r="71" spans="1:9" x14ac:dyDescent="0.3">
      <c r="A71" s="190"/>
      <c r="B71" s="190"/>
      <c r="C71" s="190"/>
      <c r="D71" s="38"/>
      <c r="E71" s="38"/>
      <c r="F71" s="269"/>
      <c r="G71" s="269"/>
      <c r="H71" s="269"/>
      <c r="I71" s="269"/>
    </row>
    <row r="72" spans="1:9" x14ac:dyDescent="0.3">
      <c r="A72" s="190"/>
      <c r="B72" s="190"/>
      <c r="C72" s="190"/>
      <c r="D72" s="38"/>
      <c r="E72" s="38"/>
      <c r="F72" s="269"/>
      <c r="G72" s="269"/>
      <c r="H72" s="269"/>
      <c r="I72" s="269"/>
    </row>
    <row r="73" spans="1:9" ht="14.4" thickBot="1" x14ac:dyDescent="0.35">
      <c r="A73" s="279"/>
      <c r="B73" s="279"/>
      <c r="C73" s="279"/>
      <c r="D73" s="38"/>
      <c r="E73" s="38"/>
      <c r="F73" s="280"/>
      <c r="G73" s="280"/>
      <c r="H73" s="280"/>
      <c r="I73" s="280"/>
    </row>
    <row r="74" spans="1:9" x14ac:dyDescent="0.3">
      <c r="A74" s="269" t="s">
        <v>170</v>
      </c>
      <c r="B74" s="269"/>
      <c r="C74" s="269"/>
      <c r="D74" s="38"/>
      <c r="E74" s="38"/>
      <c r="F74" s="269" t="s">
        <v>169</v>
      </c>
      <c r="G74" s="269"/>
      <c r="H74" s="269"/>
      <c r="I74" s="269"/>
    </row>
    <row r="75" spans="1:9" x14ac:dyDescent="0.3">
      <c r="A75" s="274" t="s">
        <v>198</v>
      </c>
      <c r="B75" s="274"/>
      <c r="C75" s="274"/>
      <c r="D75" s="38"/>
      <c r="E75" s="38"/>
      <c r="F75" s="190" t="s">
        <v>51</v>
      </c>
      <c r="G75" s="190"/>
      <c r="H75" s="190"/>
      <c r="I75" s="190"/>
    </row>
    <row r="76" spans="1:9" x14ac:dyDescent="0.3">
      <c r="A76" s="39"/>
      <c r="B76" s="39"/>
      <c r="C76" s="39"/>
      <c r="D76" s="38"/>
      <c r="E76" s="38"/>
      <c r="F76" s="40"/>
      <c r="G76" s="40"/>
      <c r="H76" s="40"/>
      <c r="I76" s="40"/>
    </row>
  </sheetData>
  <mergeCells count="32">
    <mergeCell ref="A74:C74"/>
    <mergeCell ref="F74:I74"/>
    <mergeCell ref="A75:C75"/>
    <mergeCell ref="F75:I75"/>
    <mergeCell ref="A64:I64"/>
    <mergeCell ref="A65:I65"/>
    <mergeCell ref="A66:I66"/>
    <mergeCell ref="A67:I67"/>
    <mergeCell ref="F69:I69"/>
    <mergeCell ref="A70:C73"/>
    <mergeCell ref="F70:I73"/>
    <mergeCell ref="A63:I63"/>
    <mergeCell ref="A15:H15"/>
    <mergeCell ref="A16:H16"/>
    <mergeCell ref="A17:H17"/>
    <mergeCell ref="A18:I18"/>
    <mergeCell ref="A19:D19"/>
    <mergeCell ref="A13:C13"/>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70" zoomScaleNormal="60" zoomScaleSheetLayoutView="70" zoomScalePageLayoutView="70" workbookViewId="0">
      <selection activeCell="K27" sqref="K27"/>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PRESUPUESTO!A28</f>
        <v>5</v>
      </c>
      <c r="C5" s="23" t="str">
        <f>PRESUPUESTO!B28</f>
        <v>CARPINTERIA METALICA</v>
      </c>
      <c r="D5" s="21" t="s">
        <v>34</v>
      </c>
      <c r="E5" s="22">
        <f>PRESUPUESTO!A33</f>
        <v>5.5</v>
      </c>
      <c r="F5" s="293" t="str">
        <f>PRESUPUESTO!B33</f>
        <v>Demolicion placas aligeradas de espesor menor a 0.25 m. Cod. 6597</v>
      </c>
      <c r="G5" s="294"/>
      <c r="H5" s="294"/>
      <c r="I5" s="295"/>
    </row>
    <row r="6" spans="1:9" x14ac:dyDescent="0.3">
      <c r="A6" s="190"/>
      <c r="B6" s="190"/>
      <c r="C6" s="190"/>
      <c r="D6" s="190"/>
      <c r="E6" s="190"/>
      <c r="F6" s="190"/>
      <c r="G6" s="190"/>
      <c r="H6" s="190"/>
    </row>
    <row r="7" spans="1:9" ht="24.75" customHeight="1" x14ac:dyDescent="0.3">
      <c r="A7" s="296" t="s">
        <v>35</v>
      </c>
      <c r="B7" s="297"/>
      <c r="C7" s="246" t="str">
        <f>+PRESUPUESTO!B22</f>
        <v>SEDE PRIMARIA</v>
      </c>
      <c r="D7" s="246"/>
      <c r="E7" s="246"/>
      <c r="F7" s="246"/>
      <c r="G7" s="246"/>
      <c r="H7" s="24" t="s">
        <v>36</v>
      </c>
      <c r="I7" s="43" t="str">
        <f>PRESUPUESTO!E33</f>
        <v>M2</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Demolicion placas aligeradas de espesor menor a 0.25 m. Cod. 6597</v>
      </c>
      <c r="B11" s="244"/>
      <c r="C11" s="244"/>
      <c r="D11" s="26"/>
      <c r="E11" s="26"/>
      <c r="F11" s="26"/>
      <c r="G11" s="41"/>
      <c r="H11" s="26"/>
      <c r="I11" s="26">
        <v>4</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4</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4</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70" zoomScaleNormal="60" zoomScaleSheetLayoutView="70" zoomScalePageLayoutView="70" workbookViewId="0">
      <selection activeCell="A8" sqref="A8:H8"/>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306">
        <f>PRESUPUESTO!$E$2</f>
        <v>0</v>
      </c>
      <c r="C3" s="306"/>
      <c r="D3" s="306"/>
      <c r="E3" s="306"/>
      <c r="F3" s="306"/>
      <c r="G3" s="306"/>
      <c r="H3" s="306"/>
      <c r="I3" s="306"/>
    </row>
    <row r="4" spans="1:9" x14ac:dyDescent="0.3">
      <c r="A4" s="190"/>
      <c r="B4" s="190"/>
      <c r="C4" s="190"/>
      <c r="D4" s="190"/>
      <c r="E4" s="190"/>
      <c r="F4" s="190"/>
      <c r="G4" s="190"/>
      <c r="H4" s="190"/>
      <c r="I4" s="190"/>
    </row>
    <row r="5" spans="1:9" ht="33.75" customHeight="1" x14ac:dyDescent="0.3">
      <c r="A5" s="21" t="s">
        <v>33</v>
      </c>
      <c r="B5" s="22">
        <f>PRESUPUESTO!A28</f>
        <v>5</v>
      </c>
      <c r="C5" s="23" t="str">
        <f>PRESUPUESTO!B28</f>
        <v>CARPINTERIA METALICA</v>
      </c>
      <c r="D5" s="21" t="s">
        <v>34</v>
      </c>
      <c r="E5" s="22">
        <f>PRESUPUESTO!A34</f>
        <v>5.6</v>
      </c>
      <c r="F5" s="293" t="str">
        <f>PRESUPUESTO!B34</f>
        <v>Placa base en concreto 3000 psi e=0.20 m reforzado con malla electrosoldada Q-5 de 6 mm. Cod. 8213</v>
      </c>
      <c r="G5" s="294"/>
      <c r="H5" s="294"/>
      <c r="I5" s="295"/>
    </row>
    <row r="6" spans="1:9" x14ac:dyDescent="0.3">
      <c r="A6" s="190"/>
      <c r="B6" s="190"/>
      <c r="C6" s="190"/>
      <c r="D6" s="190"/>
      <c r="E6" s="190"/>
      <c r="F6" s="190"/>
      <c r="G6" s="190"/>
      <c r="H6" s="190"/>
    </row>
    <row r="7" spans="1:9" ht="24.75" customHeight="1" x14ac:dyDescent="0.3">
      <c r="A7" s="296" t="s">
        <v>35</v>
      </c>
      <c r="B7" s="297"/>
      <c r="C7" s="246" t="str">
        <f>+PRESUPUESTO!B22</f>
        <v>SEDE PRIMARIA</v>
      </c>
      <c r="D7" s="246"/>
      <c r="E7" s="246"/>
      <c r="F7" s="246"/>
      <c r="G7" s="246"/>
      <c r="H7" s="24" t="s">
        <v>36</v>
      </c>
      <c r="I7" s="43" t="str">
        <f>PRESUPUESTO!E34</f>
        <v>M2</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Placa base en concreto 3000 psi e=0.20 m reforzado con malla electrosoldada Q-5 de 6 mm. Cod. 8213</v>
      </c>
      <c r="B11" s="244"/>
      <c r="C11" s="244"/>
      <c r="D11" s="26"/>
      <c r="E11" s="26"/>
      <c r="F11" s="26"/>
      <c r="G11" s="41"/>
      <c r="H11" s="26"/>
      <c r="I11" s="26">
        <v>6</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27"/>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27"/>
      <c r="E20" s="26"/>
      <c r="F20" s="26"/>
      <c r="G20" s="26"/>
      <c r="H20" s="26"/>
      <c r="I20" s="26"/>
    </row>
    <row r="21" spans="1:9" ht="18" customHeight="1" x14ac:dyDescent="0.3">
      <c r="A21" s="273"/>
      <c r="B21" s="273"/>
      <c r="C21" s="273"/>
      <c r="D21" s="26"/>
      <c r="E21" s="26"/>
      <c r="F21" s="27"/>
      <c r="G21" s="26"/>
      <c r="H21" s="26"/>
      <c r="I21" s="26"/>
    </row>
    <row r="22" spans="1:9" ht="19.5" customHeight="1" x14ac:dyDescent="0.3">
      <c r="A22" s="273"/>
      <c r="B22" s="273"/>
      <c r="C22" s="273"/>
      <c r="D22" s="27"/>
      <c r="E22" s="26"/>
      <c r="F22" s="27"/>
      <c r="G22" s="26"/>
      <c r="H22" s="26"/>
      <c r="I22" s="26"/>
    </row>
    <row r="23" spans="1:9" x14ac:dyDescent="0.3">
      <c r="I23" s="26"/>
    </row>
    <row r="24" spans="1:9" x14ac:dyDescent="0.3">
      <c r="A24" s="281" t="s">
        <v>45</v>
      </c>
      <c r="B24" s="281"/>
      <c r="C24" s="281"/>
      <c r="D24" s="281"/>
      <c r="E24" s="281"/>
      <c r="F24" s="281"/>
      <c r="G24" s="281"/>
      <c r="H24" s="281"/>
      <c r="I24" s="26">
        <f>SUM(I11:I21)</f>
        <v>6</v>
      </c>
    </row>
    <row r="25" spans="1:9" x14ac:dyDescent="0.3">
      <c r="A25" s="282"/>
      <c r="B25" s="282"/>
      <c r="C25" s="282"/>
      <c r="D25" s="282"/>
      <c r="E25" s="282"/>
      <c r="F25" s="282"/>
      <c r="G25" s="282"/>
      <c r="H25" s="283"/>
      <c r="I25" s="27"/>
    </row>
    <row r="26" spans="1:9" ht="15.6" x14ac:dyDescent="0.3">
      <c r="A26" s="208" t="s">
        <v>46</v>
      </c>
      <c r="B26" s="208"/>
      <c r="C26" s="208"/>
      <c r="D26" s="208"/>
      <c r="E26" s="208"/>
      <c r="F26" s="208"/>
      <c r="G26" s="208"/>
      <c r="H26" s="208"/>
      <c r="I26" s="28">
        <f>I24</f>
        <v>6</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ht="41.4" x14ac:dyDescent="0.3">
      <c r="A56" s="31"/>
      <c r="B56" s="32"/>
      <c r="C56" s="95" t="s">
        <v>116</v>
      </c>
      <c r="D56" s="95"/>
      <c r="E56" s="95"/>
      <c r="F56" s="95"/>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4"/>
      <c r="B65" s="35"/>
      <c r="C65" s="35"/>
      <c r="D65" s="35"/>
      <c r="E65" s="35"/>
      <c r="F65" s="35"/>
      <c r="G65" s="35"/>
      <c r="H65" s="35"/>
      <c r="I65" s="36"/>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39"/>
      <c r="B80" s="39"/>
      <c r="C80" s="39"/>
      <c r="D80" s="38"/>
      <c r="E80" s="38"/>
      <c r="F80" s="40"/>
      <c r="G80" s="40"/>
      <c r="H80" s="40"/>
      <c r="I80" s="40"/>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3:C13"/>
    <mergeCell ref="A14:C14"/>
    <mergeCell ref="A15:C15"/>
    <mergeCell ref="A16:C16"/>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70" zoomScaleNormal="60" zoomScaleSheetLayoutView="70" zoomScalePageLayoutView="70" workbookViewId="0">
      <selection activeCell="M29" sqref="M29"/>
    </sheetView>
  </sheetViews>
  <sheetFormatPr baseColWidth="10" defaultColWidth="12.44140625" defaultRowHeight="13.8" x14ac:dyDescent="0.3"/>
  <cols>
    <col min="1" max="1" width="14" style="136" customWidth="1"/>
    <col min="2" max="2" width="7.6640625" style="136" customWidth="1"/>
    <col min="3" max="3" width="46.6640625" style="136" customWidth="1"/>
    <col min="4" max="4" width="17.88671875" style="136" customWidth="1"/>
    <col min="5" max="5" width="17.5546875" style="136" customWidth="1"/>
    <col min="6" max="6" width="13.6640625" style="136" customWidth="1"/>
    <col min="7" max="7" width="15.109375" style="136" customWidth="1"/>
    <col min="8" max="8" width="27.6640625" style="136" customWidth="1"/>
    <col min="9" max="9" width="30.5546875" style="136" customWidth="1"/>
    <col min="10" max="10" width="12.44140625" style="136" customWidth="1"/>
    <col min="11" max="16384" width="12.44140625" style="136"/>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306">
        <f>PRESUPUESTO!$E$2</f>
        <v>0</v>
      </c>
      <c r="C3" s="306"/>
      <c r="D3" s="306"/>
      <c r="E3" s="306"/>
      <c r="F3" s="306"/>
      <c r="G3" s="306"/>
      <c r="H3" s="306"/>
      <c r="I3" s="306"/>
    </row>
    <row r="4" spans="1:9" x14ac:dyDescent="0.3">
      <c r="A4" s="190"/>
      <c r="B4" s="190"/>
      <c r="C4" s="190"/>
      <c r="D4" s="190"/>
      <c r="E4" s="190"/>
      <c r="F4" s="190"/>
      <c r="G4" s="190"/>
      <c r="H4" s="190"/>
      <c r="I4" s="190"/>
    </row>
    <row r="5" spans="1:9" ht="33.75" customHeight="1" x14ac:dyDescent="0.3">
      <c r="A5" s="144" t="s">
        <v>33</v>
      </c>
      <c r="B5" s="22">
        <f>PRESUPUESTO!A28</f>
        <v>5</v>
      </c>
      <c r="C5" s="137" t="str">
        <f>PRESUPUESTO!B28</f>
        <v>CARPINTERIA METALICA</v>
      </c>
      <c r="D5" s="144" t="s">
        <v>34</v>
      </c>
      <c r="E5" s="22">
        <f>PRESUPUESTO!A35</f>
        <v>5.7</v>
      </c>
      <c r="F5" s="293" t="str">
        <f>PRESUPUESTO!B35</f>
        <v>Platina apoyo 0.15*0.1 m lamina HR 1/4" con 2 anclajes de 5/8" instalada. Cod. 7280</v>
      </c>
      <c r="G5" s="294"/>
      <c r="H5" s="294"/>
      <c r="I5" s="295"/>
    </row>
    <row r="6" spans="1:9" x14ac:dyDescent="0.3">
      <c r="A6" s="190"/>
      <c r="B6" s="190"/>
      <c r="C6" s="190"/>
      <c r="D6" s="190"/>
      <c r="E6" s="190"/>
      <c r="F6" s="190"/>
      <c r="G6" s="190"/>
      <c r="H6" s="190"/>
    </row>
    <row r="7" spans="1:9" ht="24.75" customHeight="1" x14ac:dyDescent="0.3">
      <c r="A7" s="296" t="s">
        <v>35</v>
      </c>
      <c r="B7" s="297"/>
      <c r="C7" s="246" t="str">
        <f>+PRESUPUESTO!B22</f>
        <v>SEDE PRIMARIA</v>
      </c>
      <c r="D7" s="246"/>
      <c r="E7" s="246"/>
      <c r="F7" s="246"/>
      <c r="G7" s="246"/>
      <c r="H7" s="24" t="s">
        <v>36</v>
      </c>
      <c r="I7" s="43" t="str">
        <f>PRESUPUESTO!E34</f>
        <v>M2</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Platina apoyo 0.15*0.1 m lamina HR 1/4" con 2 anclajes de 5/8" instalada. Cod. 7280</v>
      </c>
      <c r="B11" s="244"/>
      <c r="C11" s="244"/>
      <c r="D11" s="26"/>
      <c r="E11" s="26"/>
      <c r="F11" s="26"/>
      <c r="G11" s="41"/>
      <c r="H11" s="26"/>
      <c r="I11" s="26">
        <v>2</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138"/>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138"/>
      <c r="E20" s="26"/>
      <c r="F20" s="26"/>
      <c r="G20" s="26"/>
      <c r="H20" s="26"/>
      <c r="I20" s="26"/>
    </row>
    <row r="21" spans="1:9" ht="18" customHeight="1" x14ac:dyDescent="0.3">
      <c r="A21" s="273"/>
      <c r="B21" s="273"/>
      <c r="C21" s="273"/>
      <c r="D21" s="26"/>
      <c r="E21" s="26"/>
      <c r="F21" s="138"/>
      <c r="G21" s="26"/>
      <c r="H21" s="26"/>
      <c r="I21" s="26"/>
    </row>
    <row r="22" spans="1:9" ht="19.5" customHeight="1" x14ac:dyDescent="0.3">
      <c r="A22" s="273"/>
      <c r="B22" s="273"/>
      <c r="C22" s="273"/>
      <c r="D22" s="138"/>
      <c r="E22" s="26"/>
      <c r="F22" s="138"/>
      <c r="G22" s="26"/>
      <c r="H22" s="26"/>
      <c r="I22" s="26"/>
    </row>
    <row r="23" spans="1:9" x14ac:dyDescent="0.3">
      <c r="I23" s="26"/>
    </row>
    <row r="24" spans="1:9" x14ac:dyDescent="0.3">
      <c r="A24" s="281" t="s">
        <v>45</v>
      </c>
      <c r="B24" s="281"/>
      <c r="C24" s="281"/>
      <c r="D24" s="281"/>
      <c r="E24" s="281"/>
      <c r="F24" s="281"/>
      <c r="G24" s="281"/>
      <c r="H24" s="281"/>
      <c r="I24" s="26">
        <f>SUM(I11:I21)</f>
        <v>2</v>
      </c>
    </row>
    <row r="25" spans="1:9" x14ac:dyDescent="0.3">
      <c r="A25" s="282"/>
      <c r="B25" s="282"/>
      <c r="C25" s="282"/>
      <c r="D25" s="282"/>
      <c r="E25" s="282"/>
      <c r="F25" s="282"/>
      <c r="G25" s="282"/>
      <c r="H25" s="283"/>
      <c r="I25" s="138"/>
    </row>
    <row r="26" spans="1:9" ht="15.6" x14ac:dyDescent="0.3">
      <c r="A26" s="208" t="s">
        <v>46</v>
      </c>
      <c r="B26" s="208"/>
      <c r="C26" s="208"/>
      <c r="D26" s="208"/>
      <c r="E26" s="208"/>
      <c r="F26" s="208"/>
      <c r="G26" s="208"/>
      <c r="H26" s="208"/>
      <c r="I26" s="28">
        <f>I24</f>
        <v>2</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95"/>
      <c r="D56" s="95"/>
      <c r="E56" s="95"/>
      <c r="F56" s="95"/>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140"/>
      <c r="B65" s="141"/>
      <c r="C65" s="141"/>
      <c r="D65" s="141"/>
      <c r="E65" s="141"/>
      <c r="F65" s="141"/>
      <c r="G65" s="141"/>
      <c r="H65" s="141"/>
      <c r="I65" s="142"/>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143"/>
      <c r="B80" s="143"/>
      <c r="C80" s="143"/>
      <c r="D80" s="38"/>
      <c r="E80" s="38"/>
      <c r="F80" s="139"/>
      <c r="G80" s="139"/>
      <c r="H80" s="139"/>
      <c r="I80" s="139"/>
    </row>
  </sheetData>
  <mergeCells count="41">
    <mergeCell ref="I9:I10"/>
    <mergeCell ref="A1:I1"/>
    <mergeCell ref="A2:I2"/>
    <mergeCell ref="B3:I3"/>
    <mergeCell ref="A4:I4"/>
    <mergeCell ref="F5:I5"/>
    <mergeCell ref="A6:H6"/>
    <mergeCell ref="A16:C16"/>
    <mergeCell ref="A7:B7"/>
    <mergeCell ref="C7:G7"/>
    <mergeCell ref="A8:H8"/>
    <mergeCell ref="A9:C10"/>
    <mergeCell ref="D9:H9"/>
    <mergeCell ref="A11:C11"/>
    <mergeCell ref="A12:C12"/>
    <mergeCell ref="A13:C13"/>
    <mergeCell ref="A14:C14"/>
    <mergeCell ref="A15:C15"/>
    <mergeCell ref="A67:I67"/>
    <mergeCell ref="A17:C17"/>
    <mergeCell ref="A18:C18"/>
    <mergeCell ref="A19:C19"/>
    <mergeCell ref="A20:C20"/>
    <mergeCell ref="A21:C21"/>
    <mergeCell ref="A22:C22"/>
    <mergeCell ref="A24:H24"/>
    <mergeCell ref="A25:H25"/>
    <mergeCell ref="A26:H26"/>
    <mergeCell ref="A27:I27"/>
    <mergeCell ref="A28:D28"/>
    <mergeCell ref="A78:C78"/>
    <mergeCell ref="F78:I78"/>
    <mergeCell ref="A79:C79"/>
    <mergeCell ref="F79:I79"/>
    <mergeCell ref="A68:I68"/>
    <mergeCell ref="A69:I69"/>
    <mergeCell ref="A70:I70"/>
    <mergeCell ref="A71:I71"/>
    <mergeCell ref="F73:I73"/>
    <mergeCell ref="A74:C77"/>
    <mergeCell ref="F74:I77"/>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showGridLines="0" view="pageBreakPreview" zoomScale="70" zoomScaleNormal="60" zoomScaleSheetLayoutView="70" zoomScalePageLayoutView="70" workbookViewId="0">
      <selection activeCell="M61" sqref="M61"/>
    </sheetView>
  </sheetViews>
  <sheetFormatPr baseColWidth="10" defaultColWidth="12.44140625" defaultRowHeight="13.8" x14ac:dyDescent="0.3"/>
  <cols>
    <col min="1" max="1" width="14" style="145" customWidth="1"/>
    <col min="2" max="2" width="7.6640625" style="145" customWidth="1"/>
    <col min="3" max="3" width="46.6640625" style="145" customWidth="1"/>
    <col min="4" max="4" width="17.88671875" style="145" customWidth="1"/>
    <col min="5" max="5" width="17.5546875" style="145" customWidth="1"/>
    <col min="6" max="6" width="13.6640625" style="145" customWidth="1"/>
    <col min="7" max="7" width="15.109375" style="145" customWidth="1"/>
    <col min="8" max="8" width="27.6640625" style="145" customWidth="1"/>
    <col min="9" max="9" width="30.5546875" style="145" customWidth="1"/>
    <col min="10" max="10" width="12.44140625" style="145" customWidth="1"/>
    <col min="11" max="16384" width="12.44140625" style="145"/>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t="str">
        <f>[12]PRESUPUESTO!$E$2</f>
        <v>MEJORAR LA CUBIERTAS DE LOS RESAURANTES ESCOLARES  DE LA INSTITUCION EDUCATIVALA INMACULADA, CORREGIMIENTO DE TILO, ZONA RURAL DEL MUNICIPIO DE YOPAL</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153" t="s">
        <v>33</v>
      </c>
      <c r="B5" s="22">
        <f>+PRESUPUESTO!A36</f>
        <v>6</v>
      </c>
      <c r="C5" s="146" t="str">
        <f>+PRESUPUESTO!B36</f>
        <v>INSTALACIONES HIDRAULICAS</v>
      </c>
      <c r="D5" s="153" t="s">
        <v>34</v>
      </c>
      <c r="E5" s="22">
        <f>+PRESUPUESTO!A37</f>
        <v>6.1</v>
      </c>
      <c r="F5" s="293" t="str">
        <f>+PRESUPUESTO!B37</f>
        <v>Tanque plástico de 5000 lt. con conexion y distribucion PVC de 1/2" y 1". Suministro e instal. Cod. 1255</v>
      </c>
      <c r="G5" s="294"/>
      <c r="H5" s="294"/>
      <c r="I5" s="295"/>
    </row>
    <row r="6" spans="1:9" x14ac:dyDescent="0.3">
      <c r="A6" s="190"/>
      <c r="B6" s="190"/>
      <c r="C6" s="190"/>
      <c r="D6" s="190"/>
      <c r="E6" s="190"/>
      <c r="F6" s="190"/>
      <c r="G6" s="190"/>
      <c r="H6" s="190"/>
    </row>
    <row r="7" spans="1:9" ht="24.75" customHeight="1" x14ac:dyDescent="0.3">
      <c r="A7" s="296" t="s">
        <v>35</v>
      </c>
      <c r="B7" s="297"/>
      <c r="C7" s="246" t="str">
        <f>'[12]1.1'!C7:G7</f>
        <v>I.E. INMACULADA, CORREGIMIENTO DE TILO</v>
      </c>
      <c r="D7" s="246"/>
      <c r="E7" s="246"/>
      <c r="F7" s="246"/>
      <c r="G7" s="246"/>
      <c r="H7" s="24" t="s">
        <v>36</v>
      </c>
      <c r="I7" s="43" t="str">
        <f>+PRESUPUESTO!E37</f>
        <v>UND</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Tanque plástico de 5000 lt. con conexion y distribucion PVC de 1/2" y 1". Suministro e instal. Cod. 1255</v>
      </c>
      <c r="B11" s="244"/>
      <c r="C11" s="244"/>
      <c r="D11" s="26"/>
      <c r="E11" s="26"/>
      <c r="F11" s="26"/>
      <c r="G11" s="41">
        <v>1</v>
      </c>
      <c r="H11" s="26"/>
      <c r="I11" s="26">
        <f>G11</f>
        <v>1</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x14ac:dyDescent="0.3">
      <c r="I14" s="26"/>
    </row>
    <row r="15" spans="1:9" x14ac:dyDescent="0.3">
      <c r="A15" s="281" t="s">
        <v>45</v>
      </c>
      <c r="B15" s="281"/>
      <c r="C15" s="281"/>
      <c r="D15" s="281"/>
      <c r="E15" s="281"/>
      <c r="F15" s="281"/>
      <c r="G15" s="281"/>
      <c r="H15" s="281"/>
      <c r="I15" s="26">
        <f>SUM(I11:I13)</f>
        <v>1</v>
      </c>
    </row>
    <row r="16" spans="1:9" x14ac:dyDescent="0.3">
      <c r="A16" s="282"/>
      <c r="B16" s="282"/>
      <c r="C16" s="282"/>
      <c r="D16" s="282"/>
      <c r="E16" s="282"/>
      <c r="F16" s="282"/>
      <c r="G16" s="282"/>
      <c r="H16" s="283"/>
      <c r="I16" s="147"/>
    </row>
    <row r="17" spans="1:9" ht="15.6" x14ac:dyDescent="0.3">
      <c r="A17" s="208" t="s">
        <v>46</v>
      </c>
      <c r="B17" s="208"/>
      <c r="C17" s="208"/>
      <c r="D17" s="208"/>
      <c r="E17" s="208"/>
      <c r="F17" s="208"/>
      <c r="G17" s="208"/>
      <c r="H17" s="208"/>
      <c r="I17" s="28">
        <f>I15</f>
        <v>1</v>
      </c>
    </row>
    <row r="18" spans="1:9" x14ac:dyDescent="0.3">
      <c r="A18" s="269"/>
      <c r="B18" s="269"/>
      <c r="C18" s="269"/>
      <c r="D18" s="269"/>
      <c r="E18" s="269"/>
      <c r="F18" s="269"/>
      <c r="G18" s="269"/>
      <c r="H18" s="269"/>
      <c r="I18" s="269"/>
    </row>
    <row r="19" spans="1:9" x14ac:dyDescent="0.3">
      <c r="A19" s="284" t="s">
        <v>47</v>
      </c>
      <c r="B19" s="285"/>
      <c r="C19" s="285"/>
      <c r="D19" s="285"/>
      <c r="E19" s="29"/>
      <c r="F19" s="29"/>
      <c r="G19" s="29"/>
      <c r="H19" s="29"/>
      <c r="I19" s="30"/>
    </row>
    <row r="20" spans="1:9" x14ac:dyDescent="0.3">
      <c r="A20" s="31"/>
      <c r="B20" s="32"/>
      <c r="C20" s="32"/>
      <c r="D20" s="32"/>
      <c r="E20" s="32"/>
      <c r="F20" s="32"/>
      <c r="G20" s="32"/>
      <c r="H20" s="32"/>
      <c r="I20" s="33"/>
    </row>
    <row r="21" spans="1:9" x14ac:dyDescent="0.3">
      <c r="A21" s="31"/>
      <c r="B21" s="32"/>
      <c r="C21" s="32"/>
      <c r="D21" s="32"/>
      <c r="E21" s="32"/>
      <c r="F21" s="32"/>
      <c r="G21" s="32"/>
      <c r="H21" s="32"/>
      <c r="I21" s="33"/>
    </row>
    <row r="22" spans="1:9" ht="14.4" x14ac:dyDescent="0.3">
      <c r="A22" s="31"/>
      <c r="B22" s="32"/>
      <c r="C22" s="32"/>
      <c r="D22"/>
      <c r="E22" s="32"/>
      <c r="F22" s="32"/>
      <c r="G22" s="32"/>
      <c r="H22" s="32"/>
      <c r="I22" s="33"/>
    </row>
    <row r="23" spans="1:9" ht="14.4" x14ac:dyDescent="0.3">
      <c r="A23" s="31"/>
      <c r="B23" s="32"/>
      <c r="C23" s="32"/>
      <c r="D23" s="32"/>
      <c r="E23"/>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149"/>
      <c r="B56" s="150"/>
      <c r="C56" s="150"/>
      <c r="D56" s="150"/>
      <c r="E56" s="150"/>
      <c r="F56" s="150"/>
      <c r="G56" s="150"/>
      <c r="H56" s="150"/>
      <c r="I56" s="151"/>
    </row>
    <row r="57" spans="1:9" x14ac:dyDescent="0.3">
      <c r="A57" s="32"/>
      <c r="B57" s="32"/>
      <c r="C57" s="32"/>
      <c r="D57" s="32"/>
      <c r="E57" s="32"/>
      <c r="F57" s="32"/>
      <c r="G57" s="32"/>
      <c r="H57" s="32"/>
      <c r="I57" s="32"/>
    </row>
    <row r="58" spans="1:9" x14ac:dyDescent="0.3">
      <c r="A58" s="286" t="s">
        <v>48</v>
      </c>
      <c r="B58" s="287"/>
      <c r="C58" s="287"/>
      <c r="D58" s="287"/>
      <c r="E58" s="287"/>
      <c r="F58" s="287"/>
      <c r="G58" s="287"/>
      <c r="H58" s="287"/>
      <c r="I58" s="288"/>
    </row>
    <row r="59" spans="1:9" x14ac:dyDescent="0.3">
      <c r="A59" s="270"/>
      <c r="B59" s="271"/>
      <c r="C59" s="271"/>
      <c r="D59" s="271"/>
      <c r="E59" s="271"/>
      <c r="F59" s="271"/>
      <c r="G59" s="271"/>
      <c r="H59" s="271"/>
      <c r="I59" s="272"/>
    </row>
    <row r="60" spans="1:9" x14ac:dyDescent="0.3">
      <c r="A60" s="275"/>
      <c r="B60" s="276"/>
      <c r="C60" s="276"/>
      <c r="D60" s="276"/>
      <c r="E60" s="276"/>
      <c r="F60" s="276"/>
      <c r="G60" s="276"/>
      <c r="H60" s="276"/>
      <c r="I60" s="277"/>
    </row>
    <row r="61" spans="1:9" x14ac:dyDescent="0.3">
      <c r="A61" s="275"/>
      <c r="B61" s="276"/>
      <c r="C61" s="276"/>
      <c r="D61" s="276"/>
      <c r="E61" s="276"/>
      <c r="F61" s="276"/>
      <c r="G61" s="276"/>
      <c r="H61" s="276"/>
      <c r="I61" s="277"/>
    </row>
    <row r="62" spans="1:9" x14ac:dyDescent="0.3">
      <c r="A62" s="275"/>
      <c r="B62" s="276"/>
      <c r="C62" s="276"/>
      <c r="D62" s="276"/>
      <c r="E62" s="276"/>
      <c r="F62" s="276"/>
      <c r="G62" s="276"/>
      <c r="H62" s="276"/>
      <c r="I62" s="277"/>
    </row>
    <row r="63" spans="1:9" x14ac:dyDescent="0.3">
      <c r="A63" s="32"/>
      <c r="B63" s="32"/>
      <c r="C63" s="32"/>
      <c r="D63" s="32"/>
      <c r="E63" s="32"/>
      <c r="F63" s="32"/>
      <c r="G63" s="32"/>
      <c r="H63" s="32"/>
      <c r="I63" s="32"/>
    </row>
    <row r="64" spans="1:9" x14ac:dyDescent="0.3">
      <c r="A64" s="37" t="s">
        <v>49</v>
      </c>
      <c r="B64" s="37"/>
      <c r="C64" s="37"/>
      <c r="D64" s="37"/>
      <c r="E64" s="37"/>
      <c r="F64" s="278" t="s">
        <v>50</v>
      </c>
      <c r="G64" s="278"/>
      <c r="H64" s="278"/>
      <c r="I64" s="278"/>
    </row>
    <row r="65" spans="1:9" x14ac:dyDescent="0.3">
      <c r="A65" s="190"/>
      <c r="B65" s="190"/>
      <c r="C65" s="190"/>
      <c r="D65" s="38"/>
      <c r="E65" s="38"/>
      <c r="F65" s="269"/>
      <c r="G65" s="269"/>
      <c r="H65" s="269"/>
      <c r="I65" s="269"/>
    </row>
    <row r="66" spans="1:9" x14ac:dyDescent="0.3">
      <c r="A66" s="190"/>
      <c r="B66" s="190"/>
      <c r="C66" s="190"/>
      <c r="D66" s="38"/>
      <c r="E66" s="38"/>
      <c r="F66" s="269"/>
      <c r="G66" s="269"/>
      <c r="H66" s="269"/>
      <c r="I66" s="269"/>
    </row>
    <row r="67" spans="1:9" x14ac:dyDescent="0.3">
      <c r="A67" s="190"/>
      <c r="B67" s="190"/>
      <c r="C67" s="190"/>
      <c r="D67" s="38"/>
      <c r="E67" s="38"/>
      <c r="F67" s="269"/>
      <c r="G67" s="269"/>
      <c r="H67" s="269"/>
      <c r="I67" s="269"/>
    </row>
    <row r="68" spans="1:9" ht="14.4" thickBot="1" x14ac:dyDescent="0.35">
      <c r="A68" s="279"/>
      <c r="B68" s="279"/>
      <c r="C68" s="279"/>
      <c r="D68" s="38"/>
      <c r="E68" s="38"/>
      <c r="F68" s="280"/>
      <c r="G68" s="280"/>
      <c r="H68" s="280"/>
      <c r="I68" s="280"/>
    </row>
    <row r="69" spans="1:9" x14ac:dyDescent="0.3">
      <c r="A69" s="269" t="s">
        <v>170</v>
      </c>
      <c r="B69" s="269"/>
      <c r="C69" s="269"/>
      <c r="D69" s="38"/>
      <c r="E69" s="38"/>
      <c r="F69" s="269" t="s">
        <v>169</v>
      </c>
      <c r="G69" s="269"/>
      <c r="H69" s="269"/>
      <c r="I69" s="269"/>
    </row>
    <row r="70" spans="1:9" x14ac:dyDescent="0.3">
      <c r="A70" s="274" t="s">
        <v>198</v>
      </c>
      <c r="B70" s="274"/>
      <c r="C70" s="274"/>
      <c r="D70" s="38"/>
      <c r="E70" s="38"/>
      <c r="F70" s="190" t="s">
        <v>51</v>
      </c>
      <c r="G70" s="190"/>
      <c r="H70" s="190"/>
      <c r="I70" s="190"/>
    </row>
    <row r="71" spans="1:9" x14ac:dyDescent="0.3">
      <c r="A71" s="152"/>
      <c r="B71" s="152"/>
      <c r="C71" s="152"/>
      <c r="D71" s="38"/>
      <c r="E71" s="38"/>
      <c r="F71" s="148"/>
      <c r="G71" s="148"/>
      <c r="H71" s="148"/>
      <c r="I71" s="148"/>
    </row>
  </sheetData>
  <mergeCells count="32">
    <mergeCell ref="A6:H6"/>
    <mergeCell ref="A1:I1"/>
    <mergeCell ref="A2:I2"/>
    <mergeCell ref="B3:I3"/>
    <mergeCell ref="A4:I4"/>
    <mergeCell ref="F5:I5"/>
    <mergeCell ref="A58:I58"/>
    <mergeCell ref="A11:C11"/>
    <mergeCell ref="A12:C12"/>
    <mergeCell ref="A13:C13"/>
    <mergeCell ref="A7:B7"/>
    <mergeCell ref="C7:G7"/>
    <mergeCell ref="A8:H8"/>
    <mergeCell ref="A9:C10"/>
    <mergeCell ref="D9:H9"/>
    <mergeCell ref="I9:I10"/>
    <mergeCell ref="A15:H15"/>
    <mergeCell ref="A16:H16"/>
    <mergeCell ref="A17:H17"/>
    <mergeCell ref="A18:I18"/>
    <mergeCell ref="A19:D19"/>
    <mergeCell ref="A69:C69"/>
    <mergeCell ref="F69:I69"/>
    <mergeCell ref="A70:C70"/>
    <mergeCell ref="F70:I70"/>
    <mergeCell ref="A59:I59"/>
    <mergeCell ref="A60:I60"/>
    <mergeCell ref="A61:I61"/>
    <mergeCell ref="A62:I62"/>
    <mergeCell ref="F64:I64"/>
    <mergeCell ref="A65:C68"/>
    <mergeCell ref="F65:I68"/>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3"/>
  <sheetViews>
    <sheetView showGridLines="0" view="pageBreakPreview" zoomScale="70" zoomScaleNormal="60" zoomScaleSheetLayoutView="70" zoomScalePageLayoutView="70" workbookViewId="0">
      <selection activeCell="K12" sqref="K12"/>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PRESUPUESTO!A38</f>
        <v>7</v>
      </c>
      <c r="C5" s="23" t="str">
        <f>PRESUPUESTO!B38</f>
        <v>COMPLEMENTARIOS</v>
      </c>
      <c r="D5" s="21" t="s">
        <v>34</v>
      </c>
      <c r="E5" s="22">
        <f>PRESUPUESTO!A39</f>
        <v>7.1</v>
      </c>
      <c r="F5" s="293" t="str">
        <f>PRESUPUESTO!B39</f>
        <v>Transporte de materiales. (Item modificado)</v>
      </c>
      <c r="G5" s="294"/>
      <c r="H5" s="294"/>
      <c r="I5" s="295"/>
    </row>
    <row r="6" spans="1:9" x14ac:dyDescent="0.3">
      <c r="A6" s="190"/>
      <c r="B6" s="190"/>
      <c r="C6" s="190"/>
      <c r="D6" s="190"/>
      <c r="E6" s="190"/>
      <c r="F6" s="190"/>
      <c r="G6" s="190"/>
      <c r="H6" s="190"/>
    </row>
    <row r="7" spans="1:9" ht="24.75" customHeight="1" x14ac:dyDescent="0.3">
      <c r="A7" s="296" t="s">
        <v>35</v>
      </c>
      <c r="B7" s="297"/>
      <c r="C7" s="246" t="s">
        <v>197</v>
      </c>
      <c r="D7" s="246"/>
      <c r="E7" s="246"/>
      <c r="F7" s="246"/>
      <c r="G7" s="246"/>
      <c r="H7" s="24" t="s">
        <v>36</v>
      </c>
      <c r="I7" s="43" t="str">
        <f>PRESUPUESTO!E39</f>
        <v>KM</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192</v>
      </c>
      <c r="E10" s="24" t="s">
        <v>41</v>
      </c>
      <c r="F10" s="24" t="s">
        <v>42</v>
      </c>
      <c r="G10" s="24" t="s">
        <v>43</v>
      </c>
      <c r="H10" s="24" t="s">
        <v>44</v>
      </c>
      <c r="I10" s="300"/>
    </row>
    <row r="11" spans="1:9" ht="47.25" customHeight="1" x14ac:dyDescent="0.3">
      <c r="A11" s="244" t="s">
        <v>119</v>
      </c>
      <c r="B11" s="244"/>
      <c r="C11" s="244"/>
      <c r="D11" s="26">
        <v>51.8</v>
      </c>
      <c r="E11" s="26"/>
      <c r="F11" s="26"/>
      <c r="G11" s="41"/>
      <c r="H11" s="26"/>
      <c r="I11" s="26">
        <f>+D11</f>
        <v>51.8</v>
      </c>
    </row>
    <row r="12" spans="1:9" ht="17.25" customHeight="1" x14ac:dyDescent="0.3">
      <c r="A12" s="212" t="s">
        <v>194</v>
      </c>
      <c r="B12" s="213"/>
      <c r="C12" s="214"/>
      <c r="D12" s="26">
        <v>0.29799999999999999</v>
      </c>
      <c r="E12" s="26"/>
      <c r="F12" s="26"/>
      <c r="G12" s="26"/>
      <c r="H12" s="26"/>
      <c r="I12" s="26">
        <f t="shared" ref="I12" si="0">+D12</f>
        <v>0.29799999999999999</v>
      </c>
    </row>
    <row r="13" spans="1:9" ht="15" customHeight="1" x14ac:dyDescent="0.3">
      <c r="A13" s="212"/>
      <c r="B13" s="213"/>
      <c r="C13" s="214"/>
      <c r="D13" s="26"/>
      <c r="E13" s="26"/>
      <c r="F13" s="26"/>
      <c r="G13" s="26"/>
      <c r="H13" s="26"/>
      <c r="I13" s="26"/>
    </row>
    <row r="14" spans="1:9" x14ac:dyDescent="0.3">
      <c r="I14" s="26"/>
    </row>
    <row r="15" spans="1:9" x14ac:dyDescent="0.3">
      <c r="A15" s="281" t="s">
        <v>45</v>
      </c>
      <c r="B15" s="281"/>
      <c r="C15" s="281"/>
      <c r="D15" s="281"/>
      <c r="E15" s="281"/>
      <c r="F15" s="281"/>
      <c r="G15" s="281"/>
      <c r="H15" s="281"/>
      <c r="I15" s="26">
        <f>SUM(I11:I13)</f>
        <v>52.097999999999999</v>
      </c>
    </row>
    <row r="16" spans="1:9" x14ac:dyDescent="0.3">
      <c r="A16" s="282"/>
      <c r="B16" s="282"/>
      <c r="C16" s="282"/>
      <c r="D16" s="282"/>
      <c r="E16" s="282"/>
      <c r="F16" s="282"/>
      <c r="G16" s="282"/>
      <c r="H16" s="283"/>
      <c r="I16" s="27"/>
    </row>
    <row r="17" spans="1:9" ht="15.6" x14ac:dyDescent="0.3">
      <c r="A17" s="208" t="s">
        <v>46</v>
      </c>
      <c r="B17" s="208"/>
      <c r="C17" s="208"/>
      <c r="D17" s="208"/>
      <c r="E17" s="208"/>
      <c r="F17" s="208"/>
      <c r="G17" s="208"/>
      <c r="H17" s="208"/>
      <c r="I17" s="28">
        <f>I15</f>
        <v>52.097999999999999</v>
      </c>
    </row>
    <row r="18" spans="1:9" x14ac:dyDescent="0.3">
      <c r="A18" s="269"/>
      <c r="B18" s="269"/>
      <c r="C18" s="269"/>
      <c r="D18" s="269"/>
      <c r="E18" s="269"/>
      <c r="F18" s="269"/>
      <c r="G18" s="269"/>
      <c r="H18" s="269"/>
      <c r="I18" s="269"/>
    </row>
    <row r="19" spans="1:9" x14ac:dyDescent="0.3">
      <c r="A19" s="284" t="s">
        <v>47</v>
      </c>
      <c r="B19" s="285"/>
      <c r="C19" s="285"/>
      <c r="D19" s="285"/>
      <c r="E19" s="29"/>
      <c r="F19" s="29"/>
      <c r="G19" s="29"/>
      <c r="H19" s="29"/>
      <c r="I19" s="30"/>
    </row>
    <row r="20" spans="1:9" x14ac:dyDescent="0.3">
      <c r="A20" s="31"/>
      <c r="B20" s="32"/>
      <c r="C20" s="32"/>
      <c r="D20" s="32"/>
      <c r="E20" s="32"/>
      <c r="F20" s="32"/>
      <c r="G20" s="32"/>
      <c r="H20" s="32"/>
      <c r="I20" s="33"/>
    </row>
    <row r="21" spans="1:9" x14ac:dyDescent="0.3">
      <c r="A21" s="31"/>
      <c r="B21" s="32"/>
      <c r="C21" s="32"/>
      <c r="D21" s="32"/>
      <c r="E21" s="32"/>
      <c r="F21" s="32"/>
      <c r="G21" s="32"/>
      <c r="H21" s="32"/>
      <c r="I21" s="33"/>
    </row>
    <row r="22" spans="1:9" x14ac:dyDescent="0.3">
      <c r="A22" s="31"/>
      <c r="B22" s="32"/>
      <c r="C22" s="32"/>
      <c r="D22" s="32"/>
      <c r="E22" s="32"/>
      <c r="F22" s="32"/>
      <c r="G22" s="32"/>
      <c r="H22" s="32"/>
      <c r="I22" s="33"/>
    </row>
    <row r="23" spans="1:9" x14ac:dyDescent="0.3">
      <c r="A23" s="31"/>
      <c r="B23" s="32"/>
      <c r="C23" s="32"/>
      <c r="D23" s="32"/>
      <c r="E23" s="32"/>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s="145" customFormat="1" x14ac:dyDescent="0.3">
      <c r="A30" s="31"/>
      <c r="B30" s="32"/>
      <c r="C30" s="32"/>
      <c r="D30" s="32"/>
      <c r="E30" s="32"/>
      <c r="F30" s="32"/>
      <c r="G30" s="32"/>
      <c r="H30" s="32"/>
      <c r="I30" s="33"/>
    </row>
    <row r="31" spans="1:9" s="145" customFormat="1" x14ac:dyDescent="0.3">
      <c r="A31" s="31"/>
      <c r="B31" s="32"/>
      <c r="C31" s="32"/>
      <c r="D31" s="32"/>
      <c r="E31" s="32"/>
      <c r="F31" s="32"/>
      <c r="G31" s="32"/>
      <c r="H31" s="32"/>
      <c r="I31" s="33"/>
    </row>
    <row r="32" spans="1:9" s="145" customFormat="1" x14ac:dyDescent="0.3">
      <c r="A32" s="31"/>
      <c r="B32" s="32"/>
      <c r="C32" s="32"/>
      <c r="D32" s="32"/>
      <c r="E32" s="32"/>
      <c r="F32" s="32"/>
      <c r="G32" s="32"/>
      <c r="H32" s="32"/>
      <c r="I32" s="33"/>
    </row>
    <row r="33" spans="1:9" s="145" customFormat="1" x14ac:dyDescent="0.3">
      <c r="A33" s="31"/>
      <c r="B33" s="32"/>
      <c r="C33" s="32"/>
      <c r="D33" s="32"/>
      <c r="E33" s="32"/>
      <c r="F33" s="32"/>
      <c r="G33" s="32"/>
      <c r="H33" s="32"/>
      <c r="I33" s="33"/>
    </row>
    <row r="34" spans="1:9" s="145" customFormat="1" x14ac:dyDescent="0.3">
      <c r="A34" s="31"/>
      <c r="B34" s="32"/>
      <c r="C34" s="32"/>
      <c r="D34" s="32"/>
      <c r="E34" s="32"/>
      <c r="F34" s="32"/>
      <c r="G34" s="32"/>
      <c r="H34" s="32"/>
      <c r="I34" s="33"/>
    </row>
    <row r="35" spans="1:9" s="145" customFormat="1" x14ac:dyDescent="0.3">
      <c r="A35" s="31"/>
      <c r="B35" s="32"/>
      <c r="C35" s="32"/>
      <c r="D35" s="32"/>
      <c r="E35" s="32"/>
      <c r="F35" s="32"/>
      <c r="G35" s="32"/>
      <c r="H35" s="32"/>
      <c r="I35" s="33"/>
    </row>
    <row r="36" spans="1:9" s="145" customFormat="1" x14ac:dyDescent="0.3">
      <c r="A36" s="31"/>
      <c r="B36" s="32"/>
      <c r="C36" s="32"/>
      <c r="D36" s="32"/>
      <c r="E36" s="32"/>
      <c r="F36" s="32"/>
      <c r="G36" s="32"/>
      <c r="H36" s="32"/>
      <c r="I36" s="33"/>
    </row>
    <row r="37" spans="1:9" s="145" customFormat="1" x14ac:dyDescent="0.3">
      <c r="A37" s="31"/>
      <c r="B37" s="32"/>
      <c r="C37" s="32"/>
      <c r="D37" s="32"/>
      <c r="E37" s="32"/>
      <c r="F37" s="32"/>
      <c r="G37" s="32"/>
      <c r="H37" s="32"/>
      <c r="I37" s="33"/>
    </row>
    <row r="38" spans="1:9" s="145" customFormat="1" x14ac:dyDescent="0.3">
      <c r="A38" s="31"/>
      <c r="B38" s="32"/>
      <c r="C38" s="32"/>
      <c r="D38" s="32"/>
      <c r="E38" s="32"/>
      <c r="F38" s="32"/>
      <c r="G38" s="32"/>
      <c r="H38" s="32"/>
      <c r="I38" s="33"/>
    </row>
    <row r="39" spans="1:9" s="145" customFormat="1" x14ac:dyDescent="0.3">
      <c r="A39" s="31"/>
      <c r="B39" s="32"/>
      <c r="C39" s="32"/>
      <c r="D39" s="32"/>
      <c r="E39" s="32"/>
      <c r="F39" s="32"/>
      <c r="G39" s="32"/>
      <c r="H39" s="32"/>
      <c r="I39" s="33"/>
    </row>
    <row r="40" spans="1:9" s="145" customFormat="1" x14ac:dyDescent="0.3">
      <c r="A40" s="31"/>
      <c r="B40" s="32"/>
      <c r="C40" s="32"/>
      <c r="D40" s="32"/>
      <c r="E40" s="32"/>
      <c r="F40" s="32"/>
      <c r="G40" s="32"/>
      <c r="H40" s="32"/>
      <c r="I40" s="33"/>
    </row>
    <row r="41" spans="1:9" s="145" customFormat="1" x14ac:dyDescent="0.3">
      <c r="A41" s="31"/>
      <c r="B41" s="32"/>
      <c r="C41" s="32"/>
      <c r="D41" s="32"/>
      <c r="E41" s="32"/>
      <c r="F41" s="32"/>
      <c r="G41" s="32"/>
      <c r="H41" s="32"/>
      <c r="I41" s="33"/>
    </row>
    <row r="42" spans="1:9" s="145" customFormat="1" x14ac:dyDescent="0.3">
      <c r="A42" s="31"/>
      <c r="B42" s="32"/>
      <c r="C42" s="32"/>
      <c r="D42" s="32"/>
      <c r="E42" s="32"/>
      <c r="F42" s="32"/>
      <c r="G42" s="32"/>
      <c r="H42" s="32"/>
      <c r="I42" s="33"/>
    </row>
    <row r="43" spans="1:9" s="145" customFormat="1" x14ac:dyDescent="0.3">
      <c r="A43" s="31"/>
      <c r="B43" s="32"/>
      <c r="C43" s="32"/>
      <c r="D43" s="32"/>
      <c r="E43" s="32"/>
      <c r="F43" s="32"/>
      <c r="G43" s="32"/>
      <c r="H43" s="32"/>
      <c r="I43" s="33"/>
    </row>
    <row r="44" spans="1:9" s="145" customFormat="1" x14ac:dyDescent="0.3">
      <c r="A44" s="31"/>
      <c r="B44" s="32"/>
      <c r="C44" s="32"/>
      <c r="D44" s="32"/>
      <c r="E44" s="32"/>
      <c r="F44" s="32"/>
      <c r="G44" s="32"/>
      <c r="H44" s="32"/>
      <c r="I44" s="33"/>
    </row>
    <row r="45" spans="1:9" s="145" customFormat="1" x14ac:dyDescent="0.3">
      <c r="A45" s="31"/>
      <c r="B45" s="32"/>
      <c r="C45" s="32"/>
      <c r="D45" s="32"/>
      <c r="E45" s="32"/>
      <c r="F45" s="32"/>
      <c r="G45" s="32"/>
      <c r="H45" s="32"/>
      <c r="I45" s="33"/>
    </row>
    <row r="46" spans="1:9" s="145" customFormat="1" x14ac:dyDescent="0.3">
      <c r="A46" s="31"/>
      <c r="B46" s="32"/>
      <c r="C46" s="32"/>
      <c r="D46" s="32"/>
      <c r="E46" s="32"/>
      <c r="F46" s="32"/>
      <c r="G46" s="32"/>
      <c r="H46" s="32"/>
      <c r="I46" s="33"/>
    </row>
    <row r="47" spans="1:9" s="145" customFormat="1" x14ac:dyDescent="0.3">
      <c r="A47" s="31"/>
      <c r="B47" s="32"/>
      <c r="C47" s="32"/>
      <c r="D47" s="32"/>
      <c r="E47" s="32"/>
      <c r="F47" s="32"/>
      <c r="G47" s="32"/>
      <c r="H47" s="32"/>
      <c r="I47" s="33"/>
    </row>
    <row r="48" spans="1:9" s="145" customFormat="1" x14ac:dyDescent="0.3">
      <c r="A48" s="31"/>
      <c r="B48" s="32"/>
      <c r="C48" s="32"/>
      <c r="D48" s="32"/>
      <c r="E48" s="32"/>
      <c r="F48" s="32"/>
      <c r="G48" s="32"/>
      <c r="H48" s="32"/>
      <c r="I48" s="33"/>
    </row>
    <row r="49" spans="1:9" s="145" customFormat="1" x14ac:dyDescent="0.3">
      <c r="A49" s="31"/>
      <c r="B49" s="32"/>
      <c r="C49" s="32"/>
      <c r="D49" s="32"/>
      <c r="E49" s="32"/>
      <c r="F49" s="32"/>
      <c r="G49" s="32"/>
      <c r="H49" s="32"/>
      <c r="I49" s="33"/>
    </row>
    <row r="50" spans="1:9" s="145" customFormat="1" x14ac:dyDescent="0.3">
      <c r="A50" s="31"/>
      <c r="B50" s="32"/>
      <c r="C50" s="32"/>
      <c r="D50" s="32"/>
      <c r="E50" s="32"/>
      <c r="F50" s="32"/>
      <c r="G50" s="32"/>
      <c r="H50" s="32"/>
      <c r="I50" s="33"/>
    </row>
    <row r="51" spans="1:9" s="145" customFormat="1" x14ac:dyDescent="0.3">
      <c r="A51" s="31"/>
      <c r="B51" s="32"/>
      <c r="C51" s="32"/>
      <c r="D51" s="32"/>
      <c r="E51" s="32"/>
      <c r="F51" s="32"/>
      <c r="G51" s="32"/>
      <c r="H51" s="32"/>
      <c r="I51" s="33"/>
    </row>
    <row r="52" spans="1:9" s="145" customFormat="1" x14ac:dyDescent="0.3">
      <c r="A52" s="31"/>
      <c r="B52" s="32"/>
      <c r="C52" s="32"/>
      <c r="D52" s="32"/>
      <c r="E52" s="32"/>
      <c r="F52" s="32"/>
      <c r="G52" s="32"/>
      <c r="H52" s="32"/>
      <c r="I52" s="33"/>
    </row>
    <row r="53" spans="1:9" s="145" customFormat="1" x14ac:dyDescent="0.3">
      <c r="A53" s="31"/>
      <c r="B53" s="32"/>
      <c r="C53" s="32"/>
      <c r="D53" s="32"/>
      <c r="E53" s="32"/>
      <c r="F53" s="32"/>
      <c r="G53" s="32"/>
      <c r="H53" s="32"/>
      <c r="I53" s="33"/>
    </row>
    <row r="54" spans="1:9" s="145" customFormat="1" x14ac:dyDescent="0.3">
      <c r="A54" s="31"/>
      <c r="B54" s="32"/>
      <c r="C54" s="32"/>
      <c r="D54" s="32"/>
      <c r="E54" s="32"/>
      <c r="F54" s="32"/>
      <c r="G54" s="32"/>
      <c r="H54" s="32"/>
      <c r="I54" s="33"/>
    </row>
    <row r="55" spans="1:9" s="145" customFormat="1" x14ac:dyDescent="0.3">
      <c r="A55" s="31"/>
      <c r="B55" s="32"/>
      <c r="C55" s="32"/>
      <c r="D55" s="32"/>
      <c r="E55" s="32"/>
      <c r="F55" s="32"/>
      <c r="G55" s="32"/>
      <c r="H55" s="32"/>
      <c r="I55" s="33"/>
    </row>
    <row r="56" spans="1:9" s="145" customFormat="1" x14ac:dyDescent="0.3">
      <c r="A56" s="31"/>
      <c r="B56" s="32"/>
      <c r="C56" s="32"/>
      <c r="D56" s="32"/>
      <c r="E56" s="32"/>
      <c r="F56" s="32"/>
      <c r="G56" s="32"/>
      <c r="H56" s="32"/>
      <c r="I56" s="33"/>
    </row>
    <row r="57" spans="1:9" s="145" customFormat="1"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x14ac:dyDescent="0.3">
      <c r="A60" s="31"/>
      <c r="B60" s="32"/>
      <c r="C60" s="32"/>
      <c r="D60" s="32"/>
      <c r="E60" s="32"/>
      <c r="F60" s="32"/>
      <c r="G60" s="32"/>
      <c r="H60" s="32"/>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31"/>
      <c r="B65" s="32"/>
      <c r="C65" s="32"/>
      <c r="D65" s="32"/>
      <c r="E65" s="32"/>
      <c r="F65" s="32"/>
      <c r="G65" s="32"/>
      <c r="H65" s="32"/>
      <c r="I65" s="33"/>
    </row>
    <row r="66" spans="1:9" x14ac:dyDescent="0.3">
      <c r="A66" s="31"/>
      <c r="B66" s="32"/>
      <c r="C66" s="32"/>
      <c r="D66" s="32"/>
      <c r="E66" s="32"/>
      <c r="F66" s="32"/>
      <c r="G66" s="32"/>
      <c r="H66" s="32"/>
      <c r="I66" s="33"/>
    </row>
    <row r="67" spans="1:9" x14ac:dyDescent="0.3">
      <c r="A67" s="31"/>
      <c r="B67" s="32"/>
      <c r="C67" s="32"/>
      <c r="D67" s="32"/>
      <c r="E67" s="32"/>
      <c r="F67" s="32"/>
      <c r="G67" s="32"/>
      <c r="H67" s="32"/>
      <c r="I67" s="33"/>
    </row>
    <row r="68" spans="1:9" x14ac:dyDescent="0.3">
      <c r="A68" s="31"/>
      <c r="B68" s="32"/>
      <c r="C68" s="32"/>
      <c r="D68" s="32"/>
      <c r="E68" s="32"/>
      <c r="F68" s="32"/>
      <c r="G68" s="32"/>
      <c r="H68" s="32"/>
      <c r="I68" s="33"/>
    </row>
    <row r="69" spans="1:9" x14ac:dyDescent="0.3">
      <c r="A69" s="31"/>
      <c r="B69" s="32"/>
      <c r="C69" s="32"/>
      <c r="D69" s="32"/>
      <c r="E69" s="32"/>
      <c r="F69" s="32"/>
      <c r="G69" s="32"/>
      <c r="H69" s="32"/>
      <c r="I69" s="33"/>
    </row>
    <row r="70" spans="1:9" x14ac:dyDescent="0.3">
      <c r="A70" s="31"/>
      <c r="B70" s="32"/>
      <c r="C70" s="32"/>
      <c r="D70" s="32"/>
      <c r="E70" s="32"/>
      <c r="F70" s="32"/>
      <c r="G70" s="32"/>
      <c r="H70" s="32"/>
      <c r="I70" s="33"/>
    </row>
    <row r="71" spans="1:9" x14ac:dyDescent="0.3">
      <c r="A71" s="31"/>
      <c r="B71" s="32"/>
      <c r="C71" s="32"/>
      <c r="D71" s="32"/>
      <c r="E71" s="32"/>
      <c r="F71" s="32"/>
      <c r="G71" s="32"/>
      <c r="H71" s="32"/>
      <c r="I71" s="33"/>
    </row>
    <row r="72" spans="1:9" x14ac:dyDescent="0.3">
      <c r="A72" s="31"/>
      <c r="B72" s="32"/>
      <c r="C72" s="32"/>
      <c r="D72" s="32"/>
      <c r="E72" s="32"/>
      <c r="F72" s="32"/>
      <c r="G72" s="32"/>
      <c r="H72" s="32"/>
      <c r="I72" s="33"/>
    </row>
    <row r="73" spans="1:9" s="145" customFormat="1" x14ac:dyDescent="0.3">
      <c r="A73" s="31"/>
      <c r="B73" s="32"/>
      <c r="C73" s="32"/>
      <c r="D73" s="32"/>
      <c r="E73" s="32"/>
      <c r="F73" s="32"/>
      <c r="G73" s="32"/>
      <c r="H73" s="32"/>
      <c r="I73" s="33"/>
    </row>
    <row r="74" spans="1:9" s="145" customFormat="1" x14ac:dyDescent="0.3">
      <c r="A74" s="31"/>
      <c r="B74" s="32"/>
      <c r="C74" s="32"/>
      <c r="D74" s="32"/>
      <c r="E74" s="32"/>
      <c r="F74" s="32"/>
      <c r="G74" s="32"/>
      <c r="H74" s="32"/>
      <c r="I74" s="33"/>
    </row>
    <row r="75" spans="1:9" s="145" customFormat="1" x14ac:dyDescent="0.3">
      <c r="A75" s="31"/>
      <c r="B75" s="32"/>
      <c r="C75" s="32"/>
      <c r="D75" s="32"/>
      <c r="E75" s="32"/>
      <c r="F75" s="32"/>
      <c r="G75" s="32"/>
      <c r="H75" s="32"/>
      <c r="I75" s="33"/>
    </row>
    <row r="76" spans="1:9" s="145" customFormat="1" x14ac:dyDescent="0.3">
      <c r="A76" s="31"/>
      <c r="B76" s="32"/>
      <c r="C76" s="32"/>
      <c r="D76" s="32"/>
      <c r="E76" s="32"/>
      <c r="F76" s="32"/>
      <c r="G76" s="32"/>
      <c r="H76" s="32"/>
      <c r="I76" s="33"/>
    </row>
    <row r="77" spans="1:9" s="145" customFormat="1" x14ac:dyDescent="0.3">
      <c r="A77" s="31"/>
      <c r="B77" s="32"/>
      <c r="C77" s="32"/>
      <c r="D77" s="32"/>
      <c r="E77" s="32"/>
      <c r="F77" s="32"/>
      <c r="G77" s="32"/>
      <c r="H77" s="32"/>
      <c r="I77" s="33"/>
    </row>
    <row r="78" spans="1:9" s="145" customFormat="1" x14ac:dyDescent="0.3">
      <c r="A78" s="31"/>
      <c r="B78" s="32"/>
      <c r="C78" s="32"/>
      <c r="D78" s="32"/>
      <c r="E78" s="32"/>
      <c r="F78" s="32"/>
      <c r="G78" s="32"/>
      <c r="H78" s="32"/>
      <c r="I78" s="33"/>
    </row>
    <row r="79" spans="1:9" s="145" customFormat="1" x14ac:dyDescent="0.3">
      <c r="A79" s="31"/>
      <c r="B79" s="32"/>
      <c r="C79" s="32"/>
      <c r="D79" s="32"/>
      <c r="E79" s="32"/>
      <c r="F79" s="32"/>
      <c r="G79" s="32"/>
      <c r="H79" s="32"/>
      <c r="I79" s="33"/>
    </row>
    <row r="80" spans="1:9" s="145" customFormat="1" x14ac:dyDescent="0.3">
      <c r="A80" s="31"/>
      <c r="B80" s="32"/>
      <c r="C80" s="32"/>
      <c r="D80" s="32"/>
      <c r="E80" s="32"/>
      <c r="F80" s="32"/>
      <c r="G80" s="32"/>
      <c r="H80" s="32"/>
      <c r="I80" s="33"/>
    </row>
    <row r="81" spans="1:9" s="145" customFormat="1" x14ac:dyDescent="0.3">
      <c r="A81" s="31"/>
      <c r="B81" s="32"/>
      <c r="C81" s="32"/>
      <c r="D81" s="32"/>
      <c r="E81" s="32"/>
      <c r="F81" s="32"/>
      <c r="G81" s="32"/>
      <c r="H81" s="32"/>
      <c r="I81" s="33"/>
    </row>
    <row r="82" spans="1:9" s="145" customFormat="1" x14ac:dyDescent="0.3">
      <c r="A82" s="31"/>
      <c r="B82" s="32"/>
      <c r="C82" s="32"/>
      <c r="D82" s="32"/>
      <c r="E82" s="32"/>
      <c r="F82" s="32"/>
      <c r="G82" s="32"/>
      <c r="H82" s="32"/>
      <c r="I82" s="33"/>
    </row>
    <row r="83" spans="1:9" s="145" customFormat="1" x14ac:dyDescent="0.3">
      <c r="A83" s="31"/>
      <c r="B83" s="32"/>
      <c r="C83" s="32"/>
      <c r="D83" s="32"/>
      <c r="E83" s="32"/>
      <c r="F83" s="32"/>
      <c r="G83" s="32"/>
      <c r="H83" s="32"/>
      <c r="I83" s="33"/>
    </row>
    <row r="84" spans="1:9" s="145" customFormat="1" x14ac:dyDescent="0.3">
      <c r="A84" s="31"/>
      <c r="B84" s="32"/>
      <c r="C84" s="32"/>
      <c r="D84" s="32"/>
      <c r="E84" s="32"/>
      <c r="F84" s="32"/>
      <c r="G84" s="32"/>
      <c r="H84" s="32"/>
      <c r="I84" s="33"/>
    </row>
    <row r="85" spans="1:9" s="145" customFormat="1" x14ac:dyDescent="0.3">
      <c r="A85" s="31"/>
      <c r="B85" s="32"/>
      <c r="C85" s="32"/>
      <c r="D85" s="32"/>
      <c r="E85" s="32"/>
      <c r="F85" s="32"/>
      <c r="G85" s="32"/>
      <c r="H85" s="32"/>
      <c r="I85" s="33"/>
    </row>
    <row r="86" spans="1:9" x14ac:dyDescent="0.3">
      <c r="A86" s="31"/>
      <c r="B86" s="32"/>
      <c r="C86" s="32"/>
      <c r="D86" s="32"/>
      <c r="E86" s="32"/>
      <c r="F86" s="32"/>
      <c r="G86" s="32"/>
      <c r="H86" s="32"/>
      <c r="I86" s="33"/>
    </row>
    <row r="87" spans="1:9" x14ac:dyDescent="0.3">
      <c r="A87" s="31"/>
      <c r="B87" s="32"/>
      <c r="C87" s="32"/>
      <c r="D87" s="32"/>
      <c r="E87" s="32"/>
      <c r="F87" s="32"/>
      <c r="G87" s="32"/>
      <c r="H87" s="32"/>
      <c r="I87" s="33"/>
    </row>
    <row r="88" spans="1:9" x14ac:dyDescent="0.3">
      <c r="A88" s="31"/>
      <c r="B88" s="32"/>
      <c r="C88" s="32"/>
      <c r="D88" s="32"/>
      <c r="E88" s="32"/>
      <c r="F88" s="32"/>
      <c r="G88" s="32"/>
      <c r="H88" s="32"/>
      <c r="I88" s="33"/>
    </row>
    <row r="89" spans="1:9" x14ac:dyDescent="0.3">
      <c r="A89" s="31"/>
      <c r="B89" s="32"/>
      <c r="C89" s="32"/>
      <c r="D89" s="32"/>
      <c r="E89" s="32"/>
      <c r="F89" s="32"/>
      <c r="G89" s="32"/>
      <c r="H89" s="32"/>
      <c r="I89" s="33"/>
    </row>
    <row r="90" spans="1:9" ht="15.6" x14ac:dyDescent="0.3">
      <c r="A90" s="31"/>
      <c r="B90" s="32"/>
      <c r="D90" s="157" t="s">
        <v>193</v>
      </c>
      <c r="E90" s="32"/>
      <c r="F90" s="157"/>
      <c r="G90" s="32"/>
      <c r="H90" s="32"/>
      <c r="I90" s="33"/>
    </row>
    <row r="91" spans="1:9" x14ac:dyDescent="0.3">
      <c r="A91" s="31"/>
      <c r="B91" s="32"/>
      <c r="C91" s="32"/>
      <c r="D91" s="32"/>
      <c r="E91" s="32"/>
      <c r="F91" s="32"/>
      <c r="H91" s="32"/>
      <c r="I91" s="33"/>
    </row>
    <row r="92" spans="1:9" x14ac:dyDescent="0.3">
      <c r="A92" s="31"/>
      <c r="B92" s="32"/>
      <c r="C92" s="32"/>
      <c r="D92" s="32"/>
      <c r="E92" s="32"/>
      <c r="F92" s="32"/>
      <c r="G92" s="32"/>
      <c r="H92" s="32"/>
      <c r="I92" s="33"/>
    </row>
    <row r="93" spans="1:9" x14ac:dyDescent="0.3">
      <c r="A93" s="31"/>
      <c r="B93" s="32"/>
      <c r="C93" s="32"/>
      <c r="D93" s="32"/>
      <c r="E93" s="32"/>
      <c r="F93" s="32"/>
      <c r="G93" s="32"/>
      <c r="H93" s="32"/>
      <c r="I93" s="33"/>
    </row>
    <row r="94" spans="1:9" x14ac:dyDescent="0.3">
      <c r="A94" s="31"/>
      <c r="B94" s="32"/>
      <c r="C94" s="32"/>
      <c r="D94" s="32"/>
      <c r="E94" s="32"/>
      <c r="F94" s="32"/>
      <c r="G94" s="32"/>
      <c r="H94" s="32"/>
      <c r="I94" s="33"/>
    </row>
    <row r="95" spans="1:9" x14ac:dyDescent="0.3">
      <c r="A95" s="31"/>
      <c r="B95" s="32"/>
      <c r="C95" s="32"/>
      <c r="D95" s="32"/>
      <c r="E95" s="32"/>
      <c r="F95" s="32"/>
      <c r="G95" s="32"/>
      <c r="H95" s="32"/>
      <c r="I95" s="33"/>
    </row>
    <row r="96" spans="1:9" x14ac:dyDescent="0.3">
      <c r="A96" s="31"/>
      <c r="B96" s="32"/>
      <c r="C96" s="32"/>
      <c r="D96" s="32"/>
      <c r="E96" s="32"/>
      <c r="F96" s="32"/>
      <c r="G96" s="32"/>
      <c r="H96" s="32"/>
      <c r="I96" s="33"/>
    </row>
    <row r="97" spans="1:9" s="145" customFormat="1" ht="15.6" x14ac:dyDescent="0.3">
      <c r="A97" s="31"/>
      <c r="B97" s="157"/>
      <c r="C97" s="32"/>
      <c r="D97" s="32"/>
      <c r="E97" s="32"/>
      <c r="F97" s="32"/>
      <c r="G97" s="32"/>
      <c r="H97" s="32"/>
      <c r="I97" s="33"/>
    </row>
    <row r="98" spans="1:9" x14ac:dyDescent="0.3">
      <c r="A98" s="34"/>
      <c r="B98" s="35"/>
      <c r="C98" s="35"/>
      <c r="D98" s="35"/>
      <c r="E98" s="35"/>
      <c r="F98" s="35"/>
      <c r="G98" s="35"/>
      <c r="H98" s="35"/>
      <c r="I98" s="36"/>
    </row>
    <row r="99" spans="1:9" x14ac:dyDescent="0.3">
      <c r="A99" s="32"/>
      <c r="B99" s="32"/>
      <c r="C99" s="32"/>
      <c r="D99" s="32"/>
      <c r="E99" s="32"/>
      <c r="F99" s="32"/>
      <c r="G99" s="32"/>
      <c r="H99" s="32"/>
      <c r="I99" s="32"/>
    </row>
    <row r="100" spans="1:9" x14ac:dyDescent="0.3">
      <c r="A100" s="286" t="s">
        <v>48</v>
      </c>
      <c r="B100" s="287"/>
      <c r="C100" s="287"/>
      <c r="D100" s="287"/>
      <c r="E100" s="287"/>
      <c r="F100" s="287"/>
      <c r="G100" s="287"/>
      <c r="H100" s="287"/>
      <c r="I100" s="288"/>
    </row>
    <row r="101" spans="1:9" x14ac:dyDescent="0.3">
      <c r="A101" s="270"/>
      <c r="B101" s="271"/>
      <c r="C101" s="271"/>
      <c r="D101" s="271"/>
      <c r="E101" s="271"/>
      <c r="F101" s="271"/>
      <c r="G101" s="271"/>
      <c r="H101" s="271"/>
      <c r="I101" s="272"/>
    </row>
    <row r="102" spans="1:9" x14ac:dyDescent="0.3">
      <c r="A102" s="275"/>
      <c r="B102" s="276"/>
      <c r="C102" s="276"/>
      <c r="D102" s="276"/>
      <c r="E102" s="276"/>
      <c r="F102" s="276"/>
      <c r="G102" s="276"/>
      <c r="H102" s="276"/>
      <c r="I102" s="277"/>
    </row>
    <row r="103" spans="1:9" x14ac:dyDescent="0.3">
      <c r="A103" s="275"/>
      <c r="B103" s="276"/>
      <c r="C103" s="276"/>
      <c r="D103" s="276"/>
      <c r="E103" s="276"/>
      <c r="F103" s="276"/>
      <c r="G103" s="276"/>
      <c r="H103" s="276"/>
      <c r="I103" s="277"/>
    </row>
    <row r="104" spans="1:9" x14ac:dyDescent="0.3">
      <c r="A104" s="275"/>
      <c r="B104" s="276"/>
      <c r="C104" s="276"/>
      <c r="D104" s="276"/>
      <c r="E104" s="276"/>
      <c r="F104" s="276"/>
      <c r="G104" s="276"/>
      <c r="H104" s="276"/>
      <c r="I104" s="277"/>
    </row>
    <row r="105" spans="1:9" x14ac:dyDescent="0.3">
      <c r="A105" s="32"/>
      <c r="B105" s="32"/>
      <c r="C105" s="32"/>
      <c r="D105" s="32"/>
      <c r="E105" s="32"/>
      <c r="F105" s="32"/>
      <c r="G105" s="32"/>
      <c r="H105" s="32"/>
      <c r="I105" s="32"/>
    </row>
    <row r="106" spans="1:9" x14ac:dyDescent="0.3">
      <c r="A106" s="37" t="s">
        <v>49</v>
      </c>
      <c r="B106" s="37"/>
      <c r="C106" s="37"/>
      <c r="D106" s="37"/>
      <c r="E106" s="37"/>
      <c r="F106" s="278" t="s">
        <v>50</v>
      </c>
      <c r="G106" s="278"/>
      <c r="H106" s="278"/>
      <c r="I106" s="278"/>
    </row>
    <row r="107" spans="1:9" x14ac:dyDescent="0.3">
      <c r="A107" s="190"/>
      <c r="B107" s="190"/>
      <c r="C107" s="190"/>
      <c r="D107" s="38"/>
      <c r="E107" s="38"/>
      <c r="F107" s="269"/>
      <c r="G107" s="269"/>
      <c r="H107" s="269"/>
      <c r="I107" s="269"/>
    </row>
    <row r="108" spans="1:9" x14ac:dyDescent="0.3">
      <c r="A108" s="190"/>
      <c r="B108" s="190"/>
      <c r="C108" s="190"/>
      <c r="D108" s="38"/>
      <c r="E108" s="38"/>
      <c r="F108" s="269"/>
      <c r="G108" s="269"/>
      <c r="H108" s="269"/>
      <c r="I108" s="269"/>
    </row>
    <row r="109" spans="1:9" x14ac:dyDescent="0.3">
      <c r="A109" s="190"/>
      <c r="B109" s="190"/>
      <c r="C109" s="190"/>
      <c r="D109" s="38"/>
      <c r="E109" s="38"/>
      <c r="F109" s="269"/>
      <c r="G109" s="269"/>
      <c r="H109" s="269"/>
      <c r="I109" s="269"/>
    </row>
    <row r="110" spans="1:9" ht="14.4" thickBot="1" x14ac:dyDescent="0.35">
      <c r="A110" s="279"/>
      <c r="B110" s="279"/>
      <c r="C110" s="279"/>
      <c r="D110" s="38"/>
      <c r="E110" s="38"/>
      <c r="F110" s="280"/>
      <c r="G110" s="280"/>
      <c r="H110" s="280"/>
      <c r="I110" s="280"/>
    </row>
    <row r="111" spans="1:9" x14ac:dyDescent="0.3">
      <c r="A111" s="269" t="s">
        <v>170</v>
      </c>
      <c r="B111" s="269"/>
      <c r="C111" s="269"/>
      <c r="D111" s="38"/>
      <c r="E111" s="38"/>
      <c r="F111" s="269" t="s">
        <v>169</v>
      </c>
      <c r="G111" s="269"/>
      <c r="H111" s="269"/>
      <c r="I111" s="269"/>
    </row>
    <row r="112" spans="1:9" x14ac:dyDescent="0.3">
      <c r="A112" s="274" t="s">
        <v>198</v>
      </c>
      <c r="B112" s="274"/>
      <c r="C112" s="274"/>
      <c r="D112" s="38"/>
      <c r="E112" s="38"/>
      <c r="F112" s="190" t="s">
        <v>51</v>
      </c>
      <c r="G112" s="190"/>
      <c r="H112" s="190"/>
      <c r="I112" s="190"/>
    </row>
    <row r="113" spans="1:9" x14ac:dyDescent="0.3">
      <c r="A113" s="39"/>
      <c r="B113" s="39"/>
      <c r="C113" s="39"/>
      <c r="D113" s="38"/>
      <c r="E113" s="38"/>
      <c r="F113" s="40"/>
      <c r="G113" s="40"/>
      <c r="H113" s="40"/>
      <c r="I113" s="40"/>
    </row>
  </sheetData>
  <mergeCells count="32">
    <mergeCell ref="A111:C111"/>
    <mergeCell ref="F111:I111"/>
    <mergeCell ref="A112:C112"/>
    <mergeCell ref="F112:I112"/>
    <mergeCell ref="A101:I101"/>
    <mergeCell ref="A102:I102"/>
    <mergeCell ref="A103:I103"/>
    <mergeCell ref="A104:I104"/>
    <mergeCell ref="F106:I106"/>
    <mergeCell ref="A107:C110"/>
    <mergeCell ref="F107:I110"/>
    <mergeCell ref="A100:I100"/>
    <mergeCell ref="A15:H15"/>
    <mergeCell ref="A16:H16"/>
    <mergeCell ref="A17:H17"/>
    <mergeCell ref="A18:I18"/>
    <mergeCell ref="A19:D19"/>
    <mergeCell ref="A13:C13"/>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showGridLines="0" view="pageBreakPreview" zoomScale="70" zoomScaleNormal="60" zoomScaleSheetLayoutView="70" zoomScalePageLayoutView="70" workbookViewId="0">
      <selection activeCell="O23" sqref="O23"/>
    </sheetView>
  </sheetViews>
  <sheetFormatPr baseColWidth="10" defaultColWidth="12.44140625" defaultRowHeight="13.8" x14ac:dyDescent="0.3"/>
  <cols>
    <col min="1" max="1" width="14" style="83" customWidth="1"/>
    <col min="2" max="2" width="7.6640625" style="83" customWidth="1"/>
    <col min="3" max="3" width="46.6640625" style="83" customWidth="1"/>
    <col min="4" max="4" width="17.88671875" style="83" customWidth="1"/>
    <col min="5" max="5" width="17.5546875" style="83" customWidth="1"/>
    <col min="6" max="6" width="13.6640625" style="83" customWidth="1"/>
    <col min="7" max="7" width="15.109375" style="83" customWidth="1"/>
    <col min="8" max="8" width="27.6640625" style="83" customWidth="1"/>
    <col min="9" max="9" width="30.5546875" style="83" customWidth="1"/>
    <col min="10" max="10" width="12.44140625" style="83" customWidth="1"/>
    <col min="11" max="16384" width="12.44140625" style="83"/>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90" t="s">
        <v>33</v>
      </c>
      <c r="B5" s="22">
        <f>PRESUPUESTO!A38</f>
        <v>7</v>
      </c>
      <c r="C5" s="84" t="str">
        <f>PRESUPUESTO!B38</f>
        <v>COMPLEMENTARIOS</v>
      </c>
      <c r="D5" s="90" t="s">
        <v>34</v>
      </c>
      <c r="E5" s="22">
        <f>+PRESUPUESTO!A40</f>
        <v>7.2</v>
      </c>
      <c r="F5" s="293" t="str">
        <f>+PRESUPUESTO!B40</f>
        <v>Reparacion de acometida domiciliaria alcantarillado
Ø= 6". Cod. 6143</v>
      </c>
      <c r="G5" s="294"/>
      <c r="H5" s="294"/>
      <c r="I5" s="295"/>
    </row>
    <row r="6" spans="1:9" x14ac:dyDescent="0.3">
      <c r="A6" s="190"/>
      <c r="B6" s="190"/>
      <c r="C6" s="190"/>
      <c r="D6" s="190"/>
      <c r="E6" s="190"/>
      <c r="F6" s="190"/>
      <c r="G6" s="190"/>
      <c r="H6" s="190"/>
    </row>
    <row r="7" spans="1:9" ht="24.75" customHeight="1" x14ac:dyDescent="0.3">
      <c r="A7" s="296" t="s">
        <v>35</v>
      </c>
      <c r="B7" s="297"/>
      <c r="C7" s="246" t="e">
        <f>#REF!</f>
        <v>#REF!</v>
      </c>
      <c r="D7" s="246"/>
      <c r="E7" s="246"/>
      <c r="F7" s="246"/>
      <c r="G7" s="246"/>
      <c r="H7" s="24" t="s">
        <v>36</v>
      </c>
      <c r="I7" s="43" t="str">
        <f>+PRESUPUESTO!E40</f>
        <v>ml</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Reparacion de acometida domiciliaria alcantarillado
Ø= 6". Cod. 6143</v>
      </c>
      <c r="B11" s="244"/>
      <c r="C11" s="244"/>
      <c r="D11" s="26">
        <v>24</v>
      </c>
      <c r="E11" s="26"/>
      <c r="F11" s="26"/>
      <c r="G11" s="41"/>
      <c r="H11" s="26"/>
      <c r="I11" s="26">
        <f>+D11</f>
        <v>24</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ht="17.25" customHeight="1" x14ac:dyDescent="0.3">
      <c r="A14" s="273"/>
      <c r="B14" s="273"/>
      <c r="C14" s="273"/>
      <c r="D14" s="26"/>
      <c r="E14" s="26"/>
      <c r="F14" s="26"/>
      <c r="G14" s="26"/>
      <c r="H14" s="26"/>
      <c r="I14" s="26"/>
    </row>
    <row r="15" spans="1:9" ht="17.25" customHeight="1" x14ac:dyDescent="0.3">
      <c r="A15" s="273"/>
      <c r="B15" s="273"/>
      <c r="C15" s="273"/>
      <c r="D15" s="26"/>
      <c r="E15" s="26"/>
      <c r="F15" s="26"/>
      <c r="G15" s="26"/>
      <c r="H15" s="26"/>
      <c r="I15" s="26"/>
    </row>
    <row r="16" spans="1:9" ht="17.25" customHeight="1" x14ac:dyDescent="0.3">
      <c r="A16" s="212"/>
      <c r="B16" s="213"/>
      <c r="C16" s="214"/>
      <c r="D16" s="26"/>
      <c r="E16" s="26"/>
      <c r="F16" s="26"/>
      <c r="G16" s="26"/>
      <c r="H16" s="26"/>
      <c r="I16" s="26"/>
    </row>
    <row r="17" spans="1:9" ht="18" customHeight="1" x14ac:dyDescent="0.3">
      <c r="A17" s="273"/>
      <c r="B17" s="273"/>
      <c r="C17" s="273"/>
      <c r="D17" s="82"/>
      <c r="E17" s="26"/>
      <c r="F17" s="26"/>
      <c r="G17" s="26"/>
      <c r="H17" s="26"/>
      <c r="I17" s="26"/>
    </row>
    <row r="18" spans="1:9" ht="17.25" customHeight="1" x14ac:dyDescent="0.3">
      <c r="A18" s="273"/>
      <c r="B18" s="273"/>
      <c r="C18" s="273"/>
      <c r="D18" s="26"/>
      <c r="E18" s="26"/>
      <c r="F18" s="26"/>
      <c r="G18" s="26"/>
      <c r="H18" s="26"/>
      <c r="I18" s="26"/>
    </row>
    <row r="19" spans="1:9" ht="17.25" customHeight="1" x14ac:dyDescent="0.3">
      <c r="A19" s="273"/>
      <c r="B19" s="273"/>
      <c r="C19" s="273"/>
      <c r="D19" s="26"/>
      <c r="E19" s="26"/>
      <c r="F19" s="26"/>
      <c r="G19" s="26"/>
      <c r="H19" s="26"/>
      <c r="I19" s="26"/>
    </row>
    <row r="20" spans="1:9" ht="17.25" customHeight="1" x14ac:dyDescent="0.3">
      <c r="A20" s="273"/>
      <c r="B20" s="273"/>
      <c r="C20" s="273"/>
      <c r="D20" s="82"/>
      <c r="E20" s="26"/>
      <c r="F20" s="26"/>
      <c r="G20" s="26"/>
      <c r="H20" s="26"/>
      <c r="I20" s="26"/>
    </row>
    <row r="21" spans="1:9" ht="18" customHeight="1" x14ac:dyDescent="0.3">
      <c r="A21" s="273"/>
      <c r="B21" s="273"/>
      <c r="C21" s="273"/>
      <c r="D21" s="26"/>
      <c r="E21" s="26"/>
      <c r="F21" s="82"/>
      <c r="G21" s="26"/>
      <c r="H21" s="26"/>
      <c r="I21" s="26"/>
    </row>
    <row r="22" spans="1:9" ht="19.5" customHeight="1" x14ac:dyDescent="0.3">
      <c r="A22" s="273"/>
      <c r="B22" s="273"/>
      <c r="C22" s="273"/>
      <c r="D22" s="82"/>
      <c r="E22" s="26"/>
      <c r="F22" s="82"/>
      <c r="G22" s="26"/>
      <c r="H22" s="26"/>
      <c r="I22" s="26"/>
    </row>
    <row r="23" spans="1:9" x14ac:dyDescent="0.3">
      <c r="I23" s="26"/>
    </row>
    <row r="24" spans="1:9" x14ac:dyDescent="0.3">
      <c r="A24" s="281" t="s">
        <v>45</v>
      </c>
      <c r="B24" s="281"/>
      <c r="C24" s="281"/>
      <c r="D24" s="281"/>
      <c r="E24" s="281"/>
      <c r="F24" s="281"/>
      <c r="G24" s="281"/>
      <c r="H24" s="281"/>
      <c r="I24" s="26">
        <f>SUM(I11:I21)</f>
        <v>24</v>
      </c>
    </row>
    <row r="25" spans="1:9" x14ac:dyDescent="0.3">
      <c r="A25" s="282"/>
      <c r="B25" s="282"/>
      <c r="C25" s="282"/>
      <c r="D25" s="282"/>
      <c r="E25" s="282"/>
      <c r="F25" s="282"/>
      <c r="G25" s="282"/>
      <c r="H25" s="283"/>
      <c r="I25" s="82"/>
    </row>
    <row r="26" spans="1:9" ht="15.6" x14ac:dyDescent="0.3">
      <c r="A26" s="208" t="s">
        <v>46</v>
      </c>
      <c r="B26" s="208"/>
      <c r="C26" s="208"/>
      <c r="D26" s="208"/>
      <c r="E26" s="208"/>
      <c r="F26" s="208"/>
      <c r="G26" s="208"/>
      <c r="H26" s="208"/>
      <c r="I26" s="28">
        <f>I24</f>
        <v>24</v>
      </c>
    </row>
    <row r="27" spans="1:9" x14ac:dyDescent="0.3">
      <c r="A27" s="269"/>
      <c r="B27" s="269"/>
      <c r="C27" s="269"/>
      <c r="D27" s="269"/>
      <c r="E27" s="269"/>
      <c r="F27" s="269"/>
      <c r="G27" s="269"/>
      <c r="H27" s="269"/>
      <c r="I27" s="269"/>
    </row>
    <row r="28" spans="1:9" x14ac:dyDescent="0.3">
      <c r="A28" s="284" t="s">
        <v>47</v>
      </c>
      <c r="B28" s="285"/>
      <c r="C28" s="285"/>
      <c r="D28" s="285"/>
      <c r="E28" s="29"/>
      <c r="F28" s="29"/>
      <c r="G28" s="29"/>
      <c r="H28" s="29"/>
      <c r="I28" s="30"/>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1"/>
      <c r="B47" s="32"/>
      <c r="C47" s="32"/>
      <c r="D47" s="32"/>
      <c r="E47" s="32"/>
      <c r="F47" s="32"/>
      <c r="G47" s="32"/>
      <c r="H47" s="32"/>
      <c r="I47" s="33"/>
    </row>
    <row r="48" spans="1:9" x14ac:dyDescent="0.3">
      <c r="A48" s="31"/>
      <c r="B48" s="32"/>
      <c r="C48" s="32"/>
      <c r="D48" s="32"/>
      <c r="E48" s="32"/>
      <c r="F48" s="32"/>
      <c r="G48" s="32"/>
      <c r="H48" s="32"/>
      <c r="I48" s="33"/>
    </row>
    <row r="49" spans="1:9" x14ac:dyDescent="0.3">
      <c r="A49" s="31"/>
      <c r="B49" s="32"/>
      <c r="C49" s="32"/>
      <c r="D49" s="32"/>
      <c r="E49" s="32"/>
      <c r="F49" s="32"/>
      <c r="G49" s="32"/>
      <c r="H49" s="32"/>
      <c r="I49" s="33"/>
    </row>
    <row r="50" spans="1:9" x14ac:dyDescent="0.3">
      <c r="A50" s="31"/>
      <c r="B50" s="32"/>
      <c r="C50" s="32"/>
      <c r="D50" s="32"/>
      <c r="E50" s="32"/>
      <c r="F50" s="32"/>
      <c r="G50" s="32"/>
      <c r="H50" s="32"/>
      <c r="I50" s="33"/>
    </row>
    <row r="51" spans="1:9" x14ac:dyDescent="0.3">
      <c r="A51" s="31"/>
      <c r="B51" s="32"/>
      <c r="C51" s="32"/>
      <c r="D51" s="32"/>
      <c r="E51" s="32"/>
      <c r="F51" s="32"/>
      <c r="G51" s="32"/>
      <c r="H51" s="32"/>
      <c r="I51" s="33"/>
    </row>
    <row r="52" spans="1:9" x14ac:dyDescent="0.3">
      <c r="A52" s="31"/>
      <c r="B52" s="32"/>
      <c r="C52" s="32"/>
      <c r="D52" s="32"/>
      <c r="E52" s="32"/>
      <c r="F52" s="32"/>
      <c r="G52" s="32"/>
      <c r="H52" s="32"/>
      <c r="I52" s="33"/>
    </row>
    <row r="53" spans="1:9" x14ac:dyDescent="0.3">
      <c r="A53" s="31"/>
      <c r="B53" s="32"/>
      <c r="C53" s="32"/>
      <c r="D53" s="32"/>
      <c r="E53" s="32"/>
      <c r="F53" s="32"/>
      <c r="G53" s="32"/>
      <c r="H53" s="32"/>
      <c r="I53" s="33"/>
    </row>
    <row r="54" spans="1:9" x14ac:dyDescent="0.3">
      <c r="A54" s="31"/>
      <c r="B54" s="32"/>
      <c r="C54" s="32"/>
      <c r="D54" s="32"/>
      <c r="E54" s="32"/>
      <c r="F54" s="32"/>
      <c r="G54" s="32"/>
      <c r="H54" s="32"/>
      <c r="I54" s="33"/>
    </row>
    <row r="55" spans="1:9" x14ac:dyDescent="0.3">
      <c r="A55" s="31"/>
      <c r="B55" s="32"/>
      <c r="C55" s="32"/>
      <c r="D55" s="32"/>
      <c r="E55" s="32"/>
      <c r="F55" s="32"/>
      <c r="G55" s="32"/>
      <c r="H55" s="32"/>
      <c r="I55" s="33"/>
    </row>
    <row r="56" spans="1:9" x14ac:dyDescent="0.3">
      <c r="A56" s="31"/>
      <c r="B56" s="32"/>
      <c r="C56" s="32"/>
      <c r="D56" s="32"/>
      <c r="E56" s="32"/>
      <c r="F56" s="32"/>
      <c r="G56" s="32"/>
      <c r="H56" s="32"/>
      <c r="I56" s="33"/>
    </row>
    <row r="57" spans="1:9" x14ac:dyDescent="0.3">
      <c r="A57" s="31"/>
      <c r="B57" s="32"/>
      <c r="C57" s="32"/>
      <c r="D57" s="32"/>
      <c r="E57" s="32"/>
      <c r="F57" s="32"/>
      <c r="G57" s="32"/>
      <c r="H57" s="32"/>
      <c r="I57" s="33"/>
    </row>
    <row r="58" spans="1:9" x14ac:dyDescent="0.3">
      <c r="A58" s="31"/>
      <c r="B58" s="32"/>
      <c r="C58" s="32"/>
      <c r="D58" s="32"/>
      <c r="E58" s="32"/>
      <c r="F58" s="32"/>
      <c r="G58" s="32"/>
      <c r="H58" s="32"/>
      <c r="I58" s="33"/>
    </row>
    <row r="59" spans="1:9" x14ac:dyDescent="0.3">
      <c r="A59" s="31"/>
      <c r="B59" s="32"/>
      <c r="C59" s="32"/>
      <c r="D59" s="32"/>
      <c r="E59" s="32"/>
      <c r="F59" s="32"/>
      <c r="G59" s="32"/>
      <c r="H59" s="32"/>
      <c r="I59" s="33"/>
    </row>
    <row r="60" spans="1:9" ht="14.4" x14ac:dyDescent="0.3">
      <c r="A60" s="31"/>
      <c r="B60" s="32"/>
      <c r="C60" s="32"/>
      <c r="D60" s="32"/>
      <c r="E60" s="32"/>
      <c r="F60" s="32"/>
      <c r="G60" s="32"/>
      <c r="H60"/>
      <c r="I60" s="33"/>
    </row>
    <row r="61" spans="1:9" x14ac:dyDescent="0.3">
      <c r="A61" s="31"/>
      <c r="B61" s="32"/>
      <c r="C61" s="32"/>
      <c r="D61" s="32"/>
      <c r="E61" s="32"/>
      <c r="F61" s="32"/>
      <c r="G61" s="32"/>
      <c r="H61" s="32"/>
      <c r="I61" s="33"/>
    </row>
    <row r="62" spans="1:9" x14ac:dyDescent="0.3">
      <c r="A62" s="31"/>
      <c r="B62" s="32"/>
      <c r="C62" s="32"/>
      <c r="D62" s="32"/>
      <c r="E62" s="32"/>
      <c r="F62" s="32"/>
      <c r="G62" s="32"/>
      <c r="H62" s="32"/>
      <c r="I62" s="33"/>
    </row>
    <row r="63" spans="1:9" x14ac:dyDescent="0.3">
      <c r="A63" s="31"/>
      <c r="B63" s="32"/>
      <c r="C63" s="32"/>
      <c r="D63" s="32"/>
      <c r="E63" s="32"/>
      <c r="F63" s="32"/>
      <c r="G63" s="32"/>
      <c r="H63" s="32"/>
      <c r="I63" s="33"/>
    </row>
    <row r="64" spans="1:9" x14ac:dyDescent="0.3">
      <c r="A64" s="31"/>
      <c r="B64" s="32"/>
      <c r="C64" s="32"/>
      <c r="D64" s="32"/>
      <c r="E64" s="32"/>
      <c r="F64" s="32"/>
      <c r="G64" s="32"/>
      <c r="H64" s="32"/>
      <c r="I64" s="33"/>
    </row>
    <row r="65" spans="1:9" x14ac:dyDescent="0.3">
      <c r="A65" s="87"/>
      <c r="B65" s="88"/>
      <c r="C65" s="88"/>
      <c r="D65" s="88"/>
      <c r="E65" s="88"/>
      <c r="F65" s="88"/>
      <c r="G65" s="88"/>
      <c r="H65" s="88"/>
      <c r="I65" s="89"/>
    </row>
    <row r="66" spans="1:9" x14ac:dyDescent="0.3">
      <c r="A66" s="32"/>
      <c r="B66" s="32"/>
      <c r="C66" s="32"/>
      <c r="D66" s="32"/>
      <c r="E66" s="32"/>
      <c r="F66" s="32"/>
      <c r="G66" s="32"/>
      <c r="H66" s="32"/>
      <c r="I66" s="32"/>
    </row>
    <row r="67" spans="1:9" x14ac:dyDescent="0.3">
      <c r="A67" s="286" t="s">
        <v>48</v>
      </c>
      <c r="B67" s="287"/>
      <c r="C67" s="287"/>
      <c r="D67" s="287"/>
      <c r="E67" s="287"/>
      <c r="F67" s="287"/>
      <c r="G67" s="287"/>
      <c r="H67" s="287"/>
      <c r="I67" s="288"/>
    </row>
    <row r="68" spans="1:9" x14ac:dyDescent="0.3">
      <c r="A68" s="270"/>
      <c r="B68" s="271"/>
      <c r="C68" s="271"/>
      <c r="D68" s="271"/>
      <c r="E68" s="271"/>
      <c r="F68" s="271"/>
      <c r="G68" s="271"/>
      <c r="H68" s="271"/>
      <c r="I68" s="272"/>
    </row>
    <row r="69" spans="1:9" x14ac:dyDescent="0.3">
      <c r="A69" s="275"/>
      <c r="B69" s="276"/>
      <c r="C69" s="276"/>
      <c r="D69" s="276"/>
      <c r="E69" s="276"/>
      <c r="F69" s="276"/>
      <c r="G69" s="276"/>
      <c r="H69" s="276"/>
      <c r="I69" s="277"/>
    </row>
    <row r="70" spans="1:9" x14ac:dyDescent="0.3">
      <c r="A70" s="275"/>
      <c r="B70" s="276"/>
      <c r="C70" s="276"/>
      <c r="D70" s="276"/>
      <c r="E70" s="276"/>
      <c r="F70" s="276"/>
      <c r="G70" s="276"/>
      <c r="H70" s="276"/>
      <c r="I70" s="277"/>
    </row>
    <row r="71" spans="1:9" x14ac:dyDescent="0.3">
      <c r="A71" s="275"/>
      <c r="B71" s="276"/>
      <c r="C71" s="276"/>
      <c r="D71" s="276"/>
      <c r="E71" s="276"/>
      <c r="F71" s="276"/>
      <c r="G71" s="276"/>
      <c r="H71" s="276"/>
      <c r="I71" s="277"/>
    </row>
    <row r="72" spans="1:9" x14ac:dyDescent="0.3">
      <c r="A72" s="32"/>
      <c r="B72" s="32"/>
      <c r="C72" s="32"/>
      <c r="D72" s="32"/>
      <c r="E72" s="32"/>
      <c r="F72" s="32"/>
      <c r="G72" s="32"/>
      <c r="H72" s="32"/>
      <c r="I72" s="32"/>
    </row>
    <row r="73" spans="1:9" x14ac:dyDescent="0.3">
      <c r="A73" s="37" t="s">
        <v>49</v>
      </c>
      <c r="B73" s="37"/>
      <c r="C73" s="37"/>
      <c r="D73" s="37"/>
      <c r="E73" s="37"/>
      <c r="F73" s="278" t="s">
        <v>50</v>
      </c>
      <c r="G73" s="278"/>
      <c r="H73" s="278"/>
      <c r="I73" s="278"/>
    </row>
    <row r="74" spans="1:9" x14ac:dyDescent="0.3">
      <c r="A74" s="190"/>
      <c r="B74" s="190"/>
      <c r="C74" s="190"/>
      <c r="D74" s="38"/>
      <c r="E74" s="38"/>
      <c r="F74" s="269"/>
      <c r="G74" s="269"/>
      <c r="H74" s="269"/>
      <c r="I74" s="269"/>
    </row>
    <row r="75" spans="1:9" x14ac:dyDescent="0.3">
      <c r="A75" s="190"/>
      <c r="B75" s="190"/>
      <c r="C75" s="190"/>
      <c r="D75" s="38"/>
      <c r="E75" s="38"/>
      <c r="F75" s="269"/>
      <c r="G75" s="269"/>
      <c r="H75" s="269"/>
      <c r="I75" s="269"/>
    </row>
    <row r="76" spans="1:9" x14ac:dyDescent="0.3">
      <c r="A76" s="190"/>
      <c r="B76" s="190"/>
      <c r="C76" s="190"/>
      <c r="D76" s="38"/>
      <c r="E76" s="38"/>
      <c r="F76" s="269"/>
      <c r="G76" s="269"/>
      <c r="H76" s="269"/>
      <c r="I76" s="269"/>
    </row>
    <row r="77" spans="1:9" ht="14.4" thickBot="1" x14ac:dyDescent="0.35">
      <c r="A77" s="279"/>
      <c r="B77" s="279"/>
      <c r="C77" s="279"/>
      <c r="D77" s="38"/>
      <c r="E77" s="38"/>
      <c r="F77" s="280"/>
      <c r="G77" s="280"/>
      <c r="H77" s="280"/>
      <c r="I77" s="280"/>
    </row>
    <row r="78" spans="1:9" x14ac:dyDescent="0.3">
      <c r="A78" s="269" t="s">
        <v>170</v>
      </c>
      <c r="B78" s="269"/>
      <c r="C78" s="269"/>
      <c r="D78" s="38"/>
      <c r="E78" s="38"/>
      <c r="F78" s="269" t="s">
        <v>169</v>
      </c>
      <c r="G78" s="269"/>
      <c r="H78" s="269"/>
      <c r="I78" s="269"/>
    </row>
    <row r="79" spans="1:9" x14ac:dyDescent="0.3">
      <c r="A79" s="274" t="s">
        <v>198</v>
      </c>
      <c r="B79" s="274"/>
      <c r="C79" s="274"/>
      <c r="D79" s="38"/>
      <c r="E79" s="38"/>
      <c r="F79" s="190" t="s">
        <v>51</v>
      </c>
      <c r="G79" s="190"/>
      <c r="H79" s="190"/>
      <c r="I79" s="190"/>
    </row>
    <row r="80" spans="1:9" x14ac:dyDescent="0.3">
      <c r="A80" s="86"/>
      <c r="B80" s="86"/>
      <c r="C80" s="86"/>
      <c r="D80" s="38"/>
      <c r="E80" s="38"/>
      <c r="F80" s="85"/>
      <c r="G80" s="85"/>
      <c r="H80" s="85"/>
      <c r="I80" s="85"/>
    </row>
  </sheetData>
  <mergeCells count="41">
    <mergeCell ref="A78:C78"/>
    <mergeCell ref="F78:I78"/>
    <mergeCell ref="A79:C79"/>
    <mergeCell ref="F79:I79"/>
    <mergeCell ref="A68:I68"/>
    <mergeCell ref="A69:I69"/>
    <mergeCell ref="A70:I70"/>
    <mergeCell ref="A71:I71"/>
    <mergeCell ref="F73:I73"/>
    <mergeCell ref="A74:C77"/>
    <mergeCell ref="F74:I77"/>
    <mergeCell ref="A67:I67"/>
    <mergeCell ref="A17:C17"/>
    <mergeCell ref="A18:C18"/>
    <mergeCell ref="A19:C19"/>
    <mergeCell ref="A20:C20"/>
    <mergeCell ref="A21:C21"/>
    <mergeCell ref="A22:C22"/>
    <mergeCell ref="A24:H24"/>
    <mergeCell ref="A25:H25"/>
    <mergeCell ref="A26:H26"/>
    <mergeCell ref="A27:I27"/>
    <mergeCell ref="A28:D28"/>
    <mergeCell ref="A16:C16"/>
    <mergeCell ref="A7:B7"/>
    <mergeCell ref="C7:G7"/>
    <mergeCell ref="A8:H8"/>
    <mergeCell ref="A9:C10"/>
    <mergeCell ref="D9:H9"/>
    <mergeCell ref="A11:C11"/>
    <mergeCell ref="A12:C12"/>
    <mergeCell ref="A13:C13"/>
    <mergeCell ref="A14:C14"/>
    <mergeCell ref="A15:C15"/>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topLeftCell="A5" zoomScale="70" zoomScaleNormal="60" zoomScaleSheetLayoutView="70" zoomScalePageLayoutView="70" workbookViewId="0">
      <selection activeCell="M25" sqref="M25"/>
    </sheetView>
  </sheetViews>
  <sheetFormatPr baseColWidth="10" defaultColWidth="12.44140625" defaultRowHeight="13.8" x14ac:dyDescent="0.3"/>
  <cols>
    <col min="1" max="1" width="14" style="83" customWidth="1"/>
    <col min="2" max="2" width="7.6640625" style="83" customWidth="1"/>
    <col min="3" max="3" width="46.6640625" style="83" customWidth="1"/>
    <col min="4" max="4" width="17.88671875" style="83" customWidth="1"/>
    <col min="5" max="5" width="17.5546875" style="83" customWidth="1"/>
    <col min="6" max="6" width="13.6640625" style="83" customWidth="1"/>
    <col min="7" max="7" width="15.109375" style="83" customWidth="1"/>
    <col min="8" max="8" width="27.6640625" style="83" customWidth="1"/>
    <col min="9" max="9" width="30.5546875" style="83" customWidth="1"/>
    <col min="10" max="10" width="12.44140625" style="83" customWidth="1"/>
    <col min="11" max="16384" width="12.44140625" style="83"/>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55.8" customHeight="1" x14ac:dyDescent="0.3">
      <c r="A5" s="90" t="s">
        <v>33</v>
      </c>
      <c r="B5" s="22">
        <f>PRESUPUESTO!A38</f>
        <v>7</v>
      </c>
      <c r="C5" s="84" t="str">
        <f>PRESUPUESTO!B38</f>
        <v>COMPLEMENTARIOS</v>
      </c>
      <c r="D5" s="90" t="s">
        <v>34</v>
      </c>
      <c r="E5" s="22">
        <f>+PRESUPUESTO!A41</f>
        <v>7.3</v>
      </c>
      <c r="F5" s="293" t="str">
        <f>+PRESUPUESTO!B41</f>
        <v>Acometida subterranea en cable de cobre aislado
4x4+1x8T AWG THHN/THWN-2 600 V 90°C.
Suministro e instalacion. Cod. 7561</v>
      </c>
      <c r="G5" s="294"/>
      <c r="H5" s="294"/>
      <c r="I5" s="295"/>
    </row>
    <row r="6" spans="1:9" x14ac:dyDescent="0.3">
      <c r="A6" s="190"/>
      <c r="B6" s="190"/>
      <c r="C6" s="190"/>
      <c r="D6" s="190"/>
      <c r="E6" s="190"/>
      <c r="F6" s="190"/>
      <c r="G6" s="190"/>
      <c r="H6" s="190"/>
    </row>
    <row r="7" spans="1:9" ht="24.75" customHeight="1" x14ac:dyDescent="0.3">
      <c r="A7" s="296" t="s">
        <v>35</v>
      </c>
      <c r="B7" s="297"/>
      <c r="C7" s="246" t="s">
        <v>197</v>
      </c>
      <c r="D7" s="246"/>
      <c r="E7" s="246"/>
      <c r="F7" s="246"/>
      <c r="G7" s="246"/>
      <c r="H7" s="24" t="s">
        <v>36</v>
      </c>
      <c r="I7" s="43" t="str">
        <f>+PRESUPUESTO!E41</f>
        <v>ml</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str">
        <f>F5</f>
        <v>Acometida subterranea en cable de cobre aislado
4x4+1x8T AWG THHN/THWN-2 600 V 90°C.
Suministro e instalacion. Cod. 7561</v>
      </c>
      <c r="B11" s="244"/>
      <c r="C11" s="244"/>
      <c r="D11" s="26">
        <v>18</v>
      </c>
      <c r="E11" s="26"/>
      <c r="F11" s="26"/>
      <c r="G11" s="41"/>
      <c r="H11" s="26"/>
      <c r="I11" s="26">
        <f>+D11</f>
        <v>18</v>
      </c>
    </row>
    <row r="12" spans="1:9" ht="17.25" customHeight="1" x14ac:dyDescent="0.3">
      <c r="A12" s="212"/>
      <c r="B12" s="213"/>
      <c r="C12" s="214"/>
      <c r="D12" s="26"/>
      <c r="E12" s="26"/>
      <c r="F12" s="26"/>
      <c r="G12" s="26"/>
      <c r="H12" s="26"/>
      <c r="I12" s="26"/>
    </row>
    <row r="13" spans="1:9" x14ac:dyDescent="0.3">
      <c r="I13" s="26"/>
    </row>
    <row r="14" spans="1:9" x14ac:dyDescent="0.3">
      <c r="A14" s="281" t="s">
        <v>45</v>
      </c>
      <c r="B14" s="281"/>
      <c r="C14" s="281"/>
      <c r="D14" s="281"/>
      <c r="E14" s="281"/>
      <c r="F14" s="281"/>
      <c r="G14" s="281"/>
      <c r="H14" s="281"/>
      <c r="I14" s="26">
        <f>SUM(I11:I12)</f>
        <v>18</v>
      </c>
    </row>
    <row r="15" spans="1:9" x14ac:dyDescent="0.3">
      <c r="A15" s="282"/>
      <c r="B15" s="282"/>
      <c r="C15" s="282"/>
      <c r="D15" s="282"/>
      <c r="E15" s="282"/>
      <c r="F15" s="282"/>
      <c r="G15" s="282"/>
      <c r="H15" s="283"/>
      <c r="I15" s="82"/>
    </row>
    <row r="16" spans="1:9" ht="15.6" x14ac:dyDescent="0.3">
      <c r="A16" s="208" t="s">
        <v>46</v>
      </c>
      <c r="B16" s="208"/>
      <c r="C16" s="208"/>
      <c r="D16" s="208"/>
      <c r="E16" s="208"/>
      <c r="F16" s="208"/>
      <c r="G16" s="208"/>
      <c r="H16" s="208"/>
      <c r="I16" s="28">
        <f>I14</f>
        <v>18</v>
      </c>
    </row>
    <row r="17" spans="1:9" x14ac:dyDescent="0.3">
      <c r="A17" s="269"/>
      <c r="B17" s="269"/>
      <c r="C17" s="269"/>
      <c r="D17" s="269"/>
      <c r="E17" s="269"/>
      <c r="F17" s="269"/>
      <c r="G17" s="269"/>
      <c r="H17" s="269"/>
      <c r="I17" s="269"/>
    </row>
    <row r="18" spans="1:9" x14ac:dyDescent="0.3">
      <c r="A18" s="284" t="s">
        <v>47</v>
      </c>
      <c r="B18" s="285"/>
      <c r="C18" s="285"/>
      <c r="D18" s="285"/>
      <c r="E18" s="29"/>
      <c r="F18" s="29"/>
      <c r="G18" s="29"/>
      <c r="H18" s="29"/>
      <c r="I18" s="30"/>
    </row>
    <row r="19" spans="1:9" x14ac:dyDescent="0.3">
      <c r="A19" s="31"/>
      <c r="B19" s="32"/>
      <c r="C19" s="32"/>
      <c r="D19" s="32"/>
      <c r="E19" s="32"/>
      <c r="F19" s="32"/>
      <c r="G19" s="32"/>
      <c r="H19" s="32"/>
      <c r="I19" s="33"/>
    </row>
    <row r="20" spans="1:9" x14ac:dyDescent="0.3">
      <c r="A20" s="31"/>
      <c r="B20" s="32"/>
      <c r="C20" s="32"/>
      <c r="D20" s="32"/>
      <c r="E20" s="32"/>
      <c r="F20" s="32"/>
      <c r="G20" s="32"/>
      <c r="H20" s="32"/>
      <c r="I20" s="33"/>
    </row>
    <row r="21" spans="1:9" ht="14.4" x14ac:dyDescent="0.3">
      <c r="A21" s="31"/>
      <c r="B21" s="32"/>
      <c r="C21"/>
      <c r="D21" s="32"/>
      <c r="E21" s="32"/>
      <c r="F21" s="32"/>
      <c r="G21" s="32"/>
      <c r="H21" s="32"/>
      <c r="I21" s="33"/>
    </row>
    <row r="22" spans="1:9" x14ac:dyDescent="0.3">
      <c r="A22" s="31"/>
      <c r="B22" s="32"/>
      <c r="C22" s="32"/>
      <c r="D22" s="32"/>
      <c r="E22" s="32"/>
      <c r="F22" s="32"/>
      <c r="G22" s="32"/>
      <c r="H22" s="32"/>
      <c r="I22" s="33"/>
    </row>
    <row r="23" spans="1:9" x14ac:dyDescent="0.3">
      <c r="A23" s="31"/>
      <c r="B23" s="32"/>
      <c r="C23" s="32"/>
      <c r="D23" s="32"/>
      <c r="E23" s="32"/>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2"/>
      <c r="B46" s="32"/>
      <c r="C46" s="32"/>
      <c r="D46" s="32"/>
      <c r="E46" s="32"/>
      <c r="F46" s="32"/>
      <c r="G46" s="32"/>
      <c r="H46" s="32"/>
      <c r="I46" s="32"/>
    </row>
    <row r="47" spans="1:9" x14ac:dyDescent="0.3">
      <c r="A47" s="286" t="s">
        <v>48</v>
      </c>
      <c r="B47" s="287"/>
      <c r="C47" s="287"/>
      <c r="D47" s="287"/>
      <c r="E47" s="287"/>
      <c r="F47" s="287"/>
      <c r="G47" s="287"/>
      <c r="H47" s="287"/>
      <c r="I47" s="288"/>
    </row>
    <row r="48" spans="1:9" x14ac:dyDescent="0.3">
      <c r="A48" s="270"/>
      <c r="B48" s="271"/>
      <c r="C48" s="271"/>
      <c r="D48" s="271"/>
      <c r="E48" s="271"/>
      <c r="F48" s="271"/>
      <c r="G48" s="271"/>
      <c r="H48" s="271"/>
      <c r="I48" s="272"/>
    </row>
    <row r="49" spans="1:9" x14ac:dyDescent="0.3">
      <c r="A49" s="275"/>
      <c r="B49" s="276"/>
      <c r="C49" s="276"/>
      <c r="D49" s="276"/>
      <c r="E49" s="276"/>
      <c r="F49" s="276"/>
      <c r="G49" s="276"/>
      <c r="H49" s="276"/>
      <c r="I49" s="277"/>
    </row>
    <row r="50" spans="1:9" x14ac:dyDescent="0.3">
      <c r="A50" s="275"/>
      <c r="B50" s="276"/>
      <c r="C50" s="276"/>
      <c r="D50" s="276"/>
      <c r="E50" s="276"/>
      <c r="F50" s="276"/>
      <c r="G50" s="276"/>
      <c r="H50" s="276"/>
      <c r="I50" s="277"/>
    </row>
    <row r="51" spans="1:9" x14ac:dyDescent="0.3">
      <c r="A51" s="275"/>
      <c r="B51" s="276"/>
      <c r="C51" s="276"/>
      <c r="D51" s="276"/>
      <c r="E51" s="276"/>
      <c r="F51" s="276"/>
      <c r="G51" s="276"/>
      <c r="H51" s="276"/>
      <c r="I51" s="277"/>
    </row>
    <row r="52" spans="1:9" x14ac:dyDescent="0.3">
      <c r="A52" s="32"/>
      <c r="B52" s="32"/>
      <c r="C52" s="32"/>
      <c r="D52" s="32"/>
      <c r="E52" s="32"/>
      <c r="F52" s="32"/>
      <c r="G52" s="32"/>
      <c r="H52" s="32"/>
      <c r="I52" s="32"/>
    </row>
    <row r="53" spans="1:9" x14ac:dyDescent="0.3">
      <c r="A53" s="37" t="s">
        <v>49</v>
      </c>
      <c r="B53" s="37"/>
      <c r="C53" s="37"/>
      <c r="D53" s="37"/>
      <c r="E53" s="37"/>
      <c r="F53" s="278" t="s">
        <v>50</v>
      </c>
      <c r="G53" s="278"/>
      <c r="H53" s="278"/>
      <c r="I53" s="278"/>
    </row>
    <row r="54" spans="1:9" x14ac:dyDescent="0.3">
      <c r="A54" s="190"/>
      <c r="B54" s="190"/>
      <c r="C54" s="190"/>
      <c r="D54" s="38"/>
      <c r="E54" s="38"/>
      <c r="F54" s="269"/>
      <c r="G54" s="269"/>
      <c r="H54" s="269"/>
      <c r="I54" s="269"/>
    </row>
    <row r="55" spans="1:9" x14ac:dyDescent="0.3">
      <c r="A55" s="190"/>
      <c r="B55" s="190"/>
      <c r="C55" s="190"/>
      <c r="D55" s="38"/>
      <c r="E55" s="38"/>
      <c r="F55" s="269"/>
      <c r="G55" s="269"/>
      <c r="H55" s="269"/>
      <c r="I55" s="269"/>
    </row>
    <row r="56" spans="1:9" x14ac:dyDescent="0.3">
      <c r="A56" s="190"/>
      <c r="B56" s="190"/>
      <c r="C56" s="190"/>
      <c r="D56" s="38"/>
      <c r="E56" s="38"/>
      <c r="F56" s="269"/>
      <c r="G56" s="269"/>
      <c r="H56" s="269"/>
      <c r="I56" s="269"/>
    </row>
    <row r="57" spans="1:9" ht="14.4" thickBot="1" x14ac:dyDescent="0.35">
      <c r="A57" s="279"/>
      <c r="B57" s="279"/>
      <c r="C57" s="279"/>
      <c r="D57" s="38"/>
      <c r="E57" s="38"/>
      <c r="F57" s="280"/>
      <c r="G57" s="280"/>
      <c r="H57" s="280"/>
      <c r="I57" s="280"/>
    </row>
    <row r="58" spans="1:9" x14ac:dyDescent="0.3">
      <c r="A58" s="269" t="s">
        <v>170</v>
      </c>
      <c r="B58" s="269"/>
      <c r="C58" s="269"/>
      <c r="D58" s="38"/>
      <c r="E58" s="38"/>
      <c r="F58" s="269" t="s">
        <v>169</v>
      </c>
      <c r="G58" s="269"/>
      <c r="H58" s="269"/>
      <c r="I58" s="269"/>
    </row>
    <row r="59" spans="1:9" x14ac:dyDescent="0.3">
      <c r="A59" s="274" t="s">
        <v>198</v>
      </c>
      <c r="B59" s="274"/>
      <c r="C59" s="274"/>
      <c r="D59" s="38"/>
      <c r="E59" s="38"/>
      <c r="F59" s="190" t="s">
        <v>51</v>
      </c>
      <c r="G59" s="190"/>
      <c r="H59" s="190"/>
      <c r="I59" s="190"/>
    </row>
    <row r="60" spans="1:9" x14ac:dyDescent="0.3">
      <c r="A60" s="86"/>
      <c r="B60" s="86"/>
      <c r="C60" s="86"/>
      <c r="D60" s="38"/>
      <c r="E60" s="38"/>
      <c r="F60" s="85"/>
      <c r="G60" s="85"/>
      <c r="H60" s="85"/>
      <c r="I60" s="85"/>
    </row>
  </sheetData>
  <mergeCells count="31">
    <mergeCell ref="A58:C58"/>
    <mergeCell ref="F58:I58"/>
    <mergeCell ref="A59:C59"/>
    <mergeCell ref="F59:I59"/>
    <mergeCell ref="A48:I48"/>
    <mergeCell ref="A49:I49"/>
    <mergeCell ref="A50:I50"/>
    <mergeCell ref="A51:I51"/>
    <mergeCell ref="F53:I53"/>
    <mergeCell ref="A54:C57"/>
    <mergeCell ref="F54:I57"/>
    <mergeCell ref="A11:C11"/>
    <mergeCell ref="A12:C12"/>
    <mergeCell ref="A47:I47"/>
    <mergeCell ref="A14:H14"/>
    <mergeCell ref="A15:H15"/>
    <mergeCell ref="A16:H16"/>
    <mergeCell ref="A17:I17"/>
    <mergeCell ref="A18:D18"/>
    <mergeCell ref="I9:I10"/>
    <mergeCell ref="A1:I1"/>
    <mergeCell ref="A2:I2"/>
    <mergeCell ref="B3:I3"/>
    <mergeCell ref="A4:I4"/>
    <mergeCell ref="F5:I5"/>
    <mergeCell ref="A6:H6"/>
    <mergeCell ref="A7:B7"/>
    <mergeCell ref="C7:G7"/>
    <mergeCell ref="A8:H8"/>
    <mergeCell ref="A9:C10"/>
    <mergeCell ref="D9:H9"/>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showGridLines="0" view="pageBreakPreview" topLeftCell="A21" zoomScale="70" zoomScaleNormal="60" zoomScaleSheetLayoutView="70" zoomScalePageLayoutView="70" workbookViewId="0">
      <selection activeCell="P34" sqref="P34"/>
    </sheetView>
  </sheetViews>
  <sheetFormatPr baseColWidth="10" defaultColWidth="12.44140625" defaultRowHeight="13.8" x14ac:dyDescent="0.3"/>
  <cols>
    <col min="1" max="1" width="14" style="19" customWidth="1"/>
    <col min="2" max="2" width="7.6640625" style="19" customWidth="1"/>
    <col min="3" max="3" width="46.6640625" style="19" customWidth="1"/>
    <col min="4" max="4" width="17.88671875" style="19" customWidth="1"/>
    <col min="5" max="5" width="17.5546875" style="19" customWidth="1"/>
    <col min="6" max="6" width="13.6640625" style="19" customWidth="1"/>
    <col min="7" max="7" width="15.109375" style="19" customWidth="1"/>
    <col min="8" max="8" width="27.6640625" style="19" customWidth="1"/>
    <col min="9" max="9" width="30.5546875" style="19" customWidth="1"/>
    <col min="10" max="10" width="12.44140625" style="19" customWidth="1"/>
    <col min="11" max="16384" width="12.44140625" style="19"/>
  </cols>
  <sheetData>
    <row r="1" spans="1:9" ht="18" thickBot="1" x14ac:dyDescent="0.35">
      <c r="A1" s="289" t="s">
        <v>31</v>
      </c>
      <c r="B1" s="290"/>
      <c r="C1" s="290"/>
      <c r="D1" s="290"/>
      <c r="E1" s="290"/>
      <c r="F1" s="290"/>
      <c r="G1" s="290"/>
      <c r="H1" s="290"/>
      <c r="I1" s="291"/>
    </row>
    <row r="2" spans="1:9" ht="15.6" x14ac:dyDescent="0.3">
      <c r="A2" s="192"/>
      <c r="B2" s="192"/>
      <c r="C2" s="192"/>
      <c r="D2" s="192"/>
      <c r="E2" s="192"/>
      <c r="F2" s="192"/>
      <c r="G2" s="192"/>
      <c r="H2" s="192"/>
      <c r="I2" s="192"/>
    </row>
    <row r="3" spans="1:9" ht="31.5" customHeight="1" x14ac:dyDescent="0.3">
      <c r="A3" s="20" t="s">
        <v>32</v>
      </c>
      <c r="B3" s="292">
        <f>PRESUPUESTO!$E$2</f>
        <v>0</v>
      </c>
      <c r="C3" s="292"/>
      <c r="D3" s="292"/>
      <c r="E3" s="292"/>
      <c r="F3" s="292"/>
      <c r="G3" s="292"/>
      <c r="H3" s="292"/>
      <c r="I3" s="292"/>
    </row>
    <row r="4" spans="1:9" x14ac:dyDescent="0.3">
      <c r="A4" s="190"/>
      <c r="B4" s="190"/>
      <c r="C4" s="190"/>
      <c r="D4" s="190"/>
      <c r="E4" s="190"/>
      <c r="F4" s="190"/>
      <c r="G4" s="190"/>
      <c r="H4" s="190"/>
      <c r="I4" s="190"/>
    </row>
    <row r="5" spans="1:9" ht="33.75" customHeight="1" x14ac:dyDescent="0.3">
      <c r="A5" s="21" t="s">
        <v>33</v>
      </c>
      <c r="B5" s="22">
        <f>PRESUPUESTO!A38</f>
        <v>7</v>
      </c>
      <c r="C5" s="23" t="str">
        <f>PRESUPUESTO!B38</f>
        <v>COMPLEMENTARIOS</v>
      </c>
      <c r="D5" s="21" t="s">
        <v>34</v>
      </c>
      <c r="E5" s="22" t="e">
        <f>PRESUPUESTO!#REF!</f>
        <v>#REF!</v>
      </c>
      <c r="F5" s="293" t="e">
        <f>PRESUPUESTO!#REF!</f>
        <v>#REF!</v>
      </c>
      <c r="G5" s="294"/>
      <c r="H5" s="294"/>
      <c r="I5" s="295"/>
    </row>
    <row r="6" spans="1:9" x14ac:dyDescent="0.3">
      <c r="A6" s="190"/>
      <c r="B6" s="190"/>
      <c r="C6" s="190"/>
      <c r="D6" s="190"/>
      <c r="E6" s="190"/>
      <c r="F6" s="190"/>
      <c r="G6" s="190"/>
      <c r="H6" s="190"/>
    </row>
    <row r="7" spans="1:9" ht="24.75" customHeight="1" x14ac:dyDescent="0.3">
      <c r="A7" s="296" t="s">
        <v>35</v>
      </c>
      <c r="B7" s="297"/>
      <c r="C7" s="246" t="e">
        <f>+PRESUPUESTO!#REF!</f>
        <v>#REF!</v>
      </c>
      <c r="D7" s="246"/>
      <c r="E7" s="246"/>
      <c r="F7" s="246"/>
      <c r="G7" s="246"/>
      <c r="H7" s="24" t="s">
        <v>36</v>
      </c>
      <c r="I7" s="43" t="e">
        <f>PRESUPUESTO!#REF!</f>
        <v>#REF!</v>
      </c>
    </row>
    <row r="8" spans="1:9" x14ac:dyDescent="0.3">
      <c r="A8" s="190"/>
      <c r="B8" s="190"/>
      <c r="C8" s="190"/>
      <c r="D8" s="190"/>
      <c r="E8" s="190"/>
      <c r="F8" s="190"/>
      <c r="G8" s="190"/>
      <c r="H8" s="190"/>
    </row>
    <row r="9" spans="1:9" x14ac:dyDescent="0.3">
      <c r="A9" s="298" t="s">
        <v>37</v>
      </c>
      <c r="B9" s="298"/>
      <c r="C9" s="298"/>
      <c r="D9" s="299" t="s">
        <v>38</v>
      </c>
      <c r="E9" s="299"/>
      <c r="F9" s="299"/>
      <c r="G9" s="299"/>
      <c r="H9" s="299"/>
      <c r="I9" s="300" t="s">
        <v>39</v>
      </c>
    </row>
    <row r="10" spans="1:9" ht="27.6" x14ac:dyDescent="0.3">
      <c r="A10" s="298"/>
      <c r="B10" s="298"/>
      <c r="C10" s="298"/>
      <c r="D10" s="24" t="s">
        <v>40</v>
      </c>
      <c r="E10" s="24" t="s">
        <v>41</v>
      </c>
      <c r="F10" s="24" t="s">
        <v>42</v>
      </c>
      <c r="G10" s="24" t="s">
        <v>43</v>
      </c>
      <c r="H10" s="24" t="s">
        <v>44</v>
      </c>
      <c r="I10" s="300"/>
    </row>
    <row r="11" spans="1:9" ht="47.25" customHeight="1" x14ac:dyDescent="0.3">
      <c r="A11" s="244" t="e">
        <f>F5</f>
        <v>#REF!</v>
      </c>
      <c r="B11" s="244"/>
      <c r="C11" s="244"/>
      <c r="D11" s="26"/>
      <c r="E11" s="26"/>
      <c r="F11" s="26"/>
      <c r="G11" s="41"/>
      <c r="H11" s="26"/>
      <c r="I11" s="26">
        <v>1</v>
      </c>
    </row>
    <row r="12" spans="1:9" ht="17.25" customHeight="1" x14ac:dyDescent="0.3">
      <c r="A12" s="212"/>
      <c r="B12" s="213"/>
      <c r="C12" s="214"/>
      <c r="D12" s="26"/>
      <c r="E12" s="26"/>
      <c r="F12" s="26"/>
      <c r="G12" s="26"/>
      <c r="H12" s="26"/>
      <c r="I12" s="26"/>
    </row>
    <row r="13" spans="1:9" ht="15" customHeight="1" x14ac:dyDescent="0.3">
      <c r="A13" s="212"/>
      <c r="B13" s="213"/>
      <c r="C13" s="214"/>
      <c r="D13" s="26"/>
      <c r="E13" s="26"/>
      <c r="F13" s="26"/>
      <c r="G13" s="26"/>
      <c r="H13" s="26"/>
      <c r="I13" s="26"/>
    </row>
    <row r="14" spans="1:9" x14ac:dyDescent="0.3">
      <c r="I14" s="26"/>
    </row>
    <row r="15" spans="1:9" x14ac:dyDescent="0.3">
      <c r="A15" s="281" t="s">
        <v>45</v>
      </c>
      <c r="B15" s="281"/>
      <c r="C15" s="281"/>
      <c r="D15" s="281"/>
      <c r="E15" s="281"/>
      <c r="F15" s="281"/>
      <c r="G15" s="281"/>
      <c r="H15" s="281"/>
      <c r="I15" s="26">
        <f>SUM(I11:I13)</f>
        <v>1</v>
      </c>
    </row>
    <row r="16" spans="1:9" x14ac:dyDescent="0.3">
      <c r="A16" s="282"/>
      <c r="B16" s="282"/>
      <c r="C16" s="282"/>
      <c r="D16" s="282"/>
      <c r="E16" s="282"/>
      <c r="F16" s="282"/>
      <c r="G16" s="282"/>
      <c r="H16" s="283"/>
      <c r="I16" s="27"/>
    </row>
    <row r="17" spans="1:9" ht="15.6" x14ac:dyDescent="0.3">
      <c r="A17" s="208" t="s">
        <v>46</v>
      </c>
      <c r="B17" s="208"/>
      <c r="C17" s="208"/>
      <c r="D17" s="208"/>
      <c r="E17" s="208"/>
      <c r="F17" s="208"/>
      <c r="G17" s="208"/>
      <c r="H17" s="208"/>
      <c r="I17" s="28">
        <f>I15</f>
        <v>1</v>
      </c>
    </row>
    <row r="18" spans="1:9" x14ac:dyDescent="0.3">
      <c r="A18" s="269"/>
      <c r="B18" s="269"/>
      <c r="C18" s="269"/>
      <c r="D18" s="269"/>
      <c r="E18" s="269"/>
      <c r="F18" s="269"/>
      <c r="G18" s="269"/>
      <c r="H18" s="269"/>
      <c r="I18" s="269"/>
    </row>
    <row r="19" spans="1:9" x14ac:dyDescent="0.3">
      <c r="A19" s="284" t="s">
        <v>47</v>
      </c>
      <c r="B19" s="285"/>
      <c r="C19" s="285"/>
      <c r="D19" s="285"/>
      <c r="E19" s="29"/>
      <c r="F19" s="29"/>
      <c r="G19" s="29"/>
      <c r="H19" s="29"/>
      <c r="I19" s="30"/>
    </row>
    <row r="20" spans="1:9" x14ac:dyDescent="0.3">
      <c r="A20" s="31"/>
      <c r="B20" s="32"/>
      <c r="C20" s="32"/>
      <c r="D20" s="32"/>
      <c r="E20" s="32"/>
      <c r="F20" s="32"/>
      <c r="G20" s="32"/>
      <c r="H20" s="32"/>
      <c r="I20" s="33"/>
    </row>
    <row r="21" spans="1:9" x14ac:dyDescent="0.3">
      <c r="A21" s="31"/>
      <c r="B21" s="32"/>
      <c r="C21" s="32"/>
      <c r="D21" s="32"/>
      <c r="E21" s="32"/>
      <c r="F21" s="32"/>
      <c r="G21" s="32"/>
      <c r="H21" s="32"/>
      <c r="I21" s="33"/>
    </row>
    <row r="22" spans="1:9" x14ac:dyDescent="0.3">
      <c r="A22" s="31"/>
      <c r="B22" s="32"/>
      <c r="C22" s="32"/>
      <c r="D22" s="32"/>
      <c r="E22" s="32"/>
      <c r="F22" s="32"/>
      <c r="G22" s="32"/>
      <c r="H22" s="32"/>
      <c r="I22" s="33"/>
    </row>
    <row r="23" spans="1:9" x14ac:dyDescent="0.3">
      <c r="A23" s="31"/>
      <c r="B23" s="32"/>
      <c r="C23" s="32"/>
      <c r="D23" s="32"/>
      <c r="E23" s="32"/>
      <c r="F23" s="32"/>
      <c r="G23" s="32"/>
      <c r="H23" s="32"/>
      <c r="I23" s="33"/>
    </row>
    <row r="24" spans="1:9" x14ac:dyDescent="0.3">
      <c r="A24" s="31"/>
      <c r="B24" s="32"/>
      <c r="C24" s="32"/>
      <c r="D24" s="32"/>
      <c r="E24" s="32"/>
      <c r="F24" s="32"/>
      <c r="G24" s="32"/>
      <c r="H24" s="32"/>
      <c r="I24" s="33"/>
    </row>
    <row r="25" spans="1:9" x14ac:dyDescent="0.3">
      <c r="A25" s="31"/>
      <c r="B25" s="32"/>
      <c r="C25" s="32"/>
      <c r="D25" s="32"/>
      <c r="E25" s="32"/>
      <c r="F25" s="32"/>
      <c r="G25" s="32"/>
      <c r="H25" s="32"/>
      <c r="I25" s="33"/>
    </row>
    <row r="26" spans="1:9" x14ac:dyDescent="0.3">
      <c r="A26" s="31"/>
      <c r="B26" s="32"/>
      <c r="C26" s="32"/>
      <c r="D26" s="32"/>
      <c r="E26" s="32"/>
      <c r="F26" s="32"/>
      <c r="G26" s="32"/>
      <c r="H26" s="32"/>
      <c r="I26" s="33"/>
    </row>
    <row r="27" spans="1:9" x14ac:dyDescent="0.3">
      <c r="A27" s="31"/>
      <c r="B27" s="32"/>
      <c r="C27" s="32"/>
      <c r="D27" s="32"/>
      <c r="E27" s="32"/>
      <c r="F27" s="32"/>
      <c r="G27" s="32"/>
      <c r="H27" s="32"/>
      <c r="I27" s="33"/>
    </row>
    <row r="28" spans="1:9" x14ac:dyDescent="0.3">
      <c r="A28" s="31"/>
      <c r="B28" s="32"/>
      <c r="C28" s="32"/>
      <c r="D28" s="32"/>
      <c r="E28" s="32"/>
      <c r="F28" s="32"/>
      <c r="G28" s="32"/>
      <c r="H28" s="32"/>
      <c r="I28" s="33"/>
    </row>
    <row r="29" spans="1:9" x14ac:dyDescent="0.3">
      <c r="A29" s="31"/>
      <c r="B29" s="32"/>
      <c r="C29" s="32"/>
      <c r="D29" s="32"/>
      <c r="E29" s="32"/>
      <c r="F29" s="32"/>
      <c r="G29" s="32"/>
      <c r="H29" s="32"/>
      <c r="I29" s="33"/>
    </row>
    <row r="30" spans="1:9" x14ac:dyDescent="0.3">
      <c r="A30" s="31"/>
      <c r="B30" s="32"/>
      <c r="C30" s="32"/>
      <c r="D30" s="32"/>
      <c r="E30" s="32"/>
      <c r="F30" s="32"/>
      <c r="G30" s="32"/>
      <c r="H30" s="32"/>
      <c r="I30" s="33"/>
    </row>
    <row r="31" spans="1:9" x14ac:dyDescent="0.3">
      <c r="A31" s="31"/>
      <c r="B31" s="32"/>
      <c r="C31" s="32"/>
      <c r="D31" s="32"/>
      <c r="E31" s="32"/>
      <c r="F31" s="32"/>
      <c r="G31" s="32"/>
      <c r="H31" s="32"/>
      <c r="I31" s="33"/>
    </row>
    <row r="32" spans="1:9" x14ac:dyDescent="0.3">
      <c r="A32" s="31"/>
      <c r="B32" s="32"/>
      <c r="C32" s="32"/>
      <c r="D32" s="32"/>
      <c r="E32" s="32"/>
      <c r="F32" s="32"/>
      <c r="G32" s="32"/>
      <c r="H32" s="32"/>
      <c r="I32" s="33"/>
    </row>
    <row r="33" spans="1:9" x14ac:dyDescent="0.3">
      <c r="A33" s="31"/>
      <c r="B33" s="32"/>
      <c r="C33" s="32"/>
      <c r="D33" s="32"/>
      <c r="E33" s="32"/>
      <c r="F33" s="32"/>
      <c r="G33" s="32"/>
      <c r="H33" s="32"/>
      <c r="I33" s="33"/>
    </row>
    <row r="34" spans="1:9" x14ac:dyDescent="0.3">
      <c r="A34" s="31"/>
      <c r="B34" s="32"/>
      <c r="C34" s="32"/>
      <c r="D34" s="32"/>
      <c r="E34" s="32"/>
      <c r="F34" s="32"/>
      <c r="G34" s="32"/>
      <c r="H34" s="32"/>
      <c r="I34" s="33"/>
    </row>
    <row r="35" spans="1:9" x14ac:dyDescent="0.3">
      <c r="A35" s="31"/>
      <c r="B35" s="32"/>
      <c r="C35" s="32"/>
      <c r="D35" s="32"/>
      <c r="E35" s="32"/>
      <c r="F35" s="32"/>
      <c r="G35" s="32"/>
      <c r="H35" s="32"/>
      <c r="I35" s="33"/>
    </row>
    <row r="36" spans="1:9" x14ac:dyDescent="0.3">
      <c r="A36" s="31"/>
      <c r="B36" s="32"/>
      <c r="C36" s="32"/>
      <c r="D36" s="32"/>
      <c r="E36" s="32"/>
      <c r="F36" s="32"/>
      <c r="G36" s="32"/>
      <c r="H36" s="32"/>
      <c r="I36" s="33"/>
    </row>
    <row r="37" spans="1:9" x14ac:dyDescent="0.3">
      <c r="A37" s="31"/>
      <c r="B37" s="32"/>
      <c r="C37" s="32"/>
      <c r="D37" s="32"/>
      <c r="E37" s="32"/>
      <c r="F37" s="32"/>
      <c r="G37" s="32"/>
      <c r="H37" s="32"/>
      <c r="I37" s="33"/>
    </row>
    <row r="38" spans="1:9" x14ac:dyDescent="0.3">
      <c r="A38" s="31"/>
      <c r="B38" s="32"/>
      <c r="C38" s="32"/>
      <c r="D38" s="32"/>
      <c r="E38" s="32"/>
      <c r="F38" s="32"/>
      <c r="G38" s="32"/>
      <c r="H38" s="32"/>
      <c r="I38" s="33"/>
    </row>
    <row r="39" spans="1:9" x14ac:dyDescent="0.3">
      <c r="A39" s="31"/>
      <c r="B39" s="32"/>
      <c r="C39" s="32"/>
      <c r="D39" s="32"/>
      <c r="E39" s="32"/>
      <c r="F39" s="32"/>
      <c r="G39" s="32"/>
      <c r="H39" s="32"/>
      <c r="I39" s="33"/>
    </row>
    <row r="40" spans="1:9" x14ac:dyDescent="0.3">
      <c r="A40" s="31"/>
      <c r="B40" s="32"/>
      <c r="C40" s="32"/>
      <c r="D40" s="32"/>
      <c r="E40" s="32"/>
      <c r="F40" s="32"/>
      <c r="G40" s="32"/>
      <c r="H40" s="32"/>
      <c r="I40" s="33"/>
    </row>
    <row r="41" spans="1:9" x14ac:dyDescent="0.3">
      <c r="A41" s="31"/>
      <c r="B41" s="32"/>
      <c r="C41" s="32"/>
      <c r="D41" s="32"/>
      <c r="E41" s="32"/>
      <c r="F41" s="32"/>
      <c r="G41" s="32"/>
      <c r="H41" s="32"/>
      <c r="I41" s="33"/>
    </row>
    <row r="42" spans="1:9" x14ac:dyDescent="0.3">
      <c r="A42" s="31"/>
      <c r="B42" s="32"/>
      <c r="C42" s="32"/>
      <c r="D42" s="32"/>
      <c r="E42" s="32"/>
      <c r="F42" s="32"/>
      <c r="G42" s="32"/>
      <c r="H42" s="32"/>
      <c r="I42" s="33"/>
    </row>
    <row r="43" spans="1:9" x14ac:dyDescent="0.3">
      <c r="A43" s="31"/>
      <c r="B43" s="32"/>
      <c r="C43" s="32"/>
      <c r="D43" s="32"/>
      <c r="E43" s="32"/>
      <c r="F43" s="32"/>
      <c r="G43" s="32"/>
      <c r="H43" s="32"/>
      <c r="I43" s="33"/>
    </row>
    <row r="44" spans="1:9" x14ac:dyDescent="0.3">
      <c r="A44" s="31"/>
      <c r="B44" s="32"/>
      <c r="C44" s="32"/>
      <c r="D44" s="32"/>
      <c r="E44" s="32"/>
      <c r="F44" s="32"/>
      <c r="G44" s="32"/>
      <c r="H44" s="32"/>
      <c r="I44" s="33"/>
    </row>
    <row r="45" spans="1:9" x14ac:dyDescent="0.3">
      <c r="A45" s="31"/>
      <c r="B45" s="32"/>
      <c r="C45" s="32"/>
      <c r="D45" s="32"/>
      <c r="E45" s="32"/>
      <c r="F45" s="32"/>
      <c r="G45" s="32"/>
      <c r="H45" s="32"/>
      <c r="I45" s="33"/>
    </row>
    <row r="46" spans="1:9" x14ac:dyDescent="0.3">
      <c r="A46" s="31"/>
      <c r="B46" s="32"/>
      <c r="C46" s="32"/>
      <c r="D46" s="32"/>
      <c r="E46" s="32"/>
      <c r="F46" s="32"/>
      <c r="G46" s="32"/>
      <c r="H46" s="32"/>
      <c r="I46" s="33"/>
    </row>
    <row r="47" spans="1:9" x14ac:dyDescent="0.3">
      <c r="A47" s="32"/>
      <c r="B47" s="32"/>
      <c r="C47" s="32"/>
      <c r="D47" s="32"/>
      <c r="E47" s="32"/>
      <c r="F47" s="32"/>
      <c r="G47" s="32"/>
      <c r="H47" s="32"/>
      <c r="I47" s="32"/>
    </row>
    <row r="48" spans="1:9" x14ac:dyDescent="0.3">
      <c r="A48" s="286" t="s">
        <v>48</v>
      </c>
      <c r="B48" s="287"/>
      <c r="C48" s="287"/>
      <c r="D48" s="287"/>
      <c r="E48" s="287"/>
      <c r="F48" s="287"/>
      <c r="G48" s="287"/>
      <c r="H48" s="287"/>
      <c r="I48" s="288"/>
    </row>
    <row r="49" spans="1:9" x14ac:dyDescent="0.3">
      <c r="A49" s="270"/>
      <c r="B49" s="271"/>
      <c r="C49" s="271"/>
      <c r="D49" s="271"/>
      <c r="E49" s="271"/>
      <c r="F49" s="271"/>
      <c r="G49" s="271"/>
      <c r="H49" s="271"/>
      <c r="I49" s="272"/>
    </row>
    <row r="50" spans="1:9" x14ac:dyDescent="0.3">
      <c r="A50" s="275"/>
      <c r="B50" s="276"/>
      <c r="C50" s="276"/>
      <c r="D50" s="276"/>
      <c r="E50" s="276"/>
      <c r="F50" s="276"/>
      <c r="G50" s="276"/>
      <c r="H50" s="276"/>
      <c r="I50" s="277"/>
    </row>
    <row r="51" spans="1:9" x14ac:dyDescent="0.3">
      <c r="A51" s="275"/>
      <c r="B51" s="276"/>
      <c r="C51" s="276"/>
      <c r="D51" s="276"/>
      <c r="E51" s="276"/>
      <c r="F51" s="276"/>
      <c r="G51" s="276"/>
      <c r="H51" s="276"/>
      <c r="I51" s="277"/>
    </row>
    <row r="52" spans="1:9" x14ac:dyDescent="0.3">
      <c r="A52" s="275"/>
      <c r="B52" s="276"/>
      <c r="C52" s="276"/>
      <c r="D52" s="276"/>
      <c r="E52" s="276"/>
      <c r="F52" s="276"/>
      <c r="G52" s="276"/>
      <c r="H52" s="276"/>
      <c r="I52" s="277"/>
    </row>
    <row r="53" spans="1:9" x14ac:dyDescent="0.3">
      <c r="A53" s="32"/>
      <c r="B53" s="32"/>
      <c r="C53" s="32"/>
      <c r="D53" s="32"/>
      <c r="E53" s="32"/>
      <c r="F53" s="32"/>
      <c r="G53" s="32"/>
      <c r="H53" s="32"/>
      <c r="I53" s="32"/>
    </row>
    <row r="54" spans="1:9" x14ac:dyDescent="0.3">
      <c r="A54" s="37" t="s">
        <v>49</v>
      </c>
      <c r="B54" s="37"/>
      <c r="C54" s="37"/>
      <c r="D54" s="37"/>
      <c r="E54" s="37"/>
      <c r="F54" s="278" t="s">
        <v>50</v>
      </c>
      <c r="G54" s="278"/>
      <c r="H54" s="278"/>
      <c r="I54" s="278"/>
    </row>
    <row r="55" spans="1:9" x14ac:dyDescent="0.3">
      <c r="A55" s="190"/>
      <c r="B55" s="190"/>
      <c r="C55" s="190"/>
      <c r="D55" s="38"/>
      <c r="E55" s="38"/>
      <c r="F55" s="269"/>
      <c r="G55" s="269"/>
      <c r="H55" s="269"/>
      <c r="I55" s="269"/>
    </row>
    <row r="56" spans="1:9" x14ac:dyDescent="0.3">
      <c r="A56" s="190"/>
      <c r="B56" s="190"/>
      <c r="C56" s="190"/>
      <c r="D56" s="38"/>
      <c r="E56" s="38"/>
      <c r="F56" s="269"/>
      <c r="G56" s="269"/>
      <c r="H56" s="269"/>
      <c r="I56" s="269"/>
    </row>
    <row r="57" spans="1:9" x14ac:dyDescent="0.3">
      <c r="A57" s="190"/>
      <c r="B57" s="190"/>
      <c r="C57" s="190"/>
      <c r="D57" s="38"/>
      <c r="E57" s="38"/>
      <c r="F57" s="269"/>
      <c r="G57" s="269"/>
      <c r="H57" s="269"/>
      <c r="I57" s="269"/>
    </row>
    <row r="58" spans="1:9" ht="14.4" thickBot="1" x14ac:dyDescent="0.35">
      <c r="A58" s="279"/>
      <c r="B58" s="279"/>
      <c r="C58" s="279"/>
      <c r="D58" s="38"/>
      <c r="E58" s="38"/>
      <c r="F58" s="280"/>
      <c r="G58" s="280"/>
      <c r="H58" s="280"/>
      <c r="I58" s="280"/>
    </row>
    <row r="59" spans="1:9" x14ac:dyDescent="0.3">
      <c r="A59" s="269" t="s">
        <v>170</v>
      </c>
      <c r="B59" s="269"/>
      <c r="C59" s="269"/>
      <c r="D59" s="38"/>
      <c r="E59" s="38"/>
      <c r="F59" s="269" t="s">
        <v>169</v>
      </c>
      <c r="G59" s="269"/>
      <c r="H59" s="269"/>
      <c r="I59" s="269"/>
    </row>
    <row r="60" spans="1:9" x14ac:dyDescent="0.3">
      <c r="A60" s="274" t="s">
        <v>198</v>
      </c>
      <c r="B60" s="274"/>
      <c r="C60" s="274"/>
      <c r="D60" s="38"/>
      <c r="E60" s="38"/>
      <c r="F60" s="190" t="s">
        <v>51</v>
      </c>
      <c r="G60" s="190"/>
      <c r="H60" s="190"/>
      <c r="I60" s="190"/>
    </row>
    <row r="61" spans="1:9" x14ac:dyDescent="0.3">
      <c r="A61" s="39"/>
      <c r="B61" s="39"/>
      <c r="C61" s="39"/>
      <c r="D61" s="38"/>
      <c r="E61" s="38"/>
      <c r="F61" s="40"/>
      <c r="G61" s="40"/>
      <c r="H61" s="40"/>
      <c r="I61" s="40"/>
    </row>
  </sheetData>
  <mergeCells count="32">
    <mergeCell ref="A59:C59"/>
    <mergeCell ref="F59:I59"/>
    <mergeCell ref="A60:C60"/>
    <mergeCell ref="F60:I60"/>
    <mergeCell ref="A49:I49"/>
    <mergeCell ref="A50:I50"/>
    <mergeCell ref="A51:I51"/>
    <mergeCell ref="A52:I52"/>
    <mergeCell ref="F54:I54"/>
    <mergeCell ref="A55:C58"/>
    <mergeCell ref="F55:I58"/>
    <mergeCell ref="A48:I48"/>
    <mergeCell ref="A15:H15"/>
    <mergeCell ref="A16:H16"/>
    <mergeCell ref="A17:H17"/>
    <mergeCell ref="A18:I18"/>
    <mergeCell ref="A19:D19"/>
    <mergeCell ref="A13:C13"/>
    <mergeCell ref="A7:B7"/>
    <mergeCell ref="C7:G7"/>
    <mergeCell ref="A8:H8"/>
    <mergeCell ref="A9:C10"/>
    <mergeCell ref="D9:H9"/>
    <mergeCell ref="A11:C11"/>
    <mergeCell ref="A12:C12"/>
    <mergeCell ref="I9:I10"/>
    <mergeCell ref="A1:I1"/>
    <mergeCell ref="A2:I2"/>
    <mergeCell ref="B3:I3"/>
    <mergeCell ref="A4:I4"/>
    <mergeCell ref="F5:I5"/>
    <mergeCell ref="A6:H6"/>
  </mergeCells>
  <printOptions horizontalCentered="1"/>
  <pageMargins left="0.23622047244094491" right="0.23622047244094491" top="0.82677165354330717" bottom="0.74803149606299213" header="0.31496062992125984" footer="0.31496062992125984"/>
  <pageSetup scale="46" orientation="portrait" r:id="rId1"/>
  <headerFooter alignWithMargins="0">
    <oddHeader>&amp;L&amp;G&amp;C&amp;"Arial,Negrita"&amp;14ALCALDIA MUNICIPAL DE YOPAL
INFRAESTRUCTURA EDUCATIVA
2022&amp;R&amp;G</oddHeader>
    <oddFooter>Página &amp;P</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32</vt:i4>
      </vt:variant>
      <vt:variant>
        <vt:lpstr>Rangos con nombre</vt:lpstr>
      </vt:variant>
      <vt:variant>
        <vt:i4>28</vt:i4>
      </vt:variant>
    </vt:vector>
  </HeadingPairs>
  <TitlesOfParts>
    <vt:vector size="60" baseType="lpstr">
      <vt:lpstr>PRESUPUESTO</vt:lpstr>
      <vt:lpstr>G1</vt:lpstr>
      <vt:lpstr>G2</vt:lpstr>
      <vt:lpstr>G3</vt:lpstr>
      <vt:lpstr>G4</vt:lpstr>
      <vt:lpstr>CRONOGRAMA</vt:lpstr>
      <vt:lpstr>A.P.U.-TRANSPORTE DE MATERIALES</vt:lpstr>
      <vt:lpstr>1,1</vt:lpstr>
      <vt:lpstr>1,2</vt:lpstr>
      <vt:lpstr>1,3</vt:lpstr>
      <vt:lpstr>1,4</vt:lpstr>
      <vt:lpstr>2,1</vt:lpstr>
      <vt:lpstr>2,2</vt:lpstr>
      <vt:lpstr>2,3</vt:lpstr>
      <vt:lpstr>3,1</vt:lpstr>
      <vt:lpstr>3,2</vt:lpstr>
      <vt:lpstr>4,1</vt:lpstr>
      <vt:lpstr>4,2</vt:lpstr>
      <vt:lpstr>4,3</vt:lpstr>
      <vt:lpstr>4,4</vt:lpstr>
      <vt:lpstr>5,1</vt:lpstr>
      <vt:lpstr>5,2</vt:lpstr>
      <vt:lpstr>5,3</vt:lpstr>
      <vt:lpstr>5,4</vt:lpstr>
      <vt:lpstr>5,5</vt:lpstr>
      <vt:lpstr>5,6</vt:lpstr>
      <vt:lpstr>5,7</vt:lpstr>
      <vt:lpstr>6,1</vt:lpstr>
      <vt:lpstr>7,1</vt:lpstr>
      <vt:lpstr>7,2</vt:lpstr>
      <vt:lpstr>7,3</vt:lpstr>
      <vt:lpstr>COTIZADO</vt:lpstr>
      <vt:lpstr>'1,1'!Área_de_impresión</vt:lpstr>
      <vt:lpstr>'1,2'!Área_de_impresión</vt:lpstr>
      <vt:lpstr>'1,3'!Área_de_impresión</vt:lpstr>
      <vt:lpstr>'1,4'!Área_de_impresión</vt:lpstr>
      <vt:lpstr>'2,1'!Área_de_impresión</vt:lpstr>
      <vt:lpstr>'2,2'!Área_de_impresión</vt:lpstr>
      <vt:lpstr>'2,3'!Área_de_impresión</vt:lpstr>
      <vt:lpstr>'3,1'!Área_de_impresión</vt:lpstr>
      <vt:lpstr>'3,2'!Área_de_impresión</vt:lpstr>
      <vt:lpstr>'4,1'!Área_de_impresión</vt:lpstr>
      <vt:lpstr>'4,2'!Área_de_impresión</vt:lpstr>
      <vt:lpstr>'4,3'!Área_de_impresión</vt:lpstr>
      <vt:lpstr>'4,4'!Área_de_impresión</vt:lpstr>
      <vt:lpstr>'5,1'!Área_de_impresión</vt:lpstr>
      <vt:lpstr>'5,2'!Área_de_impresión</vt:lpstr>
      <vt:lpstr>'5,3'!Área_de_impresión</vt:lpstr>
      <vt:lpstr>'5,4'!Área_de_impresión</vt:lpstr>
      <vt:lpstr>'5,5'!Área_de_impresión</vt:lpstr>
      <vt:lpstr>'5,6'!Área_de_impresión</vt:lpstr>
      <vt:lpstr>'5,7'!Área_de_impresión</vt:lpstr>
      <vt:lpstr>'6,1'!Área_de_impresión</vt:lpstr>
      <vt:lpstr>'7,1'!Área_de_impresión</vt:lpstr>
      <vt:lpstr>'7,2'!Área_de_impresión</vt:lpstr>
      <vt:lpstr>'7,3'!Área_de_impresión</vt:lpstr>
      <vt:lpstr>'A.P.U.-TRANSPORTE DE MATERIALES'!Área_de_impresión</vt:lpstr>
      <vt:lpstr>COTIZADO!Área_de_impresión</vt:lpstr>
      <vt:lpstr>'G1'!Área_de_impresión</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ZIPA</dc:creator>
  <cp:lastModifiedBy>Luis Carlos Mora Àvila</cp:lastModifiedBy>
  <cp:lastPrinted>2023-09-14T01:44:03Z</cp:lastPrinted>
  <dcterms:created xsi:type="dcterms:W3CDTF">2022-04-04T16:13:28Z</dcterms:created>
  <dcterms:modified xsi:type="dcterms:W3CDTF">2023-10-24T20:22:04Z</dcterms:modified>
</cp:coreProperties>
</file>