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gela.juyo\Documents\4 GAMB\Compras\2022\RECICLAJE\Informes de Supervision\"/>
    </mc:Choice>
  </mc:AlternateContent>
  <bookViews>
    <workbookView xWindow="0" yWindow="0" windowWidth="28800" windowHeight="12435" firstSheet="1" activeTab="1"/>
  </bookViews>
  <sheets>
    <sheet name="Amortizacion de pagos" sheetId="3" state="hidden" r:id="rId1"/>
    <sheet name="Julio" sheetId="2" r:id="rId2"/>
    <sheet name="Diciembre" sheetId="8" state="hidden" r:id="rId3"/>
  </sheets>
  <definedNames>
    <definedName name="_xlnm.Print_Area" localSheetId="1">Julio!$A$1:$M$92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8" l="1"/>
  <c r="E88" i="8"/>
  <c r="L78" i="8"/>
  <c r="J78" i="8"/>
  <c r="F78" i="8"/>
  <c r="C78" i="8"/>
  <c r="L77" i="8"/>
  <c r="C77" i="8"/>
  <c r="L76" i="8"/>
  <c r="C76" i="8"/>
  <c r="L75" i="8"/>
  <c r="C75" i="8"/>
  <c r="L74" i="8"/>
  <c r="C74" i="8"/>
  <c r="L73" i="8"/>
  <c r="F73" i="8"/>
  <c r="C73" i="8"/>
  <c r="D66" i="8"/>
  <c r="E65" i="8"/>
  <c r="L63" i="8"/>
  <c r="L62" i="8"/>
  <c r="L59" i="8"/>
  <c r="H59" i="8"/>
  <c r="A59" i="8"/>
  <c r="E48" i="8"/>
  <c r="E47" i="8"/>
  <c r="E46" i="8"/>
  <c r="E45" i="8"/>
  <c r="E44" i="8"/>
  <c r="L38" i="8"/>
  <c r="J38" i="8"/>
  <c r="J36" i="8"/>
  <c r="J35" i="8"/>
  <c r="J32" i="8"/>
  <c r="D59" i="8" s="1"/>
  <c r="L31" i="8"/>
  <c r="L30" i="8"/>
  <c r="J30" i="8"/>
  <c r="L28" i="8"/>
  <c r="J28" i="8"/>
  <c r="L23" i="8"/>
  <c r="J23" i="8"/>
  <c r="L18" i="8"/>
  <c r="J18" i="8"/>
  <c r="J13" i="8"/>
  <c r="L12" i="8"/>
  <c r="J12" i="8"/>
  <c r="J11" i="8"/>
  <c r="C11" i="8"/>
  <c r="A11" i="8"/>
  <c r="L8" i="8"/>
  <c r="G8" i="8"/>
  <c r="B8" i="8"/>
  <c r="L70" i="2"/>
  <c r="J70" i="2"/>
  <c r="F70" i="2"/>
  <c r="C70" i="2"/>
  <c r="L69" i="2"/>
  <c r="J69" i="2"/>
  <c r="F69" i="2"/>
  <c r="C69" i="2"/>
  <c r="E61" i="2"/>
  <c r="L59" i="2"/>
  <c r="L58" i="2"/>
  <c r="J32" i="2"/>
  <c r="L24" i="2"/>
  <c r="J24" i="2"/>
  <c r="L19" i="2"/>
  <c r="L14" i="2"/>
  <c r="J14" i="2"/>
  <c r="J13" i="2"/>
  <c r="L12" i="2"/>
  <c r="E14" i="3"/>
  <c r="D14" i="3"/>
  <c r="E13" i="3"/>
  <c r="D13" i="3"/>
  <c r="E12" i="3"/>
  <c r="E11" i="3"/>
  <c r="E10" i="3"/>
  <c r="F9" i="3"/>
  <c r="E9" i="3"/>
  <c r="E8" i="3"/>
  <c r="H7" i="3"/>
  <c r="G7" i="3"/>
  <c r="E7" i="3"/>
  <c r="J33" i="8" l="1"/>
  <c r="J34" i="8" s="1"/>
  <c r="J59" i="8"/>
</calcChain>
</file>

<file path=xl/sharedStrings.xml><?xml version="1.0" encoding="utf-8"?>
<sst xmlns="http://schemas.openxmlformats.org/spreadsheetml/2006/main" count="264" uniqueCount="142">
  <si>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</si>
  <si>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</si>
  <si>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</si>
  <si>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</si>
  <si>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PROCESO:  GESTIÓN ADQUISICIONES</t>
  </si>
  <si>
    <t>SISTEMA DE GESTION INTEGRADO SGI</t>
  </si>
  <si>
    <t xml:space="preserve">Fecha: </t>
  </si>
  <si>
    <t>TIPO DE CONTRATO</t>
  </si>
  <si>
    <t>N° DE  PROCESO EN EL SECOP II /
TIENDA VIRTUAL</t>
  </si>
  <si>
    <t>CONTRATO No.</t>
  </si>
  <si>
    <t>OBJETO:</t>
  </si>
  <si>
    <t>DATOS GENERALES DEL CONTRATO</t>
  </si>
  <si>
    <t>Fecha de suscripción:</t>
  </si>
  <si>
    <t>Valor inicial:</t>
  </si>
  <si>
    <t>VIGENCIA AÑO</t>
  </si>
  <si>
    <t xml:space="preserve">VIGENCIA AÑO </t>
  </si>
  <si>
    <t>1-</t>
  </si>
  <si>
    <t>2-</t>
  </si>
  <si>
    <t>3- </t>
  </si>
  <si>
    <t xml:space="preserve">4- </t>
  </si>
  <si>
    <t>2- </t>
  </si>
  <si>
    <t>3-</t>
  </si>
  <si>
    <t>SIIF</t>
  </si>
  <si>
    <t>N/A</t>
  </si>
  <si>
    <t>Plazo de ejecución</t>
  </si>
  <si>
    <t>FECHA DE INICIO</t>
  </si>
  <si>
    <t>FECHA DE TERMINACION</t>
  </si>
  <si>
    <t>RAZON SOCIAL DEL CONTRATISTA:</t>
  </si>
  <si>
    <t xml:space="preserve">Tipo de Cuenta: </t>
  </si>
  <si>
    <t>Ahorros</t>
  </si>
  <si>
    <t>Corriente</t>
  </si>
  <si>
    <t>X</t>
  </si>
  <si>
    <t>FORMATO</t>
  </si>
  <si>
    <t>INFORME DE SUPERVISIÓN PARA TRÁMITES A PAGO</t>
  </si>
  <si>
    <t>CODIGO</t>
  </si>
  <si>
    <t>GA-GECO-MN-01-FT-05</t>
  </si>
  <si>
    <t>VERSIÓN</t>
  </si>
  <si>
    <t xml:space="preserve">Página: </t>
  </si>
  <si>
    <t xml:space="preserve">Descripción de Servicios a Recibir 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</si>
  <si>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</si>
  <si>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</si>
  <si>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</si>
  <si>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</si>
  <si>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</si>
  <si>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</si>
  <si>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</si>
  <si>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AUTORIZADO PARA PAGO POR LA SUMA DE</t>
  </si>
  <si>
    <t>VALOR EN LETRAS :</t>
  </si>
  <si>
    <t>VIGENCIA</t>
  </si>
  <si>
    <t>VALOR EJECUTADO</t>
  </si>
  <si>
    <t>PENDIENTE EJECUTAR</t>
  </si>
  <si>
    <t>AÑO 2022</t>
  </si>
  <si>
    <t>AÑO XXXX</t>
  </si>
  <si>
    <t>VALOR TOTAL EJECUTADO</t>
  </si>
  <si>
    <t>NUMERO DE CEDULA:</t>
  </si>
  <si>
    <t>FIRMA :</t>
  </si>
  <si>
    <t xml:space="preserve">FIRMA ENTERADO SUBDIRECTOR: </t>
  </si>
  <si>
    <t xml:space="preserve">DOCUMENTOS </t>
  </si>
  <si>
    <t>SI</t>
  </si>
  <si>
    <t>N° FOLIOS</t>
  </si>
  <si>
    <t>Informe de Actividades con sus soportes </t>
  </si>
  <si>
    <t>Pago de Seguridad Social </t>
  </si>
  <si>
    <t>Vigencia del Contrato: 09 MESES</t>
  </si>
  <si>
    <t>ANDRÉS MAURICIO ROMERO VÉLEZ</t>
  </si>
  <si>
    <t>2 DE 2</t>
  </si>
  <si>
    <t>FECHA DE EMISIÓN: 13-07-2022</t>
  </si>
  <si>
    <t>VERSIÓN: 08</t>
  </si>
  <si>
    <t>PAGINA 1 DE 2</t>
  </si>
  <si>
    <t>TIPO DE PROCESO</t>
  </si>
  <si>
    <t>VIGENCIA AÑO (Ej:2022)</t>
  </si>
  <si>
    <t>VIGENCIA AÑO (Ej: 2021)</t>
  </si>
  <si>
    <t>Adiciones (Si aplica) :</t>
  </si>
  <si>
    <t>Reducciones y/o Liberaciones (Si aplica):</t>
  </si>
  <si>
    <t>4-</t>
  </si>
  <si>
    <t>Valor Total Contrato</t>
  </si>
  <si>
    <t>COMPROMISO PRESUPUESTAL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</si>
  <si>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</si>
  <si>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</si>
  <si>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</si>
  <si>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</si>
  <si>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>Fecha de inicio de contrato</t>
  </si>
  <si>
    <t>Prorrogas:  En tiempo</t>
  </si>
  <si>
    <t>O8</t>
  </si>
  <si>
    <t xml:space="preserve">OBSERVACIONES (Si aplica observaciones en el mes a presentar):  </t>
  </si>
  <si>
    <t>VALOR TOTAL CONTRATO
(Agregar adiciones en el valor total)</t>
  </si>
  <si>
    <t xml:space="preserve">VALOR LIBERADO O REDUCCIÓN </t>
  </si>
  <si>
    <t>VALOR TOTAL</t>
  </si>
  <si>
    <t>VALOR TOTAL CONTRATADO</t>
  </si>
  <si>
    <t>VALOR LIBERADO</t>
  </si>
  <si>
    <t>VALOR TOTAL PENDIENTE POR EJECUTAR</t>
  </si>
  <si>
    <r>
      <t>NOTA 2:  E</t>
    </r>
    <r>
      <rPr>
        <b/>
        <u/>
        <sz val="10"/>
        <color theme="1"/>
        <rFont val="Tahoma"/>
        <family val="2"/>
      </rPr>
      <t xml:space="preserve">n lo que respecta a las personas naturales cuyo valor del pago mensual sea superior a los $5.000.000 se deberá anexar el siguiente cuadro. 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</si>
  <si>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</si>
  <si>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</si>
  <si>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</si>
  <si>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</si>
  <si>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</si>
  <si>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</si>
  <si>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</si>
  <si>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</si>
  <si>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t xml:space="preserve">NOMBRES Y APELLIDOS DEL SUPERVISOR: </t>
  </si>
  <si>
    <r>
      <t xml:space="preserve">NOTA 3: </t>
    </r>
    <r>
      <rPr>
        <sz val="10"/>
        <rFont val="Tahoma"/>
        <family val="2"/>
      </rPr>
      <t>Recuerde que en caso de ser contrato de prestación de servicios profesionales o asistenciales, que no facturen, NO se requieren las firmas de enterado Jefe de Unidad y Subdirector</t>
    </r>
  </si>
  <si>
    <t xml:space="preserve">FIRMA ENTERADO JEFE DE UNIDAD: </t>
  </si>
  <si>
    <t>DOCUMENTOS SOPORTES VERIFICADOS Y ANEXOS AL INFORME:</t>
  </si>
  <si>
    <t>Acta de supervisión y/o Factura </t>
  </si>
  <si>
    <t xml:space="preserve">Valor total Contrato </t>
  </si>
  <si>
    <t xml:space="preserve">Valor a pagar </t>
  </si>
  <si>
    <t xml:space="preserve">Saldo </t>
  </si>
  <si>
    <t xml:space="preserve">Enero </t>
  </si>
  <si>
    <t xml:space="preserve">Febrero </t>
  </si>
  <si>
    <t xml:space="preserve">marzo </t>
  </si>
  <si>
    <t xml:space="preserve">abril </t>
  </si>
  <si>
    <t>mayo</t>
  </si>
  <si>
    <t xml:space="preserve">Nombre del Supervisor y fecha de notificación:  </t>
  </si>
  <si>
    <t>x</t>
  </si>
  <si>
    <t>FORMA DE PAGO: Dentro de los 30 días calendario.</t>
  </si>
  <si>
    <r>
      <t xml:space="preserve">NOTA 1: Verifico pago de parafiscales EPS y Pensión </t>
    </r>
    <r>
      <rPr>
        <b/>
        <u/>
        <sz val="10"/>
        <rFont val="Tahoma"/>
        <family val="2"/>
      </rPr>
      <t>2022/07/06</t>
    </r>
    <r>
      <rPr>
        <b/>
        <sz val="10"/>
        <rFont val="Tahoma"/>
        <family val="2"/>
      </rPr>
      <t xml:space="preserve"> y riesgos profesionales </t>
    </r>
    <r>
      <rPr>
        <b/>
        <u/>
        <sz val="10"/>
        <rFont val="Tahoma"/>
        <family val="2"/>
      </rPr>
      <t>2022/07/0</t>
    </r>
    <r>
      <rPr>
        <b/>
        <sz val="10"/>
        <rFont val="Tahoma"/>
        <family val="2"/>
      </rPr>
      <t xml:space="preserve">6 Planilla N° </t>
    </r>
    <r>
      <rPr>
        <b/>
        <u/>
        <sz val="10"/>
        <rFont val="Tahoma"/>
        <family val="2"/>
      </rPr>
      <t>9436267353</t>
    </r>
    <r>
      <rPr>
        <b/>
        <sz val="10"/>
        <rFont val="Tahoma"/>
        <family val="2"/>
      </rPr>
      <t xml:space="preserve"> – correspondiente al mes de </t>
    </r>
    <r>
      <rPr>
        <b/>
        <u/>
        <sz val="10"/>
        <rFont val="Tahoma"/>
        <family val="2"/>
      </rPr>
      <t>JUNIO 2022</t>
    </r>
    <r>
      <rPr>
        <b/>
        <sz val="10"/>
        <rFont val="Tahoma"/>
        <family val="2"/>
      </rPr>
      <t xml:space="preserve">
</t>
    </r>
    <r>
      <rPr>
        <sz val="10"/>
        <rFont val="Tahoma"/>
        <family val="2"/>
      </rPr>
      <t xml:space="preserve">En mi condición de supervisor del contrato, certifico que el/la contratista efectuó los aportes al sistema de seguridad social de del mes de </t>
    </r>
    <r>
      <rPr>
        <b/>
        <u/>
        <sz val="10"/>
        <rFont val="Tahoma"/>
        <family val="2"/>
      </rPr>
      <t>JUNIO 2022</t>
    </r>
    <r>
      <rPr>
        <sz val="10"/>
        <rFont val="Tahoma"/>
        <family val="2"/>
      </rPr>
      <t>; así mismo certifico que el/la) contratista presentó el informe de actividades o la relación de bienes y servicios contratados, el cual es parte integral del presente documento dando cumplimiento a lo contenido en el objeto y las obligaciones del mismo. DOY POR RECIBIDO A SATISFACCION.</t>
    </r>
  </si>
  <si>
    <t>DICIEMBRE 2022</t>
  </si>
  <si>
    <t xml:space="preserve">PRESTACIÓN DE SERVICIOS </t>
  </si>
  <si>
    <t>minima cuantia</t>
  </si>
  <si>
    <t>FORMA DE PAGO: Dentro de los 90 días calendario.</t>
  </si>
  <si>
    <t>FIRMA ENTERADO SUBDIRECTOR:  TC. (RA) Ricardo Arturo Hoyos Lanziano</t>
  </si>
  <si>
    <t>DICIEMBRE</t>
  </si>
  <si>
    <t xml:space="preserve">JULIO </t>
  </si>
  <si>
    <t>AMB</t>
  </si>
  <si>
    <t>FIRMA ENTERADO JEFE DE UNIDAD: CF. (RA) Oscar Mauricio Villegas Botero</t>
  </si>
  <si>
    <t xml:space="preserve">OBSERVACIONES (Si aplica observaciones en el mes a presentar):   </t>
  </si>
  <si>
    <t>OBJETO:   PRESTACIÓN DE SERVICIO DE CLASIFICACIÓN Y APROVECHAMIENTO DE LOS RESIDUOS APROVECHABLES JUNTO CON EL ACOMPAÑAMIENTO Y FOMENTO DE LA CULTURA DE RECICLAJE DEL MATERIAL QUE SE PRODUCEN EN EL HOSPITAL MILITAR CENTRAL</t>
  </si>
  <si>
    <t>Ss. Ruben Dario Devia Ortiz 
30/07/2023</t>
  </si>
  <si>
    <t>ASOCIACION DE RECICLADORES CRECER SIN FRONTERAS</t>
  </si>
  <si>
    <t xml:space="preserve">Banco: </t>
  </si>
  <si>
    <t xml:space="preserve">Cuenta Bancaria No. </t>
  </si>
  <si>
    <t>FECHA DE EMISIÓN: 13-07-2023</t>
  </si>
  <si>
    <t>MC-163-2022-HOMIL</t>
  </si>
  <si>
    <t>Vigencia del Contrato: 11 meses y 19 dias</t>
  </si>
  <si>
    <t>NIT: 900.653.576-7</t>
  </si>
  <si>
    <t xml:space="preserve">CONTRATO N°194-2022
</t>
  </si>
  <si>
    <t>Dirección: Diagonal 38 Sur Nº81g- 66 bodega 5 y 6</t>
  </si>
  <si>
    <t>Teléfono: 3017595025</t>
  </si>
  <si>
    <t>Ss Ruben Dario Devia Ortiz</t>
  </si>
  <si>
    <r>
      <t>NOTA 1: Verifico pago de parafiscales EPS, Pensión y riesgos profesionales  correspondiente al mes de</t>
    </r>
    <r>
      <rPr>
        <b/>
        <u/>
        <sz val="10"/>
        <rFont val="Tahoma"/>
        <family val="2"/>
      </rPr>
      <t xml:space="preserve"> DICIEMBRE de 2022 </t>
    </r>
    <r>
      <rPr>
        <b/>
        <sz val="10"/>
        <rFont val="Tahoma"/>
        <family val="2"/>
      </rPr>
      <t xml:space="preserve">segun acta de supervision adjunta al informe.  
</t>
    </r>
    <r>
      <rPr>
        <sz val="10"/>
        <rFont val="Tahoma"/>
        <family val="2"/>
      </rPr>
      <t xml:space="preserve">En mi condición de supervisor del contrato, certifico que el/la contratista efectuó los aportes al sistema de seguridad social de del mes de DICIEMBRE; así mismo certifico que el/la) contratista presentó el informe de actividades o la relación de bienes y servicios contratados, el cual es parte integral del presente documento dando cumplimiento a lo contenido en el objeto y las obligaciones del mismo. </t>
    </r>
  </si>
  <si>
    <t xml:space="preserve"> PRESTACIÓN DE SERVICIO DE CLASIFICACIÓN Y APROVECHAMIENTO DE LOS RESIDUOS APROVECHABLES JUNTO CON EL ACOMPAÑAMIENTO Y FOMENTO DE LA CULTURA DE RECICLAJE DEL MATERIAL QUE SE PRODUCEN EN EL HOSPITAL MILITAR CENTRAL MES DE DICIEMBRE</t>
  </si>
  <si>
    <t>30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</si>
</sst>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"/>
    <numFmt numFmtId="165" formatCode="&quot;$&quot;\ #,##0.00"/>
    <numFmt numFmtId="166" formatCode="_-&quot;$&quot;\ * #,##0.00_-;\-&quot;$&quot;\ * #,##0.00_-;_-&quot;$&quot;\ * &quot;-&quot;_-;_-@_-"/>
    <numFmt numFmtId="167" formatCode="&quot;$&quot;#,##0.00"/>
    <numFmt numFmtId="168" formatCode="&quot;$&quot;\ #,##0"/>
    <numFmt numFmtId="169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sz val="10"/>
      <name val="Tahoma"/>
      <family val="2"/>
    </font>
    <font>
      <b/>
      <u/>
      <sz val="8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b/>
      <sz val="10"/>
      <color rgb="FF000000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0"/>
      <color theme="1"/>
      <name val="Tahoma"/>
      <family val="2"/>
    </font>
    <font>
      <i/>
      <sz val="11"/>
      <color rgb="FFFF0000"/>
      <name val="Calibri"/>
      <family val="2"/>
      <scheme val="minor"/>
    </font>
    <font>
      <sz val="10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bgColor rgb="FFE5E5E5"/>
      </patternFill>
    </fill>
    <fill>
      <patternFill patternType="gray125">
        <fgColor rgb="FF000000"/>
        <bgColor rgb="FFDFDFDF"/>
      </patternFill>
    </fill>
    <fill>
      <patternFill patternType="solid">
        <fgColor theme="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5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/>
    <xf numFmtId="49" fontId="12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49" fontId="11" fillId="0" borderId="0" xfId="0" applyNumberFormat="1" applyFont="1" applyFill="1" applyBorder="1"/>
    <xf numFmtId="0" fontId="3" fillId="0" borderId="0" xfId="0" applyFont="1" applyAlignment="1">
      <alignment horizontal="left" vertical="center"/>
    </xf>
    <xf numFmtId="0" fontId="7" fillId="2" borderId="0" xfId="0" applyFont="1" applyFill="1"/>
    <xf numFmtId="0" fontId="7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7" fillId="2" borderId="0" xfId="0" applyFont="1" applyFill="1" applyAlignment="1">
      <alignment vertical="center"/>
    </xf>
    <xf numFmtId="168" fontId="7" fillId="2" borderId="0" xfId="0" applyNumberFormat="1" applyFont="1" applyFill="1" applyAlignment="1">
      <alignment vertical="center"/>
    </xf>
    <xf numFmtId="14" fontId="7" fillId="2" borderId="0" xfId="0" applyNumberFormat="1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center" wrapText="1"/>
    </xf>
    <xf numFmtId="0" fontId="7" fillId="0" borderId="0" xfId="0" applyFont="1"/>
    <xf numFmtId="0" fontId="5" fillId="3" borderId="1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30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justify" vertical="center" wrapText="1"/>
    </xf>
    <xf numFmtId="0" fontId="9" fillId="0" borderId="32" xfId="0" applyFont="1" applyBorder="1" applyAlignment="1">
      <alignment horizontal="justify" vertical="center" wrapText="1"/>
    </xf>
    <xf numFmtId="0" fontId="9" fillId="0" borderId="33" xfId="0" applyFont="1" applyBorder="1" applyAlignment="1">
      <alignment horizontal="justify" vertical="center" wrapText="1"/>
    </xf>
    <xf numFmtId="0" fontId="13" fillId="10" borderId="0" xfId="0" applyFont="1" applyFill="1" applyAlignment="1">
      <alignment horizontal="center"/>
    </xf>
    <xf numFmtId="44" fontId="0" fillId="0" borderId="0" xfId="1" applyFont="1"/>
    <xf numFmtId="44" fontId="14" fillId="0" borderId="0" xfId="0" applyNumberFormat="1" applyFont="1"/>
    <xf numFmtId="42" fontId="0" fillId="0" borderId="0" xfId="2" applyFont="1"/>
    <xf numFmtId="44" fontId="16" fillId="0" borderId="0" xfId="0" applyNumberFormat="1" applyFont="1"/>
    <xf numFmtId="0" fontId="5" fillId="2" borderId="0" xfId="0" applyFont="1" applyFill="1" applyBorder="1" applyAlignment="1">
      <alignment horizontal="left"/>
    </xf>
    <xf numFmtId="0" fontId="9" fillId="8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3" fontId="0" fillId="0" borderId="0" xfId="0" applyNumberFormat="1"/>
    <xf numFmtId="0" fontId="17" fillId="0" borderId="0" xfId="0" applyFont="1" applyAlignment="1">
      <alignment horizontal="center" vertical="center"/>
    </xf>
    <xf numFmtId="44" fontId="0" fillId="11" borderId="0" xfId="1" applyFont="1" applyFill="1"/>
    <xf numFmtId="169" fontId="0" fillId="0" borderId="0" xfId="1" applyNumberFormat="1" applyFont="1"/>
    <xf numFmtId="169" fontId="0" fillId="0" borderId="0" xfId="0" applyNumberFormat="1"/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0" fontId="5" fillId="9" borderId="26" xfId="0" applyFont="1" applyFill="1" applyBorder="1" applyAlignment="1">
      <alignment horizontal="center"/>
    </xf>
    <xf numFmtId="0" fontId="5" fillId="9" borderId="27" xfId="0" applyFont="1" applyFill="1" applyBorder="1" applyAlignment="1">
      <alignment horizontal="center"/>
    </xf>
    <xf numFmtId="0" fontId="5" fillId="9" borderId="28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9" fillId="4" borderId="23" xfId="0" applyFont="1" applyFill="1" applyBorder="1" applyAlignment="1">
      <alignment horizontal="left" vertical="center" wrapText="1"/>
    </xf>
    <xf numFmtId="0" fontId="9" fillId="4" borderId="24" xfId="0" applyFont="1" applyFill="1" applyBorder="1" applyAlignment="1">
      <alignment horizontal="left" vertical="center" wrapText="1"/>
    </xf>
    <xf numFmtId="0" fontId="9" fillId="4" borderId="25" xfId="0" applyFont="1" applyFill="1" applyBorder="1" applyAlignment="1">
      <alignment horizontal="left" vertical="center" wrapText="1"/>
    </xf>
    <xf numFmtId="3" fontId="9" fillId="4" borderId="3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9" fillId="4" borderId="15" xfId="0" applyFont="1" applyFill="1" applyBorder="1" applyAlignment="1">
      <alignment horizontal="left" vertical="center" wrapText="1"/>
    </xf>
    <xf numFmtId="0" fontId="9" fillId="4" borderId="16" xfId="0" applyFont="1" applyFill="1" applyBorder="1" applyAlignment="1">
      <alignment horizontal="left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5" fillId="8" borderId="26" xfId="0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 wrapText="1"/>
    </xf>
    <xf numFmtId="0" fontId="15" fillId="8" borderId="39" xfId="0" applyFont="1" applyFill="1" applyBorder="1" applyAlignment="1">
      <alignment horizontal="center" vertical="center" wrapText="1"/>
    </xf>
    <xf numFmtId="0" fontId="15" fillId="8" borderId="40" xfId="0" applyFont="1" applyFill="1" applyBorder="1" applyAlignment="1">
      <alignment horizontal="center" vertical="center" wrapText="1"/>
    </xf>
    <xf numFmtId="0" fontId="15" fillId="8" borderId="41" xfId="0" applyFont="1" applyFill="1" applyBorder="1" applyAlignment="1">
      <alignment horizontal="center" vertical="center" wrapText="1"/>
    </xf>
    <xf numFmtId="0" fontId="15" fillId="8" borderId="45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20" xfId="0" applyFont="1" applyFill="1" applyBorder="1" applyAlignment="1">
      <alignment horizontal="left" vertical="center" wrapText="1"/>
    </xf>
    <xf numFmtId="0" fontId="9" fillId="4" borderId="21" xfId="0" applyFont="1" applyFill="1" applyBorder="1" applyAlignment="1">
      <alignment horizontal="left" vertical="center" wrapText="1"/>
    </xf>
    <xf numFmtId="0" fontId="9" fillId="4" borderId="22" xfId="0" applyFont="1" applyFill="1" applyBorder="1" applyAlignment="1">
      <alignment horizontal="left" vertical="center" wrapText="1"/>
    </xf>
    <xf numFmtId="0" fontId="5" fillId="2" borderId="46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165" fontId="9" fillId="7" borderId="39" xfId="0" applyNumberFormat="1" applyFont="1" applyFill="1" applyBorder="1" applyAlignment="1">
      <alignment horizontal="center" vertical="center" wrapText="1"/>
    </xf>
    <xf numFmtId="165" fontId="9" fillId="7" borderId="40" xfId="0" applyNumberFormat="1" applyFont="1" applyFill="1" applyBorder="1" applyAlignment="1">
      <alignment horizontal="center" vertical="center" wrapText="1"/>
    </xf>
    <xf numFmtId="165" fontId="9" fillId="7" borderId="41" xfId="0" applyNumberFormat="1" applyFont="1" applyFill="1" applyBorder="1" applyAlignment="1">
      <alignment horizontal="center" vertical="center" wrapText="1"/>
    </xf>
    <xf numFmtId="165" fontId="9" fillId="7" borderId="27" xfId="0" applyNumberFormat="1" applyFont="1" applyFill="1" applyBorder="1" applyAlignment="1">
      <alignment horizontal="center" vertical="center" wrapText="1"/>
    </xf>
    <xf numFmtId="165" fontId="9" fillId="7" borderId="28" xfId="0" applyNumberFormat="1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9" fillId="3" borderId="43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65" fontId="9" fillId="0" borderId="13" xfId="0" applyNumberFormat="1" applyFont="1" applyBorder="1" applyAlignment="1">
      <alignment horizontal="center" vertical="center" wrapText="1"/>
    </xf>
    <xf numFmtId="165" fontId="9" fillId="0" borderId="13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left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165" fontId="9" fillId="3" borderId="35" xfId="0" applyNumberFormat="1" applyFont="1" applyFill="1" applyBorder="1" applyAlignment="1">
      <alignment horizontal="center" vertical="center" wrapText="1"/>
    </xf>
    <xf numFmtId="165" fontId="9" fillId="3" borderId="36" xfId="0" applyNumberFormat="1" applyFont="1" applyFill="1" applyBorder="1" applyAlignment="1">
      <alignment horizontal="center" vertical="center" wrapText="1"/>
    </xf>
    <xf numFmtId="165" fontId="9" fillId="3" borderId="37" xfId="0" applyNumberFormat="1" applyFont="1" applyFill="1" applyBorder="1" applyAlignment="1">
      <alignment horizontal="center" vertical="center" wrapText="1"/>
    </xf>
    <xf numFmtId="165" fontId="9" fillId="3" borderId="38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166" fontId="9" fillId="3" borderId="2" xfId="2" applyNumberFormat="1" applyFont="1" applyFill="1" applyBorder="1" applyAlignment="1">
      <alignment horizontal="center" vertical="center" wrapText="1"/>
    </xf>
    <xf numFmtId="166" fontId="9" fillId="3" borderId="4" xfId="2" applyNumberFormat="1" applyFont="1" applyFill="1" applyBorder="1" applyAlignment="1">
      <alignment horizontal="center" vertical="center" wrapText="1"/>
    </xf>
    <xf numFmtId="166" fontId="9" fillId="3" borderId="2" xfId="0" applyNumberFormat="1" applyFont="1" applyFill="1" applyBorder="1" applyAlignment="1">
      <alignment horizontal="center" vertical="center" wrapText="1"/>
    </xf>
    <xf numFmtId="166" fontId="9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166" fontId="11" fillId="0" borderId="2" xfId="2" applyNumberFormat="1" applyFont="1" applyBorder="1" applyAlignment="1">
      <alignment horizontal="center" vertical="center" wrapText="1"/>
    </xf>
    <xf numFmtId="166" fontId="11" fillId="0" borderId="4" xfId="2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14" fontId="11" fillId="0" borderId="1" xfId="0" applyNumberFormat="1" applyFont="1" applyBorder="1" applyAlignment="1">
      <alignment horizontal="center" vertical="center" wrapText="1"/>
    </xf>
    <xf numFmtId="166" fontId="11" fillId="0" borderId="1" xfId="2" applyNumberFormat="1" applyFont="1" applyBorder="1" applyAlignment="1">
      <alignment horizontal="center" vertical="center" wrapText="1"/>
    </xf>
    <xf numFmtId="42" fontId="11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14" fontId="5" fillId="4" borderId="3" xfId="0" applyNumberFormat="1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5" fillId="4" borderId="4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14" fontId="5" fillId="4" borderId="1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4" fontId="5" fillId="4" borderId="3" xfId="0" applyNumberFormat="1" applyFont="1" applyFill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44" fontId="5" fillId="4" borderId="3" xfId="1" applyFont="1" applyFill="1" applyBorder="1" applyAlignment="1">
      <alignment horizontal="left" vertical="center" wrapText="1"/>
    </xf>
    <xf numFmtId="44" fontId="5" fillId="4" borderId="4" xfId="1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14" fontId="5" fillId="4" borderId="3" xfId="0" applyNumberFormat="1" applyFont="1" applyFill="1" applyBorder="1" applyAlignment="1">
      <alignment horizontal="right" vertical="center" wrapText="1"/>
    </xf>
    <xf numFmtId="14" fontId="5" fillId="4" borderId="4" xfId="0" applyNumberFormat="1" applyFont="1" applyFill="1" applyBorder="1" applyAlignment="1">
      <alignment horizontal="right" vertical="center" wrapText="1"/>
    </xf>
    <xf numFmtId="0" fontId="5" fillId="4" borderId="14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17" fontId="4" fillId="2" borderId="7" xfId="0" applyNumberFormat="1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/>
    </xf>
    <xf numFmtId="0" fontId="5" fillId="11" borderId="30" xfId="0" applyFont="1" applyFill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165" fontId="9" fillId="0" borderId="12" xfId="0" applyNumberFormat="1" applyFont="1" applyBorder="1" applyAlignment="1">
      <alignment horizontal="center" vertical="center" wrapText="1"/>
    </xf>
    <xf numFmtId="165" fontId="9" fillId="0" borderId="1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wrapText="1"/>
    </xf>
    <xf numFmtId="0" fontId="9" fillId="4" borderId="9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49" fontId="4" fillId="11" borderId="7" xfId="0" applyNumberFormat="1" applyFont="1" applyFill="1" applyBorder="1" applyAlignment="1">
      <alignment horizontal="left" vertical="center" wrapText="1"/>
    </xf>
    <xf numFmtId="49" fontId="4" fillId="11" borderId="7" xfId="0" applyNumberFormat="1" applyFont="1" applyFill="1" applyBorder="1" applyAlignment="1">
      <alignment horizontal="left"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3369"/>
          <a:ext cx="20502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197644"/>
          <a:ext cx="2050255" cy="7304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7"/>
  <sheetViews>
    <sheetView workbookViewId="0">
      <selection activeCell="C14" sqref="C14"/>
    </sheetView>
  </sheetViews>
  <sheetFormatPr baseColWidth="10" defaultRowHeight="15" x14ac:dyDescent="0.25"/>
  <cols>
    <col min="3" max="3" width="26.28515625" customWidth="1"/>
    <col min="4" max="4" width="21" customWidth="1"/>
    <col min="5" max="5" width="21.28515625" customWidth="1"/>
    <col min="6" max="6" width="15.140625" bestFit="1" customWidth="1"/>
    <col min="7" max="7" width="15.42578125" customWidth="1"/>
    <col min="8" max="8" width="13" bestFit="1" customWidth="1"/>
  </cols>
  <sheetData>
    <row r="4" spans="3:8" x14ac:dyDescent="0.25">
      <c r="C4" s="43" t="s">
        <v>104</v>
      </c>
      <c r="D4" s="55">
        <v>14491812</v>
      </c>
    </row>
    <row r="6" spans="3:8" x14ac:dyDescent="0.25">
      <c r="D6" t="s">
        <v>105</v>
      </c>
      <c r="E6" t="s">
        <v>106</v>
      </c>
    </row>
    <row r="7" spans="3:8" x14ac:dyDescent="0.25">
      <c r="C7" t="s">
        <v>107</v>
      </c>
      <c r="D7" s="44"/>
      <c r="E7" s="44">
        <f>+D4</f>
        <v>14491812</v>
      </c>
      <c r="F7" s="45"/>
      <c r="G7" s="59">
        <f>+E7-H7</f>
        <v>3131921.3000000007</v>
      </c>
      <c r="H7" s="59">
        <f>+D9+D10+D11+D12</f>
        <v>11359890.699999999</v>
      </c>
    </row>
    <row r="8" spans="3:8" x14ac:dyDescent="0.25">
      <c r="C8" t="s">
        <v>108</v>
      </c>
      <c r="D8" s="44">
        <v>0</v>
      </c>
      <c r="E8" s="44">
        <f t="shared" ref="E8:E14" si="0">+E7-D8</f>
        <v>14491812</v>
      </c>
    </row>
    <row r="9" spans="3:8" x14ac:dyDescent="0.25">
      <c r="C9" s="46" t="s">
        <v>109</v>
      </c>
      <c r="D9" s="58">
        <v>3239950</v>
      </c>
      <c r="E9" s="44">
        <f t="shared" si="0"/>
        <v>11251862</v>
      </c>
      <c r="F9" s="47">
        <f>+D10-D9</f>
        <v>-734194.29999999981</v>
      </c>
    </row>
    <row r="10" spans="3:8" x14ac:dyDescent="0.25">
      <c r="C10" s="46" t="s">
        <v>110</v>
      </c>
      <c r="D10" s="58">
        <v>2505755.7000000002</v>
      </c>
      <c r="E10" s="44">
        <f t="shared" si="0"/>
        <v>8746106.3000000007</v>
      </c>
    </row>
    <row r="11" spans="3:8" x14ac:dyDescent="0.25">
      <c r="C11" s="46" t="s">
        <v>111</v>
      </c>
      <c r="D11" s="58">
        <v>2360283</v>
      </c>
      <c r="E11" s="44">
        <f t="shared" si="0"/>
        <v>6385823.3000000007</v>
      </c>
    </row>
    <row r="12" spans="3:8" x14ac:dyDescent="0.25">
      <c r="C12" s="46" t="s">
        <v>122</v>
      </c>
      <c r="D12" s="58">
        <v>3253902</v>
      </c>
      <c r="E12" s="44">
        <f t="shared" si="0"/>
        <v>3131921.3000000007</v>
      </c>
    </row>
    <row r="13" spans="3:8" x14ac:dyDescent="0.25">
      <c r="C13" s="46" t="s">
        <v>123</v>
      </c>
      <c r="D13" s="57">
        <f>+D4/2</f>
        <v>7245906</v>
      </c>
      <c r="E13" s="44">
        <f t="shared" si="0"/>
        <v>-4113984.6999999993</v>
      </c>
    </row>
    <row r="14" spans="3:8" x14ac:dyDescent="0.25">
      <c r="C14" s="46" t="s">
        <v>121</v>
      </c>
      <c r="D14" s="57">
        <f>+D13</f>
        <v>7245906</v>
      </c>
      <c r="E14" s="44">
        <f t="shared" si="0"/>
        <v>-11359890.699999999</v>
      </c>
    </row>
    <row r="15" spans="3:8" x14ac:dyDescent="0.25">
      <c r="C15" s="46"/>
      <c r="D15" s="57"/>
      <c r="E15" s="44"/>
    </row>
    <row r="16" spans="3:8" x14ac:dyDescent="0.25">
      <c r="C16" s="46"/>
      <c r="D16" s="57"/>
      <c r="E16" s="44"/>
    </row>
    <row r="17" spans="3:5" x14ac:dyDescent="0.25">
      <c r="C17" s="46"/>
      <c r="D17" s="57"/>
      <c r="E17" s="44"/>
    </row>
  </sheetData>
  <pageMargins left="0.7" right="0.7" top="0.75" bottom="0.75" header="0.3" footer="0.3"/>
  <pageSetup paperSize="1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T94"/>
  <sheetViews>
    <sheetView tabSelected="1" zoomScaleNormal="100" zoomScaleSheetLayoutView="90" workbookViewId="0">
      <selection activeCell="B8" sqref="B8:D8"/>
    </sheetView>
  </sheetViews>
  <sheetFormatPr baseColWidth="10" defaultColWidth="8" defaultRowHeight="12.75" x14ac:dyDescent="0.2"/>
  <cols>
    <col min="1" max="1" width="13.7109375" style="31" customWidth="1"/>
    <col min="2" max="2" width="14.7109375" style="31" customWidth="1"/>
    <col min="3" max="3" width="12.5703125" style="31" customWidth="1"/>
    <col min="4" max="4" width="11.85546875" style="31" customWidth="1"/>
    <col min="5" max="5" width="12.5703125" style="31" customWidth="1"/>
    <col min="6" max="6" width="7.85546875" style="31" customWidth="1"/>
    <col min="7" max="7" width="8.7109375" style="31" customWidth="1"/>
    <col min="8" max="8" width="12.5703125" style="31" customWidth="1"/>
    <col min="9" max="10" width="11.5703125" style="31" customWidth="1"/>
    <col min="11" max="11" width="16" style="31" customWidth="1"/>
    <col min="12" max="12" width="14.5703125" style="31" customWidth="1"/>
    <col min="13" max="13" width="17.140625" style="31" customWidth="1"/>
    <col min="14" max="17" width="8" style="1"/>
    <col min="18" max="18" width="15.28515625" style="1" bestFit="1" customWidth="1"/>
    <col min="19" max="16384" width="8" style="1"/>
  </cols>
  <sheetData>
    <row r="1" spans="1:15" x14ac:dyDescent="0.2">
      <c r="A1" s="215" t="s">
        <v>0</v>
      </c>
      <c r="B1" s="215"/>
      <c r="C1" s="215"/>
      <c r="D1" s="216" t="s">
        <v>1</v>
      </c>
      <c r="E1" s="217"/>
      <c r="F1" s="217"/>
      <c r="G1" s="217"/>
      <c r="H1" s="217"/>
      <c r="I1" s="217"/>
      <c r="J1" s="218"/>
      <c r="K1" s="219" t="s">
        <v>2</v>
      </c>
      <c r="L1" s="220"/>
      <c r="M1" s="221"/>
    </row>
    <row r="2" spans="1:15" x14ac:dyDescent="0.2">
      <c r="A2" s="222"/>
      <c r="B2" s="222"/>
      <c r="C2" s="223"/>
      <c r="D2" s="226" t="s">
        <v>3</v>
      </c>
      <c r="E2" s="227"/>
      <c r="F2" s="227"/>
      <c r="G2" s="227"/>
      <c r="H2" s="227"/>
      <c r="I2" s="227"/>
      <c r="J2" s="228"/>
      <c r="K2" s="232" t="s">
        <v>131</v>
      </c>
      <c r="L2" s="233"/>
      <c r="M2" s="233"/>
    </row>
    <row r="3" spans="1:15" x14ac:dyDescent="0.2">
      <c r="A3" s="222"/>
      <c r="B3" s="222"/>
      <c r="C3" s="223"/>
      <c r="D3" s="229"/>
      <c r="E3" s="230"/>
      <c r="F3" s="230"/>
      <c r="G3" s="230"/>
      <c r="H3" s="230"/>
      <c r="I3" s="230"/>
      <c r="J3" s="231"/>
      <c r="K3" s="234"/>
      <c r="L3" s="235"/>
      <c r="M3" s="235"/>
    </row>
    <row r="4" spans="1:15" x14ac:dyDescent="0.2">
      <c r="A4" s="222"/>
      <c r="B4" s="222"/>
      <c r="C4" s="223"/>
      <c r="D4" s="236" t="s">
        <v>4</v>
      </c>
      <c r="E4" s="237"/>
      <c r="F4" s="237"/>
      <c r="G4" s="237"/>
      <c r="H4" s="237"/>
      <c r="I4" s="237"/>
      <c r="J4" s="238"/>
      <c r="K4" s="239" t="s">
        <v>66</v>
      </c>
      <c r="L4" s="240"/>
      <c r="M4" s="241"/>
    </row>
    <row r="5" spans="1:15" x14ac:dyDescent="0.2">
      <c r="A5" s="222"/>
      <c r="B5" s="222"/>
      <c r="C5" s="223"/>
      <c r="D5" s="215" t="s">
        <v>5</v>
      </c>
      <c r="E5" s="215"/>
      <c r="F5" s="215"/>
      <c r="G5" s="215"/>
      <c r="H5" s="215"/>
      <c r="I5" s="215"/>
      <c r="J5" s="215"/>
      <c r="K5" s="242" t="s">
        <v>67</v>
      </c>
      <c r="L5" s="242"/>
      <c r="M5" s="243"/>
    </row>
    <row r="6" spans="1:15" x14ac:dyDescent="0.2">
      <c r="A6" s="224"/>
      <c r="B6" s="224"/>
      <c r="C6" s="225"/>
      <c r="D6" s="215"/>
      <c r="E6" s="215"/>
      <c r="F6" s="215"/>
      <c r="G6" s="215"/>
      <c r="H6" s="215"/>
      <c r="I6" s="215"/>
      <c r="J6" s="215"/>
      <c r="K6" s="244"/>
      <c r="L6" s="244"/>
      <c r="M6" s="245"/>
    </row>
    <row r="7" spans="1:15" ht="27.75" customHeight="1" x14ac:dyDescent="0.2">
      <c r="A7" s="32" t="s">
        <v>6</v>
      </c>
      <c r="B7" s="206" t="s">
        <v>141</v>
      </c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</row>
    <row r="8" spans="1:15" s="3" customFormat="1" ht="21" x14ac:dyDescent="0.25">
      <c r="A8" s="33" t="s">
        <v>7</v>
      </c>
      <c r="B8" s="208" t="s">
        <v>117</v>
      </c>
      <c r="C8" s="208"/>
      <c r="D8" s="208"/>
      <c r="E8" s="209" t="s">
        <v>68</v>
      </c>
      <c r="F8" s="210"/>
      <c r="G8" s="211" t="s">
        <v>118</v>
      </c>
      <c r="H8" s="211"/>
      <c r="I8" s="212"/>
      <c r="J8" s="209" t="s">
        <v>8</v>
      </c>
      <c r="K8" s="213"/>
      <c r="L8" s="214" t="s">
        <v>132</v>
      </c>
      <c r="M8" s="214"/>
    </row>
    <row r="9" spans="1:15" s="3" customFormat="1" x14ac:dyDescent="0.25">
      <c r="A9" s="198"/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</row>
    <row r="10" spans="1:15" s="3" customFormat="1" x14ac:dyDescent="0.25">
      <c r="A10" s="120" t="s">
        <v>9</v>
      </c>
      <c r="B10" s="120"/>
      <c r="C10" s="120" t="s">
        <v>10</v>
      </c>
      <c r="D10" s="120"/>
      <c r="E10" s="120" t="s">
        <v>11</v>
      </c>
      <c r="F10" s="120"/>
      <c r="G10" s="120"/>
      <c r="H10" s="120"/>
      <c r="I10" s="120"/>
      <c r="J10" s="120"/>
      <c r="K10" s="120"/>
      <c r="L10" s="120"/>
      <c r="M10" s="120"/>
    </row>
    <row r="11" spans="1:15" s="3" customFormat="1" x14ac:dyDescent="0.25">
      <c r="A11" s="174" t="s">
        <v>135</v>
      </c>
      <c r="B11" s="174"/>
      <c r="C11" s="199" t="s">
        <v>126</v>
      </c>
      <c r="D11" s="200"/>
      <c r="E11" s="165" t="s">
        <v>12</v>
      </c>
      <c r="F11" s="166"/>
      <c r="G11" s="166"/>
      <c r="H11" s="166"/>
      <c r="I11" s="166"/>
      <c r="J11" s="201">
        <v>44754</v>
      </c>
      <c r="K11" s="201"/>
      <c r="L11" s="201"/>
      <c r="M11" s="202"/>
    </row>
    <row r="12" spans="1:15" s="3" customFormat="1" x14ac:dyDescent="0.25">
      <c r="A12" s="174"/>
      <c r="B12" s="174"/>
      <c r="C12" s="160"/>
      <c r="D12" s="161"/>
      <c r="E12" s="193" t="s">
        <v>13</v>
      </c>
      <c r="F12" s="194"/>
      <c r="G12" s="194"/>
      <c r="H12" s="194"/>
      <c r="I12" s="194"/>
      <c r="J12" s="191"/>
      <c r="K12" s="191"/>
      <c r="L12" s="191" t="e">
        <f>L13+#REF!+#REF!+#REF!+#REF!</f>
        <v>#REF!</v>
      </c>
      <c r="M12" s="192"/>
    </row>
    <row r="13" spans="1:15" s="3" customFormat="1" x14ac:dyDescent="0.25">
      <c r="A13" s="174"/>
      <c r="B13" s="174"/>
      <c r="C13" s="160"/>
      <c r="D13" s="161"/>
      <c r="E13" s="205" t="s">
        <v>69</v>
      </c>
      <c r="F13" s="94"/>
      <c r="G13" s="94"/>
      <c r="H13" s="94"/>
      <c r="I13" s="94"/>
      <c r="J13" s="191">
        <f>+J12</f>
        <v>0</v>
      </c>
      <c r="K13" s="191"/>
      <c r="L13" s="191">
        <v>0</v>
      </c>
      <c r="M13" s="192"/>
      <c r="O13" s="4"/>
    </row>
    <row r="14" spans="1:15" s="3" customFormat="1" x14ac:dyDescent="0.25">
      <c r="A14" s="174"/>
      <c r="B14" s="174"/>
      <c r="C14" s="160"/>
      <c r="D14" s="161"/>
      <c r="E14" s="203" t="s">
        <v>71</v>
      </c>
      <c r="F14" s="204"/>
      <c r="G14" s="204"/>
      <c r="H14" s="204"/>
      <c r="I14" s="204"/>
      <c r="J14" s="191">
        <f>SUM(J15:M18)</f>
        <v>0</v>
      </c>
      <c r="K14" s="191"/>
      <c r="L14" s="191">
        <f>SUM(L15:M17)</f>
        <v>0</v>
      </c>
      <c r="M14" s="192"/>
    </row>
    <row r="15" spans="1:15" s="3" customFormat="1" x14ac:dyDescent="0.25">
      <c r="A15" s="174"/>
      <c r="B15" s="174"/>
      <c r="C15" s="160"/>
      <c r="D15" s="161"/>
      <c r="E15" s="193" t="s">
        <v>16</v>
      </c>
      <c r="F15" s="194"/>
      <c r="G15" s="194"/>
      <c r="H15" s="194"/>
      <c r="I15" s="194"/>
      <c r="J15" s="191">
        <v>0</v>
      </c>
      <c r="K15" s="191"/>
      <c r="L15" s="191">
        <v>0</v>
      </c>
      <c r="M15" s="192"/>
    </row>
    <row r="16" spans="1:15" s="3" customFormat="1" x14ac:dyDescent="0.25">
      <c r="A16" s="174"/>
      <c r="B16" s="174"/>
      <c r="C16" s="160"/>
      <c r="D16" s="161"/>
      <c r="E16" s="193" t="s">
        <v>17</v>
      </c>
      <c r="F16" s="194"/>
      <c r="G16" s="194"/>
      <c r="H16" s="194"/>
      <c r="I16" s="194"/>
      <c r="J16" s="191">
        <v>0</v>
      </c>
      <c r="K16" s="191"/>
      <c r="L16" s="191">
        <v>0</v>
      </c>
      <c r="M16" s="192"/>
    </row>
    <row r="17" spans="1:13" s="3" customFormat="1" x14ac:dyDescent="0.25">
      <c r="A17" s="174"/>
      <c r="B17" s="174"/>
      <c r="C17" s="160"/>
      <c r="D17" s="161"/>
      <c r="E17" s="193" t="s">
        <v>18</v>
      </c>
      <c r="F17" s="194"/>
      <c r="G17" s="194"/>
      <c r="H17" s="194"/>
      <c r="I17" s="194"/>
      <c r="J17" s="191">
        <v>0</v>
      </c>
      <c r="K17" s="191"/>
      <c r="L17" s="191"/>
      <c r="M17" s="192"/>
    </row>
    <row r="18" spans="1:13" s="3" customFormat="1" x14ac:dyDescent="0.25">
      <c r="A18" s="174"/>
      <c r="B18" s="174"/>
      <c r="C18" s="160"/>
      <c r="D18" s="161"/>
      <c r="E18" s="34" t="s">
        <v>19</v>
      </c>
      <c r="F18" s="35"/>
      <c r="G18" s="35"/>
      <c r="H18" s="35"/>
      <c r="I18" s="35"/>
      <c r="J18" s="191">
        <v>0</v>
      </c>
      <c r="K18" s="191"/>
      <c r="L18" s="191"/>
      <c r="M18" s="192"/>
    </row>
    <row r="19" spans="1:13" s="3" customFormat="1" x14ac:dyDescent="0.25">
      <c r="A19" s="174"/>
      <c r="B19" s="174"/>
      <c r="C19" s="160"/>
      <c r="D19" s="161"/>
      <c r="E19" s="193" t="s">
        <v>72</v>
      </c>
      <c r="F19" s="194"/>
      <c r="G19" s="194"/>
      <c r="H19" s="194"/>
      <c r="I19" s="194"/>
      <c r="J19" s="191"/>
      <c r="K19" s="191"/>
      <c r="L19" s="191">
        <f>SUM(L20,L21,M23)</f>
        <v>0</v>
      </c>
      <c r="M19" s="192"/>
    </row>
    <row r="20" spans="1:13" s="3" customFormat="1" x14ac:dyDescent="0.25">
      <c r="A20" s="174"/>
      <c r="B20" s="174"/>
      <c r="C20" s="160"/>
      <c r="D20" s="161"/>
      <c r="E20" s="193" t="s">
        <v>16</v>
      </c>
      <c r="F20" s="194"/>
      <c r="G20" s="194"/>
      <c r="H20" s="194"/>
      <c r="I20" s="194"/>
      <c r="J20" s="191"/>
      <c r="K20" s="191"/>
      <c r="L20" s="191">
        <v>0</v>
      </c>
      <c r="M20" s="192"/>
    </row>
    <row r="21" spans="1:13" s="3" customFormat="1" x14ac:dyDescent="0.25">
      <c r="A21" s="174"/>
      <c r="B21" s="174"/>
      <c r="C21" s="160"/>
      <c r="D21" s="161"/>
      <c r="E21" s="193" t="s">
        <v>20</v>
      </c>
      <c r="F21" s="194"/>
      <c r="G21" s="194"/>
      <c r="H21" s="194"/>
      <c r="I21" s="194"/>
      <c r="J21" s="191">
        <v>0</v>
      </c>
      <c r="K21" s="191"/>
      <c r="L21" s="191">
        <v>0</v>
      </c>
      <c r="M21" s="192"/>
    </row>
    <row r="22" spans="1:13" s="3" customFormat="1" x14ac:dyDescent="0.25">
      <c r="A22" s="174"/>
      <c r="B22" s="174"/>
      <c r="C22" s="160"/>
      <c r="D22" s="161"/>
      <c r="E22" s="34" t="s">
        <v>21</v>
      </c>
      <c r="F22" s="35"/>
      <c r="G22" s="35"/>
      <c r="H22" s="35"/>
      <c r="I22" s="35"/>
      <c r="J22" s="191">
        <v>0</v>
      </c>
      <c r="K22" s="191"/>
      <c r="L22" s="191"/>
      <c r="M22" s="192"/>
    </row>
    <row r="23" spans="1:13" s="3" customFormat="1" x14ac:dyDescent="0.25">
      <c r="A23" s="174"/>
      <c r="B23" s="174"/>
      <c r="C23" s="160"/>
      <c r="D23" s="161"/>
      <c r="E23" s="193" t="s">
        <v>73</v>
      </c>
      <c r="F23" s="194"/>
      <c r="G23" s="194"/>
      <c r="H23" s="194"/>
      <c r="I23" s="194"/>
      <c r="J23" s="191">
        <v>0</v>
      </c>
      <c r="K23" s="191"/>
      <c r="L23" s="191"/>
      <c r="M23" s="192">
        <v>0</v>
      </c>
    </row>
    <row r="24" spans="1:13" s="3" customFormat="1" x14ac:dyDescent="0.25">
      <c r="A24" s="174"/>
      <c r="B24" s="174"/>
      <c r="C24" s="160"/>
      <c r="D24" s="161"/>
      <c r="E24" s="168" t="s">
        <v>74</v>
      </c>
      <c r="F24" s="169"/>
      <c r="G24" s="169"/>
      <c r="H24" s="169"/>
      <c r="I24" s="170"/>
      <c r="J24" s="191">
        <f>+J12+J14-J19</f>
        <v>0</v>
      </c>
      <c r="K24" s="191"/>
      <c r="L24" s="191" t="e">
        <f>L12+L14-L19</f>
        <v>#REF!</v>
      </c>
      <c r="M24" s="192"/>
    </row>
    <row r="25" spans="1:13" s="3" customFormat="1" x14ac:dyDescent="0.25">
      <c r="A25" s="174"/>
      <c r="B25" s="174"/>
      <c r="C25" s="160"/>
      <c r="D25" s="161"/>
      <c r="E25" s="168" t="s">
        <v>75</v>
      </c>
      <c r="F25" s="169"/>
      <c r="G25" s="169"/>
      <c r="H25" s="169"/>
      <c r="I25" s="170"/>
      <c r="J25" s="168" t="s">
        <v>22</v>
      </c>
      <c r="K25" s="169"/>
      <c r="L25" s="120" t="s">
        <v>76</v>
      </c>
      <c r="M25" s="120"/>
    </row>
    <row r="26" spans="1:13" s="3" customFormat="1" x14ac:dyDescent="0.25">
      <c r="A26" s="174"/>
      <c r="B26" s="174"/>
      <c r="C26" s="160"/>
      <c r="D26" s="161"/>
      <c r="E26" s="195"/>
      <c r="F26" s="196"/>
      <c r="G26" s="196"/>
      <c r="H26" s="196"/>
      <c r="I26" s="197"/>
      <c r="J26" s="174">
        <v>1</v>
      </c>
      <c r="K26" s="174"/>
      <c r="L26" s="174">
        <v>1</v>
      </c>
      <c r="M26" s="174"/>
    </row>
    <row r="27" spans="1:13" s="3" customFormat="1" x14ac:dyDescent="0.25">
      <c r="A27" s="174"/>
      <c r="B27" s="174"/>
      <c r="C27" s="160"/>
      <c r="D27" s="161"/>
      <c r="E27" s="171"/>
      <c r="F27" s="172"/>
      <c r="G27" s="172"/>
      <c r="H27" s="172"/>
      <c r="I27" s="173"/>
      <c r="J27" s="185" t="s">
        <v>6</v>
      </c>
      <c r="K27" s="186"/>
      <c r="L27" s="187"/>
      <c r="M27" s="188"/>
    </row>
    <row r="28" spans="1:13" s="3" customFormat="1" x14ac:dyDescent="0.25">
      <c r="A28" s="174"/>
      <c r="B28" s="174"/>
      <c r="C28" s="160"/>
      <c r="D28" s="161"/>
      <c r="E28" s="165" t="s">
        <v>77</v>
      </c>
      <c r="F28" s="166"/>
      <c r="G28" s="166"/>
      <c r="H28" s="166"/>
      <c r="I28" s="166"/>
      <c r="J28" s="189"/>
      <c r="K28" s="189"/>
      <c r="L28" s="189"/>
      <c r="M28" s="190"/>
    </row>
    <row r="29" spans="1:13" s="3" customFormat="1" x14ac:dyDescent="0.25">
      <c r="A29" s="174"/>
      <c r="B29" s="174"/>
      <c r="C29" s="160"/>
      <c r="D29" s="161"/>
      <c r="E29" s="165" t="s">
        <v>78</v>
      </c>
      <c r="F29" s="166"/>
      <c r="G29" s="166"/>
      <c r="H29" s="166"/>
      <c r="I29" s="166"/>
      <c r="J29" s="189"/>
      <c r="K29" s="189"/>
      <c r="L29" s="189"/>
      <c r="M29" s="190"/>
    </row>
    <row r="30" spans="1:13" s="7" customFormat="1" x14ac:dyDescent="0.25">
      <c r="A30" s="174"/>
      <c r="B30" s="174"/>
      <c r="C30" s="160"/>
      <c r="D30" s="161"/>
      <c r="E30" s="177" t="s">
        <v>79</v>
      </c>
      <c r="F30" s="178"/>
      <c r="G30" s="178"/>
      <c r="H30" s="178"/>
      <c r="I30" s="178"/>
      <c r="J30" s="179"/>
      <c r="K30" s="180"/>
      <c r="L30" s="180"/>
      <c r="M30" s="181"/>
    </row>
    <row r="31" spans="1:13" s="7" customFormat="1" ht="24.75" customHeight="1" x14ac:dyDescent="0.25">
      <c r="A31" s="174"/>
      <c r="B31" s="174"/>
      <c r="C31" s="160"/>
      <c r="D31" s="161"/>
      <c r="E31" s="176" t="s">
        <v>112</v>
      </c>
      <c r="F31" s="176"/>
      <c r="G31" s="176"/>
      <c r="H31" s="176"/>
      <c r="I31" s="176"/>
      <c r="J31" s="182" t="s">
        <v>127</v>
      </c>
      <c r="K31" s="182"/>
      <c r="L31" s="182"/>
      <c r="M31" s="182"/>
    </row>
    <row r="32" spans="1:13" s="7" customFormat="1" x14ac:dyDescent="0.25">
      <c r="A32" s="174"/>
      <c r="B32" s="174"/>
      <c r="C32" s="160"/>
      <c r="D32" s="161"/>
      <c r="E32" s="183" t="s">
        <v>80</v>
      </c>
      <c r="F32" s="183"/>
      <c r="G32" s="183"/>
      <c r="H32" s="183"/>
      <c r="I32" s="183"/>
      <c r="J32" s="184">
        <f>+L27</f>
        <v>0</v>
      </c>
      <c r="K32" s="182"/>
      <c r="L32" s="182"/>
      <c r="M32" s="182"/>
    </row>
    <row r="33" spans="1:13" s="3" customFormat="1" x14ac:dyDescent="0.25">
      <c r="A33" s="174"/>
      <c r="B33" s="174"/>
      <c r="C33" s="160"/>
      <c r="D33" s="161"/>
      <c r="E33" s="120" t="s">
        <v>24</v>
      </c>
      <c r="F33" s="120"/>
      <c r="G33" s="120"/>
      <c r="H33" s="120"/>
      <c r="I33" s="120"/>
      <c r="J33" s="120" t="s">
        <v>25</v>
      </c>
      <c r="K33" s="120"/>
      <c r="L33" s="120" t="s">
        <v>26</v>
      </c>
      <c r="M33" s="120"/>
    </row>
    <row r="34" spans="1:13" s="3" customFormat="1" x14ac:dyDescent="0.25">
      <c r="A34" s="174"/>
      <c r="B34" s="174"/>
      <c r="C34" s="160"/>
      <c r="D34" s="161"/>
      <c r="E34" s="120"/>
      <c r="F34" s="120"/>
      <c r="G34" s="120"/>
      <c r="H34" s="120"/>
      <c r="I34" s="120"/>
      <c r="J34" s="175">
        <v>44754</v>
      </c>
      <c r="K34" s="174"/>
      <c r="L34" s="175">
        <v>45138</v>
      </c>
      <c r="M34" s="175"/>
    </row>
    <row r="35" spans="1:13" s="3" customFormat="1" x14ac:dyDescent="0.25">
      <c r="A35" s="174"/>
      <c r="B35" s="174"/>
      <c r="C35" s="160"/>
      <c r="D35" s="161"/>
      <c r="E35" s="176" t="s">
        <v>133</v>
      </c>
      <c r="F35" s="176"/>
      <c r="G35" s="176"/>
      <c r="H35" s="176"/>
      <c r="I35" s="176"/>
      <c r="J35" s="176"/>
      <c r="K35" s="176"/>
      <c r="L35" s="176"/>
      <c r="M35" s="176"/>
    </row>
    <row r="36" spans="1:13" s="3" customFormat="1" x14ac:dyDescent="0.25">
      <c r="A36" s="174"/>
      <c r="B36" s="174"/>
      <c r="C36" s="160"/>
      <c r="D36" s="161"/>
      <c r="E36" s="176" t="s">
        <v>81</v>
      </c>
      <c r="F36" s="176"/>
      <c r="G36" s="176"/>
      <c r="H36" s="176"/>
      <c r="I36" s="176"/>
      <c r="J36" s="176"/>
      <c r="K36" s="176"/>
      <c r="L36" s="176"/>
      <c r="M36" s="176"/>
    </row>
    <row r="37" spans="1:13" s="3" customFormat="1" x14ac:dyDescent="0.25">
      <c r="A37" s="174"/>
      <c r="B37" s="174"/>
      <c r="C37" s="160"/>
      <c r="D37" s="161"/>
      <c r="E37" s="165" t="s">
        <v>16</v>
      </c>
      <c r="F37" s="166"/>
      <c r="G37" s="166"/>
      <c r="H37" s="166"/>
      <c r="I37" s="166"/>
      <c r="J37" s="166"/>
      <c r="K37" s="166"/>
      <c r="L37" s="166"/>
      <c r="M37" s="167"/>
    </row>
    <row r="38" spans="1:13" s="3" customFormat="1" x14ac:dyDescent="0.25">
      <c r="A38" s="174"/>
      <c r="B38" s="174"/>
      <c r="C38" s="160"/>
      <c r="D38" s="161"/>
      <c r="E38" s="176" t="s">
        <v>17</v>
      </c>
      <c r="F38" s="176"/>
      <c r="G38" s="176"/>
      <c r="H38" s="176"/>
      <c r="I38" s="176"/>
      <c r="J38" s="176"/>
      <c r="K38" s="176"/>
      <c r="L38" s="176"/>
      <c r="M38" s="176"/>
    </row>
    <row r="39" spans="1:13" s="3" customFormat="1" x14ac:dyDescent="0.25">
      <c r="A39" s="174"/>
      <c r="B39" s="174"/>
      <c r="C39" s="163"/>
      <c r="D39" s="164"/>
      <c r="E39" s="176" t="s">
        <v>21</v>
      </c>
      <c r="F39" s="176"/>
      <c r="G39" s="176"/>
      <c r="H39" s="176"/>
      <c r="I39" s="176"/>
      <c r="J39" s="176"/>
      <c r="K39" s="176"/>
      <c r="L39" s="176"/>
      <c r="M39" s="176"/>
    </row>
    <row r="40" spans="1:13" s="3" customFormat="1" x14ac:dyDescent="0.25">
      <c r="A40" s="168" t="s">
        <v>27</v>
      </c>
      <c r="B40" s="169"/>
      <c r="C40" s="169"/>
      <c r="D40" s="169"/>
      <c r="E40" s="165" t="s">
        <v>134</v>
      </c>
      <c r="F40" s="166"/>
      <c r="G40" s="166"/>
      <c r="H40" s="166"/>
      <c r="I40" s="166"/>
      <c r="J40" s="166"/>
      <c r="K40" s="166"/>
      <c r="L40" s="166"/>
      <c r="M40" s="167"/>
    </row>
    <row r="41" spans="1:13" s="3" customFormat="1" x14ac:dyDescent="0.25">
      <c r="A41" s="159" t="s">
        <v>128</v>
      </c>
      <c r="B41" s="160"/>
      <c r="C41" s="160"/>
      <c r="D41" s="161"/>
      <c r="E41" s="165" t="s">
        <v>136</v>
      </c>
      <c r="F41" s="166"/>
      <c r="G41" s="166"/>
      <c r="H41" s="166"/>
      <c r="I41" s="166"/>
      <c r="J41" s="166"/>
      <c r="K41" s="166"/>
      <c r="L41" s="166"/>
      <c r="M41" s="167"/>
    </row>
    <row r="42" spans="1:13" s="3" customFormat="1" x14ac:dyDescent="0.25">
      <c r="A42" s="159"/>
      <c r="B42" s="160"/>
      <c r="C42" s="160"/>
      <c r="D42" s="161"/>
      <c r="E42" s="165" t="s">
        <v>137</v>
      </c>
      <c r="F42" s="166"/>
      <c r="G42" s="166"/>
      <c r="H42" s="166"/>
      <c r="I42" s="166"/>
      <c r="J42" s="166"/>
      <c r="K42" s="166"/>
      <c r="L42" s="166"/>
      <c r="M42" s="167"/>
    </row>
    <row r="43" spans="1:13" s="3" customFormat="1" ht="12.75" customHeight="1" x14ac:dyDescent="0.25">
      <c r="A43" s="159"/>
      <c r="B43" s="160"/>
      <c r="C43" s="160"/>
      <c r="D43" s="161"/>
      <c r="E43" s="165" t="s">
        <v>130</v>
      </c>
      <c r="F43" s="166"/>
      <c r="G43" s="166"/>
      <c r="H43" s="166"/>
      <c r="I43" s="166"/>
      <c r="J43" s="166"/>
      <c r="K43" s="166"/>
      <c r="L43" s="166"/>
      <c r="M43" s="167"/>
    </row>
    <row r="44" spans="1:13" s="3" customFormat="1" x14ac:dyDescent="0.25">
      <c r="A44" s="159"/>
      <c r="B44" s="160"/>
      <c r="C44" s="160"/>
      <c r="D44" s="161"/>
      <c r="E44" s="165" t="s">
        <v>129</v>
      </c>
      <c r="F44" s="166"/>
      <c r="G44" s="166"/>
      <c r="H44" s="166"/>
      <c r="I44" s="166"/>
      <c r="J44" s="166"/>
      <c r="K44" s="166"/>
      <c r="L44" s="166"/>
      <c r="M44" s="167"/>
    </row>
    <row r="45" spans="1:13" s="3" customFormat="1" x14ac:dyDescent="0.25">
      <c r="A45" s="159"/>
      <c r="B45" s="160"/>
      <c r="C45" s="160"/>
      <c r="D45" s="161"/>
      <c r="E45" s="168" t="s">
        <v>28</v>
      </c>
      <c r="F45" s="169"/>
      <c r="G45" s="169"/>
      <c r="H45" s="169"/>
      <c r="I45" s="170"/>
      <c r="J45" s="168" t="s">
        <v>29</v>
      </c>
      <c r="K45" s="169"/>
      <c r="L45" s="120" t="s">
        <v>30</v>
      </c>
      <c r="M45" s="120"/>
    </row>
    <row r="46" spans="1:13" s="3" customFormat="1" x14ac:dyDescent="0.25">
      <c r="A46" s="162"/>
      <c r="B46" s="163"/>
      <c r="C46" s="163"/>
      <c r="D46" s="164"/>
      <c r="E46" s="171"/>
      <c r="F46" s="172"/>
      <c r="G46" s="172"/>
      <c r="H46" s="172"/>
      <c r="I46" s="173"/>
      <c r="J46" s="174"/>
      <c r="K46" s="174"/>
      <c r="L46" s="175"/>
      <c r="M46" s="175"/>
    </row>
    <row r="47" spans="1:13" s="8" customFormat="1" ht="20.25" customHeight="1" x14ac:dyDescent="0.25">
      <c r="A47" s="150" t="s">
        <v>119</v>
      </c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</row>
    <row r="48" spans="1:13" s="8" customFormat="1" ht="20.25" customHeight="1" x14ac:dyDescent="0.25">
      <c r="A48" s="150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</row>
    <row r="49" spans="1:20" s="8" customFormat="1" x14ac:dyDescent="0.25">
      <c r="A49" s="9"/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20" ht="15" customHeight="1" x14ac:dyDescent="0.2">
      <c r="A50" s="151" t="s">
        <v>32</v>
      </c>
      <c r="B50" s="152" t="s">
        <v>33</v>
      </c>
      <c r="C50" s="153"/>
      <c r="D50" s="153"/>
      <c r="E50" s="153"/>
      <c r="F50" s="153"/>
      <c r="G50" s="153"/>
      <c r="H50" s="154"/>
      <c r="I50" s="36" t="s">
        <v>34</v>
      </c>
      <c r="J50" s="158" t="s">
        <v>35</v>
      </c>
      <c r="K50" s="158"/>
      <c r="L50" s="36" t="s">
        <v>36</v>
      </c>
      <c r="M50" s="36" t="s">
        <v>82</v>
      </c>
    </row>
    <row r="51" spans="1:20" ht="15" customHeight="1" x14ac:dyDescent="0.2">
      <c r="A51" s="151"/>
      <c r="B51" s="155"/>
      <c r="C51" s="156"/>
      <c r="D51" s="156"/>
      <c r="E51" s="156"/>
      <c r="F51" s="156"/>
      <c r="G51" s="156"/>
      <c r="H51" s="157"/>
      <c r="I51" s="158" t="s">
        <v>37</v>
      </c>
      <c r="J51" s="158"/>
      <c r="K51" s="158"/>
      <c r="L51" s="158" t="s">
        <v>64</v>
      </c>
      <c r="M51" s="158"/>
    </row>
    <row r="52" spans="1:20" s="13" customFormat="1" x14ac:dyDescent="0.2">
      <c r="A52" s="10"/>
      <c r="B52" s="10"/>
      <c r="C52" s="10"/>
      <c r="D52" s="10"/>
      <c r="E52" s="11"/>
      <c r="F52" s="11"/>
      <c r="G52" s="11"/>
      <c r="H52" s="11"/>
      <c r="I52" s="12"/>
      <c r="J52" s="12"/>
      <c r="K52" s="12"/>
      <c r="L52" s="12"/>
      <c r="M52" s="12"/>
      <c r="O52" s="14"/>
    </row>
    <row r="53" spans="1:20" s="16" customFormat="1" ht="20.25" customHeight="1" x14ac:dyDescent="0.2">
      <c r="A53" s="149" t="s">
        <v>38</v>
      </c>
      <c r="B53" s="149"/>
      <c r="C53" s="149"/>
      <c r="D53" s="149" t="s">
        <v>39</v>
      </c>
      <c r="E53" s="149"/>
      <c r="F53" s="149" t="s">
        <v>40</v>
      </c>
      <c r="G53" s="149"/>
      <c r="H53" s="149" t="s">
        <v>41</v>
      </c>
      <c r="I53" s="149"/>
      <c r="J53" s="149" t="s">
        <v>42</v>
      </c>
      <c r="K53" s="149"/>
      <c r="L53" s="149" t="s">
        <v>43</v>
      </c>
      <c r="M53" s="149"/>
      <c r="N53" s="15"/>
      <c r="O53" s="15"/>
      <c r="P53" s="15"/>
    </row>
    <row r="54" spans="1:20" s="13" customFormat="1" ht="26.25" customHeight="1" x14ac:dyDescent="0.2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5"/>
      <c r="O54" s="15"/>
      <c r="P54" s="15"/>
      <c r="Q54" s="17"/>
    </row>
    <row r="55" spans="1:20" s="19" customFormat="1" ht="30" customHeight="1" x14ac:dyDescent="0.15">
      <c r="A55" s="143" t="s">
        <v>140</v>
      </c>
      <c r="B55" s="143"/>
      <c r="C55" s="143"/>
      <c r="D55" s="143" t="s">
        <v>23</v>
      </c>
      <c r="E55" s="143"/>
      <c r="F55" s="148"/>
      <c r="G55" s="144"/>
      <c r="H55" s="146"/>
      <c r="I55" s="144"/>
      <c r="J55" s="146" t="s">
        <v>23</v>
      </c>
      <c r="K55" s="146"/>
      <c r="L55" s="141"/>
      <c r="M55" s="142"/>
      <c r="N55" s="18"/>
      <c r="O55" s="18"/>
      <c r="P55" s="18"/>
    </row>
    <row r="56" spans="1:20" s="19" customFormat="1" ht="30" customHeight="1" x14ac:dyDescent="0.15">
      <c r="A56" s="143"/>
      <c r="B56" s="143"/>
      <c r="C56" s="143"/>
      <c r="D56" s="143"/>
      <c r="E56" s="143"/>
      <c r="F56" s="144"/>
      <c r="G56" s="144"/>
      <c r="H56" s="144"/>
      <c r="I56" s="144"/>
      <c r="J56" s="146"/>
      <c r="K56" s="146"/>
      <c r="L56" s="141">
        <v>0</v>
      </c>
      <c r="M56" s="142"/>
      <c r="N56" s="18"/>
      <c r="O56" s="18"/>
      <c r="P56" s="18"/>
    </row>
    <row r="57" spans="1:20" s="19" customFormat="1" ht="30" customHeight="1" x14ac:dyDescent="0.15">
      <c r="A57" s="143"/>
      <c r="B57" s="143"/>
      <c r="C57" s="143"/>
      <c r="D57" s="143"/>
      <c r="E57" s="143"/>
      <c r="F57" s="144"/>
      <c r="G57" s="144"/>
      <c r="H57" s="145"/>
      <c r="I57" s="145"/>
      <c r="J57" s="146"/>
      <c r="K57" s="146"/>
      <c r="L57" s="147">
        <v>0</v>
      </c>
      <c r="M57" s="147"/>
      <c r="N57" s="18"/>
      <c r="O57" s="18"/>
      <c r="P57" s="18"/>
    </row>
    <row r="58" spans="1:20" s="19" customFormat="1" ht="28.5" customHeight="1" x14ac:dyDescent="0.15">
      <c r="A58" s="132" t="s">
        <v>44</v>
      </c>
      <c r="B58" s="133"/>
      <c r="C58" s="133"/>
      <c r="D58" s="133"/>
      <c r="E58" s="133"/>
      <c r="F58" s="133"/>
      <c r="G58" s="133"/>
      <c r="H58" s="133"/>
      <c r="I58" s="134"/>
      <c r="J58" s="37"/>
      <c r="K58" s="37"/>
      <c r="L58" s="135">
        <f>+L55</f>
        <v>0</v>
      </c>
      <c r="M58" s="136"/>
      <c r="N58" s="18"/>
      <c r="O58" s="18"/>
      <c r="P58" s="18"/>
      <c r="T58" s="20"/>
    </row>
    <row r="59" spans="1:20" s="19" customFormat="1" ht="28.5" customHeight="1" x14ac:dyDescent="0.15">
      <c r="A59" s="132" t="s">
        <v>45</v>
      </c>
      <c r="B59" s="133"/>
      <c r="C59" s="133"/>
      <c r="D59" s="133"/>
      <c r="E59" s="133"/>
      <c r="F59" s="133"/>
      <c r="G59" s="133"/>
      <c r="H59" s="133"/>
      <c r="I59" s="134"/>
      <c r="J59" s="37"/>
      <c r="K59" s="37"/>
      <c r="L59" s="137">
        <f>+J12</f>
        <v>0</v>
      </c>
      <c r="M59" s="138"/>
      <c r="N59" s="18"/>
      <c r="O59" s="18"/>
      <c r="P59" s="18"/>
    </row>
    <row r="60" spans="1:20" s="13" customFormat="1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1"/>
      <c r="M60" s="12"/>
      <c r="O60" s="18"/>
      <c r="P60" s="18"/>
      <c r="Q60" s="19"/>
      <c r="R60" s="19"/>
      <c r="S60" s="19"/>
    </row>
    <row r="61" spans="1:20" ht="22.5" customHeight="1" x14ac:dyDescent="0.2">
      <c r="A61" s="139" t="s">
        <v>46</v>
      </c>
      <c r="B61" s="139"/>
      <c r="C61" s="139"/>
      <c r="D61" s="139"/>
      <c r="E61" s="140">
        <f>L58</f>
        <v>0</v>
      </c>
      <c r="F61" s="140"/>
      <c r="G61" s="140"/>
      <c r="H61" s="140"/>
      <c r="I61" s="140"/>
      <c r="J61" s="140"/>
      <c r="K61" s="140"/>
      <c r="L61" s="140"/>
      <c r="M61" s="140"/>
      <c r="O61" s="18"/>
      <c r="P61" s="18"/>
      <c r="Q61" s="19"/>
      <c r="R61" s="19"/>
      <c r="S61" s="19"/>
    </row>
    <row r="62" spans="1:20" ht="22.5" customHeight="1" x14ac:dyDescent="0.2">
      <c r="A62" s="120" t="s">
        <v>47</v>
      </c>
      <c r="B62" s="120"/>
      <c r="C62" s="120"/>
      <c r="D62" s="121"/>
      <c r="E62" s="61"/>
      <c r="F62" s="61"/>
      <c r="G62" s="61"/>
      <c r="H62" s="61"/>
      <c r="I62" s="61"/>
      <c r="J62" s="61"/>
      <c r="K62" s="61"/>
      <c r="L62" s="61"/>
      <c r="M62" s="61"/>
      <c r="O62" s="18"/>
      <c r="P62" s="18"/>
      <c r="Q62" s="19"/>
      <c r="R62" s="19"/>
      <c r="S62" s="19"/>
    </row>
    <row r="63" spans="1:20" x14ac:dyDescent="0.2">
      <c r="A63" s="122" t="s">
        <v>139</v>
      </c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O63" s="18"/>
      <c r="P63" s="18"/>
      <c r="Q63" s="19"/>
      <c r="R63" s="19"/>
      <c r="S63" s="19"/>
    </row>
    <row r="64" spans="1:20" s="21" customFormat="1" ht="52.5" customHeight="1" x14ac:dyDescent="0.25">
      <c r="A64" s="122"/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O64"/>
      <c r="P64" s="18"/>
      <c r="Q64" s="19"/>
      <c r="R64" s="19"/>
      <c r="S64" s="19"/>
    </row>
    <row r="65" spans="1:19" x14ac:dyDescent="0.2">
      <c r="A65" s="22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O65" s="18"/>
      <c r="P65" s="18"/>
      <c r="Q65" s="19"/>
      <c r="R65" s="19"/>
      <c r="S65" s="19"/>
    </row>
    <row r="66" spans="1:19" ht="23.25" customHeight="1" x14ac:dyDescent="0.2">
      <c r="A66" s="123" t="s">
        <v>125</v>
      </c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5"/>
      <c r="O66" s="18"/>
      <c r="P66" s="18"/>
      <c r="Q66" s="19"/>
      <c r="R66" s="19"/>
      <c r="S66" s="19"/>
    </row>
    <row r="67" spans="1:19" s="25" customFormat="1" ht="13.5" thickBot="1" x14ac:dyDescent="0.25">
      <c r="A67" s="24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O67" s="18"/>
      <c r="P67" s="18"/>
      <c r="Q67" s="19"/>
      <c r="R67" s="19"/>
      <c r="S67" s="19"/>
    </row>
    <row r="68" spans="1:19" s="26" customFormat="1" ht="45" customHeight="1" thickBot="1" x14ac:dyDescent="0.25">
      <c r="A68" s="126" t="s">
        <v>48</v>
      </c>
      <c r="B68" s="127"/>
      <c r="C68" s="128" t="s">
        <v>84</v>
      </c>
      <c r="D68" s="128"/>
      <c r="E68" s="128"/>
      <c r="F68" s="128" t="s">
        <v>49</v>
      </c>
      <c r="G68" s="128"/>
      <c r="H68" s="128"/>
      <c r="I68" s="128"/>
      <c r="J68" s="129" t="s">
        <v>85</v>
      </c>
      <c r="K68" s="130"/>
      <c r="L68" s="128" t="s">
        <v>50</v>
      </c>
      <c r="M68" s="131"/>
      <c r="N68" s="1"/>
      <c r="O68" s="18"/>
      <c r="P68" s="18"/>
      <c r="Q68" s="19"/>
      <c r="R68" s="19"/>
      <c r="S68" s="19"/>
    </row>
    <row r="69" spans="1:19" s="2" customFormat="1" ht="13.5" thickBot="1" x14ac:dyDescent="0.2">
      <c r="A69" s="117" t="s">
        <v>51</v>
      </c>
      <c r="B69" s="117"/>
      <c r="C69" s="118">
        <f>J24</f>
        <v>0</v>
      </c>
      <c r="D69" s="118"/>
      <c r="E69" s="118"/>
      <c r="F69" s="118">
        <f>+C69-L59</f>
        <v>0</v>
      </c>
      <c r="G69" s="118"/>
      <c r="H69" s="118"/>
      <c r="I69" s="118"/>
      <c r="J69" s="118">
        <f>+F69</f>
        <v>0</v>
      </c>
      <c r="K69" s="118"/>
      <c r="L69" s="119">
        <f>+C69</f>
        <v>0</v>
      </c>
      <c r="M69" s="119"/>
      <c r="O69" s="18"/>
      <c r="P69" s="18"/>
      <c r="Q69" s="19"/>
      <c r="R69" s="19"/>
      <c r="S69" s="19"/>
    </row>
    <row r="70" spans="1:19" s="2" customFormat="1" x14ac:dyDescent="0.15">
      <c r="A70" s="100" t="s">
        <v>86</v>
      </c>
      <c r="B70" s="101"/>
      <c r="C70" s="104">
        <f>SUM(C69:E69)</f>
        <v>0</v>
      </c>
      <c r="D70" s="105"/>
      <c r="E70" s="106"/>
      <c r="F70" s="104">
        <f>SUM(F69:I69)</f>
        <v>0</v>
      </c>
      <c r="G70" s="105"/>
      <c r="H70" s="105"/>
      <c r="I70" s="106"/>
      <c r="J70" s="107">
        <f>+J69</f>
        <v>0</v>
      </c>
      <c r="K70" s="107"/>
      <c r="L70" s="107">
        <f>SUM(L69:M69)</f>
        <v>0</v>
      </c>
      <c r="M70" s="108"/>
      <c r="O70" s="18"/>
      <c r="P70" s="18"/>
      <c r="Q70" s="19"/>
      <c r="R70" s="19"/>
      <c r="S70" s="19"/>
    </row>
    <row r="71" spans="1:19" s="2" customFormat="1" ht="27" customHeight="1" thickBot="1" x14ac:dyDescent="0.3">
      <c r="A71" s="102"/>
      <c r="B71" s="103"/>
      <c r="C71" s="109" t="s">
        <v>87</v>
      </c>
      <c r="D71" s="110"/>
      <c r="E71" s="111"/>
      <c r="F71" s="112" t="s">
        <v>53</v>
      </c>
      <c r="G71" s="113"/>
      <c r="H71" s="113"/>
      <c r="I71" s="114"/>
      <c r="J71" s="112" t="s">
        <v>88</v>
      </c>
      <c r="K71" s="113"/>
      <c r="L71" s="115" t="s">
        <v>89</v>
      </c>
      <c r="M71" s="116"/>
      <c r="O71" s="18"/>
    </row>
    <row r="72" spans="1:19" x14ac:dyDescent="0.2">
      <c r="A72" s="22"/>
      <c r="B72" s="22"/>
      <c r="C72" s="22"/>
      <c r="D72" s="22"/>
      <c r="E72" s="22"/>
      <c r="F72" s="22"/>
      <c r="G72" s="22"/>
      <c r="H72" s="22"/>
      <c r="I72" s="29"/>
      <c r="J72" s="29"/>
      <c r="K72" s="29"/>
      <c r="L72" s="28"/>
      <c r="M72" s="27"/>
      <c r="N72" s="2"/>
      <c r="O72" s="18"/>
    </row>
    <row r="73" spans="1:19" ht="29.25" customHeight="1" thickBot="1" x14ac:dyDescent="0.25">
      <c r="A73" s="86" t="s">
        <v>90</v>
      </c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O73" s="18"/>
    </row>
    <row r="74" spans="1:19" x14ac:dyDescent="0.2">
      <c r="A74" s="87" t="s">
        <v>91</v>
      </c>
      <c r="B74" s="88"/>
      <c r="C74" s="88"/>
      <c r="D74" s="88"/>
      <c r="E74" s="88"/>
      <c r="F74" s="89" t="s">
        <v>92</v>
      </c>
      <c r="G74" s="90"/>
      <c r="H74" s="90"/>
      <c r="I74" s="91"/>
      <c r="J74" s="88" t="s">
        <v>93</v>
      </c>
      <c r="K74" s="88"/>
      <c r="L74" s="89" t="s">
        <v>94</v>
      </c>
      <c r="M74" s="92"/>
      <c r="O74" s="18"/>
    </row>
    <row r="75" spans="1:19" x14ac:dyDescent="0.2">
      <c r="A75" s="85" t="s">
        <v>95</v>
      </c>
      <c r="B75" s="77" t="s">
        <v>96</v>
      </c>
      <c r="C75" s="77"/>
      <c r="D75" s="77" t="s">
        <v>97</v>
      </c>
      <c r="E75" s="77"/>
      <c r="F75" s="77" t="s">
        <v>95</v>
      </c>
      <c r="G75" s="77"/>
      <c r="H75" s="77" t="s">
        <v>98</v>
      </c>
      <c r="I75" s="77"/>
      <c r="J75" s="77" t="s">
        <v>95</v>
      </c>
      <c r="K75" s="77" t="s">
        <v>98</v>
      </c>
      <c r="L75" s="38" t="s">
        <v>95</v>
      </c>
      <c r="M75" s="39" t="s">
        <v>98</v>
      </c>
      <c r="O75" s="18"/>
    </row>
    <row r="76" spans="1:19" ht="15" x14ac:dyDescent="0.25">
      <c r="A76" s="85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38"/>
      <c r="M76" s="39"/>
      <c r="O76" s="18"/>
      <c r="P76"/>
    </row>
    <row r="77" spans="1:19" ht="13.5" thickBot="1" x14ac:dyDescent="0.25">
      <c r="A77" s="40"/>
      <c r="B77" s="78"/>
      <c r="C77" s="78"/>
      <c r="D77" s="79"/>
      <c r="E77" s="79"/>
      <c r="F77" s="78"/>
      <c r="G77" s="78"/>
      <c r="H77" s="80"/>
      <c r="I77" s="80"/>
      <c r="J77" s="41"/>
      <c r="K77" s="41"/>
      <c r="L77" s="41"/>
      <c r="M77" s="42"/>
      <c r="O77" s="18"/>
    </row>
    <row r="78" spans="1:19" x14ac:dyDescent="0.2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O78" s="18"/>
    </row>
    <row r="79" spans="1:19" ht="13.5" thickBot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O79" s="18"/>
    </row>
    <row r="80" spans="1:19" ht="13.5" thickTop="1" x14ac:dyDescent="0.2">
      <c r="A80" s="81" t="s">
        <v>99</v>
      </c>
      <c r="B80" s="82"/>
      <c r="C80" s="82"/>
      <c r="D80" s="82"/>
      <c r="E80" s="83" t="s">
        <v>138</v>
      </c>
      <c r="F80" s="83"/>
      <c r="G80" s="83"/>
      <c r="H80" s="83"/>
      <c r="I80" s="83"/>
      <c r="J80" s="83"/>
      <c r="K80" s="83"/>
      <c r="L80" s="83"/>
      <c r="M80" s="84"/>
      <c r="O80" s="18"/>
    </row>
    <row r="81" spans="1:15" x14ac:dyDescent="0.2">
      <c r="A81" s="93" t="s">
        <v>54</v>
      </c>
      <c r="B81" s="94"/>
      <c r="C81" s="94"/>
      <c r="D81" s="94"/>
      <c r="E81" s="74"/>
      <c r="F81" s="75"/>
      <c r="G81" s="75"/>
      <c r="H81" s="75"/>
      <c r="I81" s="75"/>
      <c r="J81" s="75"/>
      <c r="K81" s="75"/>
      <c r="L81" s="75"/>
      <c r="M81" s="76"/>
      <c r="O81" s="18"/>
    </row>
    <row r="82" spans="1:15" ht="80.25" customHeight="1" thickBot="1" x14ac:dyDescent="0.25">
      <c r="A82" s="95" t="s">
        <v>55</v>
      </c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7"/>
      <c r="O82" s="18"/>
    </row>
    <row r="83" spans="1:15" ht="13.5" thickTop="1" x14ac:dyDescent="0.2">
      <c r="A83" s="98" t="s">
        <v>100</v>
      </c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O83" s="18"/>
    </row>
    <row r="84" spans="1:15" ht="13.5" thickBot="1" x14ac:dyDescent="0.25">
      <c r="A84" s="99"/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O84" s="18"/>
    </row>
    <row r="85" spans="1:15" ht="14.25" thickTop="1" thickBot="1" x14ac:dyDescent="0.25">
      <c r="A85" s="71" t="s">
        <v>124</v>
      </c>
      <c r="B85" s="72"/>
      <c r="C85" s="72"/>
      <c r="D85" s="72"/>
      <c r="E85" s="72"/>
      <c r="F85" s="73"/>
      <c r="G85" s="30"/>
      <c r="H85" s="71" t="s">
        <v>120</v>
      </c>
      <c r="I85" s="72"/>
      <c r="J85" s="72"/>
      <c r="K85" s="72"/>
      <c r="L85" s="72"/>
      <c r="M85" s="72"/>
    </row>
    <row r="86" spans="1:15" ht="13.5" thickTop="1" x14ac:dyDescent="0.2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1:15" x14ac:dyDescent="0.2">
      <c r="A87" s="65" t="s">
        <v>102</v>
      </c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5" ht="13.5" thickBot="1" x14ac:dyDescent="0.2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1:15" x14ac:dyDescent="0.2">
      <c r="A89" s="22"/>
      <c r="B89" s="66" t="s">
        <v>57</v>
      </c>
      <c r="C89" s="67"/>
      <c r="D89" s="67"/>
      <c r="E89" s="67"/>
      <c r="F89" s="67"/>
      <c r="G89" s="67"/>
      <c r="H89" s="67" t="s">
        <v>58</v>
      </c>
      <c r="I89" s="67"/>
      <c r="J89" s="67" t="s">
        <v>59</v>
      </c>
      <c r="K89" s="67"/>
      <c r="L89" s="68"/>
      <c r="M89" s="22"/>
    </row>
    <row r="90" spans="1:15" x14ac:dyDescent="0.2">
      <c r="A90" s="22"/>
      <c r="B90" s="64" t="s">
        <v>60</v>
      </c>
      <c r="C90" s="62"/>
      <c r="D90" s="62"/>
      <c r="E90" s="62"/>
      <c r="F90" s="62"/>
      <c r="G90" s="62"/>
      <c r="H90" s="62"/>
      <c r="I90" s="62"/>
      <c r="J90" s="69"/>
      <c r="K90" s="69"/>
      <c r="L90" s="70"/>
      <c r="M90" s="22"/>
    </row>
    <row r="91" spans="1:15" x14ac:dyDescent="0.2">
      <c r="A91" s="22"/>
      <c r="B91" s="60" t="s">
        <v>103</v>
      </c>
      <c r="C91" s="61"/>
      <c r="D91" s="61"/>
      <c r="E91" s="61"/>
      <c r="F91" s="61"/>
      <c r="G91" s="61"/>
      <c r="H91" s="61" t="s">
        <v>31</v>
      </c>
      <c r="I91" s="61"/>
      <c r="J91" s="62">
        <v>1</v>
      </c>
      <c r="K91" s="62"/>
      <c r="L91" s="63"/>
      <c r="M91" s="22"/>
      <c r="N91" s="56"/>
    </row>
    <row r="92" spans="1:15" x14ac:dyDescent="0.2">
      <c r="A92" s="22"/>
      <c r="B92" s="64" t="s">
        <v>61</v>
      </c>
      <c r="C92" s="62"/>
      <c r="D92" s="62"/>
      <c r="E92" s="62"/>
      <c r="F92" s="62"/>
      <c r="G92" s="62"/>
      <c r="H92" s="62" t="s">
        <v>31</v>
      </c>
      <c r="I92" s="62"/>
      <c r="J92" s="62">
        <v>1</v>
      </c>
      <c r="K92" s="62"/>
      <c r="L92" s="63"/>
      <c r="M92" s="22"/>
    </row>
    <row r="93" spans="1:15" x14ac:dyDescent="0.2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</row>
    <row r="94" spans="1:15" x14ac:dyDescent="0.2">
      <c r="A94" s="22"/>
    </row>
  </sheetData>
  <mergeCells count="182">
    <mergeCell ref="B7:M7"/>
    <mergeCell ref="B8:D8"/>
    <mergeCell ref="E8:F8"/>
    <mergeCell ref="G8:I8"/>
    <mergeCell ref="J8:K8"/>
    <mergeCell ref="L8:M8"/>
    <mergeCell ref="A1:C1"/>
    <mergeCell ref="D1:J1"/>
    <mergeCell ref="K1:M1"/>
    <mergeCell ref="A2:C6"/>
    <mergeCell ref="D2:J3"/>
    <mergeCell ref="K2:M3"/>
    <mergeCell ref="D4:J4"/>
    <mergeCell ref="K4:M4"/>
    <mergeCell ref="D5:J6"/>
    <mergeCell ref="K5:M6"/>
    <mergeCell ref="A9:M9"/>
    <mergeCell ref="A10:B10"/>
    <mergeCell ref="C10:D10"/>
    <mergeCell ref="E10:M10"/>
    <mergeCell ref="A11:B39"/>
    <mergeCell ref="C11:D39"/>
    <mergeCell ref="E11:I11"/>
    <mergeCell ref="J11:M11"/>
    <mergeCell ref="E12:I12"/>
    <mergeCell ref="J12:M12"/>
    <mergeCell ref="E14:I14"/>
    <mergeCell ref="J14:M14"/>
    <mergeCell ref="E13:I13"/>
    <mergeCell ref="J13:M13"/>
    <mergeCell ref="J18:M18"/>
    <mergeCell ref="E19:I19"/>
    <mergeCell ref="J19:M19"/>
    <mergeCell ref="E20:I20"/>
    <mergeCell ref="J20:M20"/>
    <mergeCell ref="E21:I21"/>
    <mergeCell ref="J21:M21"/>
    <mergeCell ref="E15:I15"/>
    <mergeCell ref="J15:M15"/>
    <mergeCell ref="E16:I16"/>
    <mergeCell ref="J16:M16"/>
    <mergeCell ref="E17:I17"/>
    <mergeCell ref="J17:M17"/>
    <mergeCell ref="J22:M22"/>
    <mergeCell ref="E23:I23"/>
    <mergeCell ref="J23:M23"/>
    <mergeCell ref="E24:I24"/>
    <mergeCell ref="J24:M24"/>
    <mergeCell ref="E25:I27"/>
    <mergeCell ref="J25:K25"/>
    <mergeCell ref="L25:M25"/>
    <mergeCell ref="J26:K26"/>
    <mergeCell ref="L26:M26"/>
    <mergeCell ref="E30:I30"/>
    <mergeCell ref="J30:M30"/>
    <mergeCell ref="E31:I31"/>
    <mergeCell ref="J31:M31"/>
    <mergeCell ref="E32:I32"/>
    <mergeCell ref="J32:M32"/>
    <mergeCell ref="J27:K27"/>
    <mergeCell ref="L27:M27"/>
    <mergeCell ref="E28:I28"/>
    <mergeCell ref="J28:M28"/>
    <mergeCell ref="E29:I29"/>
    <mergeCell ref="J29:M29"/>
    <mergeCell ref="E36:M36"/>
    <mergeCell ref="E38:M38"/>
    <mergeCell ref="E39:M39"/>
    <mergeCell ref="A40:D40"/>
    <mergeCell ref="E40:M40"/>
    <mergeCell ref="E33:I34"/>
    <mergeCell ref="J33:K33"/>
    <mergeCell ref="L33:M33"/>
    <mergeCell ref="J34:K34"/>
    <mergeCell ref="L34:M34"/>
    <mergeCell ref="E35:M35"/>
    <mergeCell ref="E37:M37"/>
    <mergeCell ref="A41:D46"/>
    <mergeCell ref="E41:M41"/>
    <mergeCell ref="E42:M42"/>
    <mergeCell ref="E43:M43"/>
    <mergeCell ref="E44:M44"/>
    <mergeCell ref="E45:I46"/>
    <mergeCell ref="J45:K45"/>
    <mergeCell ref="L45:M45"/>
    <mergeCell ref="J46:K46"/>
    <mergeCell ref="L46:M46"/>
    <mergeCell ref="A53:C54"/>
    <mergeCell ref="D53:E54"/>
    <mergeCell ref="F53:G54"/>
    <mergeCell ref="H53:I54"/>
    <mergeCell ref="J53:K54"/>
    <mergeCell ref="L53:M54"/>
    <mergeCell ref="A47:M48"/>
    <mergeCell ref="A50:A51"/>
    <mergeCell ref="B50:H51"/>
    <mergeCell ref="J50:K50"/>
    <mergeCell ref="I51:K51"/>
    <mergeCell ref="L51:M51"/>
    <mergeCell ref="A58:I58"/>
    <mergeCell ref="L58:M58"/>
    <mergeCell ref="A59:I59"/>
    <mergeCell ref="L59:M59"/>
    <mergeCell ref="A61:D61"/>
    <mergeCell ref="E61:M61"/>
    <mergeCell ref="L56:M56"/>
    <mergeCell ref="D57:E57"/>
    <mergeCell ref="F57:G57"/>
    <mergeCell ref="H57:I57"/>
    <mergeCell ref="J57:K57"/>
    <mergeCell ref="L57:M57"/>
    <mergeCell ref="A55:C57"/>
    <mergeCell ref="D55:E55"/>
    <mergeCell ref="F55:G55"/>
    <mergeCell ref="H55:I55"/>
    <mergeCell ref="J55:K55"/>
    <mergeCell ref="L55:M55"/>
    <mergeCell ref="D56:E56"/>
    <mergeCell ref="F56:G56"/>
    <mergeCell ref="H56:I56"/>
    <mergeCell ref="J56:K56"/>
    <mergeCell ref="A69:B69"/>
    <mergeCell ref="C69:E69"/>
    <mergeCell ref="F69:I69"/>
    <mergeCell ref="J69:K69"/>
    <mergeCell ref="L69:M69"/>
    <mergeCell ref="A62:C62"/>
    <mergeCell ref="D62:M62"/>
    <mergeCell ref="A63:M64"/>
    <mergeCell ref="A66:M66"/>
    <mergeCell ref="A68:B68"/>
    <mergeCell ref="C68:E68"/>
    <mergeCell ref="F68:I68"/>
    <mergeCell ref="J68:K68"/>
    <mergeCell ref="L68:M68"/>
    <mergeCell ref="A70:B71"/>
    <mergeCell ref="C70:E70"/>
    <mergeCell ref="F70:I70"/>
    <mergeCell ref="J70:K70"/>
    <mergeCell ref="L70:M70"/>
    <mergeCell ref="C71:E71"/>
    <mergeCell ref="F71:I71"/>
    <mergeCell ref="J71:K71"/>
    <mergeCell ref="L71:M71"/>
    <mergeCell ref="A73:M73"/>
    <mergeCell ref="A74:E74"/>
    <mergeCell ref="F74:I74"/>
    <mergeCell ref="J74:K74"/>
    <mergeCell ref="L74:M74"/>
    <mergeCell ref="A81:D81"/>
    <mergeCell ref="A82:M82"/>
    <mergeCell ref="A83:M83"/>
    <mergeCell ref="A84:M84"/>
    <mergeCell ref="A85:F85"/>
    <mergeCell ref="H85:M85"/>
    <mergeCell ref="E81:M81"/>
    <mergeCell ref="K75:K76"/>
    <mergeCell ref="B77:C77"/>
    <mergeCell ref="D77:E77"/>
    <mergeCell ref="F77:G77"/>
    <mergeCell ref="H77:I77"/>
    <mergeCell ref="A80:D80"/>
    <mergeCell ref="E80:M80"/>
    <mergeCell ref="A75:A76"/>
    <mergeCell ref="B75:C76"/>
    <mergeCell ref="D75:E76"/>
    <mergeCell ref="F75:G76"/>
    <mergeCell ref="H75:I76"/>
    <mergeCell ref="J75:J76"/>
    <mergeCell ref="B91:G91"/>
    <mergeCell ref="H91:I91"/>
    <mergeCell ref="J91:L91"/>
    <mergeCell ref="B92:G92"/>
    <mergeCell ref="H92:I92"/>
    <mergeCell ref="J92:L92"/>
    <mergeCell ref="A87:M87"/>
    <mergeCell ref="B89:G89"/>
    <mergeCell ref="H89:I89"/>
    <mergeCell ref="J89:L89"/>
    <mergeCell ref="B90:G90"/>
    <mergeCell ref="H90:I90"/>
    <mergeCell ref="J90:L90"/>
  </mergeCells>
  <printOptions horizontalCentered="1"/>
  <pageMargins left="0.23622047244094491" right="0.23622047244094491" top="0.74803149606299213" bottom="0.74803149606299213" header="0.31496062992125984" footer="0.31496062992125984"/>
  <pageSetup paperSize="142" scale="60" fitToHeight="0" orientation="portrait" r:id="rId1"/>
  <rowBreaks count="1" manualBreakCount="1">
    <brk id="4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102"/>
  <sheetViews>
    <sheetView workbookViewId="0">
      <selection sqref="A1:C1"/>
    </sheetView>
  </sheetViews>
  <sheetFormatPr baseColWidth="10" defaultColWidth="8" defaultRowHeight="12.75" x14ac:dyDescent="0.2"/>
  <cols>
    <col min="1" max="1" width="13.7109375" style="31" customWidth="1"/>
    <col min="2" max="2" width="14.7109375" style="31" customWidth="1"/>
    <col min="3" max="3" width="12.5703125" style="31" customWidth="1"/>
    <col min="4" max="4" width="11.85546875" style="31" customWidth="1"/>
    <col min="5" max="5" width="12.5703125" style="31" customWidth="1"/>
    <col min="6" max="6" width="7.85546875" style="31" customWidth="1"/>
    <col min="7" max="7" width="8.7109375" style="31" customWidth="1"/>
    <col min="8" max="8" width="12.5703125" style="31" customWidth="1"/>
    <col min="9" max="10" width="11.5703125" style="31" customWidth="1"/>
    <col min="11" max="11" width="16" style="31" customWidth="1"/>
    <col min="12" max="12" width="14.5703125" style="31" customWidth="1"/>
    <col min="13" max="13" width="17.140625" style="31" customWidth="1"/>
    <col min="14" max="17" width="8" style="1"/>
    <col min="18" max="18" width="15.28515625" style="1" bestFit="1" customWidth="1"/>
    <col min="19" max="16384" width="8" style="1"/>
  </cols>
  <sheetData>
    <row r="1" spans="1:18" x14ac:dyDescent="0.2">
      <c r="A1" s="215" t="s">
        <v>0</v>
      </c>
      <c r="B1" s="215"/>
      <c r="C1" s="215"/>
      <c r="D1" s="216" t="s">
        <v>1</v>
      </c>
      <c r="E1" s="217"/>
      <c r="F1" s="217"/>
      <c r="G1" s="217"/>
      <c r="H1" s="217"/>
      <c r="I1" s="217"/>
      <c r="J1" s="218"/>
      <c r="K1" s="219" t="s">
        <v>2</v>
      </c>
      <c r="L1" s="220"/>
      <c r="M1" s="221"/>
    </row>
    <row r="2" spans="1:18" x14ac:dyDescent="0.2">
      <c r="A2" s="222"/>
      <c r="B2" s="222"/>
      <c r="C2" s="223"/>
      <c r="D2" s="226" t="s">
        <v>3</v>
      </c>
      <c r="E2" s="227"/>
      <c r="F2" s="227"/>
      <c r="G2" s="227"/>
      <c r="H2" s="227"/>
      <c r="I2" s="227"/>
      <c r="J2" s="228"/>
      <c r="K2" s="232" t="s">
        <v>65</v>
      </c>
      <c r="L2" s="233"/>
      <c r="M2" s="233"/>
    </row>
    <row r="3" spans="1:18" x14ac:dyDescent="0.2">
      <c r="A3" s="222"/>
      <c r="B3" s="222"/>
      <c r="C3" s="223"/>
      <c r="D3" s="229"/>
      <c r="E3" s="230"/>
      <c r="F3" s="230"/>
      <c r="G3" s="230"/>
      <c r="H3" s="230"/>
      <c r="I3" s="230"/>
      <c r="J3" s="231"/>
      <c r="K3" s="234"/>
      <c r="L3" s="235"/>
      <c r="M3" s="235"/>
    </row>
    <row r="4" spans="1:18" x14ac:dyDescent="0.2">
      <c r="A4" s="222"/>
      <c r="B4" s="222"/>
      <c r="C4" s="223"/>
      <c r="D4" s="236" t="s">
        <v>4</v>
      </c>
      <c r="E4" s="237"/>
      <c r="F4" s="237"/>
      <c r="G4" s="237"/>
      <c r="H4" s="237"/>
      <c r="I4" s="237"/>
      <c r="J4" s="238"/>
      <c r="K4" s="239" t="s">
        <v>66</v>
      </c>
      <c r="L4" s="240"/>
      <c r="M4" s="241"/>
    </row>
    <row r="5" spans="1:18" x14ac:dyDescent="0.2">
      <c r="A5" s="222"/>
      <c r="B5" s="222"/>
      <c r="C5" s="223"/>
      <c r="D5" s="215" t="s">
        <v>5</v>
      </c>
      <c r="E5" s="215"/>
      <c r="F5" s="215"/>
      <c r="G5" s="215"/>
      <c r="H5" s="215"/>
      <c r="I5" s="215"/>
      <c r="J5" s="215"/>
      <c r="K5" s="242" t="s">
        <v>67</v>
      </c>
      <c r="L5" s="242"/>
      <c r="M5" s="243"/>
    </row>
    <row r="6" spans="1:18" x14ac:dyDescent="0.2">
      <c r="A6" s="224"/>
      <c r="B6" s="224"/>
      <c r="C6" s="225"/>
      <c r="D6" s="215"/>
      <c r="E6" s="215"/>
      <c r="F6" s="215"/>
      <c r="G6" s="215"/>
      <c r="H6" s="215"/>
      <c r="I6" s="215"/>
      <c r="J6" s="215"/>
      <c r="K6" s="244"/>
      <c r="L6" s="244"/>
      <c r="M6" s="245"/>
    </row>
    <row r="7" spans="1:18" ht="27.75" customHeight="1" x14ac:dyDescent="0.2">
      <c r="A7" s="32" t="s">
        <v>6</v>
      </c>
      <c r="B7" s="257" t="s">
        <v>116</v>
      </c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</row>
    <row r="8" spans="1:18" s="3" customFormat="1" ht="21" x14ac:dyDescent="0.25">
      <c r="A8" s="33" t="s">
        <v>7</v>
      </c>
      <c r="B8" s="208" t="str">
        <f>+Julio!B8</f>
        <v xml:space="preserve">PRESTACIÓN DE SERVICIOS </v>
      </c>
      <c r="C8" s="208"/>
      <c r="D8" s="208"/>
      <c r="E8" s="209" t="s">
        <v>68</v>
      </c>
      <c r="F8" s="210"/>
      <c r="G8" s="211" t="e">
        <f>+#REF!</f>
        <v>#REF!</v>
      </c>
      <c r="H8" s="211"/>
      <c r="I8" s="212"/>
      <c r="J8" s="209" t="s">
        <v>8</v>
      </c>
      <c r="K8" s="213"/>
      <c r="L8" s="214" t="e">
        <f>+#REF!</f>
        <v>#REF!</v>
      </c>
      <c r="M8" s="214"/>
    </row>
    <row r="9" spans="1:18" s="3" customFormat="1" x14ac:dyDescent="0.25">
      <c r="A9" s="198"/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</row>
    <row r="10" spans="1:18" s="3" customFormat="1" x14ac:dyDescent="0.25">
      <c r="A10" s="120" t="s">
        <v>9</v>
      </c>
      <c r="B10" s="120"/>
      <c r="C10" s="120" t="s">
        <v>10</v>
      </c>
      <c r="D10" s="120"/>
      <c r="E10" s="120" t="s">
        <v>11</v>
      </c>
      <c r="F10" s="120"/>
      <c r="G10" s="120"/>
      <c r="H10" s="120"/>
      <c r="I10" s="120"/>
      <c r="J10" s="120"/>
      <c r="K10" s="120"/>
      <c r="L10" s="120"/>
      <c r="M10" s="120"/>
    </row>
    <row r="11" spans="1:18" s="3" customFormat="1" x14ac:dyDescent="0.25">
      <c r="A11" s="174" t="str">
        <f>+Julio!A11</f>
        <v xml:space="preserve">CONTRATO N°194-2022
</v>
      </c>
      <c r="B11" s="174"/>
      <c r="C11" s="199" t="e">
        <f>+#REF!</f>
        <v>#REF!</v>
      </c>
      <c r="D11" s="200"/>
      <c r="E11" s="165" t="s">
        <v>12</v>
      </c>
      <c r="F11" s="166"/>
      <c r="G11" s="166"/>
      <c r="H11" s="166"/>
      <c r="I11" s="166"/>
      <c r="J11" s="201" t="e">
        <f>+#REF!</f>
        <v>#REF!</v>
      </c>
      <c r="K11" s="201"/>
      <c r="L11" s="201"/>
      <c r="M11" s="202"/>
    </row>
    <row r="12" spans="1:18" s="3" customFormat="1" x14ac:dyDescent="0.25">
      <c r="A12" s="174"/>
      <c r="B12" s="174"/>
      <c r="C12" s="160"/>
      <c r="D12" s="161"/>
      <c r="E12" s="193" t="s">
        <v>13</v>
      </c>
      <c r="F12" s="194"/>
      <c r="G12" s="194"/>
      <c r="H12" s="194"/>
      <c r="I12" s="194"/>
      <c r="J12" s="191">
        <f>+'Amortizacion de pagos'!D4</f>
        <v>14491812</v>
      </c>
      <c r="K12" s="191"/>
      <c r="L12" s="191">
        <f>L13+L14+L15+L16+L17</f>
        <v>0</v>
      </c>
      <c r="M12" s="192"/>
    </row>
    <row r="13" spans="1:18" s="3" customFormat="1" x14ac:dyDescent="0.25">
      <c r="A13" s="174"/>
      <c r="B13" s="174"/>
      <c r="C13" s="160"/>
      <c r="D13" s="161"/>
      <c r="E13" s="205" t="s">
        <v>69</v>
      </c>
      <c r="F13" s="94"/>
      <c r="G13" s="94"/>
      <c r="H13" s="94"/>
      <c r="I13" s="94"/>
      <c r="J13" s="191">
        <f>+J12</f>
        <v>14491812</v>
      </c>
      <c r="K13" s="191"/>
      <c r="L13" s="191">
        <v>0</v>
      </c>
      <c r="M13" s="192"/>
      <c r="O13" s="4"/>
    </row>
    <row r="14" spans="1:18" s="3" customFormat="1" x14ac:dyDescent="0.25">
      <c r="A14" s="174"/>
      <c r="B14" s="174"/>
      <c r="C14" s="160"/>
      <c r="D14" s="161"/>
      <c r="E14" s="205" t="s">
        <v>70</v>
      </c>
      <c r="F14" s="94"/>
      <c r="G14" s="94"/>
      <c r="H14" s="94"/>
      <c r="I14" s="94"/>
      <c r="J14" s="191">
        <v>0</v>
      </c>
      <c r="K14" s="191"/>
      <c r="L14" s="191"/>
      <c r="M14" s="192"/>
    </row>
    <row r="15" spans="1:18" s="3" customFormat="1" x14ac:dyDescent="0.25">
      <c r="A15" s="174"/>
      <c r="B15" s="174"/>
      <c r="C15" s="160"/>
      <c r="D15" s="161"/>
      <c r="E15" s="205" t="s">
        <v>14</v>
      </c>
      <c r="F15" s="94"/>
      <c r="G15" s="94"/>
      <c r="H15" s="94"/>
      <c r="I15" s="94"/>
      <c r="J15" s="191">
        <v>0</v>
      </c>
      <c r="K15" s="191"/>
      <c r="L15" s="191"/>
      <c r="M15" s="192"/>
      <c r="R15" s="5"/>
    </row>
    <row r="16" spans="1:18" s="3" customFormat="1" x14ac:dyDescent="0.25">
      <c r="A16" s="174"/>
      <c r="B16" s="174"/>
      <c r="C16" s="160"/>
      <c r="D16" s="161"/>
      <c r="E16" s="255" t="s">
        <v>14</v>
      </c>
      <c r="F16" s="256"/>
      <c r="G16" s="256"/>
      <c r="H16" s="256"/>
      <c r="I16" s="256"/>
      <c r="J16" s="191">
        <v>0</v>
      </c>
      <c r="K16" s="191"/>
      <c r="L16" s="191">
        <v>0</v>
      </c>
      <c r="M16" s="192"/>
      <c r="R16" s="6"/>
    </row>
    <row r="17" spans="1:13" s="3" customFormat="1" x14ac:dyDescent="0.25">
      <c r="A17" s="174"/>
      <c r="B17" s="174"/>
      <c r="C17" s="160"/>
      <c r="D17" s="161"/>
      <c r="E17" s="205" t="s">
        <v>15</v>
      </c>
      <c r="F17" s="94"/>
      <c r="G17" s="94"/>
      <c r="H17" s="94"/>
      <c r="I17" s="94"/>
      <c r="J17" s="191">
        <v>0</v>
      </c>
      <c r="K17" s="191"/>
      <c r="L17" s="191"/>
      <c r="M17" s="192"/>
    </row>
    <row r="18" spans="1:13" s="3" customFormat="1" x14ac:dyDescent="0.25">
      <c r="A18" s="174"/>
      <c r="B18" s="174"/>
      <c r="C18" s="160"/>
      <c r="D18" s="161"/>
      <c r="E18" s="203" t="s">
        <v>71</v>
      </c>
      <c r="F18" s="204"/>
      <c r="G18" s="204"/>
      <c r="H18" s="204"/>
      <c r="I18" s="204"/>
      <c r="J18" s="191">
        <f>SUM(J19:M22)</f>
        <v>0</v>
      </c>
      <c r="K18" s="191"/>
      <c r="L18" s="191">
        <f>SUM(L19:M21)</f>
        <v>0</v>
      </c>
      <c r="M18" s="192"/>
    </row>
    <row r="19" spans="1:13" s="3" customFormat="1" x14ac:dyDescent="0.25">
      <c r="A19" s="174"/>
      <c r="B19" s="174"/>
      <c r="C19" s="160"/>
      <c r="D19" s="161"/>
      <c r="E19" s="193" t="s">
        <v>16</v>
      </c>
      <c r="F19" s="194"/>
      <c r="G19" s="194"/>
      <c r="H19" s="194"/>
      <c r="I19" s="194"/>
      <c r="J19" s="191">
        <v>0</v>
      </c>
      <c r="K19" s="191"/>
      <c r="L19" s="191">
        <v>0</v>
      </c>
      <c r="M19" s="192"/>
    </row>
    <row r="20" spans="1:13" s="3" customFormat="1" x14ac:dyDescent="0.25">
      <c r="A20" s="174"/>
      <c r="B20" s="174"/>
      <c r="C20" s="160"/>
      <c r="D20" s="161"/>
      <c r="E20" s="193" t="s">
        <v>17</v>
      </c>
      <c r="F20" s="194"/>
      <c r="G20" s="194"/>
      <c r="H20" s="194"/>
      <c r="I20" s="194"/>
      <c r="J20" s="191">
        <v>0</v>
      </c>
      <c r="K20" s="191"/>
      <c r="L20" s="191">
        <v>0</v>
      </c>
      <c r="M20" s="192"/>
    </row>
    <row r="21" spans="1:13" s="3" customFormat="1" x14ac:dyDescent="0.25">
      <c r="A21" s="174"/>
      <c r="B21" s="174"/>
      <c r="C21" s="160"/>
      <c r="D21" s="161"/>
      <c r="E21" s="193" t="s">
        <v>18</v>
      </c>
      <c r="F21" s="194"/>
      <c r="G21" s="194"/>
      <c r="H21" s="194"/>
      <c r="I21" s="194"/>
      <c r="J21" s="191">
        <v>0</v>
      </c>
      <c r="K21" s="191"/>
      <c r="L21" s="191"/>
      <c r="M21" s="192"/>
    </row>
    <row r="22" spans="1:13" s="3" customFormat="1" x14ac:dyDescent="0.25">
      <c r="A22" s="174"/>
      <c r="B22" s="174"/>
      <c r="C22" s="160"/>
      <c r="D22" s="161"/>
      <c r="E22" s="53" t="s">
        <v>19</v>
      </c>
      <c r="F22" s="54"/>
      <c r="G22" s="54"/>
      <c r="H22" s="54"/>
      <c r="I22" s="54"/>
      <c r="J22" s="191">
        <v>0</v>
      </c>
      <c r="K22" s="191"/>
      <c r="L22" s="191"/>
      <c r="M22" s="192"/>
    </row>
    <row r="23" spans="1:13" s="3" customFormat="1" x14ac:dyDescent="0.25">
      <c r="A23" s="174"/>
      <c r="B23" s="174"/>
      <c r="C23" s="160"/>
      <c r="D23" s="161"/>
      <c r="E23" s="193" t="s">
        <v>72</v>
      </c>
      <c r="F23" s="194"/>
      <c r="G23" s="194"/>
      <c r="H23" s="194"/>
      <c r="I23" s="194"/>
      <c r="J23" s="191">
        <f>SUM(J24:M27)</f>
        <v>0</v>
      </c>
      <c r="K23" s="191"/>
      <c r="L23" s="191">
        <f>SUM(L24,L25,M27)</f>
        <v>0</v>
      </c>
      <c r="M23" s="192"/>
    </row>
    <row r="24" spans="1:13" s="3" customFormat="1" x14ac:dyDescent="0.25">
      <c r="A24" s="174"/>
      <c r="B24" s="174"/>
      <c r="C24" s="160"/>
      <c r="D24" s="161"/>
      <c r="E24" s="193" t="s">
        <v>16</v>
      </c>
      <c r="F24" s="194"/>
      <c r="G24" s="194"/>
      <c r="H24" s="194"/>
      <c r="I24" s="194"/>
      <c r="J24" s="191">
        <v>0</v>
      </c>
      <c r="K24" s="191"/>
      <c r="L24" s="191">
        <v>0</v>
      </c>
      <c r="M24" s="192"/>
    </row>
    <row r="25" spans="1:13" s="3" customFormat="1" x14ac:dyDescent="0.25">
      <c r="A25" s="174"/>
      <c r="B25" s="174"/>
      <c r="C25" s="160"/>
      <c r="D25" s="161"/>
      <c r="E25" s="193" t="s">
        <v>20</v>
      </c>
      <c r="F25" s="194"/>
      <c r="G25" s="194"/>
      <c r="H25" s="194"/>
      <c r="I25" s="194"/>
      <c r="J25" s="191">
        <v>0</v>
      </c>
      <c r="K25" s="191"/>
      <c r="L25" s="191">
        <v>0</v>
      </c>
      <c r="M25" s="192"/>
    </row>
    <row r="26" spans="1:13" s="3" customFormat="1" x14ac:dyDescent="0.25">
      <c r="A26" s="174"/>
      <c r="B26" s="174"/>
      <c r="C26" s="160"/>
      <c r="D26" s="161"/>
      <c r="E26" s="53" t="s">
        <v>21</v>
      </c>
      <c r="F26" s="54"/>
      <c r="G26" s="54"/>
      <c r="H26" s="54"/>
      <c r="I26" s="54"/>
      <c r="J26" s="191">
        <v>0</v>
      </c>
      <c r="K26" s="191"/>
      <c r="L26" s="191"/>
      <c r="M26" s="192"/>
    </row>
    <row r="27" spans="1:13" s="3" customFormat="1" x14ac:dyDescent="0.25">
      <c r="A27" s="174"/>
      <c r="B27" s="174"/>
      <c r="C27" s="160"/>
      <c r="D27" s="161"/>
      <c r="E27" s="193" t="s">
        <v>73</v>
      </c>
      <c r="F27" s="194"/>
      <c r="G27" s="194"/>
      <c r="H27" s="194"/>
      <c r="I27" s="194"/>
      <c r="J27" s="191">
        <v>0</v>
      </c>
      <c r="K27" s="191"/>
      <c r="L27" s="191"/>
      <c r="M27" s="192">
        <v>0</v>
      </c>
    </row>
    <row r="28" spans="1:13" s="3" customFormat="1" x14ac:dyDescent="0.25">
      <c r="A28" s="174"/>
      <c r="B28" s="174"/>
      <c r="C28" s="160"/>
      <c r="D28" s="161"/>
      <c r="E28" s="168" t="s">
        <v>74</v>
      </c>
      <c r="F28" s="169"/>
      <c r="G28" s="169"/>
      <c r="H28" s="169"/>
      <c r="I28" s="170"/>
      <c r="J28" s="191">
        <f>+J12+J18-J23</f>
        <v>14491812</v>
      </c>
      <c r="K28" s="191"/>
      <c r="L28" s="191">
        <f>L12+L18-L23</f>
        <v>0</v>
      </c>
      <c r="M28" s="192"/>
    </row>
    <row r="29" spans="1:13" s="3" customFormat="1" x14ac:dyDescent="0.25">
      <c r="A29" s="174"/>
      <c r="B29" s="174"/>
      <c r="C29" s="160"/>
      <c r="D29" s="161"/>
      <c r="E29" s="168" t="s">
        <v>75</v>
      </c>
      <c r="F29" s="169"/>
      <c r="G29" s="169"/>
      <c r="H29" s="169"/>
      <c r="I29" s="170"/>
      <c r="J29" s="168" t="s">
        <v>22</v>
      </c>
      <c r="K29" s="169"/>
      <c r="L29" s="120" t="s">
        <v>76</v>
      </c>
      <c r="M29" s="120"/>
    </row>
    <row r="30" spans="1:13" s="3" customFormat="1" x14ac:dyDescent="0.25">
      <c r="A30" s="174"/>
      <c r="B30" s="174"/>
      <c r="C30" s="160"/>
      <c r="D30" s="161"/>
      <c r="E30" s="195"/>
      <c r="F30" s="196"/>
      <c r="G30" s="196"/>
      <c r="H30" s="196"/>
      <c r="I30" s="197"/>
      <c r="J30" s="174" t="e">
        <f>+#REF!</f>
        <v>#REF!</v>
      </c>
      <c r="K30" s="174"/>
      <c r="L30" s="174">
        <f>+Julio!L26</f>
        <v>1</v>
      </c>
      <c r="M30" s="174"/>
    </row>
    <row r="31" spans="1:13" s="3" customFormat="1" x14ac:dyDescent="0.25">
      <c r="A31" s="174"/>
      <c r="B31" s="174"/>
      <c r="C31" s="160"/>
      <c r="D31" s="161"/>
      <c r="E31" s="171"/>
      <c r="F31" s="172"/>
      <c r="G31" s="172"/>
      <c r="H31" s="172"/>
      <c r="I31" s="173"/>
      <c r="J31" s="185" t="s">
        <v>6</v>
      </c>
      <c r="K31" s="186"/>
      <c r="L31" s="187" t="e">
        <f>+#REF!</f>
        <v>#REF!</v>
      </c>
      <c r="M31" s="188"/>
    </row>
    <row r="32" spans="1:13" s="3" customFormat="1" x14ac:dyDescent="0.25">
      <c r="A32" s="174"/>
      <c r="B32" s="174"/>
      <c r="C32" s="160"/>
      <c r="D32" s="161"/>
      <c r="E32" s="165" t="s">
        <v>77</v>
      </c>
      <c r="F32" s="166"/>
      <c r="G32" s="166"/>
      <c r="H32" s="166"/>
      <c r="I32" s="166"/>
      <c r="J32" s="189">
        <f>+Julio!J28</f>
        <v>0</v>
      </c>
      <c r="K32" s="189"/>
      <c r="L32" s="189"/>
      <c r="M32" s="190"/>
    </row>
    <row r="33" spans="1:13" s="3" customFormat="1" x14ac:dyDescent="0.25">
      <c r="A33" s="174"/>
      <c r="B33" s="174"/>
      <c r="C33" s="160"/>
      <c r="D33" s="161"/>
      <c r="E33" s="165" t="s">
        <v>78</v>
      </c>
      <c r="F33" s="166"/>
      <c r="G33" s="166"/>
      <c r="H33" s="166"/>
      <c r="I33" s="166"/>
      <c r="J33" s="189">
        <f>+J32</f>
        <v>0</v>
      </c>
      <c r="K33" s="189"/>
      <c r="L33" s="189"/>
      <c r="M33" s="190"/>
    </row>
    <row r="34" spans="1:13" s="7" customFormat="1" x14ac:dyDescent="0.25">
      <c r="A34" s="174"/>
      <c r="B34" s="174"/>
      <c r="C34" s="160"/>
      <c r="D34" s="161"/>
      <c r="E34" s="177" t="s">
        <v>79</v>
      </c>
      <c r="F34" s="178"/>
      <c r="G34" s="178"/>
      <c r="H34" s="178"/>
      <c r="I34" s="178"/>
      <c r="J34" s="180">
        <f>+J33</f>
        <v>0</v>
      </c>
      <c r="K34" s="180"/>
      <c r="L34" s="180"/>
      <c r="M34" s="181"/>
    </row>
    <row r="35" spans="1:13" s="7" customFormat="1" ht="24.75" customHeight="1" x14ac:dyDescent="0.25">
      <c r="A35" s="174"/>
      <c r="B35" s="174"/>
      <c r="C35" s="160"/>
      <c r="D35" s="161"/>
      <c r="E35" s="176" t="s">
        <v>112</v>
      </c>
      <c r="F35" s="176"/>
      <c r="G35" s="176"/>
      <c r="H35" s="176"/>
      <c r="I35" s="176"/>
      <c r="J35" s="182" t="e">
        <f>+#REF!</f>
        <v>#REF!</v>
      </c>
      <c r="K35" s="182"/>
      <c r="L35" s="182"/>
      <c r="M35" s="182"/>
    </row>
    <row r="36" spans="1:13" s="7" customFormat="1" x14ac:dyDescent="0.25">
      <c r="A36" s="174"/>
      <c r="B36" s="174"/>
      <c r="C36" s="160"/>
      <c r="D36" s="161"/>
      <c r="E36" s="183" t="s">
        <v>80</v>
      </c>
      <c r="F36" s="183"/>
      <c r="G36" s="183"/>
      <c r="H36" s="183"/>
      <c r="I36" s="183"/>
      <c r="J36" s="184" t="e">
        <f>+#REF!</f>
        <v>#REF!</v>
      </c>
      <c r="K36" s="182"/>
      <c r="L36" s="182"/>
      <c r="M36" s="182"/>
    </row>
    <row r="37" spans="1:13" s="3" customFormat="1" x14ac:dyDescent="0.25">
      <c r="A37" s="174"/>
      <c r="B37" s="174"/>
      <c r="C37" s="160"/>
      <c r="D37" s="161"/>
      <c r="E37" s="120" t="s">
        <v>24</v>
      </c>
      <c r="F37" s="120"/>
      <c r="G37" s="120"/>
      <c r="H37" s="120"/>
      <c r="I37" s="120"/>
      <c r="J37" s="120" t="s">
        <v>25</v>
      </c>
      <c r="K37" s="120"/>
      <c r="L37" s="120" t="s">
        <v>26</v>
      </c>
      <c r="M37" s="120"/>
    </row>
    <row r="38" spans="1:13" s="3" customFormat="1" x14ac:dyDescent="0.25">
      <c r="A38" s="174"/>
      <c r="B38" s="174"/>
      <c r="C38" s="160"/>
      <c r="D38" s="161"/>
      <c r="E38" s="120"/>
      <c r="F38" s="120"/>
      <c r="G38" s="120"/>
      <c r="H38" s="120"/>
      <c r="I38" s="120"/>
      <c r="J38" s="175" t="e">
        <f>+#REF!</f>
        <v>#REF!</v>
      </c>
      <c r="K38" s="174"/>
      <c r="L38" s="175" t="e">
        <f>+#REF!</f>
        <v>#REF!</v>
      </c>
      <c r="M38" s="175"/>
    </row>
    <row r="39" spans="1:13" s="3" customFormat="1" x14ac:dyDescent="0.25">
      <c r="A39" s="174"/>
      <c r="B39" s="174"/>
      <c r="C39" s="160"/>
      <c r="D39" s="161"/>
      <c r="E39" s="176" t="s">
        <v>62</v>
      </c>
      <c r="F39" s="176"/>
      <c r="G39" s="176"/>
      <c r="H39" s="176"/>
      <c r="I39" s="176"/>
      <c r="J39" s="176"/>
      <c r="K39" s="176"/>
      <c r="L39" s="176"/>
      <c r="M39" s="176"/>
    </row>
    <row r="40" spans="1:13" s="3" customFormat="1" x14ac:dyDescent="0.25">
      <c r="A40" s="174"/>
      <c r="B40" s="174"/>
      <c r="C40" s="160"/>
      <c r="D40" s="161"/>
      <c r="E40" s="176" t="s">
        <v>81</v>
      </c>
      <c r="F40" s="176"/>
      <c r="G40" s="176"/>
      <c r="H40" s="176"/>
      <c r="I40" s="176"/>
      <c r="J40" s="176"/>
      <c r="K40" s="176"/>
      <c r="L40" s="176"/>
      <c r="M40" s="176"/>
    </row>
    <row r="41" spans="1:13" s="3" customFormat="1" x14ac:dyDescent="0.25">
      <c r="A41" s="174"/>
      <c r="B41" s="174"/>
      <c r="C41" s="160"/>
      <c r="D41" s="161"/>
      <c r="E41" s="52" t="s">
        <v>16</v>
      </c>
      <c r="F41" s="176"/>
      <c r="G41" s="176"/>
      <c r="H41" s="176"/>
      <c r="I41" s="176"/>
      <c r="J41" s="176"/>
      <c r="K41" s="176"/>
      <c r="L41" s="176"/>
      <c r="M41" s="176"/>
    </row>
    <row r="42" spans="1:13" s="3" customFormat="1" x14ac:dyDescent="0.25">
      <c r="A42" s="174"/>
      <c r="B42" s="174"/>
      <c r="C42" s="160"/>
      <c r="D42" s="161"/>
      <c r="E42" s="176" t="s">
        <v>17</v>
      </c>
      <c r="F42" s="176"/>
      <c r="G42" s="176"/>
      <c r="H42" s="176"/>
      <c r="I42" s="176"/>
      <c r="J42" s="176"/>
      <c r="K42" s="176"/>
      <c r="L42" s="176"/>
      <c r="M42" s="176"/>
    </row>
    <row r="43" spans="1:13" s="3" customFormat="1" x14ac:dyDescent="0.25">
      <c r="A43" s="174"/>
      <c r="B43" s="174"/>
      <c r="C43" s="163"/>
      <c r="D43" s="164"/>
      <c r="E43" s="176" t="s">
        <v>21</v>
      </c>
      <c r="F43" s="176"/>
      <c r="G43" s="176"/>
      <c r="H43" s="176"/>
      <c r="I43" s="176"/>
      <c r="J43" s="176"/>
      <c r="K43" s="176"/>
      <c r="L43" s="176"/>
      <c r="M43" s="176"/>
    </row>
    <row r="44" spans="1:13" s="3" customFormat="1" x14ac:dyDescent="0.25">
      <c r="A44" s="168" t="s">
        <v>27</v>
      </c>
      <c r="B44" s="169"/>
      <c r="C44" s="169"/>
      <c r="D44" s="169"/>
      <c r="E44" s="165" t="e">
        <f>+#REF!</f>
        <v>#REF!</v>
      </c>
      <c r="F44" s="166"/>
      <c r="G44" s="166"/>
      <c r="H44" s="166"/>
      <c r="I44" s="166"/>
      <c r="J44" s="166"/>
      <c r="K44" s="166"/>
      <c r="L44" s="166"/>
      <c r="M44" s="167"/>
    </row>
    <row r="45" spans="1:13" s="3" customFormat="1" ht="12.75" customHeight="1" x14ac:dyDescent="0.25">
      <c r="A45" s="159" t="s">
        <v>63</v>
      </c>
      <c r="B45" s="160"/>
      <c r="C45" s="160"/>
      <c r="D45" s="161"/>
      <c r="E45" s="165" t="e">
        <f>+#REF!</f>
        <v>#REF!</v>
      </c>
      <c r="F45" s="166"/>
      <c r="G45" s="166"/>
      <c r="H45" s="166"/>
      <c r="I45" s="166"/>
      <c r="J45" s="166"/>
      <c r="K45" s="166"/>
      <c r="L45" s="166"/>
      <c r="M45" s="167"/>
    </row>
    <row r="46" spans="1:13" s="3" customFormat="1" ht="12.75" customHeight="1" x14ac:dyDescent="0.25">
      <c r="A46" s="159"/>
      <c r="B46" s="160"/>
      <c r="C46" s="160"/>
      <c r="D46" s="161"/>
      <c r="E46" s="165" t="e">
        <f>+#REF!</f>
        <v>#REF!</v>
      </c>
      <c r="F46" s="166"/>
      <c r="G46" s="166"/>
      <c r="H46" s="166"/>
      <c r="I46" s="166"/>
      <c r="J46" s="166"/>
      <c r="K46" s="166"/>
      <c r="L46" s="166"/>
      <c r="M46" s="167"/>
    </row>
    <row r="47" spans="1:13" s="3" customFormat="1" ht="12.75" customHeight="1" x14ac:dyDescent="0.25">
      <c r="A47" s="159"/>
      <c r="B47" s="160"/>
      <c r="C47" s="160"/>
      <c r="D47" s="161"/>
      <c r="E47" s="165" t="e">
        <f>+#REF!</f>
        <v>#REF!</v>
      </c>
      <c r="F47" s="166"/>
      <c r="G47" s="166"/>
      <c r="H47" s="166"/>
      <c r="I47" s="166"/>
      <c r="J47" s="166"/>
      <c r="K47" s="166"/>
      <c r="L47" s="166"/>
      <c r="M47" s="167"/>
    </row>
    <row r="48" spans="1:13" s="3" customFormat="1" ht="12.75" customHeight="1" x14ac:dyDescent="0.25">
      <c r="A48" s="159"/>
      <c r="B48" s="160"/>
      <c r="C48" s="160"/>
      <c r="D48" s="161"/>
      <c r="E48" s="165" t="e">
        <f>+#REF!</f>
        <v>#REF!</v>
      </c>
      <c r="F48" s="166"/>
      <c r="G48" s="166"/>
      <c r="H48" s="166"/>
      <c r="I48" s="166"/>
      <c r="J48" s="166"/>
      <c r="K48" s="166"/>
      <c r="L48" s="166"/>
      <c r="M48" s="167"/>
    </row>
    <row r="49" spans="1:20" s="3" customFormat="1" x14ac:dyDescent="0.25">
      <c r="A49" s="159"/>
      <c r="B49" s="160"/>
      <c r="C49" s="160"/>
      <c r="D49" s="161"/>
      <c r="E49" s="168" t="s">
        <v>28</v>
      </c>
      <c r="F49" s="169"/>
      <c r="G49" s="169"/>
      <c r="H49" s="169"/>
      <c r="I49" s="170"/>
      <c r="J49" s="168" t="s">
        <v>29</v>
      </c>
      <c r="K49" s="169"/>
      <c r="L49" s="120" t="s">
        <v>30</v>
      </c>
      <c r="M49" s="120"/>
    </row>
    <row r="50" spans="1:20" s="3" customFormat="1" x14ac:dyDescent="0.25">
      <c r="A50" s="162"/>
      <c r="B50" s="163"/>
      <c r="C50" s="163"/>
      <c r="D50" s="164"/>
      <c r="E50" s="171"/>
      <c r="F50" s="172"/>
      <c r="G50" s="172"/>
      <c r="H50" s="172"/>
      <c r="I50" s="173"/>
      <c r="J50" s="174" t="s">
        <v>113</v>
      </c>
      <c r="K50" s="174"/>
      <c r="L50" s="175"/>
      <c r="M50" s="175"/>
    </row>
    <row r="51" spans="1:20" s="8" customFormat="1" ht="20.25" customHeight="1" x14ac:dyDescent="0.25">
      <c r="A51" s="150" t="s">
        <v>114</v>
      </c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</row>
    <row r="52" spans="1:20" s="8" customFormat="1" ht="20.25" customHeight="1" x14ac:dyDescent="0.25">
      <c r="A52" s="150"/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</row>
    <row r="53" spans="1:20" s="8" customFormat="1" x14ac:dyDescent="0.25">
      <c r="A53" s="9"/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1:20" ht="15" customHeight="1" x14ac:dyDescent="0.2">
      <c r="A54" s="151" t="s">
        <v>32</v>
      </c>
      <c r="B54" s="152" t="s">
        <v>33</v>
      </c>
      <c r="C54" s="153"/>
      <c r="D54" s="153"/>
      <c r="E54" s="153"/>
      <c r="F54" s="153"/>
      <c r="G54" s="153"/>
      <c r="H54" s="154"/>
      <c r="I54" s="51" t="s">
        <v>34</v>
      </c>
      <c r="J54" s="158" t="s">
        <v>35</v>
      </c>
      <c r="K54" s="158"/>
      <c r="L54" s="51" t="s">
        <v>36</v>
      </c>
      <c r="M54" s="51" t="s">
        <v>82</v>
      </c>
    </row>
    <row r="55" spans="1:20" ht="15" customHeight="1" x14ac:dyDescent="0.2">
      <c r="A55" s="151"/>
      <c r="B55" s="155"/>
      <c r="C55" s="156"/>
      <c r="D55" s="156"/>
      <c r="E55" s="156"/>
      <c r="F55" s="156"/>
      <c r="G55" s="156"/>
      <c r="H55" s="157"/>
      <c r="I55" s="158" t="s">
        <v>37</v>
      </c>
      <c r="J55" s="158"/>
      <c r="K55" s="158"/>
      <c r="L55" s="158" t="s">
        <v>64</v>
      </c>
      <c r="M55" s="158"/>
    </row>
    <row r="56" spans="1:20" s="13" customFormat="1" x14ac:dyDescent="0.2">
      <c r="A56" s="10"/>
      <c r="B56" s="10"/>
      <c r="C56" s="10"/>
      <c r="D56" s="10"/>
      <c r="E56" s="11"/>
      <c r="F56" s="11"/>
      <c r="G56" s="11"/>
      <c r="H56" s="11"/>
      <c r="I56" s="12"/>
      <c r="J56" s="12"/>
      <c r="K56" s="12"/>
      <c r="L56" s="12"/>
      <c r="M56" s="12"/>
      <c r="O56" s="14"/>
    </row>
    <row r="57" spans="1:20" s="16" customFormat="1" ht="20.25" customHeight="1" x14ac:dyDescent="0.2">
      <c r="A57" s="149" t="s">
        <v>38</v>
      </c>
      <c r="B57" s="149"/>
      <c r="C57" s="149"/>
      <c r="D57" s="149" t="s">
        <v>39</v>
      </c>
      <c r="E57" s="149"/>
      <c r="F57" s="149" t="s">
        <v>40</v>
      </c>
      <c r="G57" s="149"/>
      <c r="H57" s="149" t="s">
        <v>41</v>
      </c>
      <c r="I57" s="149"/>
      <c r="J57" s="149" t="s">
        <v>42</v>
      </c>
      <c r="K57" s="149"/>
      <c r="L57" s="149" t="s">
        <v>43</v>
      </c>
      <c r="M57" s="149"/>
      <c r="N57" s="15"/>
      <c r="O57" s="15"/>
      <c r="P57" s="15"/>
    </row>
    <row r="58" spans="1:20" s="13" customFormat="1" ht="26.25" customHeight="1" x14ac:dyDescent="0.2">
      <c r="A58" s="149"/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5"/>
      <c r="O58" s="15"/>
      <c r="P58" s="15"/>
      <c r="Q58" s="17"/>
    </row>
    <row r="59" spans="1:20" s="19" customFormat="1" ht="30" customHeight="1" x14ac:dyDescent="0.15">
      <c r="A59" s="143" t="e">
        <f>C11</f>
        <v>#REF!</v>
      </c>
      <c r="B59" s="143"/>
      <c r="C59" s="143"/>
      <c r="D59" s="143">
        <f>+J32</f>
        <v>0</v>
      </c>
      <c r="E59" s="143"/>
      <c r="F59" s="144">
        <v>10</v>
      </c>
      <c r="G59" s="144"/>
      <c r="H59" s="144" t="str">
        <f>+B7</f>
        <v>DICIEMBRE 2022</v>
      </c>
      <c r="I59" s="144"/>
      <c r="J59" s="146">
        <f>+J32</f>
        <v>0</v>
      </c>
      <c r="K59" s="146"/>
      <c r="L59" s="141">
        <f>+'Amortizacion de pagos'!D13</f>
        <v>7245906</v>
      </c>
      <c r="M59" s="142"/>
      <c r="N59" s="18"/>
      <c r="O59" s="18"/>
      <c r="P59" s="18"/>
    </row>
    <row r="60" spans="1:20" s="19" customFormat="1" ht="30" customHeight="1" x14ac:dyDescent="0.15">
      <c r="A60" s="143"/>
      <c r="B60" s="143"/>
      <c r="C60" s="143"/>
      <c r="D60" s="143"/>
      <c r="E60" s="143"/>
      <c r="F60" s="144"/>
      <c r="G60" s="144"/>
      <c r="H60" s="144"/>
      <c r="I60" s="144"/>
      <c r="J60" s="146"/>
      <c r="K60" s="146"/>
      <c r="L60" s="141">
        <v>0</v>
      </c>
      <c r="M60" s="142"/>
      <c r="N60" s="18"/>
      <c r="O60" s="18"/>
      <c r="P60" s="18"/>
    </row>
    <row r="61" spans="1:20" s="19" customFormat="1" ht="30" customHeight="1" x14ac:dyDescent="0.15">
      <c r="A61" s="143"/>
      <c r="B61" s="143"/>
      <c r="C61" s="143"/>
      <c r="D61" s="143"/>
      <c r="E61" s="143"/>
      <c r="F61" s="144"/>
      <c r="G61" s="144"/>
      <c r="H61" s="145"/>
      <c r="I61" s="145"/>
      <c r="J61" s="146"/>
      <c r="K61" s="146"/>
      <c r="L61" s="147">
        <v>0</v>
      </c>
      <c r="M61" s="147"/>
      <c r="N61" s="18"/>
      <c r="O61" s="18"/>
      <c r="P61" s="18"/>
    </row>
    <row r="62" spans="1:20" s="19" customFormat="1" ht="28.5" customHeight="1" x14ac:dyDescent="0.15">
      <c r="A62" s="132" t="s">
        <v>44</v>
      </c>
      <c r="B62" s="133"/>
      <c r="C62" s="133"/>
      <c r="D62" s="133"/>
      <c r="E62" s="133"/>
      <c r="F62" s="133"/>
      <c r="G62" s="133"/>
      <c r="H62" s="133"/>
      <c r="I62" s="134"/>
      <c r="J62" s="50"/>
      <c r="K62" s="50"/>
      <c r="L62" s="135">
        <f>+L59</f>
        <v>7245906</v>
      </c>
      <c r="M62" s="136"/>
      <c r="N62" s="18"/>
      <c r="O62" s="18"/>
      <c r="P62" s="18"/>
      <c r="T62" s="20"/>
    </row>
    <row r="63" spans="1:20" s="19" customFormat="1" ht="28.5" customHeight="1" x14ac:dyDescent="0.15">
      <c r="A63" s="132" t="s">
        <v>45</v>
      </c>
      <c r="B63" s="133"/>
      <c r="C63" s="133"/>
      <c r="D63" s="133"/>
      <c r="E63" s="133"/>
      <c r="F63" s="133"/>
      <c r="G63" s="133"/>
      <c r="H63" s="133"/>
      <c r="I63" s="134"/>
      <c r="J63" s="50"/>
      <c r="K63" s="50"/>
      <c r="L63" s="137">
        <f>+J28-(F59*L59)+'Amortizacion de pagos'!F9</f>
        <v>-58701442.299999997</v>
      </c>
      <c r="M63" s="138"/>
      <c r="N63" s="18"/>
      <c r="O63" s="18"/>
      <c r="P63" s="18"/>
    </row>
    <row r="64" spans="1:20" s="13" customFormat="1" x14ac:dyDescent="0.2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1"/>
      <c r="M64" s="12"/>
      <c r="O64" s="18"/>
      <c r="P64" s="18"/>
      <c r="Q64" s="19"/>
      <c r="R64" s="19"/>
      <c r="S64" s="19"/>
    </row>
    <row r="65" spans="1:19" ht="22.5" customHeight="1" x14ac:dyDescent="0.2">
      <c r="A65" s="139" t="s">
        <v>46</v>
      </c>
      <c r="B65" s="139"/>
      <c r="C65" s="139"/>
      <c r="D65" s="139"/>
      <c r="E65" s="140">
        <f>L62</f>
        <v>7245906</v>
      </c>
      <c r="F65" s="140"/>
      <c r="G65" s="140"/>
      <c r="H65" s="140"/>
      <c r="I65" s="140"/>
      <c r="J65" s="140"/>
      <c r="K65" s="140"/>
      <c r="L65" s="140"/>
      <c r="M65" s="140"/>
      <c r="O65" s="18"/>
      <c r="P65" s="18"/>
      <c r="Q65" s="19"/>
      <c r="R65" s="19"/>
      <c r="S65" s="19"/>
    </row>
    <row r="66" spans="1:19" ht="22.5" customHeight="1" x14ac:dyDescent="0.2">
      <c r="A66" s="120" t="s">
        <v>47</v>
      </c>
      <c r="B66" s="120"/>
      <c r="C66" s="120"/>
      <c r="D66" s="121" t="e">
        <f>+#REF!</f>
        <v>#REF!</v>
      </c>
      <c r="E66" s="121"/>
      <c r="F66" s="121"/>
      <c r="G66" s="121"/>
      <c r="H66" s="121"/>
      <c r="I66" s="121"/>
      <c r="J66" s="121"/>
      <c r="K66" s="121"/>
      <c r="L66" s="121"/>
      <c r="M66" s="121"/>
      <c r="O66" s="18"/>
      <c r="P66" s="18"/>
      <c r="Q66" s="19"/>
      <c r="R66" s="19"/>
      <c r="S66" s="19"/>
    </row>
    <row r="67" spans="1:19" x14ac:dyDescent="0.2">
      <c r="A67" s="254" t="s">
        <v>115</v>
      </c>
      <c r="B67" s="254"/>
      <c r="C67" s="254"/>
      <c r="D67" s="254"/>
      <c r="E67" s="254"/>
      <c r="F67" s="254"/>
      <c r="G67" s="254"/>
      <c r="H67" s="254"/>
      <c r="I67" s="254"/>
      <c r="J67" s="254"/>
      <c r="K67" s="254"/>
      <c r="L67" s="254"/>
      <c r="M67" s="254"/>
      <c r="O67" s="18"/>
      <c r="P67" s="18"/>
      <c r="Q67" s="19"/>
      <c r="R67" s="19"/>
      <c r="S67" s="19"/>
    </row>
    <row r="68" spans="1:19" s="21" customFormat="1" ht="39.75" customHeight="1" x14ac:dyDescent="0.15">
      <c r="A68" s="254"/>
      <c r="B68" s="254"/>
      <c r="C68" s="254"/>
      <c r="D68" s="254"/>
      <c r="E68" s="254"/>
      <c r="F68" s="254"/>
      <c r="G68" s="254"/>
      <c r="H68" s="254"/>
      <c r="I68" s="254"/>
      <c r="J68" s="254"/>
      <c r="K68" s="254"/>
      <c r="L68" s="254"/>
      <c r="M68" s="254"/>
      <c r="O68" s="18"/>
      <c r="P68" s="18"/>
      <c r="Q68" s="19"/>
      <c r="R68" s="19"/>
      <c r="S68" s="19"/>
    </row>
    <row r="69" spans="1:19" x14ac:dyDescent="0.2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O69" s="18"/>
      <c r="P69" s="18"/>
      <c r="Q69" s="19"/>
      <c r="R69" s="19"/>
      <c r="S69" s="19"/>
    </row>
    <row r="70" spans="1:19" x14ac:dyDescent="0.2">
      <c r="A70" s="123" t="s">
        <v>83</v>
      </c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5"/>
      <c r="O70" s="18"/>
      <c r="P70" s="18"/>
      <c r="Q70" s="19"/>
      <c r="R70" s="19"/>
      <c r="S70" s="19"/>
    </row>
    <row r="71" spans="1:19" s="25" customFormat="1" ht="13.5" thickBot="1" x14ac:dyDescent="0.25">
      <c r="A71" s="48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O71" s="18"/>
      <c r="P71" s="18"/>
      <c r="Q71" s="19"/>
      <c r="R71" s="19"/>
      <c r="S71" s="19"/>
    </row>
    <row r="72" spans="1:19" s="26" customFormat="1" ht="13.5" thickBot="1" x14ac:dyDescent="0.25">
      <c r="A72" s="126" t="s">
        <v>48</v>
      </c>
      <c r="B72" s="127"/>
      <c r="C72" s="128" t="s">
        <v>84</v>
      </c>
      <c r="D72" s="128"/>
      <c r="E72" s="128"/>
      <c r="F72" s="128" t="s">
        <v>49</v>
      </c>
      <c r="G72" s="128"/>
      <c r="H72" s="128"/>
      <c r="I72" s="128"/>
      <c r="J72" s="129" t="s">
        <v>85</v>
      </c>
      <c r="K72" s="130"/>
      <c r="L72" s="128" t="s">
        <v>50</v>
      </c>
      <c r="M72" s="131"/>
      <c r="N72" s="1"/>
      <c r="O72" s="18"/>
      <c r="P72" s="18"/>
      <c r="Q72" s="19"/>
      <c r="R72" s="19"/>
      <c r="S72" s="19"/>
    </row>
    <row r="73" spans="1:19" s="2" customFormat="1" x14ac:dyDescent="0.15">
      <c r="A73" s="117" t="s">
        <v>51</v>
      </c>
      <c r="B73" s="117"/>
      <c r="C73" s="118">
        <f>J28</f>
        <v>14491812</v>
      </c>
      <c r="D73" s="118"/>
      <c r="E73" s="118"/>
      <c r="F73" s="118">
        <f>+C73-L63</f>
        <v>73193254.299999997</v>
      </c>
      <c r="G73" s="118"/>
      <c r="H73" s="118"/>
      <c r="I73" s="118"/>
      <c r="J73" s="118">
        <v>0</v>
      </c>
      <c r="K73" s="118"/>
      <c r="L73" s="119">
        <f>+C73-F73-J73</f>
        <v>-58701442.299999997</v>
      </c>
      <c r="M73" s="119"/>
      <c r="O73" s="18"/>
      <c r="P73" s="18"/>
      <c r="Q73" s="19"/>
      <c r="R73" s="19"/>
      <c r="S73" s="19"/>
    </row>
    <row r="74" spans="1:19" s="2" customFormat="1" x14ac:dyDescent="0.15">
      <c r="A74" s="251" t="s">
        <v>52</v>
      </c>
      <c r="B74" s="251"/>
      <c r="C74" s="252">
        <f>J14</f>
        <v>0</v>
      </c>
      <c r="D74" s="252"/>
      <c r="E74" s="252"/>
      <c r="F74" s="252">
        <v>0</v>
      </c>
      <c r="G74" s="252"/>
      <c r="H74" s="252"/>
      <c r="I74" s="252"/>
      <c r="J74" s="252">
        <v>0</v>
      </c>
      <c r="K74" s="252"/>
      <c r="L74" s="253">
        <f>+C74-F74-J74</f>
        <v>0</v>
      </c>
      <c r="M74" s="253"/>
      <c r="O74" s="18"/>
      <c r="P74" s="18"/>
      <c r="Q74" s="19"/>
      <c r="R74" s="19"/>
      <c r="S74" s="19"/>
    </row>
    <row r="75" spans="1:19" s="2" customFormat="1" x14ac:dyDescent="0.15">
      <c r="A75" s="251" t="s">
        <v>52</v>
      </c>
      <c r="B75" s="251"/>
      <c r="C75" s="252">
        <f>J15</f>
        <v>0</v>
      </c>
      <c r="D75" s="252"/>
      <c r="E75" s="252"/>
      <c r="F75" s="252">
        <v>0</v>
      </c>
      <c r="G75" s="252"/>
      <c r="H75" s="252"/>
      <c r="I75" s="252"/>
      <c r="J75" s="252">
        <v>0</v>
      </c>
      <c r="K75" s="252"/>
      <c r="L75" s="253">
        <f>+C75-F75-J75</f>
        <v>0</v>
      </c>
      <c r="M75" s="253"/>
      <c r="O75" s="18"/>
      <c r="P75" s="18"/>
      <c r="Q75" s="19"/>
      <c r="R75" s="19"/>
      <c r="S75" s="19"/>
    </row>
    <row r="76" spans="1:19" s="2" customFormat="1" x14ac:dyDescent="0.15">
      <c r="A76" s="251" t="s">
        <v>52</v>
      </c>
      <c r="B76" s="251"/>
      <c r="C76" s="252">
        <f>J16</f>
        <v>0</v>
      </c>
      <c r="D76" s="252"/>
      <c r="E76" s="252"/>
      <c r="F76" s="252">
        <v>0</v>
      </c>
      <c r="G76" s="252"/>
      <c r="H76" s="252"/>
      <c r="I76" s="252"/>
      <c r="J76" s="252">
        <v>0</v>
      </c>
      <c r="K76" s="252"/>
      <c r="L76" s="253">
        <f>+C76-F76-J76</f>
        <v>0</v>
      </c>
      <c r="M76" s="253"/>
      <c r="O76" s="18"/>
      <c r="P76" s="18"/>
      <c r="Q76" s="19"/>
      <c r="R76" s="19"/>
      <c r="S76" s="19"/>
    </row>
    <row r="77" spans="1:19" s="2" customFormat="1" ht="13.5" thickBot="1" x14ac:dyDescent="0.2">
      <c r="A77" s="248" t="s">
        <v>52</v>
      </c>
      <c r="B77" s="248"/>
      <c r="C77" s="249">
        <f>J17</f>
        <v>0</v>
      </c>
      <c r="D77" s="249"/>
      <c r="E77" s="249"/>
      <c r="F77" s="249">
        <v>0</v>
      </c>
      <c r="G77" s="249"/>
      <c r="H77" s="249"/>
      <c r="I77" s="249"/>
      <c r="J77" s="249">
        <v>0</v>
      </c>
      <c r="K77" s="249"/>
      <c r="L77" s="250">
        <f>+C77-F77-J77</f>
        <v>0</v>
      </c>
      <c r="M77" s="250"/>
      <c r="O77" s="18"/>
      <c r="P77" s="18"/>
      <c r="Q77" s="19"/>
      <c r="R77" s="19"/>
      <c r="S77" s="19"/>
    </row>
    <row r="78" spans="1:19" s="2" customFormat="1" x14ac:dyDescent="0.15">
      <c r="A78" s="100" t="s">
        <v>86</v>
      </c>
      <c r="B78" s="101"/>
      <c r="C78" s="104">
        <f>SUM(C73:E77)</f>
        <v>14491812</v>
      </c>
      <c r="D78" s="105"/>
      <c r="E78" s="106"/>
      <c r="F78" s="104">
        <f>SUM(F73:I77)</f>
        <v>73193254.299999997</v>
      </c>
      <c r="G78" s="105"/>
      <c r="H78" s="105"/>
      <c r="I78" s="106"/>
      <c r="J78" s="107">
        <f>SUM(J73:K77)</f>
        <v>0</v>
      </c>
      <c r="K78" s="107"/>
      <c r="L78" s="107">
        <f>SUM(L73:M77)</f>
        <v>-58701442.299999997</v>
      </c>
      <c r="M78" s="108"/>
      <c r="O78" s="18"/>
      <c r="P78" s="18"/>
      <c r="Q78" s="19"/>
      <c r="R78" s="19"/>
      <c r="S78" s="19"/>
    </row>
    <row r="79" spans="1:19" s="2" customFormat="1" ht="27" customHeight="1" thickBot="1" x14ac:dyDescent="0.3">
      <c r="A79" s="102"/>
      <c r="B79" s="103"/>
      <c r="C79" s="109" t="s">
        <v>87</v>
      </c>
      <c r="D79" s="110"/>
      <c r="E79" s="111"/>
      <c r="F79" s="112" t="s">
        <v>53</v>
      </c>
      <c r="G79" s="113"/>
      <c r="H79" s="113"/>
      <c r="I79" s="114"/>
      <c r="J79" s="112" t="s">
        <v>88</v>
      </c>
      <c r="K79" s="113"/>
      <c r="L79" s="115" t="s">
        <v>89</v>
      </c>
      <c r="M79" s="116"/>
      <c r="O79" s="18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9"/>
      <c r="J80" s="29"/>
      <c r="K80" s="29"/>
      <c r="L80" s="28"/>
      <c r="M80" s="27"/>
      <c r="N80" s="2"/>
      <c r="O80" s="18"/>
    </row>
    <row r="81" spans="1:15" ht="13.5" thickBot="1" x14ac:dyDescent="0.25">
      <c r="A81" s="86" t="s">
        <v>90</v>
      </c>
      <c r="B81" s="8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O81" s="18"/>
    </row>
    <row r="82" spans="1:15" x14ac:dyDescent="0.2">
      <c r="A82" s="87" t="s">
        <v>91</v>
      </c>
      <c r="B82" s="88"/>
      <c r="C82" s="88"/>
      <c r="D82" s="88"/>
      <c r="E82" s="88"/>
      <c r="F82" s="89" t="s">
        <v>92</v>
      </c>
      <c r="G82" s="90"/>
      <c r="H82" s="90"/>
      <c r="I82" s="91"/>
      <c r="J82" s="88" t="s">
        <v>93</v>
      </c>
      <c r="K82" s="88"/>
      <c r="L82" s="89" t="s">
        <v>94</v>
      </c>
      <c r="M82" s="92"/>
      <c r="O82" s="18"/>
    </row>
    <row r="83" spans="1:15" x14ac:dyDescent="0.2">
      <c r="A83" s="85" t="s">
        <v>95</v>
      </c>
      <c r="B83" s="77" t="s">
        <v>96</v>
      </c>
      <c r="C83" s="77"/>
      <c r="D83" s="77" t="s">
        <v>97</v>
      </c>
      <c r="E83" s="77"/>
      <c r="F83" s="77" t="s">
        <v>95</v>
      </c>
      <c r="G83" s="77"/>
      <c r="H83" s="77" t="s">
        <v>98</v>
      </c>
      <c r="I83" s="77"/>
      <c r="J83" s="77" t="s">
        <v>95</v>
      </c>
      <c r="K83" s="77" t="s">
        <v>98</v>
      </c>
      <c r="L83" s="49" t="s">
        <v>95</v>
      </c>
      <c r="M83" s="39" t="s">
        <v>98</v>
      </c>
      <c r="O83" s="18"/>
    </row>
    <row r="84" spans="1:15" x14ac:dyDescent="0.2">
      <c r="A84" s="85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49"/>
      <c r="M84" s="39"/>
      <c r="O84" s="18"/>
    </row>
    <row r="85" spans="1:15" ht="13.5" thickBot="1" x14ac:dyDescent="0.25">
      <c r="A85" s="40"/>
      <c r="B85" s="78"/>
      <c r="C85" s="78"/>
      <c r="D85" s="79"/>
      <c r="E85" s="79"/>
      <c r="F85" s="78"/>
      <c r="G85" s="78"/>
      <c r="H85" s="80"/>
      <c r="I85" s="80"/>
      <c r="J85" s="41"/>
      <c r="K85" s="41"/>
      <c r="L85" s="41"/>
      <c r="M85" s="42"/>
      <c r="O85" s="18"/>
    </row>
    <row r="86" spans="1:15" x14ac:dyDescent="0.2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O86" s="18"/>
    </row>
    <row r="87" spans="1:15" ht="13.5" thickBot="1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O87" s="18"/>
    </row>
    <row r="88" spans="1:15" ht="13.5" thickTop="1" x14ac:dyDescent="0.2">
      <c r="A88" s="81" t="s">
        <v>99</v>
      </c>
      <c r="B88" s="82"/>
      <c r="C88" s="82"/>
      <c r="D88" s="82"/>
      <c r="E88" s="83" t="e">
        <f>+#REF!</f>
        <v>#REF!</v>
      </c>
      <c r="F88" s="83"/>
      <c r="G88" s="83"/>
      <c r="H88" s="83"/>
      <c r="I88" s="83"/>
      <c r="J88" s="83"/>
      <c r="K88" s="83"/>
      <c r="L88" s="83"/>
      <c r="M88" s="84"/>
      <c r="O88" s="18"/>
    </row>
    <row r="89" spans="1:15" x14ac:dyDescent="0.2">
      <c r="A89" s="93" t="s">
        <v>54</v>
      </c>
      <c r="B89" s="94"/>
      <c r="C89" s="94"/>
      <c r="D89" s="94"/>
      <c r="E89" s="74" t="e">
        <f>+#REF!</f>
        <v>#REF!</v>
      </c>
      <c r="F89" s="75"/>
      <c r="G89" s="75"/>
      <c r="H89" s="75"/>
      <c r="I89" s="75"/>
      <c r="J89" s="75"/>
      <c r="K89" s="75"/>
      <c r="L89" s="75"/>
      <c r="M89" s="76"/>
      <c r="O89" s="18"/>
    </row>
    <row r="90" spans="1:15" ht="99.75" customHeight="1" thickBot="1" x14ac:dyDescent="0.25">
      <c r="A90" s="95" t="s">
        <v>55</v>
      </c>
      <c r="B90" s="96"/>
      <c r="C90" s="96"/>
      <c r="D90" s="96"/>
      <c r="E90" s="96"/>
      <c r="F90" s="96"/>
      <c r="G90" s="96"/>
      <c r="H90" s="96"/>
      <c r="I90" s="96"/>
      <c r="J90" s="96"/>
      <c r="K90" s="96"/>
      <c r="L90" s="96"/>
      <c r="M90" s="97"/>
      <c r="O90" s="18"/>
    </row>
    <row r="91" spans="1:15" ht="13.5" thickTop="1" x14ac:dyDescent="0.2">
      <c r="A91" s="98" t="s">
        <v>100</v>
      </c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O91" s="18"/>
    </row>
    <row r="92" spans="1:15" ht="13.5" thickBot="1" x14ac:dyDescent="0.25">
      <c r="A92" s="99"/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O92" s="18"/>
    </row>
    <row r="93" spans="1:15" ht="14.25" thickTop="1" thickBot="1" x14ac:dyDescent="0.25">
      <c r="A93" s="71" t="s">
        <v>101</v>
      </c>
      <c r="B93" s="72"/>
      <c r="C93" s="72"/>
      <c r="D93" s="72"/>
      <c r="E93" s="72"/>
      <c r="F93" s="73"/>
      <c r="G93" s="30"/>
      <c r="H93" s="71" t="s">
        <v>56</v>
      </c>
      <c r="I93" s="72"/>
      <c r="J93" s="72"/>
      <c r="K93" s="72"/>
      <c r="L93" s="72"/>
      <c r="M93" s="72"/>
    </row>
    <row r="94" spans="1:15" ht="13.5" thickTop="1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65" t="s">
        <v>102</v>
      </c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5" ht="13.5" thickBot="1" x14ac:dyDescent="0.2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</row>
    <row r="97" spans="1:13" x14ac:dyDescent="0.2">
      <c r="A97" s="22"/>
      <c r="B97" s="66" t="s">
        <v>57</v>
      </c>
      <c r="C97" s="67"/>
      <c r="D97" s="67"/>
      <c r="E97" s="67"/>
      <c r="F97" s="67"/>
      <c r="G97" s="67"/>
      <c r="H97" s="67" t="s">
        <v>58</v>
      </c>
      <c r="I97" s="67"/>
      <c r="J97" s="67" t="s">
        <v>59</v>
      </c>
      <c r="K97" s="67"/>
      <c r="L97" s="68"/>
      <c r="M97" s="22"/>
    </row>
    <row r="98" spans="1:13" x14ac:dyDescent="0.2">
      <c r="A98" s="22"/>
      <c r="B98" s="64" t="s">
        <v>60</v>
      </c>
      <c r="C98" s="62"/>
      <c r="D98" s="62"/>
      <c r="E98" s="62"/>
      <c r="F98" s="62"/>
      <c r="G98" s="62"/>
      <c r="H98" s="62" t="s">
        <v>31</v>
      </c>
      <c r="I98" s="62"/>
      <c r="J98" s="246">
        <v>1</v>
      </c>
      <c r="K98" s="246"/>
      <c r="L98" s="247"/>
      <c r="M98" s="22"/>
    </row>
    <row r="99" spans="1:13" x14ac:dyDescent="0.2">
      <c r="A99" s="22"/>
      <c r="B99" s="60" t="s">
        <v>103</v>
      </c>
      <c r="C99" s="61"/>
      <c r="D99" s="61"/>
      <c r="E99" s="61"/>
      <c r="F99" s="61"/>
      <c r="G99" s="61"/>
      <c r="H99" s="61" t="s">
        <v>31</v>
      </c>
      <c r="I99" s="61"/>
      <c r="J99" s="62"/>
      <c r="K99" s="62"/>
      <c r="L99" s="63"/>
      <c r="M99" s="22"/>
    </row>
    <row r="100" spans="1:13" x14ac:dyDescent="0.2">
      <c r="A100" s="22"/>
      <c r="B100" s="64" t="s">
        <v>61</v>
      </c>
      <c r="C100" s="62"/>
      <c r="D100" s="62"/>
      <c r="E100" s="62"/>
      <c r="F100" s="62"/>
      <c r="G100" s="62"/>
      <c r="H100" s="62" t="s">
        <v>31</v>
      </c>
      <c r="I100" s="62"/>
      <c r="J100" s="62"/>
      <c r="K100" s="62"/>
      <c r="L100" s="63"/>
      <c r="M100" s="22"/>
    </row>
    <row r="101" spans="1:13" x14ac:dyDescent="0.2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</row>
    <row r="102" spans="1:13" x14ac:dyDescent="0.2">
      <c r="A102" s="22"/>
    </row>
  </sheetData>
  <mergeCells count="210">
    <mergeCell ref="B7:M7"/>
    <mergeCell ref="B8:D8"/>
    <mergeCell ref="E8:F8"/>
    <mergeCell ref="G8:I8"/>
    <mergeCell ref="J8:K8"/>
    <mergeCell ref="L8:M8"/>
    <mergeCell ref="A1:C1"/>
    <mergeCell ref="D1:J1"/>
    <mergeCell ref="K1:M1"/>
    <mergeCell ref="A2:C6"/>
    <mergeCell ref="D2:J3"/>
    <mergeCell ref="K2:M3"/>
    <mergeCell ref="D4:J4"/>
    <mergeCell ref="K4:M4"/>
    <mergeCell ref="D5:J6"/>
    <mergeCell ref="K5:M6"/>
    <mergeCell ref="A9:M9"/>
    <mergeCell ref="A10:B10"/>
    <mergeCell ref="C10:D10"/>
    <mergeCell ref="E10:M10"/>
    <mergeCell ref="A11:B43"/>
    <mergeCell ref="C11:D43"/>
    <mergeCell ref="E11:I11"/>
    <mergeCell ref="J11:M11"/>
    <mergeCell ref="E12:I12"/>
    <mergeCell ref="J12:M12"/>
    <mergeCell ref="E16:I16"/>
    <mergeCell ref="J16:M16"/>
    <mergeCell ref="E17:I17"/>
    <mergeCell ref="J17:M17"/>
    <mergeCell ref="E18:I18"/>
    <mergeCell ref="J18:M18"/>
    <mergeCell ref="E13:I13"/>
    <mergeCell ref="J13:M13"/>
    <mergeCell ref="E14:I14"/>
    <mergeCell ref="J14:M14"/>
    <mergeCell ref="E15:I15"/>
    <mergeCell ref="J15:M15"/>
    <mergeCell ref="J22:M22"/>
    <mergeCell ref="E23:I23"/>
    <mergeCell ref="J23:M23"/>
    <mergeCell ref="E24:I24"/>
    <mergeCell ref="J24:M24"/>
    <mergeCell ref="E25:I25"/>
    <mergeCell ref="J25:M25"/>
    <mergeCell ref="E19:I19"/>
    <mergeCell ref="J19:M19"/>
    <mergeCell ref="E20:I20"/>
    <mergeCell ref="J20:M20"/>
    <mergeCell ref="E21:I21"/>
    <mergeCell ref="J21:M21"/>
    <mergeCell ref="J26:M26"/>
    <mergeCell ref="E27:I27"/>
    <mergeCell ref="J27:M27"/>
    <mergeCell ref="E28:I28"/>
    <mergeCell ref="J28:M28"/>
    <mergeCell ref="E29:I31"/>
    <mergeCell ref="J29:K29"/>
    <mergeCell ref="L29:M29"/>
    <mergeCell ref="J30:K30"/>
    <mergeCell ref="L30:M30"/>
    <mergeCell ref="E34:I34"/>
    <mergeCell ref="J34:M34"/>
    <mergeCell ref="E35:I35"/>
    <mergeCell ref="J35:M35"/>
    <mergeCell ref="E36:I36"/>
    <mergeCell ref="J36:M36"/>
    <mergeCell ref="J31:K31"/>
    <mergeCell ref="L31:M31"/>
    <mergeCell ref="E32:I32"/>
    <mergeCell ref="J32:M32"/>
    <mergeCell ref="E33:I33"/>
    <mergeCell ref="J33:M33"/>
    <mergeCell ref="E40:M40"/>
    <mergeCell ref="F41:M41"/>
    <mergeCell ref="E42:M42"/>
    <mergeCell ref="E43:M43"/>
    <mergeCell ref="A44:D44"/>
    <mergeCell ref="E44:M44"/>
    <mergeCell ref="E37:I38"/>
    <mergeCell ref="J37:K37"/>
    <mergeCell ref="L37:M37"/>
    <mergeCell ref="J38:K38"/>
    <mergeCell ref="L38:M38"/>
    <mergeCell ref="E39:M39"/>
    <mergeCell ref="A45:D50"/>
    <mergeCell ref="E45:M45"/>
    <mergeCell ref="E46:M46"/>
    <mergeCell ref="E47:M47"/>
    <mergeCell ref="E48:M48"/>
    <mergeCell ref="E49:I50"/>
    <mergeCell ref="J49:K49"/>
    <mergeCell ref="L49:M49"/>
    <mergeCell ref="J50:K50"/>
    <mergeCell ref="L50:M50"/>
    <mergeCell ref="A57:C58"/>
    <mergeCell ref="D57:E58"/>
    <mergeCell ref="F57:G58"/>
    <mergeCell ref="H57:I58"/>
    <mergeCell ref="J57:K58"/>
    <mergeCell ref="L57:M58"/>
    <mergeCell ref="A51:M52"/>
    <mergeCell ref="A54:A55"/>
    <mergeCell ref="B54:H55"/>
    <mergeCell ref="J54:K54"/>
    <mergeCell ref="I55:K55"/>
    <mergeCell ref="L55:M55"/>
    <mergeCell ref="A62:I62"/>
    <mergeCell ref="L62:M62"/>
    <mergeCell ref="A63:I63"/>
    <mergeCell ref="L63:M63"/>
    <mergeCell ref="A65:D65"/>
    <mergeCell ref="E65:M65"/>
    <mergeCell ref="L60:M60"/>
    <mergeCell ref="D61:E61"/>
    <mergeCell ref="F61:G61"/>
    <mergeCell ref="H61:I61"/>
    <mergeCell ref="J61:K61"/>
    <mergeCell ref="L61:M61"/>
    <mergeCell ref="A59:C61"/>
    <mergeCell ref="D59:E59"/>
    <mergeCell ref="F59:G59"/>
    <mergeCell ref="H59:I59"/>
    <mergeCell ref="J59:K59"/>
    <mergeCell ref="L59:M59"/>
    <mergeCell ref="D60:E60"/>
    <mergeCell ref="F60:G60"/>
    <mergeCell ref="H60:I60"/>
    <mergeCell ref="J60:K60"/>
    <mergeCell ref="A66:C66"/>
    <mergeCell ref="D66:M66"/>
    <mergeCell ref="A67:M68"/>
    <mergeCell ref="A70:M70"/>
    <mergeCell ref="A72:B72"/>
    <mergeCell ref="C72:E72"/>
    <mergeCell ref="F72:I72"/>
    <mergeCell ref="J72:K72"/>
    <mergeCell ref="L72:M72"/>
    <mergeCell ref="A73:B73"/>
    <mergeCell ref="C73:E73"/>
    <mergeCell ref="F73:I73"/>
    <mergeCell ref="J73:K73"/>
    <mergeCell ref="L73:M73"/>
    <mergeCell ref="A74:B74"/>
    <mergeCell ref="C74:E74"/>
    <mergeCell ref="F74:I74"/>
    <mergeCell ref="J74:K74"/>
    <mergeCell ref="L74:M74"/>
    <mergeCell ref="A75:B75"/>
    <mergeCell ref="C75:E75"/>
    <mergeCell ref="F75:I75"/>
    <mergeCell ref="J75:K75"/>
    <mergeCell ref="L75:M75"/>
    <mergeCell ref="A76:B76"/>
    <mergeCell ref="C76:E76"/>
    <mergeCell ref="F76:I76"/>
    <mergeCell ref="J76:K76"/>
    <mergeCell ref="L76:M76"/>
    <mergeCell ref="A77:B77"/>
    <mergeCell ref="C77:E77"/>
    <mergeCell ref="F77:I77"/>
    <mergeCell ref="J77:K77"/>
    <mergeCell ref="L77:M77"/>
    <mergeCell ref="A78:B79"/>
    <mergeCell ref="C78:E78"/>
    <mergeCell ref="F78:I78"/>
    <mergeCell ref="J78:K78"/>
    <mergeCell ref="L78:M78"/>
    <mergeCell ref="C79:E79"/>
    <mergeCell ref="F79:I79"/>
    <mergeCell ref="J79:K79"/>
    <mergeCell ref="L79:M79"/>
    <mergeCell ref="A81:M81"/>
    <mergeCell ref="A82:E82"/>
    <mergeCell ref="F82:I82"/>
    <mergeCell ref="J82:K82"/>
    <mergeCell ref="L82:M82"/>
    <mergeCell ref="A89:D89"/>
    <mergeCell ref="E89:M89"/>
    <mergeCell ref="A90:M90"/>
    <mergeCell ref="A91:M91"/>
    <mergeCell ref="A92:M92"/>
    <mergeCell ref="A93:F93"/>
    <mergeCell ref="H93:M93"/>
    <mergeCell ref="K83:K84"/>
    <mergeCell ref="B85:C85"/>
    <mergeCell ref="D85:E85"/>
    <mergeCell ref="F85:G85"/>
    <mergeCell ref="H85:I85"/>
    <mergeCell ref="A88:D88"/>
    <mergeCell ref="E88:M88"/>
    <mergeCell ref="A83:A84"/>
    <mergeCell ref="B83:C84"/>
    <mergeCell ref="D83:E84"/>
    <mergeCell ref="F83:G84"/>
    <mergeCell ref="H83:I84"/>
    <mergeCell ref="J83:J84"/>
    <mergeCell ref="B99:G99"/>
    <mergeCell ref="H99:I99"/>
    <mergeCell ref="J99:L99"/>
    <mergeCell ref="B100:G100"/>
    <mergeCell ref="H100:I100"/>
    <mergeCell ref="J100:L100"/>
    <mergeCell ref="A95:M95"/>
    <mergeCell ref="B97:G97"/>
    <mergeCell ref="H97:I97"/>
    <mergeCell ref="J97:L97"/>
    <mergeCell ref="B98:G98"/>
    <mergeCell ref="H98:I98"/>
    <mergeCell ref="J98:L98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Amortizacion de pagos</vt:lpstr>
      <vt:lpstr>Julio</vt:lpstr>
      <vt:lpstr>Diciembre</vt:lpstr>
      <vt:lpstr>Julio!Área_de_impresión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Angela Juyo</cp:lastModifiedBy>
  <cp:lastPrinted>2022-12-16T15:28:34Z</cp:lastPrinted>
  <dcterms:created xsi:type="dcterms:W3CDTF">2022-07-12T20:06:05Z</dcterms:created>
  <dcterms:modified xsi:type="dcterms:W3CDTF">2023-10-27T20:28:52Z</dcterms:modified>
</cp:coreProperties>
</file>