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SENA\Documents\CONTRATACIÓN CRNR LS 2023\1. PROCESOS CONTRATACIÓN 2023\48. CAMPESENA\Información Proceso contractual\"/>
    </mc:Choice>
  </mc:AlternateContent>
  <xr:revisionPtr revIDLastSave="0" documentId="13_ncr:1_{4F85C324-D3D7-48C3-8792-76496D549EA1}" xr6:coauthVersionLast="47" xr6:coauthVersionMax="47" xr10:uidLastSave="{00000000-0000-0000-0000-000000000000}"/>
  <bookViews>
    <workbookView xWindow="-120" yWindow="-120" windowWidth="20730" windowHeight="11160" tabRatio="798" activeTab="1" xr2:uid="{80E0351A-5C13-448E-B51D-6C25B3DBD647}"/>
  </bookViews>
  <sheets>
    <sheet name="LOTE 2 KIT AGRIOLA" sheetId="10" r:id="rId1"/>
    <sheet name="Hoja1" sheetId="11" r:id="rId2"/>
  </sheets>
  <definedNames>
    <definedName name="_xlnm.Print_Area" localSheetId="0">'LOTE 2 KIT AGRIOLA'!$A$1:$R$11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xlnp="http://schemas.microsoft.com/office/spreadsheetml/2019/extlinksprops" uri="{FCE6A71B-6B00-49CD-AB44-F6B1AE7CDE65}">
      <xxlnp:externalLinksPr autoRefresh="1"/>
    </ext>
  </extLst>
</workbook>
</file>

<file path=xl/calcChain.xml><?xml version="1.0" encoding="utf-8"?>
<calcChain xmlns="http://schemas.openxmlformats.org/spreadsheetml/2006/main">
  <c r="Q10" i="11" l="1"/>
  <c r="N10" i="11"/>
  <c r="O10" i="11" s="1"/>
  <c r="P10" i="11" s="1"/>
  <c r="J10" i="11"/>
  <c r="K10" i="11" s="1"/>
  <c r="R10" i="11" s="1"/>
  <c r="I10" i="11"/>
  <c r="Q9" i="11"/>
  <c r="N9" i="11"/>
  <c r="O9" i="11" s="1"/>
  <c r="P9" i="11" s="1"/>
  <c r="J9" i="11"/>
  <c r="K9" i="11" s="1"/>
  <c r="R9" i="11" s="1"/>
  <c r="I9" i="11"/>
  <c r="Q8" i="11"/>
  <c r="N8" i="11"/>
  <c r="O8" i="11" s="1"/>
  <c r="P8" i="11" s="1"/>
  <c r="J8" i="11"/>
  <c r="K8" i="11" s="1"/>
  <c r="R8" i="11" s="1"/>
  <c r="I8" i="11"/>
  <c r="Q7" i="11"/>
  <c r="N7" i="11"/>
  <c r="O7" i="11" s="1"/>
  <c r="P7" i="11" s="1"/>
  <c r="J7" i="11"/>
  <c r="K7" i="11" s="1"/>
  <c r="R7" i="11" s="1"/>
  <c r="I7" i="11"/>
  <c r="Q6" i="11"/>
  <c r="N6" i="11"/>
  <c r="O6" i="11" s="1"/>
  <c r="P6" i="11" s="1"/>
  <c r="J6" i="11"/>
  <c r="K6" i="11" s="1"/>
  <c r="R6" i="11" s="1"/>
  <c r="I6" i="11"/>
  <c r="Q5" i="11"/>
  <c r="N5" i="11"/>
  <c r="O5" i="11" s="1"/>
  <c r="P5" i="11" s="1"/>
  <c r="J5" i="11"/>
  <c r="K5" i="11" s="1"/>
  <c r="R5" i="11" s="1"/>
  <c r="I5" i="11"/>
  <c r="Q4" i="11"/>
  <c r="N4" i="11"/>
  <c r="O4" i="11" s="1"/>
  <c r="P4" i="11" s="1"/>
  <c r="J4" i="11"/>
  <c r="K4" i="11" s="1"/>
  <c r="R4" i="11" s="1"/>
  <c r="I4" i="11"/>
  <c r="Q3" i="11"/>
  <c r="N3" i="11"/>
  <c r="O3" i="11" s="1"/>
  <c r="P3" i="11" s="1"/>
  <c r="J3" i="11"/>
  <c r="K3" i="11" s="1"/>
  <c r="I3" i="11"/>
  <c r="Q4" i="10"/>
  <c r="Q5" i="10"/>
  <c r="Q6" i="10"/>
  <c r="Q7" i="10"/>
  <c r="Q8" i="10"/>
  <c r="Q9" i="10"/>
  <c r="Q10" i="10"/>
  <c r="Q3" i="10"/>
  <c r="N3" i="10"/>
  <c r="O3" i="10" s="1"/>
  <c r="N9" i="10"/>
  <c r="O9" i="10" s="1"/>
  <c r="P9" i="10" s="1"/>
  <c r="I9" i="10"/>
  <c r="J9" i="10" s="1"/>
  <c r="K9" i="10" s="1"/>
  <c r="R9" i="10" s="1"/>
  <c r="K11" i="11" l="1"/>
  <c r="R3" i="11"/>
  <c r="R11" i="11" s="1"/>
  <c r="P11" i="11"/>
  <c r="N10" i="10"/>
  <c r="O10" i="10" s="1"/>
  <c r="P10" i="10" s="1"/>
  <c r="N8" i="10"/>
  <c r="O8" i="10" s="1"/>
  <c r="P8" i="10" s="1"/>
  <c r="N7" i="10"/>
  <c r="O7" i="10" s="1"/>
  <c r="P7" i="10" s="1"/>
  <c r="N6" i="10"/>
  <c r="O6" i="10" s="1"/>
  <c r="P6" i="10" s="1"/>
  <c r="N5" i="10"/>
  <c r="O5" i="10" s="1"/>
  <c r="P5" i="10" s="1"/>
  <c r="N4" i="10"/>
  <c r="O4" i="10" s="1"/>
  <c r="P4" i="10" s="1"/>
  <c r="P3" i="10"/>
  <c r="I3" i="10"/>
  <c r="J3" i="10" s="1"/>
  <c r="I4" i="10"/>
  <c r="J4" i="10" s="1"/>
  <c r="I5" i="10"/>
  <c r="J5" i="10" s="1"/>
  <c r="I6" i="10"/>
  <c r="J6" i="10" s="1"/>
  <c r="I7" i="10"/>
  <c r="J7" i="10" s="1"/>
  <c r="I8" i="10"/>
  <c r="J8" i="10" s="1"/>
  <c r="I10" i="10"/>
  <c r="J10" i="10" s="1"/>
  <c r="K7" i="10" l="1"/>
  <c r="R7" i="10" s="1"/>
  <c r="K6" i="10"/>
  <c r="R6" i="10" s="1"/>
  <c r="K3" i="10"/>
  <c r="R3" i="10" s="1"/>
  <c r="K10" i="10"/>
  <c r="R10" i="10" s="1"/>
  <c r="K5" i="10"/>
  <c r="R5" i="10" s="1"/>
  <c r="K4" i="10"/>
  <c r="R4" i="10" s="1"/>
  <c r="K8" i="10"/>
  <c r="R8" i="10" s="1"/>
  <c r="R11" i="10" l="1"/>
  <c r="K11" i="10"/>
  <c r="P11" i="10" l="1"/>
</calcChain>
</file>

<file path=xl/sharedStrings.xml><?xml version="1.0" encoding="utf-8"?>
<sst xmlns="http://schemas.openxmlformats.org/spreadsheetml/2006/main" count="86" uniqueCount="32">
  <si>
    <t>DINAMIX SAS</t>
  </si>
  <si>
    <t>COMRED</t>
  </si>
  <si>
    <t xml:space="preserve">COSTO PROMEDIO </t>
  </si>
  <si>
    <t>ÍTEM</t>
  </si>
  <si>
    <t>CÓDIGO SENA</t>
  </si>
  <si>
    <t>CÓDIGO
UNSPSC</t>
  </si>
  <si>
    <t xml:space="preserve">DESCRIPCIÓN  </t>
  </si>
  <si>
    <t>CANTIDAD</t>
  </si>
  <si>
    <t>UNIDAD
DE MEDIDA</t>
  </si>
  <si>
    <t>VALOR
UNITARIO
SIN IVA</t>
  </si>
  <si>
    <t>%
 IVA</t>
  </si>
  <si>
    <t>VALOR
IVA</t>
  </si>
  <si>
    <t>VALOR UNITARIO IVA INCLUIDO</t>
  </si>
  <si>
    <t>VALOR
CANTIDADES IVA INCLUIDO
CON IVA</t>
  </si>
  <si>
    <t xml:space="preserve">Promedio Total sin IVA </t>
  </si>
  <si>
    <t>Promedio total con IVA</t>
  </si>
  <si>
    <t xml:space="preserve">Piranómetro  portatil Modo de salida de señal 0  20 mv sobre 4  20 masobre rs485 Temperatura de trabajo menos 40  mas 85° C
Grado de protección IP67 Rango espectral 280 a 3000 nm Rango de prueba 0 a 2000 Wsobre m cuadrados Sensibilidad 7 a 14v sobre w.m cuadrados Resolución 1W sobre m cuadrados Estabilidad anual 2 porciento menor a 50 Time of response 95 porciento  20S
menor 6 porciento  menos 30 a 80 menor a 2 porciento, menos de 30W sobre  m cuadrado, menos 2W sobre m cuadrados Application Escenarios clima; fotovoltaico; Agricultura, silvicultura, etc. </t>
  </si>
  <si>
    <t xml:space="preserve">UNIDAD  </t>
  </si>
  <si>
    <t>298802</t>
  </si>
  <si>
    <t>MALETIN DE TRANSPORTE PARA LOS ELEMENTOS DEL KIT Con logo Bordado SENA Impermeable Con refuerzos y protecciones para los dispositivos. Elementos de identificación con logo SENA (Brazalete, rompevientos, gorra) DIMENSIONES
Altura: 63 cm.
Ancho: 28 cm. Profundidad: 28 cm
Compatible con las fundas de guardado 1/2 luna 2x7L.Ajuste simultáneo de la altura de la espalda y de la tensión de las correas gracias a nuestro sistema patentado Easyfit, halando una simple correa (a cada lado).
1. Ponte la maleta.2. Cierra la hebilla y ajusta el cinturón.3. Hala las correas naranjas (de abajo hacia arriba). Volumen 60 litros.</t>
  </si>
  <si>
    <t>Nombre de la empresa NIT</t>
  </si>
  <si>
    <t xml:space="preserve">Nombre del representante legal </t>
  </si>
  <si>
    <t xml:space="preserve">Firma </t>
  </si>
  <si>
    <t xml:space="preserve">Datos de contacto </t>
  </si>
  <si>
    <t>KIT AGRICOLA</t>
  </si>
  <si>
    <r>
      <rPr>
        <b/>
        <sz val="10"/>
        <color rgb="FF000000"/>
        <rFont val="Calibri"/>
        <family val="2"/>
        <scheme val="minor"/>
      </rPr>
      <t>Medidor de Humedad de Grano Café y Cacao</t>
    </r>
    <r>
      <rPr>
        <sz val="10"/>
        <color rgb="FF000000"/>
        <rFont val="Calibri"/>
        <family val="2"/>
        <scheme val="minor"/>
      </rPr>
      <t xml:space="preserve"> Puede probar 25 tipos de granos granos de cacao colza trigo cebada de primavera frijol de campo maiz cebada de invierno avena blanca trigo sarraceno avena negra trigo duro altramuz arroz arroz con cáscara soja semilla de girasol maiz ( alto) sesamo semilla de algodón algodón Parker hectomet canola maní semilla de sandía granos de cafe semillas de rabano Pantalla con retroiluminacion Puede mostrar la humedad y la temperatura del grano al mismo tiempo Puede insertar sensor de temperatura externo opcional Lectura rapida y rapida con datos precisos
Pantalla AMT65C con retroiluminacion, puede mostrar la humedad y la temperatura del grano al mismo tiempo
Tambien puede insertar un sensor de temperatura externo opcional.
Bateria batería de 9 V 6F22 no incluida
Tenga en cuenta: Las baterías no están incluidas en el paquete debido al control de seguridad de la aviación Pedimos disculpas por cualquier inconveniente causado Aplicaciones para 25 pruebas de humedad de granos diferentes
Colza Trigo Cebada de Primavera Frijol Maíz Cebada de Invierno Avena Blanca Alforfon Avena Negra Trigo Duro Altramuz Arroz Arroz con cáscara Soja Semilla de Girasol Maíz alto Sesamo Semilla de Algodon Algodon Parker(hectomet canola guisante </t>
    </r>
  </si>
  <si>
    <r>
      <rPr>
        <b/>
        <sz val="10"/>
        <color rgb="FF000000"/>
        <rFont val="Calibri"/>
        <family val="2"/>
        <scheme val="minor"/>
      </rPr>
      <t>Medidor De Co2 Interior Temperatura Y Humedad Relativa Detector De Dióxido De Carbono</t>
    </r>
    <r>
      <rPr>
        <sz val="10"/>
        <color rgb="FF000000"/>
        <rFont val="Calibri"/>
        <family val="2"/>
        <scheme val="minor"/>
      </rPr>
      <t xml:space="preserve"> Boligrafo de prueba de calidad de agua Digital 8 en 1 TDS EC pH ORP SG SALINIDAD TEMPERATURA H2 instrumentos de análisis de medidor de temperatura probador de agua potable rico en hidrogeno
Pluma de prueba de agua 8 en 1 salinidad pH TDS EC ORP SG temperatura e H2
Ambito de aplicación para probar el pH del agua la salinidad el contenido de hidrógeno etc
Ocho funciones detección rápida impermeable y a prueba de polvo
Material carcasa de plástico
Peso: 149 g</t>
    </r>
  </si>
  <si>
    <r>
      <rPr>
        <b/>
        <sz val="10"/>
        <color rgb="FF000000"/>
        <rFont val="Calibri"/>
        <family val="2"/>
        <scheme val="minor"/>
      </rPr>
      <t xml:space="preserve">MEDIDOR DE PH EC TEMPERATURA </t>
    </r>
    <r>
      <rPr>
        <sz val="10"/>
        <color rgb="FF000000"/>
        <rFont val="Calibri"/>
        <family val="2"/>
        <scheme val="minor"/>
      </rPr>
      <t xml:space="preserve">Rango de EC 0 00 a 6 00 mS cm Resolución EC 0 01 mS cm Exactitud EC mas o menos 2 porciento FS Calibración de conductividad Automática en un solo punto en 1 41 mS cm o 5 00 mS cm Rango de TDS 0 3000 ppm 500 CF 0 3999 ppm 700 CF Resolución TDS 10 ppm mg L Exactitud TDS mas o menos 2 porciento FS Rango de temperatura 0 0 a 60 0 grados  C  32 a 140 grados F Resolución Temperatura 0 1  grados C 0 1 grados F Exactitud temperaturamas o mneos  0 5 grados C mas o menos  1 grados F Compensación de temperatura pH automático EC TDS  automático con  fijo en 1 9 porciento  grados C Factor de conversión TDS	0 5 500 ppm o 0 7 700 ppm Electrodo Sonda	HI1285 7 cuerpo de polipropileno sonda multiparamétrica pre amplificada con sensor interno de temperatura conector DIN y 1m de cable Tipo Vida de la batería AAA de 1 5 V 3  aproximadamente 500 horas de uso continuo apagado automático después de 8 minutos de inactividad MEDIDOR DE PH EC TEMPERATURA MEDIDOR DE PH EC TEMPERATURA Ambiente 5 A 50 grados C 23 a 122 grados F Humedad relativa max 100 porciento Dimensiones 152 x 58 x 30 mm 6 0 x 2 3 x 12pulgadas Peso 205 g 7 2 oz  </t>
    </r>
  </si>
  <si>
    <r>
      <rPr>
        <b/>
        <sz val="10"/>
        <color rgb="FF000000"/>
        <rFont val="Calibri"/>
        <family val="2"/>
        <scheme val="minor"/>
      </rPr>
      <t xml:space="preserve">SONDA DE SUELO DE 20 PULGADAS CON EYECTOR Y PEDAL DE PIE 20 </t>
    </r>
    <r>
      <rPr>
        <sz val="10"/>
        <color rgb="FF000000"/>
        <rFont val="Calibri"/>
        <family val="2"/>
        <scheme val="minor"/>
      </rPr>
      <t xml:space="preserve">pulgadas de largo y 8 pulgadas de ancho Mango con agarre con pedal fuerte con eyector  tamaño preciso del cuerpo de la barra El equipo de muestreo de suelo integrado liviano y resistente hecho de acero inoxidable 304 de alta calidad </t>
    </r>
  </si>
  <si>
    <r>
      <rPr>
        <b/>
        <sz val="10"/>
        <color rgb="FF000000"/>
        <rFont val="Calibri"/>
        <family val="2"/>
        <scheme val="minor"/>
      </rPr>
      <t>Equipo Portable De Mantenimiento Agrícola</t>
    </r>
    <r>
      <rPr>
        <sz val="10"/>
        <color rgb="FF000000"/>
        <rFont val="Calibri"/>
        <family val="2"/>
        <scheme val="minor"/>
      </rPr>
      <t xml:space="preserve"> Equipo Portable De Mantenimiento Agrícola  Rastrillo de tres dientes Pala redonda pequeña Tijeras de podar Guantes de jardinería de garra excavadoras Lupa</t>
    </r>
  </si>
  <si>
    <r>
      <rPr>
        <b/>
        <sz val="10"/>
        <color rgb="FF000000"/>
        <rFont val="Calibri"/>
        <family val="2"/>
        <scheme val="minor"/>
      </rPr>
      <t>LUXOMETRO DIGITAL MEDIDOR DE LUZ FOTOMETRO LUX Y FC</t>
    </r>
    <r>
      <rPr>
        <sz val="10"/>
        <color rgb="FF000000"/>
        <rFont val="Calibri"/>
        <family val="2"/>
        <scheme val="minor"/>
      </rPr>
      <t xml:space="preserve">  Mide la luminosidad de 0 a 200000 Lux y la temperatura ambiente Alta precisión de mas o menos 3 porciento rdg mas o menos 8 dgts menor 10000 Lux  mas o menos 4 porciento rdg mas o menos 10 dgts  mayor 10000 Lux Pantalla LCD digital a color lecturas mínimas máximas retención de datos apagado automático e indicación de batería baja</t>
    </r>
  </si>
  <si>
    <r>
      <rPr>
        <b/>
        <sz val="10"/>
        <color rgb="FF000000"/>
        <rFont val="Calibri"/>
        <family val="2"/>
        <scheme val="minor"/>
      </rPr>
      <t xml:space="preserve">MEDIDOR DE PH EC TEMPERATURA </t>
    </r>
    <r>
      <rPr>
        <sz val="10"/>
        <color rgb="FF000000"/>
        <rFont val="Calibri"/>
        <family val="2"/>
        <scheme val="minor"/>
      </rPr>
      <t>Rango de pH: 0,00 a 14,00 pH
Resolución pH: 0.01 pH
Exactitud pH: ±0.01 pH
Calibración de pH: Automática, en uno o dos puntos con tampones estándar (pH 4.01, 7.01, 10.01); calibración en un punto utilizando la solución de calibración rápida
Rango de EC: 0,00 a 6,00 mS/cm
Resolución EC: 0,01 mS/cm
Exactitud EC: ±2% FS
Calibración de conductividad: Automática en un solo punto en 1,41 mS/cm o 5,00 mS/cm;calibración en un punto utilizando la solución de calibración rápida
Rango de TDS: 0-3000 ppm (500 CF);0-3999 ppm (700 CF)
Resolución TDS: 10 ppm (mg/L)
Exactitud TDS: ± 2% FS
Rango de temperatura: 0.0 a 60.0 ° C / 32.0 a 140.0 ° F
Resolución Temperatura: 0.1 °C / 0.1 °F
Exactitud temperatura: ± 0.5 °C / ± 1 °F
Compensación de temperatura pH: automático;EC/TDS: automático con β fijo en 1.9%/°C. Factor de conversión TDS: 0.5 (500 ppm) o 0.7 (700 ppm). Electrodo/Sonda: HI1285-7 cuerpo de polipropileno, sonda multiparamétrica pre-amplificada con sensor interno de temperatura, conector DIN y 1m de cable
Tipo/Vida de la batería: AAA de 1,5 V (3) / aproximadamente 500 horas de uso continuo. apagado automático después de 8 minutos de inactividad. Apagado automático: Después de 8 minutos, 60 minutos, deshabilitado. Ambiente: -5 A 50 °C (23 a 122 °F); Humedad relativa max 100%. Dimensiones: 152 x 58 x 30 mm (6.0 x 2.3 x 1.2”). Peso: 205 g (7.2 oz.)</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</si>
</sst>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_(* #,##0_);_(* \(#,##0\);_(* &quot;-&quot;??_);_(@_)"/>
    <numFmt numFmtId="166" formatCode="_-&quot;$&quot;\ * #,##0_-;\-&quot;$&quot;\ * #,##0_-;_-&quot;$&quot;\ * &quot;-&quot;??_-;_-@_-"/>
  </numFmts>
  <fonts count="9" x14ac:knownFonts="1">
    <font>
      <sz val="11"/>
      <color theme="1"/>
      <name val="Calibri"/>
      <family val="2"/>
      <scheme val="minor"/>
    </font>
    <font>
      <sz val="11"/>
      <color theme="1"/>
      <name val="Calibri"/>
      <family val="2"/>
      <scheme val="minor"/>
    </font>
    <font>
      <sz val="10"/>
      <name val="Arial"/>
      <family val="2"/>
    </font>
    <font>
      <u/>
      <sz val="10"/>
      <color indexed="12"/>
      <name val="Arial"/>
      <family val="2"/>
    </font>
    <font>
      <b/>
      <sz val="10"/>
      <color theme="1"/>
      <name val="Calibri"/>
      <family val="2"/>
      <scheme val="minor"/>
    </font>
    <font>
      <sz val="10"/>
      <color theme="1"/>
      <name val="Calibri"/>
      <family val="2"/>
      <scheme val="minor"/>
    </font>
    <font>
      <sz val="10"/>
      <color rgb="FF000000"/>
      <name val="Calibri"/>
      <family val="2"/>
      <scheme val="minor"/>
    </font>
    <font>
      <sz val="10"/>
      <color rgb="FFFF0000"/>
      <name val="Calibri"/>
      <family val="2"/>
      <scheme val="minor"/>
    </font>
    <font>
      <b/>
      <sz val="10"/>
      <color rgb="FF000000"/>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4.9989318521683403E-2"/>
        <bgColor indexed="64"/>
      </patternFill>
    </fill>
    <fill>
      <patternFill patternType="solid">
        <fgColor rgb="FF00B0F0"/>
        <bgColor indexed="64"/>
      </patternFill>
    </fill>
    <fill>
      <patternFill patternType="solid">
        <fgColor theme="8" tint="0.59999389629810485"/>
        <bgColor indexed="64"/>
      </patternFill>
    </fill>
    <fill>
      <patternFill patternType="solid">
        <fgColor theme="0"/>
        <bgColor rgb="FF000000"/>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7">
    <xf numFmtId="0" fontId="0" fillId="0" borderId="0"/>
    <xf numFmtId="43" fontId="1" fillId="0" borderId="0" applyFont="0" applyFill="0" applyBorder="0" applyAlignment="0" applyProtection="0"/>
    <xf numFmtId="0" fontId="2" fillId="0" borderId="0"/>
    <xf numFmtId="0" fontId="2" fillId="0" borderId="0"/>
    <xf numFmtId="0" fontId="3" fillId="0" borderId="0" applyNumberFormat="0" applyFill="0" applyBorder="0" applyAlignment="0" applyProtection="0">
      <alignment vertical="top"/>
      <protection locked="0"/>
    </xf>
    <xf numFmtId="9" fontId="1" fillId="0" borderId="0" applyFont="0" applyFill="0" applyBorder="0" applyAlignment="0" applyProtection="0"/>
    <xf numFmtId="44" fontId="1" fillId="0" borderId="0" applyFont="0" applyFill="0" applyBorder="0" applyAlignment="0" applyProtection="0"/>
  </cellStyleXfs>
  <cellXfs count="54">
    <xf numFmtId="0" fontId="0" fillId="0" borderId="0" xfId="0"/>
    <xf numFmtId="0" fontId="5" fillId="0" borderId="0" xfId="0" applyFont="1" applyAlignment="1">
      <alignment vertical="center"/>
    </xf>
    <xf numFmtId="0" fontId="4" fillId="3" borderId="8"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9" xfId="0" applyFont="1" applyFill="1" applyBorder="1" applyAlignment="1">
      <alignment horizontal="center" vertical="center" wrapText="1"/>
    </xf>
    <xf numFmtId="166" fontId="4" fillId="4" borderId="4" xfId="6" applyNumberFormat="1" applyFont="1" applyFill="1" applyBorder="1" applyAlignment="1">
      <alignment horizontal="center" vertical="center" wrapText="1"/>
    </xf>
    <xf numFmtId="0" fontId="4" fillId="4" borderId="3" xfId="0" applyFont="1" applyFill="1" applyBorder="1" applyAlignment="1">
      <alignment horizontal="center" vertical="center" wrapText="1"/>
    </xf>
    <xf numFmtId="166" fontId="4" fillId="4" borderId="3" xfId="6" applyNumberFormat="1" applyFont="1" applyFill="1" applyBorder="1" applyAlignment="1">
      <alignment horizontal="center" vertical="center" wrapText="1"/>
    </xf>
    <xf numFmtId="166" fontId="4" fillId="4" borderId="9" xfId="6" applyNumberFormat="1" applyFont="1" applyFill="1" applyBorder="1" applyAlignment="1">
      <alignment horizontal="center" vertical="center" wrapText="1"/>
    </xf>
    <xf numFmtId="166" fontId="4" fillId="8" borderId="2" xfId="6"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166" fontId="4" fillId="8" borderId="1" xfId="6" applyNumberFormat="1" applyFont="1" applyFill="1" applyBorder="1" applyAlignment="1">
      <alignment horizontal="center" vertical="center" wrapText="1"/>
    </xf>
    <xf numFmtId="166" fontId="4" fillId="8" borderId="11" xfId="6"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5" fillId="2" borderId="10" xfId="0" applyFont="1" applyFill="1" applyBorder="1" applyAlignment="1">
      <alignment horizontal="center" vertical="center"/>
    </xf>
    <xf numFmtId="0" fontId="5" fillId="2" borderId="1" xfId="0" applyFont="1" applyFill="1" applyBorder="1" applyAlignment="1">
      <alignment horizontal="center" vertical="center"/>
    </xf>
    <xf numFmtId="0" fontId="6" fillId="9" borderId="1" xfId="0" applyFont="1" applyFill="1" applyBorder="1" applyAlignment="1">
      <alignment vertical="center" wrapText="1"/>
    </xf>
    <xf numFmtId="1" fontId="5" fillId="2" borderId="1" xfId="1" applyNumberFormat="1" applyFont="1" applyFill="1" applyBorder="1" applyAlignment="1">
      <alignment horizontal="center" vertical="center" wrapText="1"/>
    </xf>
    <xf numFmtId="164" fontId="5" fillId="2" borderId="11" xfId="1" applyNumberFormat="1" applyFont="1" applyFill="1" applyBorder="1" applyAlignment="1">
      <alignment horizontal="center" vertical="center" wrapText="1"/>
    </xf>
    <xf numFmtId="166" fontId="5" fillId="2" borderId="1" xfId="6" applyNumberFormat="1" applyFont="1" applyFill="1" applyBorder="1" applyAlignment="1">
      <alignment horizontal="center" vertical="center"/>
    </xf>
    <xf numFmtId="9" fontId="5" fillId="2" borderId="1" xfId="5" applyFont="1" applyFill="1" applyBorder="1" applyAlignment="1">
      <alignment horizontal="center" vertical="center"/>
    </xf>
    <xf numFmtId="166" fontId="5" fillId="2" borderId="11" xfId="6" applyNumberFormat="1" applyFont="1" applyFill="1" applyBorder="1" applyAlignment="1">
      <alignment horizontal="center" vertical="center"/>
    </xf>
    <xf numFmtId="166" fontId="7" fillId="2" borderId="11" xfId="6" applyNumberFormat="1" applyFont="1" applyFill="1" applyBorder="1" applyAlignment="1">
      <alignment horizontal="center" vertical="center"/>
    </xf>
    <xf numFmtId="166" fontId="5" fillId="2" borderId="2" xfId="6" applyNumberFormat="1" applyFont="1" applyFill="1" applyBorder="1" applyAlignment="1">
      <alignment vertical="center"/>
    </xf>
    <xf numFmtId="166" fontId="5" fillId="2" borderId="11" xfId="6" applyNumberFormat="1" applyFont="1" applyFill="1" applyBorder="1" applyAlignment="1">
      <alignment vertical="center"/>
    </xf>
    <xf numFmtId="0" fontId="5" fillId="2" borderId="0" xfId="0" applyFont="1" applyFill="1" applyAlignment="1">
      <alignment vertical="center"/>
    </xf>
    <xf numFmtId="0" fontId="5" fillId="2" borderId="1" xfId="0" applyFont="1" applyFill="1" applyBorder="1" applyAlignment="1">
      <alignment vertical="center"/>
    </xf>
    <xf numFmtId="0" fontId="6" fillId="2" borderId="1" xfId="0" applyFont="1" applyFill="1" applyBorder="1" applyAlignment="1">
      <alignment vertical="center" wrapText="1"/>
    </xf>
    <xf numFmtId="1" fontId="5" fillId="2" borderId="12" xfId="1" applyNumberFormat="1" applyFont="1" applyFill="1" applyBorder="1" applyAlignment="1">
      <alignment horizontal="center" vertical="center" wrapText="1"/>
    </xf>
    <xf numFmtId="164" fontId="5" fillId="2" borderId="13" xfId="1" applyNumberFormat="1" applyFont="1" applyFill="1" applyBorder="1" applyAlignment="1">
      <alignment horizontal="center" vertical="center" wrapText="1"/>
    </xf>
    <xf numFmtId="9" fontId="5" fillId="2" borderId="12" xfId="5" applyFont="1" applyFill="1" applyBorder="1" applyAlignment="1">
      <alignment horizontal="center" vertical="center"/>
    </xf>
    <xf numFmtId="166" fontId="5" fillId="2" borderId="12" xfId="6" applyNumberFormat="1" applyFont="1" applyFill="1" applyBorder="1" applyAlignment="1">
      <alignment horizontal="center" vertical="center"/>
    </xf>
    <xf numFmtId="166" fontId="5" fillId="2" borderId="13" xfId="6" applyNumberFormat="1" applyFont="1" applyFill="1" applyBorder="1" applyAlignment="1">
      <alignment horizontal="center" vertical="center"/>
    </xf>
    <xf numFmtId="166" fontId="7" fillId="2" borderId="13" xfId="6" applyNumberFormat="1" applyFont="1" applyFill="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horizontal="center" vertical="center"/>
    </xf>
    <xf numFmtId="166" fontId="5" fillId="2" borderId="0" xfId="6" applyNumberFormat="1" applyFont="1" applyFill="1" applyBorder="1" applyAlignment="1">
      <alignment horizontal="center" vertical="center"/>
    </xf>
    <xf numFmtId="9" fontId="5" fillId="2" borderId="0" xfId="5" applyFont="1" applyFill="1" applyBorder="1" applyAlignment="1">
      <alignment horizontal="center" vertical="center"/>
    </xf>
    <xf numFmtId="166" fontId="5" fillId="0" borderId="0" xfId="6" applyNumberFormat="1" applyFont="1" applyAlignment="1">
      <alignment vertical="center"/>
    </xf>
    <xf numFmtId="166" fontId="5" fillId="2" borderId="0" xfId="6" applyNumberFormat="1" applyFont="1" applyFill="1" applyAlignment="1">
      <alignment vertical="center"/>
    </xf>
    <xf numFmtId="165" fontId="4" fillId="6" borderId="14" xfId="1" applyNumberFormat="1" applyFont="1" applyFill="1" applyBorder="1" applyAlignment="1" applyProtection="1">
      <alignment horizontal="center" vertical="center" wrapText="1"/>
    </xf>
    <xf numFmtId="165" fontId="4" fillId="6" borderId="7" xfId="1" applyNumberFormat="1" applyFont="1" applyFill="1" applyBorder="1" applyAlignment="1" applyProtection="1">
      <alignment horizontal="center" vertical="center" wrapText="1"/>
    </xf>
    <xf numFmtId="0" fontId="4" fillId="0" borderId="0" xfId="0" applyFont="1" applyAlignment="1">
      <alignment horizontal="left" wrapText="1"/>
    </xf>
    <xf numFmtId="0" fontId="4" fillId="4" borderId="14" xfId="0" applyFont="1" applyFill="1" applyBorder="1" applyAlignment="1">
      <alignment horizontal="center" vertical="center"/>
    </xf>
    <xf numFmtId="0" fontId="4" fillId="4" borderId="6" xfId="0" applyFont="1" applyFill="1" applyBorder="1" applyAlignment="1">
      <alignment horizontal="center" vertical="center"/>
    </xf>
    <xf numFmtId="166" fontId="4" fillId="4" borderId="7" xfId="6" applyNumberFormat="1" applyFont="1" applyFill="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166" fontId="4" fillId="7" borderId="14" xfId="6" applyNumberFormat="1" applyFont="1" applyFill="1" applyBorder="1" applyAlignment="1">
      <alignment horizontal="center" vertical="center"/>
    </xf>
    <xf numFmtId="0" fontId="4" fillId="7" borderId="6" xfId="0" applyFont="1" applyFill="1" applyBorder="1" applyAlignment="1">
      <alignment horizontal="center" vertical="center"/>
    </xf>
    <xf numFmtId="166" fontId="4" fillId="7" borderId="6" xfId="6" applyNumberFormat="1" applyFont="1" applyFill="1" applyBorder="1" applyAlignment="1">
      <alignment horizontal="center" vertical="center"/>
    </xf>
    <xf numFmtId="166" fontId="4" fillId="7" borderId="7" xfId="6" applyNumberFormat="1" applyFont="1" applyFill="1" applyBorder="1" applyAlignment="1">
      <alignment horizontal="center" vertical="center"/>
    </xf>
  </cellXfs>
  <cellStyles count="7">
    <cellStyle name="Hipervínculo 2" xfId="4" xr:uid="{A8260E40-53DE-451B-A5ED-BFE4A1BE57D7}"/>
    <cellStyle name="Millares" xfId="1" builtinId="3"/>
    <cellStyle name="Moneda" xfId="6" builtinId="4"/>
    <cellStyle name="Normal" xfId="0" builtinId="0"/>
    <cellStyle name="Normal 2 2" xfId="2" xr:uid="{130E32FC-BD7C-4C80-87A5-5518D9FF3BDA}"/>
    <cellStyle name="Normal 4" xfId="3" xr:uid="{27C90DA7-1BEB-49CB-9D80-9B525ABDBEDF}"/>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5C398-9EB5-45B2-8C37-E02FFAE119AA}">
  <sheetPr>
    <tabColor theme="9" tint="0.39997558519241921"/>
  </sheetPr>
  <dimension ref="A1:RG22"/>
  <sheetViews>
    <sheetView view="pageBreakPreview" zoomScale="60" zoomScaleNormal="60" workbookViewId="0">
      <pane xSplit="6" ySplit="2" topLeftCell="G3" activePane="bottomRight" state="frozen"/>
      <selection pane="topRight" activeCell="G1" sqref="G1"/>
      <selection pane="bottomLeft" activeCell="A4" sqref="A4"/>
      <selection pane="bottomRight" sqref="A1:XFD1048576"/>
    </sheetView>
  </sheetViews>
  <sheetFormatPr baseColWidth="10" defaultColWidth="11.42578125" defaultRowHeight="100.5" customHeight="1" x14ac:dyDescent="0.25"/>
  <cols>
    <col min="1" max="3" width="11.42578125" style="1"/>
    <col min="4" max="4" width="73.42578125" style="1" customWidth="1"/>
    <col min="5" max="5" width="10.7109375" style="1" bestFit="1" customWidth="1"/>
    <col min="6" max="6" width="11" style="36" bestFit="1" customWidth="1"/>
    <col min="7" max="7" width="14.140625" style="40" bestFit="1" customWidth="1"/>
    <col min="8" max="8" width="5.7109375" style="26" bestFit="1" customWidth="1"/>
    <col min="9" max="9" width="11.5703125" style="40" bestFit="1" customWidth="1"/>
    <col min="10" max="10" width="13.28515625" style="40" bestFit="1" customWidth="1"/>
    <col min="11" max="11" width="17.85546875" style="40" bestFit="1" customWidth="1"/>
    <col min="12" max="12" width="13.28515625" style="39" bestFit="1" customWidth="1"/>
    <col min="13" max="13" width="6.5703125" style="1" customWidth="1"/>
    <col min="14" max="14" width="14.7109375" style="39" bestFit="1" customWidth="1"/>
    <col min="15" max="15" width="15.7109375" style="39" bestFit="1" customWidth="1"/>
    <col min="16" max="16" width="19.140625" style="39" customWidth="1"/>
    <col min="17" max="17" width="14.7109375" style="1" bestFit="1" customWidth="1"/>
    <col min="18" max="18" width="15.7109375" style="1" bestFit="1" customWidth="1"/>
    <col min="19" max="16384" width="11.42578125" style="1"/>
  </cols>
  <sheetData>
    <row r="1" spans="1:475" ht="42" customHeight="1" x14ac:dyDescent="0.25">
      <c r="A1" s="47" t="s">
        <v>24</v>
      </c>
      <c r="B1" s="48"/>
      <c r="C1" s="48"/>
      <c r="D1" s="48"/>
      <c r="E1" s="48"/>
      <c r="F1" s="49"/>
      <c r="G1" s="44" t="s">
        <v>0</v>
      </c>
      <c r="H1" s="45"/>
      <c r="I1" s="45"/>
      <c r="J1" s="45"/>
      <c r="K1" s="46"/>
      <c r="L1" s="50" t="s">
        <v>1</v>
      </c>
      <c r="M1" s="51"/>
      <c r="N1" s="52"/>
      <c r="O1" s="52"/>
      <c r="P1" s="53"/>
      <c r="Q1" s="41" t="s">
        <v>2</v>
      </c>
      <c r="R1" s="42"/>
    </row>
    <row r="2" spans="1:475" ht="100.5" customHeight="1" x14ac:dyDescent="0.25">
      <c r="A2" s="2" t="s">
        <v>3</v>
      </c>
      <c r="B2" s="3" t="s">
        <v>4</v>
      </c>
      <c r="C2" s="3" t="s">
        <v>5</v>
      </c>
      <c r="D2" s="3" t="s">
        <v>6</v>
      </c>
      <c r="E2" s="3" t="s">
        <v>7</v>
      </c>
      <c r="F2" s="4" t="s">
        <v>8</v>
      </c>
      <c r="G2" s="5" t="s">
        <v>9</v>
      </c>
      <c r="H2" s="6" t="s">
        <v>10</v>
      </c>
      <c r="I2" s="7" t="s">
        <v>11</v>
      </c>
      <c r="J2" s="7" t="s">
        <v>12</v>
      </c>
      <c r="K2" s="8" t="s">
        <v>13</v>
      </c>
      <c r="L2" s="9" t="s">
        <v>9</v>
      </c>
      <c r="M2" s="10" t="s">
        <v>10</v>
      </c>
      <c r="N2" s="11" t="s">
        <v>11</v>
      </c>
      <c r="O2" s="11" t="s">
        <v>12</v>
      </c>
      <c r="P2" s="12" t="s">
        <v>13</v>
      </c>
      <c r="Q2" s="13" t="s">
        <v>14</v>
      </c>
      <c r="R2" s="14" t="s">
        <v>15</v>
      </c>
    </row>
    <row r="3" spans="1:475" s="27" customFormat="1" ht="128.25" customHeight="1" x14ac:dyDescent="0.25">
      <c r="A3" s="15">
        <v>1</v>
      </c>
      <c r="B3" s="16">
        <v>257729</v>
      </c>
      <c r="C3" s="16">
        <v>60105302</v>
      </c>
      <c r="D3" s="17" t="s">
        <v>16</v>
      </c>
      <c r="E3" s="18">
        <v>1</v>
      </c>
      <c r="F3" s="19" t="s">
        <v>17</v>
      </c>
      <c r="G3" s="20">
        <v>4277049</v>
      </c>
      <c r="H3" s="21">
        <v>0.19</v>
      </c>
      <c r="I3" s="20">
        <f t="shared" ref="I3:I10" si="0">G3*H3</f>
        <v>812639.31</v>
      </c>
      <c r="J3" s="20">
        <f t="shared" ref="J3:J10" si="1">G3 +I3</f>
        <v>5089688.3100000005</v>
      </c>
      <c r="K3" s="22">
        <f t="shared" ref="K3:K10" si="2">J3*E3</f>
        <v>5089688.3100000005</v>
      </c>
      <c r="L3" s="20">
        <v>4167223.21</v>
      </c>
      <c r="M3" s="21">
        <v>0.19</v>
      </c>
      <c r="N3" s="20">
        <f t="shared" ref="N3:N10" si="3" xml:space="preserve"> +L3*M3</f>
        <v>791772.40989999997</v>
      </c>
      <c r="O3" s="20">
        <f t="shared" ref="O3:O10" si="4" xml:space="preserve"> +L3 +N3</f>
        <v>4958995.6199000003</v>
      </c>
      <c r="P3" s="23">
        <f t="shared" ref="P3:P10" si="5" xml:space="preserve"> +E3*O3</f>
        <v>4958995.6199000003</v>
      </c>
      <c r="Q3" s="24">
        <f>AVERAGE(G3,L3)</f>
        <v>4222136.1050000004</v>
      </c>
      <c r="R3" s="25">
        <f>AVERAGE(K3,P3)</f>
        <v>5024341.9649500009</v>
      </c>
      <c r="S3" s="26"/>
      <c r="T3" s="26"/>
      <c r="U3" s="26"/>
      <c r="V3" s="26"/>
      <c r="W3" s="26"/>
      <c r="X3" s="26"/>
      <c r="Y3" s="26"/>
      <c r="Z3" s="26"/>
      <c r="AA3" s="26"/>
      <c r="AB3" s="26"/>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c r="IW3" s="26"/>
      <c r="IX3" s="26"/>
      <c r="IY3" s="26"/>
      <c r="IZ3" s="26"/>
      <c r="JA3" s="26"/>
      <c r="JB3" s="26"/>
      <c r="JC3" s="26"/>
      <c r="JD3" s="26"/>
      <c r="JE3" s="26"/>
      <c r="JF3" s="26"/>
      <c r="JG3" s="26"/>
      <c r="JH3" s="26"/>
      <c r="JI3" s="26"/>
      <c r="JJ3" s="26"/>
      <c r="JK3" s="26"/>
      <c r="JL3" s="26"/>
      <c r="JM3" s="26"/>
      <c r="JN3" s="26"/>
      <c r="JO3" s="26"/>
      <c r="JP3" s="26"/>
      <c r="JQ3" s="26"/>
      <c r="JR3" s="26"/>
      <c r="JS3" s="26"/>
      <c r="JT3" s="26"/>
      <c r="JU3" s="26"/>
      <c r="JV3" s="26"/>
      <c r="JW3" s="26"/>
      <c r="JX3" s="26"/>
      <c r="JY3" s="26"/>
      <c r="JZ3" s="26"/>
      <c r="KA3" s="26"/>
      <c r="KB3" s="26"/>
      <c r="KC3" s="26"/>
      <c r="KD3" s="26"/>
      <c r="KE3" s="26"/>
      <c r="KF3" s="26"/>
      <c r="KG3" s="26"/>
      <c r="KH3" s="26"/>
      <c r="KI3" s="26"/>
      <c r="KJ3" s="26"/>
      <c r="KK3" s="26"/>
      <c r="KL3" s="26"/>
      <c r="KM3" s="26"/>
      <c r="KN3" s="26"/>
      <c r="KO3" s="26"/>
      <c r="KP3" s="26"/>
      <c r="KQ3" s="26"/>
      <c r="KR3" s="26"/>
      <c r="KS3" s="26"/>
      <c r="KT3" s="26"/>
      <c r="KU3" s="26"/>
      <c r="KV3" s="26"/>
      <c r="KW3" s="26"/>
      <c r="KX3" s="26"/>
      <c r="KY3" s="26"/>
      <c r="KZ3" s="26"/>
      <c r="LA3" s="26"/>
      <c r="LB3" s="26"/>
      <c r="LC3" s="26"/>
      <c r="LD3" s="26"/>
      <c r="LE3" s="26"/>
      <c r="LF3" s="26"/>
      <c r="LG3" s="26"/>
      <c r="LH3" s="26"/>
      <c r="LI3" s="26"/>
      <c r="LJ3" s="26"/>
      <c r="LK3" s="26"/>
      <c r="LL3" s="26"/>
      <c r="LM3" s="26"/>
      <c r="LN3" s="26"/>
      <c r="LO3" s="26"/>
      <c r="LP3" s="26"/>
      <c r="LQ3" s="26"/>
      <c r="LR3" s="26"/>
      <c r="LS3" s="26"/>
      <c r="LT3" s="26"/>
      <c r="LU3" s="26"/>
      <c r="LV3" s="26"/>
      <c r="LW3" s="26"/>
      <c r="LX3" s="26"/>
      <c r="LY3" s="26"/>
      <c r="LZ3" s="26"/>
      <c r="MA3" s="26"/>
      <c r="MB3" s="26"/>
      <c r="MC3" s="26"/>
      <c r="MD3" s="26"/>
      <c r="ME3" s="26"/>
      <c r="MF3" s="26"/>
      <c r="MG3" s="26"/>
      <c r="MH3" s="26"/>
      <c r="MI3" s="26"/>
      <c r="MJ3" s="26"/>
      <c r="MK3" s="26"/>
      <c r="ML3" s="26"/>
      <c r="MM3" s="26"/>
      <c r="MN3" s="26"/>
      <c r="MO3" s="26"/>
      <c r="MP3" s="26"/>
      <c r="MQ3" s="26"/>
      <c r="MR3" s="26"/>
      <c r="MS3" s="26"/>
      <c r="MT3" s="26"/>
      <c r="MU3" s="26"/>
      <c r="MV3" s="26"/>
      <c r="MW3" s="26"/>
      <c r="MX3" s="26"/>
      <c r="MY3" s="26"/>
      <c r="MZ3" s="26"/>
      <c r="NA3" s="26"/>
      <c r="NB3" s="26"/>
      <c r="NC3" s="26"/>
      <c r="ND3" s="26"/>
      <c r="NE3" s="26"/>
      <c r="NF3" s="26"/>
      <c r="NG3" s="26"/>
      <c r="NH3" s="26"/>
      <c r="NI3" s="26"/>
      <c r="NJ3" s="26"/>
      <c r="NK3" s="26"/>
      <c r="NL3" s="26"/>
      <c r="NM3" s="26"/>
      <c r="NN3" s="26"/>
      <c r="NO3" s="26"/>
      <c r="NP3" s="26"/>
      <c r="NQ3" s="26"/>
      <c r="NR3" s="26"/>
      <c r="NS3" s="26"/>
      <c r="NT3" s="26"/>
      <c r="NU3" s="26"/>
      <c r="NV3" s="26"/>
      <c r="NW3" s="26"/>
      <c r="NX3" s="26"/>
      <c r="NY3" s="26"/>
      <c r="NZ3" s="26"/>
      <c r="OA3" s="26"/>
      <c r="OB3" s="26"/>
      <c r="OC3" s="26"/>
      <c r="OD3" s="26"/>
      <c r="OE3" s="26"/>
      <c r="OF3" s="26"/>
      <c r="OG3" s="26"/>
      <c r="OH3" s="26"/>
      <c r="OI3" s="26"/>
      <c r="OJ3" s="26"/>
      <c r="OK3" s="26"/>
      <c r="OL3" s="26"/>
      <c r="OM3" s="26"/>
      <c r="ON3" s="26"/>
      <c r="OO3" s="26"/>
      <c r="OP3" s="26"/>
      <c r="OQ3" s="26"/>
      <c r="OR3" s="26"/>
      <c r="OS3" s="26"/>
      <c r="OT3" s="26"/>
      <c r="OU3" s="26"/>
      <c r="OV3" s="26"/>
      <c r="OW3" s="26"/>
      <c r="OX3" s="26"/>
      <c r="OY3" s="26"/>
      <c r="OZ3" s="26"/>
      <c r="PA3" s="26"/>
      <c r="PB3" s="26"/>
      <c r="PC3" s="26"/>
      <c r="PD3" s="26"/>
      <c r="PE3" s="26"/>
      <c r="PF3" s="26"/>
      <c r="PG3" s="26"/>
      <c r="PH3" s="26"/>
      <c r="PI3" s="26"/>
      <c r="PJ3" s="26"/>
      <c r="PK3" s="26"/>
      <c r="PL3" s="26"/>
      <c r="PM3" s="26"/>
      <c r="PN3" s="26"/>
      <c r="PO3" s="26"/>
      <c r="PP3" s="26"/>
      <c r="PQ3" s="26"/>
      <c r="PR3" s="26"/>
      <c r="PS3" s="26"/>
      <c r="PT3" s="26"/>
      <c r="PU3" s="26"/>
      <c r="PV3" s="26"/>
      <c r="PW3" s="26"/>
      <c r="PX3" s="26"/>
      <c r="PY3" s="26"/>
      <c r="PZ3" s="26"/>
      <c r="QA3" s="26"/>
      <c r="QB3" s="26"/>
      <c r="QC3" s="26"/>
      <c r="QD3" s="26"/>
      <c r="QE3" s="26"/>
      <c r="QF3" s="26"/>
      <c r="QG3" s="26"/>
      <c r="QH3" s="26"/>
      <c r="QI3" s="26"/>
      <c r="QJ3" s="26"/>
      <c r="QK3" s="26"/>
      <c r="QL3" s="26"/>
      <c r="QM3" s="26"/>
      <c r="QN3" s="26"/>
      <c r="QO3" s="26"/>
      <c r="QP3" s="26"/>
      <c r="QQ3" s="26"/>
      <c r="QR3" s="26"/>
      <c r="QS3" s="26"/>
      <c r="QT3" s="26"/>
      <c r="QU3" s="26"/>
      <c r="QV3" s="26"/>
      <c r="QW3" s="26"/>
      <c r="QX3" s="26"/>
      <c r="QY3" s="26"/>
      <c r="QZ3" s="26"/>
      <c r="RA3" s="26"/>
      <c r="RB3" s="26"/>
      <c r="RC3" s="26"/>
      <c r="RD3" s="26"/>
      <c r="RE3" s="26"/>
      <c r="RF3" s="26"/>
      <c r="RG3" s="26"/>
    </row>
    <row r="4" spans="1:475" s="27" customFormat="1" ht="229.5" x14ac:dyDescent="0.25">
      <c r="A4" s="15">
        <v>2</v>
      </c>
      <c r="B4" s="16">
        <v>285495</v>
      </c>
      <c r="C4" s="16">
        <v>60105302</v>
      </c>
      <c r="D4" s="17" t="s">
        <v>25</v>
      </c>
      <c r="E4" s="18">
        <v>1</v>
      </c>
      <c r="F4" s="19" t="s">
        <v>17</v>
      </c>
      <c r="G4" s="20">
        <v>1567840</v>
      </c>
      <c r="H4" s="21">
        <v>0.19</v>
      </c>
      <c r="I4" s="20">
        <f t="shared" si="0"/>
        <v>297889.59999999998</v>
      </c>
      <c r="J4" s="20">
        <f t="shared" si="1"/>
        <v>1865729.6</v>
      </c>
      <c r="K4" s="22">
        <f t="shared" si="2"/>
        <v>1865729.6</v>
      </c>
      <c r="L4" s="20">
        <v>1200000</v>
      </c>
      <c r="M4" s="21">
        <v>0.19</v>
      </c>
      <c r="N4" s="20">
        <f t="shared" si="3"/>
        <v>228000</v>
      </c>
      <c r="O4" s="20">
        <f t="shared" si="4"/>
        <v>1428000</v>
      </c>
      <c r="P4" s="23">
        <f t="shared" si="5"/>
        <v>1428000</v>
      </c>
      <c r="Q4" s="24">
        <f t="shared" ref="Q4:Q10" si="6">AVERAGE(G4,L4)</f>
        <v>1383920</v>
      </c>
      <c r="R4" s="25">
        <f t="shared" ref="R4:R10" si="7">AVERAGE(K4,P4)</f>
        <v>1646864.8</v>
      </c>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c r="IW4" s="26"/>
      <c r="IX4" s="26"/>
      <c r="IY4" s="26"/>
      <c r="IZ4" s="26"/>
      <c r="JA4" s="26"/>
      <c r="JB4" s="26"/>
      <c r="JC4" s="26"/>
      <c r="JD4" s="26"/>
      <c r="JE4" s="26"/>
      <c r="JF4" s="26"/>
      <c r="JG4" s="26"/>
      <c r="JH4" s="26"/>
      <c r="JI4" s="26"/>
      <c r="JJ4" s="26"/>
      <c r="JK4" s="26"/>
      <c r="JL4" s="26"/>
      <c r="JM4" s="26"/>
      <c r="JN4" s="26"/>
      <c r="JO4" s="26"/>
      <c r="JP4" s="26"/>
      <c r="JQ4" s="26"/>
      <c r="JR4" s="26"/>
      <c r="JS4" s="26"/>
      <c r="JT4" s="26"/>
      <c r="JU4" s="26"/>
      <c r="JV4" s="26"/>
      <c r="JW4" s="26"/>
      <c r="JX4" s="26"/>
      <c r="JY4" s="26"/>
      <c r="JZ4" s="26"/>
      <c r="KA4" s="26"/>
      <c r="KB4" s="26"/>
      <c r="KC4" s="26"/>
      <c r="KD4" s="26"/>
      <c r="KE4" s="26"/>
      <c r="KF4" s="26"/>
      <c r="KG4" s="26"/>
      <c r="KH4" s="26"/>
      <c r="KI4" s="26"/>
      <c r="KJ4" s="26"/>
      <c r="KK4" s="26"/>
      <c r="KL4" s="26"/>
      <c r="KM4" s="26"/>
      <c r="KN4" s="26"/>
      <c r="KO4" s="26"/>
      <c r="KP4" s="26"/>
      <c r="KQ4" s="26"/>
      <c r="KR4" s="26"/>
      <c r="KS4" s="26"/>
      <c r="KT4" s="26"/>
      <c r="KU4" s="26"/>
      <c r="KV4" s="26"/>
      <c r="KW4" s="26"/>
      <c r="KX4" s="26"/>
      <c r="KY4" s="26"/>
      <c r="KZ4" s="26"/>
      <c r="LA4" s="26"/>
      <c r="LB4" s="26"/>
      <c r="LC4" s="26"/>
      <c r="LD4" s="26"/>
      <c r="LE4" s="26"/>
      <c r="LF4" s="26"/>
      <c r="LG4" s="26"/>
      <c r="LH4" s="26"/>
      <c r="LI4" s="26"/>
      <c r="LJ4" s="26"/>
      <c r="LK4" s="26"/>
      <c r="LL4" s="26"/>
      <c r="LM4" s="26"/>
      <c r="LN4" s="26"/>
      <c r="LO4" s="26"/>
      <c r="LP4" s="26"/>
      <c r="LQ4" s="26"/>
      <c r="LR4" s="26"/>
      <c r="LS4" s="26"/>
      <c r="LT4" s="26"/>
      <c r="LU4" s="26"/>
      <c r="LV4" s="26"/>
      <c r="LW4" s="26"/>
      <c r="LX4" s="26"/>
      <c r="LY4" s="26"/>
      <c r="LZ4" s="26"/>
      <c r="MA4" s="26"/>
      <c r="MB4" s="26"/>
      <c r="MC4" s="26"/>
      <c r="MD4" s="26"/>
      <c r="ME4" s="26"/>
      <c r="MF4" s="26"/>
      <c r="MG4" s="26"/>
      <c r="MH4" s="26"/>
      <c r="MI4" s="26"/>
      <c r="MJ4" s="26"/>
      <c r="MK4" s="26"/>
      <c r="ML4" s="26"/>
      <c r="MM4" s="26"/>
      <c r="MN4" s="26"/>
      <c r="MO4" s="26"/>
      <c r="MP4" s="26"/>
      <c r="MQ4" s="26"/>
      <c r="MR4" s="26"/>
      <c r="MS4" s="26"/>
      <c r="MT4" s="26"/>
      <c r="MU4" s="26"/>
      <c r="MV4" s="26"/>
      <c r="MW4" s="26"/>
      <c r="MX4" s="26"/>
      <c r="MY4" s="26"/>
      <c r="MZ4" s="26"/>
      <c r="NA4" s="26"/>
      <c r="NB4" s="26"/>
      <c r="NC4" s="26"/>
      <c r="ND4" s="26"/>
      <c r="NE4" s="26"/>
      <c r="NF4" s="26"/>
      <c r="NG4" s="26"/>
      <c r="NH4" s="26"/>
      <c r="NI4" s="26"/>
      <c r="NJ4" s="26"/>
      <c r="NK4" s="26"/>
      <c r="NL4" s="26"/>
      <c r="NM4" s="26"/>
      <c r="NN4" s="26"/>
      <c r="NO4" s="26"/>
      <c r="NP4" s="26"/>
      <c r="NQ4" s="26"/>
      <c r="NR4" s="26"/>
      <c r="NS4" s="26"/>
      <c r="NT4" s="26"/>
      <c r="NU4" s="26"/>
      <c r="NV4" s="26"/>
      <c r="NW4" s="26"/>
      <c r="NX4" s="26"/>
      <c r="NY4" s="26"/>
      <c r="NZ4" s="26"/>
      <c r="OA4" s="26"/>
      <c r="OB4" s="26"/>
      <c r="OC4" s="26"/>
      <c r="OD4" s="26"/>
      <c r="OE4" s="26"/>
      <c r="OF4" s="26"/>
      <c r="OG4" s="26"/>
      <c r="OH4" s="26"/>
      <c r="OI4" s="26"/>
      <c r="OJ4" s="26"/>
      <c r="OK4" s="26"/>
      <c r="OL4" s="26"/>
      <c r="OM4" s="26"/>
      <c r="ON4" s="26"/>
      <c r="OO4" s="26"/>
      <c r="OP4" s="26"/>
      <c r="OQ4" s="26"/>
      <c r="OR4" s="26"/>
      <c r="OS4" s="26"/>
      <c r="OT4" s="26"/>
      <c r="OU4" s="26"/>
      <c r="OV4" s="26"/>
      <c r="OW4" s="26"/>
      <c r="OX4" s="26"/>
      <c r="OY4" s="26"/>
      <c r="OZ4" s="26"/>
      <c r="PA4" s="26"/>
      <c r="PB4" s="26"/>
      <c r="PC4" s="26"/>
      <c r="PD4" s="26"/>
      <c r="PE4" s="26"/>
      <c r="PF4" s="26"/>
      <c r="PG4" s="26"/>
      <c r="PH4" s="26"/>
      <c r="PI4" s="26"/>
      <c r="PJ4" s="26"/>
      <c r="PK4" s="26"/>
      <c r="PL4" s="26"/>
      <c r="PM4" s="26"/>
      <c r="PN4" s="26"/>
      <c r="PO4" s="26"/>
      <c r="PP4" s="26"/>
      <c r="PQ4" s="26"/>
      <c r="PR4" s="26"/>
      <c r="PS4" s="26"/>
      <c r="PT4" s="26"/>
      <c r="PU4" s="26"/>
      <c r="PV4" s="26"/>
      <c r="PW4" s="26"/>
      <c r="PX4" s="26"/>
      <c r="PY4" s="26"/>
      <c r="PZ4" s="26"/>
      <c r="QA4" s="26"/>
      <c r="QB4" s="26"/>
      <c r="QC4" s="26"/>
      <c r="QD4" s="26"/>
      <c r="QE4" s="26"/>
      <c r="QF4" s="26"/>
      <c r="QG4" s="26"/>
      <c r="QH4" s="26"/>
      <c r="QI4" s="26"/>
      <c r="QJ4" s="26"/>
      <c r="QK4" s="26"/>
      <c r="QL4" s="26"/>
      <c r="QM4" s="26"/>
      <c r="QN4" s="26"/>
      <c r="QO4" s="26"/>
      <c r="QP4" s="26"/>
      <c r="QQ4" s="26"/>
      <c r="QR4" s="26"/>
      <c r="QS4" s="26"/>
      <c r="QT4" s="26"/>
      <c r="QU4" s="26"/>
      <c r="QV4" s="26"/>
      <c r="QW4" s="26"/>
      <c r="QX4" s="26"/>
      <c r="QY4" s="26"/>
      <c r="QZ4" s="26"/>
      <c r="RA4" s="26"/>
      <c r="RB4" s="26"/>
      <c r="RC4" s="26"/>
      <c r="RD4" s="26"/>
      <c r="RE4" s="26"/>
      <c r="RF4" s="26"/>
      <c r="RG4" s="26"/>
    </row>
    <row r="5" spans="1:475" s="27" customFormat="1" ht="153" x14ac:dyDescent="0.25">
      <c r="A5" s="15">
        <v>3</v>
      </c>
      <c r="B5" s="16">
        <v>282841</v>
      </c>
      <c r="C5" s="16">
        <v>60105302</v>
      </c>
      <c r="D5" s="17" t="s">
        <v>26</v>
      </c>
      <c r="E5" s="18">
        <v>1</v>
      </c>
      <c r="F5" s="19" t="s">
        <v>17</v>
      </c>
      <c r="G5" s="20">
        <v>441408</v>
      </c>
      <c r="H5" s="21">
        <v>0.19</v>
      </c>
      <c r="I5" s="20">
        <f t="shared" si="0"/>
        <v>83867.520000000004</v>
      </c>
      <c r="J5" s="20">
        <f t="shared" si="1"/>
        <v>525275.52</v>
      </c>
      <c r="K5" s="22">
        <f t="shared" si="2"/>
        <v>525275.52</v>
      </c>
      <c r="L5" s="20">
        <v>650000</v>
      </c>
      <c r="M5" s="21">
        <v>0.19</v>
      </c>
      <c r="N5" s="20">
        <f t="shared" si="3"/>
        <v>123500</v>
      </c>
      <c r="O5" s="20">
        <f t="shared" si="4"/>
        <v>773500</v>
      </c>
      <c r="P5" s="23">
        <f t="shared" si="5"/>
        <v>773500</v>
      </c>
      <c r="Q5" s="24">
        <f t="shared" si="6"/>
        <v>545704</v>
      </c>
      <c r="R5" s="25">
        <f t="shared" si="7"/>
        <v>649387.76</v>
      </c>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c r="IW5" s="26"/>
      <c r="IX5" s="26"/>
      <c r="IY5" s="26"/>
      <c r="IZ5" s="26"/>
      <c r="JA5" s="26"/>
      <c r="JB5" s="26"/>
      <c r="JC5" s="26"/>
      <c r="JD5" s="26"/>
      <c r="JE5" s="26"/>
      <c r="JF5" s="26"/>
      <c r="JG5" s="26"/>
      <c r="JH5" s="26"/>
      <c r="JI5" s="26"/>
      <c r="JJ5" s="26"/>
      <c r="JK5" s="26"/>
      <c r="JL5" s="26"/>
      <c r="JM5" s="26"/>
      <c r="JN5" s="26"/>
      <c r="JO5" s="26"/>
      <c r="JP5" s="26"/>
      <c r="JQ5" s="26"/>
      <c r="JR5" s="26"/>
      <c r="JS5" s="26"/>
      <c r="JT5" s="26"/>
      <c r="JU5" s="26"/>
      <c r="JV5" s="26"/>
      <c r="JW5" s="26"/>
      <c r="JX5" s="26"/>
      <c r="JY5" s="26"/>
      <c r="JZ5" s="26"/>
      <c r="KA5" s="26"/>
      <c r="KB5" s="26"/>
      <c r="KC5" s="26"/>
      <c r="KD5" s="26"/>
      <c r="KE5" s="26"/>
      <c r="KF5" s="26"/>
      <c r="KG5" s="26"/>
      <c r="KH5" s="26"/>
      <c r="KI5" s="26"/>
      <c r="KJ5" s="26"/>
      <c r="KK5" s="26"/>
      <c r="KL5" s="26"/>
      <c r="KM5" s="26"/>
      <c r="KN5" s="26"/>
      <c r="KO5" s="26"/>
      <c r="KP5" s="26"/>
      <c r="KQ5" s="26"/>
      <c r="KR5" s="26"/>
      <c r="KS5" s="26"/>
      <c r="KT5" s="26"/>
      <c r="KU5" s="26"/>
      <c r="KV5" s="26"/>
      <c r="KW5" s="26"/>
      <c r="KX5" s="26"/>
      <c r="KY5" s="26"/>
      <c r="KZ5" s="26"/>
      <c r="LA5" s="26"/>
      <c r="LB5" s="26"/>
      <c r="LC5" s="26"/>
      <c r="LD5" s="26"/>
      <c r="LE5" s="26"/>
      <c r="LF5" s="26"/>
      <c r="LG5" s="26"/>
      <c r="LH5" s="26"/>
      <c r="LI5" s="26"/>
      <c r="LJ5" s="26"/>
      <c r="LK5" s="26"/>
      <c r="LL5" s="26"/>
      <c r="LM5" s="26"/>
      <c r="LN5" s="26"/>
      <c r="LO5" s="26"/>
      <c r="LP5" s="26"/>
      <c r="LQ5" s="26"/>
      <c r="LR5" s="26"/>
      <c r="LS5" s="26"/>
      <c r="LT5" s="26"/>
      <c r="LU5" s="26"/>
      <c r="LV5" s="26"/>
      <c r="LW5" s="26"/>
      <c r="LX5" s="26"/>
      <c r="LY5" s="26"/>
      <c r="LZ5" s="26"/>
      <c r="MA5" s="26"/>
      <c r="MB5" s="26"/>
      <c r="MC5" s="26"/>
      <c r="MD5" s="26"/>
      <c r="ME5" s="26"/>
      <c r="MF5" s="26"/>
      <c r="MG5" s="26"/>
      <c r="MH5" s="26"/>
      <c r="MI5" s="26"/>
      <c r="MJ5" s="26"/>
      <c r="MK5" s="26"/>
      <c r="ML5" s="26"/>
      <c r="MM5" s="26"/>
      <c r="MN5" s="26"/>
      <c r="MO5" s="26"/>
      <c r="MP5" s="26"/>
      <c r="MQ5" s="26"/>
      <c r="MR5" s="26"/>
      <c r="MS5" s="26"/>
      <c r="MT5" s="26"/>
      <c r="MU5" s="26"/>
      <c r="MV5" s="26"/>
      <c r="MW5" s="26"/>
      <c r="MX5" s="26"/>
      <c r="MY5" s="26"/>
      <c r="MZ5" s="26"/>
      <c r="NA5" s="26"/>
      <c r="NB5" s="26"/>
      <c r="NC5" s="26"/>
      <c r="ND5" s="26"/>
      <c r="NE5" s="26"/>
      <c r="NF5" s="26"/>
      <c r="NG5" s="26"/>
      <c r="NH5" s="26"/>
      <c r="NI5" s="26"/>
      <c r="NJ5" s="26"/>
      <c r="NK5" s="26"/>
      <c r="NL5" s="26"/>
      <c r="NM5" s="26"/>
      <c r="NN5" s="26"/>
      <c r="NO5" s="26"/>
      <c r="NP5" s="26"/>
      <c r="NQ5" s="26"/>
      <c r="NR5" s="26"/>
      <c r="NS5" s="26"/>
      <c r="NT5" s="26"/>
      <c r="NU5" s="26"/>
      <c r="NV5" s="26"/>
      <c r="NW5" s="26"/>
      <c r="NX5" s="26"/>
      <c r="NY5" s="26"/>
      <c r="NZ5" s="26"/>
      <c r="OA5" s="26"/>
      <c r="OB5" s="26"/>
      <c r="OC5" s="26"/>
      <c r="OD5" s="26"/>
      <c r="OE5" s="26"/>
      <c r="OF5" s="26"/>
      <c r="OG5" s="26"/>
      <c r="OH5" s="26"/>
      <c r="OI5" s="26"/>
      <c r="OJ5" s="26"/>
      <c r="OK5" s="26"/>
      <c r="OL5" s="26"/>
      <c r="OM5" s="26"/>
      <c r="ON5" s="26"/>
      <c r="OO5" s="26"/>
      <c r="OP5" s="26"/>
      <c r="OQ5" s="26"/>
      <c r="OR5" s="26"/>
      <c r="OS5" s="26"/>
      <c r="OT5" s="26"/>
      <c r="OU5" s="26"/>
      <c r="OV5" s="26"/>
      <c r="OW5" s="26"/>
      <c r="OX5" s="26"/>
      <c r="OY5" s="26"/>
      <c r="OZ5" s="26"/>
      <c r="PA5" s="26"/>
      <c r="PB5" s="26"/>
      <c r="PC5" s="26"/>
      <c r="PD5" s="26"/>
      <c r="PE5" s="26"/>
      <c r="PF5" s="26"/>
      <c r="PG5" s="26"/>
      <c r="PH5" s="26"/>
      <c r="PI5" s="26"/>
      <c r="PJ5" s="26"/>
      <c r="PK5" s="26"/>
      <c r="PL5" s="26"/>
      <c r="PM5" s="26"/>
      <c r="PN5" s="26"/>
      <c r="PO5" s="26"/>
      <c r="PP5" s="26"/>
      <c r="PQ5" s="26"/>
      <c r="PR5" s="26"/>
      <c r="PS5" s="26"/>
      <c r="PT5" s="26"/>
      <c r="PU5" s="26"/>
      <c r="PV5" s="26"/>
      <c r="PW5" s="26"/>
      <c r="PX5" s="26"/>
      <c r="PY5" s="26"/>
      <c r="PZ5" s="26"/>
      <c r="QA5" s="26"/>
      <c r="QB5" s="26"/>
      <c r="QC5" s="26"/>
      <c r="QD5" s="26"/>
      <c r="QE5" s="26"/>
      <c r="QF5" s="26"/>
      <c r="QG5" s="26"/>
      <c r="QH5" s="26"/>
      <c r="QI5" s="26"/>
      <c r="QJ5" s="26"/>
      <c r="QK5" s="26"/>
      <c r="QL5" s="26"/>
      <c r="QM5" s="26"/>
      <c r="QN5" s="26"/>
      <c r="QO5" s="26"/>
      <c r="QP5" s="26"/>
      <c r="QQ5" s="26"/>
      <c r="QR5" s="26"/>
      <c r="QS5" s="26"/>
      <c r="QT5" s="26"/>
      <c r="QU5" s="26"/>
      <c r="QV5" s="26"/>
      <c r="QW5" s="26"/>
      <c r="QX5" s="26"/>
      <c r="QY5" s="26"/>
      <c r="QZ5" s="26"/>
      <c r="RA5" s="26"/>
      <c r="RB5" s="26"/>
      <c r="RC5" s="26"/>
      <c r="RD5" s="26"/>
      <c r="RE5" s="26"/>
      <c r="RF5" s="26"/>
      <c r="RG5" s="26"/>
    </row>
    <row r="6" spans="1:475" s="27" customFormat="1" ht="178.5" x14ac:dyDescent="0.25">
      <c r="A6" s="15">
        <v>4</v>
      </c>
      <c r="B6" s="16">
        <v>267326</v>
      </c>
      <c r="C6" s="16">
        <v>60105302</v>
      </c>
      <c r="D6" s="17" t="s">
        <v>27</v>
      </c>
      <c r="E6" s="18">
        <v>1</v>
      </c>
      <c r="F6" s="19" t="s">
        <v>17</v>
      </c>
      <c r="G6" s="20">
        <v>500000</v>
      </c>
      <c r="H6" s="21">
        <v>0.19</v>
      </c>
      <c r="I6" s="20">
        <f t="shared" si="0"/>
        <v>95000</v>
      </c>
      <c r="J6" s="20">
        <f t="shared" si="1"/>
        <v>595000</v>
      </c>
      <c r="K6" s="22">
        <f t="shared" si="2"/>
        <v>595000</v>
      </c>
      <c r="L6" s="20">
        <v>650000</v>
      </c>
      <c r="M6" s="21">
        <v>0.19</v>
      </c>
      <c r="N6" s="20">
        <f t="shared" si="3"/>
        <v>123500</v>
      </c>
      <c r="O6" s="20">
        <f t="shared" si="4"/>
        <v>773500</v>
      </c>
      <c r="P6" s="23">
        <f t="shared" si="5"/>
        <v>773500</v>
      </c>
      <c r="Q6" s="24">
        <f t="shared" si="6"/>
        <v>575000</v>
      </c>
      <c r="R6" s="25">
        <f t="shared" si="7"/>
        <v>684250</v>
      </c>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c r="IW6" s="26"/>
      <c r="IX6" s="26"/>
      <c r="IY6" s="26"/>
      <c r="IZ6" s="26"/>
      <c r="JA6" s="26"/>
      <c r="JB6" s="26"/>
      <c r="JC6" s="26"/>
      <c r="JD6" s="26"/>
      <c r="JE6" s="26"/>
      <c r="JF6" s="26"/>
      <c r="JG6" s="26"/>
      <c r="JH6" s="26"/>
      <c r="JI6" s="26"/>
      <c r="JJ6" s="26"/>
      <c r="JK6" s="26"/>
      <c r="JL6" s="26"/>
      <c r="JM6" s="26"/>
      <c r="JN6" s="26"/>
      <c r="JO6" s="26"/>
      <c r="JP6" s="26"/>
      <c r="JQ6" s="26"/>
      <c r="JR6" s="26"/>
      <c r="JS6" s="26"/>
      <c r="JT6" s="26"/>
      <c r="JU6" s="26"/>
      <c r="JV6" s="26"/>
      <c r="JW6" s="26"/>
      <c r="JX6" s="26"/>
      <c r="JY6" s="26"/>
      <c r="JZ6" s="26"/>
      <c r="KA6" s="26"/>
      <c r="KB6" s="26"/>
      <c r="KC6" s="26"/>
      <c r="KD6" s="26"/>
      <c r="KE6" s="26"/>
      <c r="KF6" s="26"/>
      <c r="KG6" s="26"/>
      <c r="KH6" s="26"/>
      <c r="KI6" s="26"/>
      <c r="KJ6" s="26"/>
      <c r="KK6" s="26"/>
      <c r="KL6" s="26"/>
      <c r="KM6" s="26"/>
      <c r="KN6" s="26"/>
      <c r="KO6" s="26"/>
      <c r="KP6" s="26"/>
      <c r="KQ6" s="26"/>
      <c r="KR6" s="26"/>
      <c r="KS6" s="26"/>
      <c r="KT6" s="26"/>
      <c r="KU6" s="26"/>
      <c r="KV6" s="26"/>
      <c r="KW6" s="26"/>
      <c r="KX6" s="26"/>
      <c r="KY6" s="26"/>
      <c r="KZ6" s="26"/>
      <c r="LA6" s="26"/>
      <c r="LB6" s="26"/>
      <c r="LC6" s="26"/>
      <c r="LD6" s="26"/>
      <c r="LE6" s="26"/>
      <c r="LF6" s="26"/>
      <c r="LG6" s="26"/>
      <c r="LH6" s="26"/>
      <c r="LI6" s="26"/>
      <c r="LJ6" s="26"/>
      <c r="LK6" s="26"/>
      <c r="LL6" s="26"/>
      <c r="LM6" s="26"/>
      <c r="LN6" s="26"/>
      <c r="LO6" s="26"/>
      <c r="LP6" s="26"/>
      <c r="LQ6" s="26"/>
      <c r="LR6" s="26"/>
      <c r="LS6" s="26"/>
      <c r="LT6" s="26"/>
      <c r="LU6" s="26"/>
      <c r="LV6" s="26"/>
      <c r="LW6" s="26"/>
      <c r="LX6" s="26"/>
      <c r="LY6" s="26"/>
      <c r="LZ6" s="26"/>
      <c r="MA6" s="26"/>
      <c r="MB6" s="26"/>
      <c r="MC6" s="26"/>
      <c r="MD6" s="26"/>
      <c r="ME6" s="26"/>
      <c r="MF6" s="26"/>
      <c r="MG6" s="26"/>
      <c r="MH6" s="26"/>
      <c r="MI6" s="26"/>
      <c r="MJ6" s="26"/>
      <c r="MK6" s="26"/>
      <c r="ML6" s="26"/>
      <c r="MM6" s="26"/>
      <c r="MN6" s="26"/>
      <c r="MO6" s="26"/>
      <c r="MP6" s="26"/>
      <c r="MQ6" s="26"/>
      <c r="MR6" s="26"/>
      <c r="MS6" s="26"/>
      <c r="MT6" s="26"/>
      <c r="MU6" s="26"/>
      <c r="MV6" s="26"/>
      <c r="MW6" s="26"/>
      <c r="MX6" s="26"/>
      <c r="MY6" s="26"/>
      <c r="MZ6" s="26"/>
      <c r="NA6" s="26"/>
      <c r="NB6" s="26"/>
      <c r="NC6" s="26"/>
      <c r="ND6" s="26"/>
      <c r="NE6" s="26"/>
      <c r="NF6" s="26"/>
      <c r="NG6" s="26"/>
      <c r="NH6" s="26"/>
      <c r="NI6" s="26"/>
      <c r="NJ6" s="26"/>
      <c r="NK6" s="26"/>
      <c r="NL6" s="26"/>
      <c r="NM6" s="26"/>
      <c r="NN6" s="26"/>
      <c r="NO6" s="26"/>
      <c r="NP6" s="26"/>
      <c r="NQ6" s="26"/>
      <c r="NR6" s="26"/>
      <c r="NS6" s="26"/>
      <c r="NT6" s="26"/>
      <c r="NU6" s="26"/>
      <c r="NV6" s="26"/>
      <c r="NW6" s="26"/>
      <c r="NX6" s="26"/>
      <c r="NY6" s="26"/>
      <c r="NZ6" s="26"/>
      <c r="OA6" s="26"/>
      <c r="OB6" s="26"/>
      <c r="OC6" s="26"/>
      <c r="OD6" s="26"/>
      <c r="OE6" s="26"/>
      <c r="OF6" s="26"/>
      <c r="OG6" s="26"/>
      <c r="OH6" s="26"/>
      <c r="OI6" s="26"/>
      <c r="OJ6" s="26"/>
      <c r="OK6" s="26"/>
      <c r="OL6" s="26"/>
      <c r="OM6" s="26"/>
      <c r="ON6" s="26"/>
      <c r="OO6" s="26"/>
      <c r="OP6" s="26"/>
      <c r="OQ6" s="26"/>
      <c r="OR6" s="26"/>
      <c r="OS6" s="26"/>
      <c r="OT6" s="26"/>
      <c r="OU6" s="26"/>
      <c r="OV6" s="26"/>
      <c r="OW6" s="26"/>
      <c r="OX6" s="26"/>
      <c r="OY6" s="26"/>
      <c r="OZ6" s="26"/>
      <c r="PA6" s="26"/>
      <c r="PB6" s="26"/>
      <c r="PC6" s="26"/>
      <c r="PD6" s="26"/>
      <c r="PE6" s="26"/>
      <c r="PF6" s="26"/>
      <c r="PG6" s="26"/>
      <c r="PH6" s="26"/>
      <c r="PI6" s="26"/>
      <c r="PJ6" s="26"/>
      <c r="PK6" s="26"/>
      <c r="PL6" s="26"/>
      <c r="PM6" s="26"/>
      <c r="PN6" s="26"/>
      <c r="PO6" s="26"/>
      <c r="PP6" s="26"/>
      <c r="PQ6" s="26"/>
      <c r="PR6" s="26"/>
      <c r="PS6" s="26"/>
      <c r="PT6" s="26"/>
      <c r="PU6" s="26"/>
      <c r="PV6" s="26"/>
      <c r="PW6" s="26"/>
      <c r="PX6" s="26"/>
      <c r="PY6" s="26"/>
      <c r="PZ6" s="26"/>
      <c r="QA6" s="26"/>
      <c r="QB6" s="26"/>
      <c r="QC6" s="26"/>
      <c r="QD6" s="26"/>
      <c r="QE6" s="26"/>
      <c r="QF6" s="26"/>
      <c r="QG6" s="26"/>
      <c r="QH6" s="26"/>
      <c r="QI6" s="26"/>
      <c r="QJ6" s="26"/>
      <c r="QK6" s="26"/>
      <c r="QL6" s="26"/>
      <c r="QM6" s="26"/>
      <c r="QN6" s="26"/>
      <c r="QO6" s="26"/>
      <c r="QP6" s="26"/>
      <c r="QQ6" s="26"/>
      <c r="QR6" s="26"/>
      <c r="QS6" s="26"/>
      <c r="QT6" s="26"/>
      <c r="QU6" s="26"/>
      <c r="QV6" s="26"/>
      <c r="QW6" s="26"/>
      <c r="QX6" s="26"/>
      <c r="QY6" s="26"/>
      <c r="QZ6" s="26"/>
      <c r="RA6" s="26"/>
      <c r="RB6" s="26"/>
      <c r="RC6" s="26"/>
      <c r="RD6" s="26"/>
      <c r="RE6" s="26"/>
      <c r="RF6" s="26"/>
      <c r="RG6" s="26"/>
    </row>
    <row r="7" spans="1:475" s="27" customFormat="1" ht="100.5" customHeight="1" x14ac:dyDescent="0.25">
      <c r="A7" s="15">
        <v>5</v>
      </c>
      <c r="B7" s="16">
        <v>277608</v>
      </c>
      <c r="C7" s="16">
        <v>60105302</v>
      </c>
      <c r="D7" s="17" t="s">
        <v>28</v>
      </c>
      <c r="E7" s="18">
        <v>1</v>
      </c>
      <c r="F7" s="19" t="s">
        <v>17</v>
      </c>
      <c r="G7" s="20">
        <v>546429</v>
      </c>
      <c r="H7" s="21">
        <v>0.19</v>
      </c>
      <c r="I7" s="20">
        <f t="shared" si="0"/>
        <v>103821.51</v>
      </c>
      <c r="J7" s="20">
        <f t="shared" si="1"/>
        <v>650250.51</v>
      </c>
      <c r="K7" s="22">
        <f t="shared" si="2"/>
        <v>650250.51</v>
      </c>
      <c r="L7" s="20">
        <v>500000</v>
      </c>
      <c r="M7" s="21">
        <v>0.19</v>
      </c>
      <c r="N7" s="20">
        <f t="shared" si="3"/>
        <v>95000</v>
      </c>
      <c r="O7" s="20">
        <f t="shared" si="4"/>
        <v>595000</v>
      </c>
      <c r="P7" s="23">
        <f t="shared" si="5"/>
        <v>595000</v>
      </c>
      <c r="Q7" s="24">
        <f t="shared" si="6"/>
        <v>523214.5</v>
      </c>
      <c r="R7" s="25">
        <f t="shared" si="7"/>
        <v>622625.255</v>
      </c>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c r="IW7" s="26"/>
      <c r="IX7" s="26"/>
      <c r="IY7" s="26"/>
      <c r="IZ7" s="26"/>
      <c r="JA7" s="26"/>
      <c r="JB7" s="26"/>
      <c r="JC7" s="26"/>
      <c r="JD7" s="26"/>
      <c r="JE7" s="26"/>
      <c r="JF7" s="26"/>
      <c r="JG7" s="26"/>
      <c r="JH7" s="26"/>
      <c r="JI7" s="26"/>
      <c r="JJ7" s="26"/>
      <c r="JK7" s="26"/>
      <c r="JL7" s="26"/>
      <c r="JM7" s="26"/>
      <c r="JN7" s="26"/>
      <c r="JO7" s="26"/>
      <c r="JP7" s="26"/>
      <c r="JQ7" s="26"/>
      <c r="JR7" s="26"/>
      <c r="JS7" s="26"/>
      <c r="JT7" s="26"/>
      <c r="JU7" s="26"/>
      <c r="JV7" s="26"/>
      <c r="JW7" s="26"/>
      <c r="JX7" s="26"/>
      <c r="JY7" s="26"/>
      <c r="JZ7" s="26"/>
      <c r="KA7" s="26"/>
      <c r="KB7" s="26"/>
      <c r="KC7" s="26"/>
      <c r="KD7" s="26"/>
      <c r="KE7" s="26"/>
      <c r="KF7" s="26"/>
      <c r="KG7" s="26"/>
      <c r="KH7" s="26"/>
      <c r="KI7" s="26"/>
      <c r="KJ7" s="26"/>
      <c r="KK7" s="26"/>
      <c r="KL7" s="26"/>
      <c r="KM7" s="26"/>
      <c r="KN7" s="26"/>
      <c r="KO7" s="26"/>
      <c r="KP7" s="26"/>
      <c r="KQ7" s="26"/>
      <c r="KR7" s="26"/>
      <c r="KS7" s="26"/>
      <c r="KT7" s="26"/>
      <c r="KU7" s="26"/>
      <c r="KV7" s="26"/>
      <c r="KW7" s="26"/>
      <c r="KX7" s="26"/>
      <c r="KY7" s="26"/>
      <c r="KZ7" s="26"/>
      <c r="LA7" s="26"/>
      <c r="LB7" s="26"/>
      <c r="LC7" s="26"/>
      <c r="LD7" s="26"/>
      <c r="LE7" s="26"/>
      <c r="LF7" s="26"/>
      <c r="LG7" s="26"/>
      <c r="LH7" s="26"/>
      <c r="LI7" s="26"/>
      <c r="LJ7" s="26"/>
      <c r="LK7" s="26"/>
      <c r="LL7" s="26"/>
      <c r="LM7" s="26"/>
      <c r="LN7" s="26"/>
      <c r="LO7" s="26"/>
      <c r="LP7" s="26"/>
      <c r="LQ7" s="26"/>
      <c r="LR7" s="26"/>
      <c r="LS7" s="26"/>
      <c r="LT7" s="26"/>
      <c r="LU7" s="26"/>
      <c r="LV7" s="26"/>
      <c r="LW7" s="26"/>
      <c r="LX7" s="26"/>
      <c r="LY7" s="26"/>
      <c r="LZ7" s="26"/>
      <c r="MA7" s="26"/>
      <c r="MB7" s="26"/>
      <c r="MC7" s="26"/>
      <c r="MD7" s="26"/>
      <c r="ME7" s="26"/>
      <c r="MF7" s="26"/>
      <c r="MG7" s="26"/>
      <c r="MH7" s="26"/>
      <c r="MI7" s="26"/>
      <c r="MJ7" s="26"/>
      <c r="MK7" s="26"/>
      <c r="ML7" s="26"/>
      <c r="MM7" s="26"/>
      <c r="MN7" s="26"/>
      <c r="MO7" s="26"/>
      <c r="MP7" s="26"/>
      <c r="MQ7" s="26"/>
      <c r="MR7" s="26"/>
      <c r="MS7" s="26"/>
      <c r="MT7" s="26"/>
      <c r="MU7" s="26"/>
      <c r="MV7" s="26"/>
      <c r="MW7" s="26"/>
      <c r="MX7" s="26"/>
      <c r="MY7" s="26"/>
      <c r="MZ7" s="26"/>
      <c r="NA7" s="26"/>
      <c r="NB7" s="26"/>
      <c r="NC7" s="26"/>
      <c r="ND7" s="26"/>
      <c r="NE7" s="26"/>
      <c r="NF7" s="26"/>
      <c r="NG7" s="26"/>
      <c r="NH7" s="26"/>
      <c r="NI7" s="26"/>
      <c r="NJ7" s="26"/>
      <c r="NK7" s="26"/>
      <c r="NL7" s="26"/>
      <c r="NM7" s="26"/>
      <c r="NN7" s="26"/>
      <c r="NO7" s="26"/>
      <c r="NP7" s="26"/>
      <c r="NQ7" s="26"/>
      <c r="NR7" s="26"/>
      <c r="NS7" s="26"/>
      <c r="NT7" s="26"/>
      <c r="NU7" s="26"/>
      <c r="NV7" s="26"/>
      <c r="NW7" s="26"/>
      <c r="NX7" s="26"/>
      <c r="NY7" s="26"/>
      <c r="NZ7" s="26"/>
      <c r="OA7" s="26"/>
      <c r="OB7" s="26"/>
      <c r="OC7" s="26"/>
      <c r="OD7" s="26"/>
      <c r="OE7" s="26"/>
      <c r="OF7" s="26"/>
      <c r="OG7" s="26"/>
      <c r="OH7" s="26"/>
      <c r="OI7" s="26"/>
      <c r="OJ7" s="26"/>
      <c r="OK7" s="26"/>
      <c r="OL7" s="26"/>
      <c r="OM7" s="26"/>
      <c r="ON7" s="26"/>
      <c r="OO7" s="26"/>
      <c r="OP7" s="26"/>
      <c r="OQ7" s="26"/>
      <c r="OR7" s="26"/>
      <c r="OS7" s="26"/>
      <c r="OT7" s="26"/>
      <c r="OU7" s="26"/>
      <c r="OV7" s="26"/>
      <c r="OW7" s="26"/>
      <c r="OX7" s="26"/>
      <c r="OY7" s="26"/>
      <c r="OZ7" s="26"/>
      <c r="PA7" s="26"/>
      <c r="PB7" s="26"/>
      <c r="PC7" s="26"/>
      <c r="PD7" s="26"/>
      <c r="PE7" s="26"/>
      <c r="PF7" s="26"/>
      <c r="PG7" s="26"/>
      <c r="PH7" s="26"/>
      <c r="PI7" s="26"/>
      <c r="PJ7" s="26"/>
      <c r="PK7" s="26"/>
      <c r="PL7" s="26"/>
      <c r="PM7" s="26"/>
      <c r="PN7" s="26"/>
      <c r="PO7" s="26"/>
      <c r="PP7" s="26"/>
      <c r="PQ7" s="26"/>
      <c r="PR7" s="26"/>
      <c r="PS7" s="26"/>
      <c r="PT7" s="26"/>
      <c r="PU7" s="26"/>
      <c r="PV7" s="26"/>
      <c r="PW7" s="26"/>
      <c r="PX7" s="26"/>
      <c r="PY7" s="26"/>
      <c r="PZ7" s="26"/>
      <c r="QA7" s="26"/>
      <c r="QB7" s="26"/>
      <c r="QC7" s="26"/>
      <c r="QD7" s="26"/>
      <c r="QE7" s="26"/>
      <c r="QF7" s="26"/>
      <c r="QG7" s="26"/>
      <c r="QH7" s="26"/>
      <c r="QI7" s="26"/>
      <c r="QJ7" s="26"/>
      <c r="QK7" s="26"/>
      <c r="QL7" s="26"/>
      <c r="QM7" s="26"/>
      <c r="QN7" s="26"/>
      <c r="QO7" s="26"/>
      <c r="QP7" s="26"/>
      <c r="QQ7" s="26"/>
      <c r="QR7" s="26"/>
      <c r="QS7" s="26"/>
      <c r="QT7" s="26"/>
      <c r="QU7" s="26"/>
      <c r="QV7" s="26"/>
      <c r="QW7" s="26"/>
      <c r="QX7" s="26"/>
      <c r="QY7" s="26"/>
      <c r="QZ7" s="26"/>
      <c r="RA7" s="26"/>
      <c r="RB7" s="26"/>
      <c r="RC7" s="26"/>
      <c r="RD7" s="26"/>
      <c r="RE7" s="26"/>
      <c r="RF7" s="26"/>
      <c r="RG7" s="26"/>
    </row>
    <row r="8" spans="1:475" s="27" customFormat="1" ht="100.5" customHeight="1" x14ac:dyDescent="0.25">
      <c r="A8" s="15">
        <v>6</v>
      </c>
      <c r="B8" s="16">
        <v>287723</v>
      </c>
      <c r="C8" s="16">
        <v>60105302</v>
      </c>
      <c r="D8" s="17" t="s">
        <v>29</v>
      </c>
      <c r="E8" s="18">
        <v>1</v>
      </c>
      <c r="F8" s="19" t="s">
        <v>17</v>
      </c>
      <c r="G8" s="20">
        <v>95143</v>
      </c>
      <c r="H8" s="21">
        <v>0.19</v>
      </c>
      <c r="I8" s="20">
        <f t="shared" si="0"/>
        <v>18077.170000000002</v>
      </c>
      <c r="J8" s="20">
        <f t="shared" si="1"/>
        <v>113220.17</v>
      </c>
      <c r="K8" s="22">
        <f t="shared" si="2"/>
        <v>113220.17</v>
      </c>
      <c r="L8" s="20">
        <v>70000</v>
      </c>
      <c r="M8" s="21">
        <v>0.19</v>
      </c>
      <c r="N8" s="20">
        <f t="shared" si="3"/>
        <v>13300</v>
      </c>
      <c r="O8" s="20">
        <f t="shared" si="4"/>
        <v>83300</v>
      </c>
      <c r="P8" s="23">
        <f t="shared" si="5"/>
        <v>83300</v>
      </c>
      <c r="Q8" s="24">
        <f t="shared" si="6"/>
        <v>82571.5</v>
      </c>
      <c r="R8" s="25">
        <f t="shared" si="7"/>
        <v>98260.084999999992</v>
      </c>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c r="EI8" s="26"/>
      <c r="EJ8" s="26"/>
      <c r="EK8" s="26"/>
      <c r="EL8" s="26"/>
      <c r="EM8" s="26"/>
      <c r="EN8" s="26"/>
      <c r="EO8" s="26"/>
      <c r="EP8" s="26"/>
      <c r="EQ8" s="26"/>
      <c r="ER8" s="26"/>
      <c r="ES8" s="26"/>
      <c r="ET8" s="26"/>
      <c r="EU8" s="26"/>
      <c r="EV8" s="26"/>
      <c r="EW8" s="26"/>
      <c r="EX8" s="26"/>
      <c r="EY8" s="26"/>
      <c r="EZ8" s="26"/>
      <c r="FA8" s="26"/>
      <c r="FB8" s="26"/>
      <c r="FC8" s="26"/>
      <c r="FD8" s="26"/>
      <c r="FE8" s="26"/>
      <c r="FF8" s="26"/>
      <c r="FG8" s="26"/>
      <c r="FH8" s="26"/>
      <c r="FI8" s="26"/>
      <c r="FJ8" s="26"/>
      <c r="FK8" s="26"/>
      <c r="FL8" s="26"/>
      <c r="FM8" s="26"/>
      <c r="FN8" s="26"/>
      <c r="FO8" s="26"/>
      <c r="FP8" s="26"/>
      <c r="FQ8" s="26"/>
      <c r="FR8" s="26"/>
      <c r="FS8" s="26"/>
      <c r="FT8" s="26"/>
      <c r="FU8" s="26"/>
      <c r="FV8" s="26"/>
      <c r="FW8" s="26"/>
      <c r="FX8" s="26"/>
      <c r="FY8" s="26"/>
      <c r="FZ8" s="26"/>
      <c r="GA8" s="26"/>
      <c r="GB8" s="26"/>
      <c r="GC8" s="26"/>
      <c r="GD8" s="26"/>
      <c r="GE8" s="26"/>
      <c r="GF8" s="26"/>
      <c r="GG8" s="26"/>
      <c r="GH8" s="26"/>
      <c r="GI8" s="26"/>
      <c r="GJ8" s="26"/>
      <c r="GK8" s="26"/>
      <c r="GL8" s="26"/>
      <c r="GM8" s="26"/>
      <c r="GN8" s="26"/>
      <c r="GO8" s="26"/>
      <c r="GP8" s="26"/>
      <c r="GQ8" s="26"/>
      <c r="GR8" s="26"/>
      <c r="GS8" s="26"/>
      <c r="GT8" s="26"/>
      <c r="GU8" s="26"/>
      <c r="GV8" s="26"/>
      <c r="GW8" s="26"/>
      <c r="GX8" s="26"/>
      <c r="GY8" s="26"/>
      <c r="GZ8" s="26"/>
      <c r="HA8" s="26"/>
      <c r="HB8" s="26"/>
      <c r="HC8" s="26"/>
      <c r="HD8" s="26"/>
      <c r="HE8" s="26"/>
      <c r="HF8" s="26"/>
      <c r="HG8" s="26"/>
      <c r="HH8" s="26"/>
      <c r="HI8" s="26"/>
      <c r="HJ8" s="26"/>
      <c r="HK8" s="26"/>
      <c r="HL8" s="26"/>
      <c r="HM8" s="26"/>
      <c r="HN8" s="26"/>
      <c r="HO8" s="26"/>
      <c r="HP8" s="26"/>
      <c r="HQ8" s="26"/>
      <c r="HR8" s="26"/>
      <c r="HS8" s="26"/>
      <c r="HT8" s="26"/>
      <c r="HU8" s="26"/>
      <c r="HV8" s="26"/>
      <c r="HW8" s="26"/>
      <c r="HX8" s="26"/>
      <c r="HY8" s="26"/>
      <c r="HZ8" s="26"/>
      <c r="IA8" s="26"/>
      <c r="IB8" s="26"/>
      <c r="IC8" s="26"/>
      <c r="ID8" s="26"/>
      <c r="IE8" s="26"/>
      <c r="IF8" s="26"/>
      <c r="IG8" s="26"/>
      <c r="IH8" s="26"/>
      <c r="II8" s="26"/>
      <c r="IJ8" s="26"/>
      <c r="IK8" s="26"/>
      <c r="IL8" s="26"/>
      <c r="IM8" s="26"/>
      <c r="IN8" s="26"/>
      <c r="IO8" s="26"/>
      <c r="IP8" s="26"/>
      <c r="IQ8" s="26"/>
      <c r="IR8" s="26"/>
      <c r="IS8" s="26"/>
      <c r="IT8" s="26"/>
      <c r="IU8" s="26"/>
      <c r="IV8" s="26"/>
      <c r="IW8" s="26"/>
      <c r="IX8" s="26"/>
      <c r="IY8" s="26"/>
      <c r="IZ8" s="26"/>
      <c r="JA8" s="26"/>
      <c r="JB8" s="26"/>
      <c r="JC8" s="26"/>
      <c r="JD8" s="26"/>
      <c r="JE8" s="26"/>
      <c r="JF8" s="26"/>
      <c r="JG8" s="26"/>
      <c r="JH8" s="26"/>
      <c r="JI8" s="26"/>
      <c r="JJ8" s="26"/>
      <c r="JK8" s="26"/>
      <c r="JL8" s="26"/>
      <c r="JM8" s="26"/>
      <c r="JN8" s="26"/>
      <c r="JO8" s="26"/>
      <c r="JP8" s="26"/>
      <c r="JQ8" s="26"/>
      <c r="JR8" s="26"/>
      <c r="JS8" s="26"/>
      <c r="JT8" s="26"/>
      <c r="JU8" s="26"/>
      <c r="JV8" s="26"/>
      <c r="JW8" s="26"/>
      <c r="JX8" s="26"/>
      <c r="JY8" s="26"/>
      <c r="JZ8" s="26"/>
      <c r="KA8" s="26"/>
      <c r="KB8" s="26"/>
      <c r="KC8" s="26"/>
      <c r="KD8" s="26"/>
      <c r="KE8" s="26"/>
      <c r="KF8" s="26"/>
      <c r="KG8" s="26"/>
      <c r="KH8" s="26"/>
      <c r="KI8" s="26"/>
      <c r="KJ8" s="26"/>
      <c r="KK8" s="26"/>
      <c r="KL8" s="26"/>
      <c r="KM8" s="26"/>
      <c r="KN8" s="26"/>
      <c r="KO8" s="26"/>
      <c r="KP8" s="26"/>
      <c r="KQ8" s="26"/>
      <c r="KR8" s="26"/>
      <c r="KS8" s="26"/>
      <c r="KT8" s="26"/>
      <c r="KU8" s="26"/>
      <c r="KV8" s="26"/>
      <c r="KW8" s="26"/>
      <c r="KX8" s="26"/>
      <c r="KY8" s="26"/>
      <c r="KZ8" s="26"/>
      <c r="LA8" s="26"/>
      <c r="LB8" s="26"/>
      <c r="LC8" s="26"/>
      <c r="LD8" s="26"/>
      <c r="LE8" s="26"/>
      <c r="LF8" s="26"/>
      <c r="LG8" s="26"/>
      <c r="LH8" s="26"/>
      <c r="LI8" s="26"/>
      <c r="LJ8" s="26"/>
      <c r="LK8" s="26"/>
      <c r="LL8" s="26"/>
      <c r="LM8" s="26"/>
      <c r="LN8" s="26"/>
      <c r="LO8" s="26"/>
      <c r="LP8" s="26"/>
      <c r="LQ8" s="26"/>
      <c r="LR8" s="26"/>
      <c r="LS8" s="26"/>
      <c r="LT8" s="26"/>
      <c r="LU8" s="26"/>
      <c r="LV8" s="26"/>
      <c r="LW8" s="26"/>
      <c r="LX8" s="26"/>
      <c r="LY8" s="26"/>
      <c r="LZ8" s="26"/>
      <c r="MA8" s="26"/>
      <c r="MB8" s="26"/>
      <c r="MC8" s="26"/>
      <c r="MD8" s="26"/>
      <c r="ME8" s="26"/>
      <c r="MF8" s="26"/>
      <c r="MG8" s="26"/>
      <c r="MH8" s="26"/>
      <c r="MI8" s="26"/>
      <c r="MJ8" s="26"/>
      <c r="MK8" s="26"/>
      <c r="ML8" s="26"/>
      <c r="MM8" s="26"/>
      <c r="MN8" s="26"/>
      <c r="MO8" s="26"/>
      <c r="MP8" s="26"/>
      <c r="MQ8" s="26"/>
      <c r="MR8" s="26"/>
      <c r="MS8" s="26"/>
      <c r="MT8" s="26"/>
      <c r="MU8" s="26"/>
      <c r="MV8" s="26"/>
      <c r="MW8" s="26"/>
      <c r="MX8" s="26"/>
      <c r="MY8" s="26"/>
      <c r="MZ8" s="26"/>
      <c r="NA8" s="26"/>
      <c r="NB8" s="26"/>
      <c r="NC8" s="26"/>
      <c r="ND8" s="26"/>
      <c r="NE8" s="26"/>
      <c r="NF8" s="26"/>
      <c r="NG8" s="26"/>
      <c r="NH8" s="26"/>
      <c r="NI8" s="26"/>
      <c r="NJ8" s="26"/>
      <c r="NK8" s="26"/>
      <c r="NL8" s="26"/>
      <c r="NM8" s="26"/>
      <c r="NN8" s="26"/>
      <c r="NO8" s="26"/>
      <c r="NP8" s="26"/>
      <c r="NQ8" s="26"/>
      <c r="NR8" s="26"/>
      <c r="NS8" s="26"/>
      <c r="NT8" s="26"/>
      <c r="NU8" s="26"/>
      <c r="NV8" s="26"/>
      <c r="NW8" s="26"/>
      <c r="NX8" s="26"/>
      <c r="NY8" s="26"/>
      <c r="NZ8" s="26"/>
      <c r="OA8" s="26"/>
      <c r="OB8" s="26"/>
      <c r="OC8" s="26"/>
      <c r="OD8" s="26"/>
      <c r="OE8" s="26"/>
      <c r="OF8" s="26"/>
      <c r="OG8" s="26"/>
      <c r="OH8" s="26"/>
      <c r="OI8" s="26"/>
      <c r="OJ8" s="26"/>
      <c r="OK8" s="26"/>
      <c r="OL8" s="26"/>
      <c r="OM8" s="26"/>
      <c r="ON8" s="26"/>
      <c r="OO8" s="26"/>
      <c r="OP8" s="26"/>
      <c r="OQ8" s="26"/>
      <c r="OR8" s="26"/>
      <c r="OS8" s="26"/>
      <c r="OT8" s="26"/>
      <c r="OU8" s="26"/>
      <c r="OV8" s="26"/>
      <c r="OW8" s="26"/>
      <c r="OX8" s="26"/>
      <c r="OY8" s="26"/>
      <c r="OZ8" s="26"/>
      <c r="PA8" s="26"/>
      <c r="PB8" s="26"/>
      <c r="PC8" s="26"/>
      <c r="PD8" s="26"/>
      <c r="PE8" s="26"/>
      <c r="PF8" s="26"/>
      <c r="PG8" s="26"/>
      <c r="PH8" s="26"/>
      <c r="PI8" s="26"/>
      <c r="PJ8" s="26"/>
      <c r="PK8" s="26"/>
      <c r="PL8" s="26"/>
      <c r="PM8" s="26"/>
      <c r="PN8" s="26"/>
      <c r="PO8" s="26"/>
      <c r="PP8" s="26"/>
      <c r="PQ8" s="26"/>
      <c r="PR8" s="26"/>
      <c r="PS8" s="26"/>
      <c r="PT8" s="26"/>
      <c r="PU8" s="26"/>
      <c r="PV8" s="26"/>
      <c r="PW8" s="26"/>
      <c r="PX8" s="26"/>
      <c r="PY8" s="26"/>
      <c r="PZ8" s="26"/>
      <c r="QA8" s="26"/>
      <c r="QB8" s="26"/>
      <c r="QC8" s="26"/>
      <c r="QD8" s="26"/>
      <c r="QE8" s="26"/>
      <c r="QF8" s="26"/>
      <c r="QG8" s="26"/>
      <c r="QH8" s="26"/>
      <c r="QI8" s="26"/>
      <c r="QJ8" s="26"/>
      <c r="QK8" s="26"/>
      <c r="QL8" s="26"/>
      <c r="QM8" s="26"/>
      <c r="QN8" s="26"/>
      <c r="QO8" s="26"/>
      <c r="QP8" s="26"/>
      <c r="QQ8" s="26"/>
      <c r="QR8" s="26"/>
      <c r="QS8" s="26"/>
      <c r="QT8" s="26"/>
      <c r="QU8" s="26"/>
      <c r="QV8" s="26"/>
      <c r="QW8" s="26"/>
      <c r="QX8" s="26"/>
      <c r="QY8" s="26"/>
      <c r="QZ8" s="26"/>
      <c r="RA8" s="26"/>
      <c r="RB8" s="26"/>
      <c r="RC8" s="26"/>
      <c r="RD8" s="26"/>
      <c r="RE8" s="26"/>
      <c r="RF8" s="26"/>
      <c r="RG8" s="26"/>
    </row>
    <row r="9" spans="1:475" s="27" customFormat="1" ht="100.5" customHeight="1" thickBot="1" x14ac:dyDescent="0.3">
      <c r="A9" s="15">
        <v>7</v>
      </c>
      <c r="B9" s="16">
        <v>275137</v>
      </c>
      <c r="C9" s="16">
        <v>60105302</v>
      </c>
      <c r="D9" s="28" t="s">
        <v>30</v>
      </c>
      <c r="E9" s="29">
        <v>1</v>
      </c>
      <c r="F9" s="30" t="s">
        <v>17</v>
      </c>
      <c r="G9" s="20">
        <v>264286</v>
      </c>
      <c r="H9" s="31">
        <v>0.19</v>
      </c>
      <c r="I9" s="32">
        <f t="shared" ref="I9" si="8">G9*H9</f>
        <v>50214.340000000004</v>
      </c>
      <c r="J9" s="32">
        <f t="shared" si="1"/>
        <v>314500.34000000003</v>
      </c>
      <c r="K9" s="33">
        <f t="shared" ref="K9" si="9">J9*E9</f>
        <v>314500.34000000003</v>
      </c>
      <c r="L9" s="20">
        <v>290000</v>
      </c>
      <c r="M9" s="31">
        <v>0.19</v>
      </c>
      <c r="N9" s="32">
        <f t="shared" si="3"/>
        <v>55100</v>
      </c>
      <c r="O9" s="32">
        <f t="shared" si="4"/>
        <v>345100</v>
      </c>
      <c r="P9" s="34">
        <f t="shared" si="5"/>
        <v>345100</v>
      </c>
      <c r="Q9" s="24">
        <f t="shared" si="6"/>
        <v>277143</v>
      </c>
      <c r="R9" s="25">
        <f t="shared" si="7"/>
        <v>329800.17000000004</v>
      </c>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c r="DB9" s="26"/>
      <c r="DC9" s="26"/>
      <c r="DD9" s="26"/>
      <c r="DE9" s="26"/>
      <c r="DF9" s="26"/>
      <c r="DG9" s="26"/>
      <c r="DH9" s="26"/>
      <c r="DI9" s="26"/>
      <c r="DJ9" s="26"/>
      <c r="DK9" s="26"/>
      <c r="DL9" s="26"/>
      <c r="DM9" s="26"/>
      <c r="DN9" s="26"/>
      <c r="DO9" s="26"/>
      <c r="DP9" s="26"/>
      <c r="DQ9" s="26"/>
      <c r="DR9" s="26"/>
      <c r="DS9" s="26"/>
      <c r="DT9" s="26"/>
      <c r="DU9" s="26"/>
      <c r="DV9" s="26"/>
      <c r="DW9" s="26"/>
      <c r="DX9" s="26"/>
      <c r="DY9" s="26"/>
      <c r="DZ9" s="26"/>
      <c r="EA9" s="26"/>
      <c r="EB9" s="26"/>
      <c r="EC9" s="26"/>
      <c r="ED9" s="26"/>
      <c r="EE9" s="26"/>
      <c r="EF9" s="26"/>
      <c r="EG9" s="26"/>
      <c r="EH9" s="26"/>
      <c r="EI9" s="26"/>
      <c r="EJ9" s="26"/>
      <c r="EK9" s="26"/>
      <c r="EL9" s="26"/>
      <c r="EM9" s="26"/>
      <c r="EN9" s="26"/>
      <c r="EO9" s="26"/>
      <c r="EP9" s="26"/>
      <c r="EQ9" s="26"/>
      <c r="ER9" s="26"/>
      <c r="ES9" s="26"/>
      <c r="ET9" s="26"/>
      <c r="EU9" s="26"/>
      <c r="EV9" s="26"/>
      <c r="EW9" s="26"/>
      <c r="EX9" s="26"/>
      <c r="EY9" s="26"/>
      <c r="EZ9" s="26"/>
      <c r="FA9" s="26"/>
      <c r="FB9" s="26"/>
      <c r="FC9" s="26"/>
      <c r="FD9" s="26"/>
      <c r="FE9" s="26"/>
      <c r="FF9" s="26"/>
      <c r="FG9" s="26"/>
      <c r="FH9" s="26"/>
      <c r="FI9" s="26"/>
      <c r="FJ9" s="26"/>
      <c r="FK9" s="26"/>
      <c r="FL9" s="26"/>
      <c r="FM9" s="26"/>
      <c r="FN9" s="26"/>
      <c r="FO9" s="26"/>
      <c r="FP9" s="26"/>
      <c r="FQ9" s="26"/>
      <c r="FR9" s="26"/>
      <c r="FS9" s="26"/>
      <c r="FT9" s="26"/>
      <c r="FU9" s="26"/>
      <c r="FV9" s="26"/>
      <c r="FW9" s="26"/>
      <c r="FX9" s="26"/>
      <c r="FY9" s="26"/>
      <c r="FZ9" s="26"/>
      <c r="GA9" s="26"/>
      <c r="GB9" s="26"/>
      <c r="GC9" s="26"/>
      <c r="GD9" s="26"/>
      <c r="GE9" s="26"/>
      <c r="GF9" s="26"/>
      <c r="GG9" s="26"/>
      <c r="GH9" s="26"/>
      <c r="GI9" s="26"/>
      <c r="GJ9" s="26"/>
      <c r="GK9" s="26"/>
      <c r="GL9" s="26"/>
      <c r="GM9" s="26"/>
      <c r="GN9" s="26"/>
      <c r="GO9" s="26"/>
      <c r="GP9" s="26"/>
      <c r="GQ9" s="26"/>
      <c r="GR9" s="26"/>
      <c r="GS9" s="26"/>
      <c r="GT9" s="26"/>
      <c r="GU9" s="26"/>
      <c r="GV9" s="26"/>
      <c r="GW9" s="26"/>
      <c r="GX9" s="26"/>
      <c r="GY9" s="26"/>
      <c r="GZ9" s="26"/>
      <c r="HA9" s="26"/>
      <c r="HB9" s="26"/>
      <c r="HC9" s="26"/>
      <c r="HD9" s="26"/>
      <c r="HE9" s="26"/>
      <c r="HF9" s="26"/>
      <c r="HG9" s="26"/>
      <c r="HH9" s="26"/>
      <c r="HI9" s="26"/>
      <c r="HJ9" s="26"/>
      <c r="HK9" s="26"/>
      <c r="HL9" s="26"/>
      <c r="HM9" s="26"/>
      <c r="HN9" s="26"/>
      <c r="HO9" s="26"/>
      <c r="HP9" s="26"/>
      <c r="HQ9" s="26"/>
      <c r="HR9" s="26"/>
      <c r="HS9" s="26"/>
      <c r="HT9" s="26"/>
      <c r="HU9" s="26"/>
      <c r="HV9" s="26"/>
      <c r="HW9" s="26"/>
      <c r="HX9" s="26"/>
      <c r="HY9" s="26"/>
      <c r="HZ9" s="26"/>
      <c r="IA9" s="26"/>
      <c r="IB9" s="26"/>
      <c r="IC9" s="26"/>
      <c r="ID9" s="26"/>
      <c r="IE9" s="26"/>
      <c r="IF9" s="26"/>
      <c r="IG9" s="26"/>
      <c r="IH9" s="26"/>
      <c r="II9" s="26"/>
      <c r="IJ9" s="26"/>
      <c r="IK9" s="26"/>
      <c r="IL9" s="26"/>
      <c r="IM9" s="26"/>
      <c r="IN9" s="26"/>
      <c r="IO9" s="26"/>
      <c r="IP9" s="26"/>
      <c r="IQ9" s="26"/>
      <c r="IR9" s="26"/>
      <c r="IS9" s="26"/>
      <c r="IT9" s="26"/>
      <c r="IU9" s="26"/>
      <c r="IV9" s="26"/>
      <c r="IW9" s="26"/>
      <c r="IX9" s="26"/>
      <c r="IY9" s="26"/>
      <c r="IZ9" s="26"/>
      <c r="JA9" s="26"/>
      <c r="JB9" s="26"/>
      <c r="JC9" s="26"/>
      <c r="JD9" s="26"/>
      <c r="JE9" s="26"/>
      <c r="JF9" s="26"/>
      <c r="JG9" s="26"/>
      <c r="JH9" s="26"/>
      <c r="JI9" s="26"/>
      <c r="JJ9" s="26"/>
      <c r="JK9" s="26"/>
      <c r="JL9" s="26"/>
      <c r="JM9" s="26"/>
      <c r="JN9" s="26"/>
      <c r="JO9" s="26"/>
      <c r="JP9" s="26"/>
      <c r="JQ9" s="26"/>
      <c r="JR9" s="26"/>
      <c r="JS9" s="26"/>
      <c r="JT9" s="26"/>
      <c r="JU9" s="26"/>
      <c r="JV9" s="26"/>
      <c r="JW9" s="26"/>
      <c r="JX9" s="26"/>
      <c r="JY9" s="26"/>
      <c r="JZ9" s="26"/>
      <c r="KA9" s="26"/>
      <c r="KB9" s="26"/>
      <c r="KC9" s="26"/>
      <c r="KD9" s="26"/>
      <c r="KE9" s="26"/>
      <c r="KF9" s="26"/>
      <c r="KG9" s="26"/>
      <c r="KH9" s="26"/>
      <c r="KI9" s="26"/>
      <c r="KJ9" s="26"/>
      <c r="KK9" s="26"/>
      <c r="KL9" s="26"/>
      <c r="KM9" s="26"/>
      <c r="KN9" s="26"/>
      <c r="KO9" s="26"/>
      <c r="KP9" s="26"/>
      <c r="KQ9" s="26"/>
      <c r="KR9" s="26"/>
      <c r="KS9" s="26"/>
      <c r="KT9" s="26"/>
      <c r="KU9" s="26"/>
      <c r="KV9" s="26"/>
      <c r="KW9" s="26"/>
      <c r="KX9" s="26"/>
      <c r="KY9" s="26"/>
      <c r="KZ9" s="26"/>
      <c r="LA9" s="26"/>
      <c r="LB9" s="26"/>
      <c r="LC9" s="26"/>
      <c r="LD9" s="26"/>
      <c r="LE9" s="26"/>
      <c r="LF9" s="26"/>
      <c r="LG9" s="26"/>
      <c r="LH9" s="26"/>
      <c r="LI9" s="26"/>
      <c r="LJ9" s="26"/>
      <c r="LK9" s="26"/>
      <c r="LL9" s="26"/>
      <c r="LM9" s="26"/>
      <c r="LN9" s="26"/>
      <c r="LO9" s="26"/>
      <c r="LP9" s="26"/>
      <c r="LQ9" s="26"/>
      <c r="LR9" s="26"/>
      <c r="LS9" s="26"/>
      <c r="LT9" s="26"/>
      <c r="LU9" s="26"/>
      <c r="LV9" s="26"/>
      <c r="LW9" s="26"/>
      <c r="LX9" s="26"/>
      <c r="LY9" s="26"/>
      <c r="LZ9" s="26"/>
      <c r="MA9" s="26"/>
      <c r="MB9" s="26"/>
      <c r="MC9" s="26"/>
      <c r="MD9" s="26"/>
      <c r="ME9" s="26"/>
      <c r="MF9" s="26"/>
      <c r="MG9" s="26"/>
      <c r="MH9" s="26"/>
      <c r="MI9" s="26"/>
      <c r="MJ9" s="26"/>
      <c r="MK9" s="26"/>
      <c r="ML9" s="26"/>
      <c r="MM9" s="26"/>
      <c r="MN9" s="26"/>
      <c r="MO9" s="26"/>
      <c r="MP9" s="26"/>
      <c r="MQ9" s="26"/>
      <c r="MR9" s="26"/>
      <c r="MS9" s="26"/>
      <c r="MT9" s="26"/>
      <c r="MU9" s="26"/>
      <c r="MV9" s="26"/>
      <c r="MW9" s="26"/>
      <c r="MX9" s="26"/>
      <c r="MY9" s="26"/>
      <c r="MZ9" s="26"/>
      <c r="NA9" s="26"/>
      <c r="NB9" s="26"/>
      <c r="NC9" s="26"/>
      <c r="ND9" s="26"/>
      <c r="NE9" s="26"/>
      <c r="NF9" s="26"/>
      <c r="NG9" s="26"/>
      <c r="NH9" s="26"/>
      <c r="NI9" s="26"/>
      <c r="NJ9" s="26"/>
      <c r="NK9" s="26"/>
      <c r="NL9" s="26"/>
      <c r="NM9" s="26"/>
      <c r="NN9" s="26"/>
      <c r="NO9" s="26"/>
      <c r="NP9" s="26"/>
      <c r="NQ9" s="26"/>
      <c r="NR9" s="26"/>
      <c r="NS9" s="26"/>
      <c r="NT9" s="26"/>
      <c r="NU9" s="26"/>
      <c r="NV9" s="26"/>
      <c r="NW9" s="26"/>
      <c r="NX9" s="26"/>
      <c r="NY9" s="26"/>
      <c r="NZ9" s="26"/>
      <c r="OA9" s="26"/>
      <c r="OB9" s="26"/>
      <c r="OC9" s="26"/>
      <c r="OD9" s="26"/>
      <c r="OE9" s="26"/>
      <c r="OF9" s="26"/>
      <c r="OG9" s="26"/>
      <c r="OH9" s="26"/>
      <c r="OI9" s="26"/>
      <c r="OJ9" s="26"/>
      <c r="OK9" s="26"/>
      <c r="OL9" s="26"/>
      <c r="OM9" s="26"/>
      <c r="ON9" s="26"/>
      <c r="OO9" s="26"/>
      <c r="OP9" s="26"/>
      <c r="OQ9" s="26"/>
      <c r="OR9" s="26"/>
      <c r="OS9" s="26"/>
      <c r="OT9" s="26"/>
      <c r="OU9" s="26"/>
      <c r="OV9" s="26"/>
      <c r="OW9" s="26"/>
      <c r="OX9" s="26"/>
      <c r="OY9" s="26"/>
      <c r="OZ9" s="26"/>
      <c r="PA9" s="26"/>
      <c r="PB9" s="26"/>
      <c r="PC9" s="26"/>
      <c r="PD9" s="26"/>
      <c r="PE9" s="26"/>
      <c r="PF9" s="26"/>
      <c r="PG9" s="26"/>
      <c r="PH9" s="26"/>
      <c r="PI9" s="26"/>
      <c r="PJ9" s="26"/>
      <c r="PK9" s="26"/>
      <c r="PL9" s="26"/>
      <c r="PM9" s="26"/>
      <c r="PN9" s="26"/>
      <c r="PO9" s="26"/>
      <c r="PP9" s="26"/>
      <c r="PQ9" s="26"/>
      <c r="PR9" s="26"/>
      <c r="PS9" s="26"/>
      <c r="PT9" s="26"/>
      <c r="PU9" s="26"/>
      <c r="PV9" s="26"/>
      <c r="PW9" s="26"/>
      <c r="PX9" s="26"/>
      <c r="PY9" s="26"/>
      <c r="PZ9" s="26"/>
      <c r="QA9" s="26"/>
      <c r="QB9" s="26"/>
      <c r="QC9" s="26"/>
      <c r="QD9" s="26"/>
      <c r="QE9" s="26"/>
      <c r="QF9" s="26"/>
      <c r="QG9" s="26"/>
      <c r="QH9" s="26"/>
      <c r="QI9" s="26"/>
      <c r="QJ9" s="26"/>
      <c r="QK9" s="26"/>
      <c r="QL9" s="26"/>
      <c r="QM9" s="26"/>
      <c r="QN9" s="26"/>
      <c r="QO9" s="26"/>
      <c r="QP9" s="26"/>
      <c r="QQ9" s="26"/>
      <c r="QR9" s="26"/>
      <c r="QS9" s="26"/>
      <c r="QT9" s="26"/>
      <c r="QU9" s="26"/>
      <c r="QV9" s="26"/>
      <c r="QW9" s="26"/>
      <c r="QX9" s="26"/>
      <c r="QY9" s="26"/>
      <c r="QZ9" s="26"/>
      <c r="RA9" s="26"/>
      <c r="RB9" s="26"/>
      <c r="RC9" s="26"/>
      <c r="RD9" s="26"/>
      <c r="RE9" s="26"/>
      <c r="RF9" s="26"/>
      <c r="RG9" s="26"/>
    </row>
    <row r="10" spans="1:475" s="27" customFormat="1" ht="128.25" thickBot="1" x14ac:dyDescent="0.3">
      <c r="A10" s="15">
        <v>8</v>
      </c>
      <c r="B10" s="35" t="s">
        <v>18</v>
      </c>
      <c r="C10" s="16">
        <v>60105302</v>
      </c>
      <c r="D10" s="28" t="s">
        <v>19</v>
      </c>
      <c r="E10" s="29">
        <v>1</v>
      </c>
      <c r="F10" s="30" t="s">
        <v>17</v>
      </c>
      <c r="G10" s="20">
        <v>614400</v>
      </c>
      <c r="H10" s="31">
        <v>0.19</v>
      </c>
      <c r="I10" s="32">
        <f t="shared" si="0"/>
        <v>116736</v>
      </c>
      <c r="J10" s="32">
        <f t="shared" si="1"/>
        <v>731136</v>
      </c>
      <c r="K10" s="33">
        <f t="shared" si="2"/>
        <v>731136</v>
      </c>
      <c r="L10" s="20">
        <v>600000</v>
      </c>
      <c r="M10" s="31">
        <v>0.19</v>
      </c>
      <c r="N10" s="32">
        <f t="shared" si="3"/>
        <v>114000</v>
      </c>
      <c r="O10" s="32">
        <f t="shared" si="4"/>
        <v>714000</v>
      </c>
      <c r="P10" s="34">
        <f t="shared" si="5"/>
        <v>714000</v>
      </c>
      <c r="Q10" s="24">
        <f t="shared" si="6"/>
        <v>607200</v>
      </c>
      <c r="R10" s="25">
        <f t="shared" si="7"/>
        <v>722568</v>
      </c>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c r="CX10" s="26"/>
      <c r="CY10" s="26"/>
      <c r="CZ10" s="26"/>
      <c r="DA10" s="26"/>
      <c r="DB10" s="26"/>
      <c r="DC10" s="26"/>
      <c r="DD10" s="26"/>
      <c r="DE10" s="26"/>
      <c r="DF10" s="26"/>
      <c r="DG10" s="26"/>
      <c r="DH10" s="26"/>
      <c r="DI10" s="26"/>
      <c r="DJ10" s="26"/>
      <c r="DK10" s="26"/>
      <c r="DL10" s="26"/>
      <c r="DM10" s="26"/>
      <c r="DN10" s="26"/>
      <c r="DO10" s="26"/>
      <c r="DP10" s="26"/>
      <c r="DQ10" s="26"/>
      <c r="DR10" s="26"/>
      <c r="DS10" s="26"/>
      <c r="DT10" s="26"/>
      <c r="DU10" s="26"/>
      <c r="DV10" s="26"/>
      <c r="DW10" s="26"/>
      <c r="DX10" s="26"/>
      <c r="DY10" s="26"/>
      <c r="DZ10" s="26"/>
      <c r="EA10" s="26"/>
      <c r="EB10" s="26"/>
      <c r="EC10" s="26"/>
      <c r="ED10" s="26"/>
      <c r="EE10" s="26"/>
      <c r="EF10" s="26"/>
      <c r="EG10" s="26"/>
      <c r="EH10" s="26"/>
      <c r="EI10" s="26"/>
      <c r="EJ10" s="26"/>
      <c r="EK10" s="26"/>
      <c r="EL10" s="26"/>
      <c r="EM10" s="26"/>
      <c r="EN10" s="26"/>
      <c r="EO10" s="26"/>
      <c r="EP10" s="26"/>
      <c r="EQ10" s="26"/>
      <c r="ER10" s="26"/>
      <c r="ES10" s="26"/>
      <c r="ET10" s="26"/>
      <c r="EU10" s="26"/>
      <c r="EV10" s="26"/>
      <c r="EW10" s="26"/>
      <c r="EX10" s="26"/>
      <c r="EY10" s="26"/>
      <c r="EZ10" s="26"/>
      <c r="FA10" s="26"/>
      <c r="FB10" s="26"/>
      <c r="FC10" s="26"/>
      <c r="FD10" s="26"/>
      <c r="FE10" s="26"/>
      <c r="FF10" s="26"/>
      <c r="FG10" s="26"/>
      <c r="FH10" s="26"/>
      <c r="FI10" s="26"/>
      <c r="FJ10" s="26"/>
      <c r="FK10" s="26"/>
      <c r="FL10" s="26"/>
      <c r="FM10" s="26"/>
      <c r="FN10" s="26"/>
      <c r="FO10" s="26"/>
      <c r="FP10" s="26"/>
      <c r="FQ10" s="26"/>
      <c r="FR10" s="26"/>
      <c r="FS10" s="26"/>
      <c r="FT10" s="26"/>
      <c r="FU10" s="26"/>
      <c r="FV10" s="26"/>
      <c r="FW10" s="26"/>
      <c r="FX10" s="26"/>
      <c r="FY10" s="26"/>
      <c r="FZ10" s="26"/>
      <c r="GA10" s="26"/>
      <c r="GB10" s="26"/>
      <c r="GC10" s="26"/>
      <c r="GD10" s="26"/>
      <c r="GE10" s="26"/>
      <c r="GF10" s="26"/>
      <c r="GG10" s="26"/>
      <c r="GH10" s="26"/>
      <c r="GI10" s="26"/>
      <c r="GJ10" s="26"/>
      <c r="GK10" s="26"/>
      <c r="GL10" s="26"/>
      <c r="GM10" s="26"/>
      <c r="GN10" s="26"/>
      <c r="GO10" s="26"/>
      <c r="GP10" s="26"/>
      <c r="GQ10" s="26"/>
      <c r="GR10" s="26"/>
      <c r="GS10" s="26"/>
      <c r="GT10" s="26"/>
      <c r="GU10" s="26"/>
      <c r="GV10" s="26"/>
      <c r="GW10" s="26"/>
      <c r="GX10" s="26"/>
      <c r="GY10" s="26"/>
      <c r="GZ10" s="26"/>
      <c r="HA10" s="26"/>
      <c r="HB10" s="26"/>
      <c r="HC10" s="26"/>
      <c r="HD10" s="26"/>
      <c r="HE10" s="26"/>
      <c r="HF10" s="26"/>
      <c r="HG10" s="26"/>
      <c r="HH10" s="26"/>
      <c r="HI10" s="26"/>
      <c r="HJ10" s="26"/>
      <c r="HK10" s="26"/>
      <c r="HL10" s="26"/>
      <c r="HM10" s="26"/>
      <c r="HN10" s="26"/>
      <c r="HO10" s="26"/>
      <c r="HP10" s="26"/>
      <c r="HQ10" s="26"/>
      <c r="HR10" s="26"/>
      <c r="HS10" s="26"/>
      <c r="HT10" s="26"/>
      <c r="HU10" s="26"/>
      <c r="HV10" s="26"/>
      <c r="HW10" s="26"/>
      <c r="HX10" s="26"/>
      <c r="HY10" s="26"/>
      <c r="HZ10" s="26"/>
      <c r="IA10" s="26"/>
      <c r="IB10" s="26"/>
      <c r="IC10" s="26"/>
      <c r="ID10" s="26"/>
      <c r="IE10" s="26"/>
      <c r="IF10" s="26"/>
      <c r="IG10" s="26"/>
      <c r="IH10" s="26"/>
      <c r="II10" s="26"/>
      <c r="IJ10" s="26"/>
      <c r="IK10" s="26"/>
      <c r="IL10" s="26"/>
      <c r="IM10" s="26"/>
      <c r="IN10" s="26"/>
      <c r="IO10" s="26"/>
      <c r="IP10" s="26"/>
      <c r="IQ10" s="26"/>
      <c r="IR10" s="26"/>
      <c r="IS10" s="26"/>
      <c r="IT10" s="26"/>
      <c r="IU10" s="26"/>
      <c r="IV10" s="26"/>
      <c r="IW10" s="26"/>
      <c r="IX10" s="26"/>
      <c r="IY10" s="26"/>
      <c r="IZ10" s="26"/>
      <c r="JA10" s="26"/>
      <c r="JB10" s="26"/>
      <c r="JC10" s="26"/>
      <c r="JD10" s="26"/>
      <c r="JE10" s="26"/>
      <c r="JF10" s="26"/>
      <c r="JG10" s="26"/>
      <c r="JH10" s="26"/>
      <c r="JI10" s="26"/>
      <c r="JJ10" s="26"/>
      <c r="JK10" s="26"/>
      <c r="JL10" s="26"/>
      <c r="JM10" s="26"/>
      <c r="JN10" s="26"/>
      <c r="JO10" s="26"/>
      <c r="JP10" s="26"/>
      <c r="JQ10" s="26"/>
      <c r="JR10" s="26"/>
      <c r="JS10" s="26"/>
      <c r="JT10" s="26"/>
      <c r="JU10" s="26"/>
      <c r="JV10" s="26"/>
      <c r="JW10" s="26"/>
      <c r="JX10" s="26"/>
      <c r="JY10" s="26"/>
      <c r="JZ10" s="26"/>
      <c r="KA10" s="26"/>
      <c r="KB10" s="26"/>
      <c r="KC10" s="26"/>
      <c r="KD10" s="26"/>
      <c r="KE10" s="26"/>
      <c r="KF10" s="26"/>
      <c r="KG10" s="26"/>
      <c r="KH10" s="26"/>
      <c r="KI10" s="26"/>
      <c r="KJ10" s="26"/>
      <c r="KK10" s="26"/>
      <c r="KL10" s="26"/>
      <c r="KM10" s="26"/>
      <c r="KN10" s="26"/>
      <c r="KO10" s="26"/>
      <c r="KP10" s="26"/>
      <c r="KQ10" s="26"/>
      <c r="KR10" s="26"/>
      <c r="KS10" s="26"/>
      <c r="KT10" s="26"/>
      <c r="KU10" s="26"/>
      <c r="KV10" s="26"/>
      <c r="KW10" s="26"/>
      <c r="KX10" s="26"/>
      <c r="KY10" s="26"/>
      <c r="KZ10" s="26"/>
      <c r="LA10" s="26"/>
      <c r="LB10" s="26"/>
      <c r="LC10" s="26"/>
      <c r="LD10" s="26"/>
      <c r="LE10" s="26"/>
      <c r="LF10" s="26"/>
      <c r="LG10" s="26"/>
      <c r="LH10" s="26"/>
      <c r="LI10" s="26"/>
      <c r="LJ10" s="26"/>
      <c r="LK10" s="26"/>
      <c r="LL10" s="26"/>
      <c r="LM10" s="26"/>
      <c r="LN10" s="26"/>
      <c r="LO10" s="26"/>
      <c r="LP10" s="26"/>
      <c r="LQ10" s="26"/>
      <c r="LR10" s="26"/>
      <c r="LS10" s="26"/>
      <c r="LT10" s="26"/>
      <c r="LU10" s="26"/>
      <c r="LV10" s="26"/>
      <c r="LW10" s="26"/>
      <c r="LX10" s="26"/>
      <c r="LY10" s="26"/>
      <c r="LZ10" s="26"/>
      <c r="MA10" s="26"/>
      <c r="MB10" s="26"/>
      <c r="MC10" s="26"/>
      <c r="MD10" s="26"/>
      <c r="ME10" s="26"/>
      <c r="MF10" s="26"/>
      <c r="MG10" s="26"/>
      <c r="MH10" s="26"/>
      <c r="MI10" s="26"/>
      <c r="MJ10" s="26"/>
      <c r="MK10" s="26"/>
      <c r="ML10" s="26"/>
      <c r="MM10" s="26"/>
      <c r="MN10" s="26"/>
      <c r="MO10" s="26"/>
      <c r="MP10" s="26"/>
      <c r="MQ10" s="26"/>
      <c r="MR10" s="26"/>
      <c r="MS10" s="26"/>
      <c r="MT10" s="26"/>
      <c r="MU10" s="26"/>
      <c r="MV10" s="26"/>
      <c r="MW10" s="26"/>
      <c r="MX10" s="26"/>
      <c r="MY10" s="26"/>
      <c r="MZ10" s="26"/>
      <c r="NA10" s="26"/>
      <c r="NB10" s="26"/>
      <c r="NC10" s="26"/>
      <c r="ND10" s="26"/>
      <c r="NE10" s="26"/>
      <c r="NF10" s="26"/>
      <c r="NG10" s="26"/>
      <c r="NH10" s="26"/>
      <c r="NI10" s="26"/>
      <c r="NJ10" s="26"/>
      <c r="NK10" s="26"/>
      <c r="NL10" s="26"/>
      <c r="NM10" s="26"/>
      <c r="NN10" s="26"/>
      <c r="NO10" s="26"/>
      <c r="NP10" s="26"/>
      <c r="NQ10" s="26"/>
      <c r="NR10" s="26"/>
      <c r="NS10" s="26"/>
      <c r="NT10" s="26"/>
      <c r="NU10" s="26"/>
      <c r="NV10" s="26"/>
      <c r="NW10" s="26"/>
      <c r="NX10" s="26"/>
      <c r="NY10" s="26"/>
      <c r="NZ10" s="26"/>
      <c r="OA10" s="26"/>
      <c r="OB10" s="26"/>
      <c r="OC10" s="26"/>
      <c r="OD10" s="26"/>
      <c r="OE10" s="26"/>
      <c r="OF10" s="26"/>
      <c r="OG10" s="26"/>
      <c r="OH10" s="26"/>
      <c r="OI10" s="26"/>
      <c r="OJ10" s="26"/>
      <c r="OK10" s="26"/>
      <c r="OL10" s="26"/>
      <c r="OM10" s="26"/>
      <c r="ON10" s="26"/>
      <c r="OO10" s="26"/>
      <c r="OP10" s="26"/>
      <c r="OQ10" s="26"/>
      <c r="OR10" s="26"/>
      <c r="OS10" s="26"/>
      <c r="OT10" s="26"/>
      <c r="OU10" s="26"/>
      <c r="OV10" s="26"/>
      <c r="OW10" s="26"/>
      <c r="OX10" s="26"/>
      <c r="OY10" s="26"/>
      <c r="OZ10" s="26"/>
      <c r="PA10" s="26"/>
      <c r="PB10" s="26"/>
      <c r="PC10" s="26"/>
      <c r="PD10" s="26"/>
      <c r="PE10" s="26"/>
      <c r="PF10" s="26"/>
      <c r="PG10" s="26"/>
      <c r="PH10" s="26"/>
      <c r="PI10" s="26"/>
      <c r="PJ10" s="26"/>
      <c r="PK10" s="26"/>
      <c r="PL10" s="26"/>
      <c r="PM10" s="26"/>
      <c r="PN10" s="26"/>
      <c r="PO10" s="26"/>
      <c r="PP10" s="26"/>
      <c r="PQ10" s="26"/>
      <c r="PR10" s="26"/>
      <c r="PS10" s="26"/>
      <c r="PT10" s="26"/>
      <c r="PU10" s="26"/>
      <c r="PV10" s="26"/>
      <c r="PW10" s="26"/>
      <c r="PX10" s="26"/>
      <c r="PY10" s="26"/>
      <c r="PZ10" s="26"/>
      <c r="QA10" s="26"/>
      <c r="QB10" s="26"/>
      <c r="QC10" s="26"/>
      <c r="QD10" s="26"/>
      <c r="QE10" s="26"/>
      <c r="QF10" s="26"/>
      <c r="QG10" s="26"/>
      <c r="QH10" s="26"/>
      <c r="QI10" s="26"/>
      <c r="QJ10" s="26"/>
      <c r="QK10" s="26"/>
      <c r="QL10" s="26"/>
      <c r="QM10" s="26"/>
      <c r="QN10" s="26"/>
      <c r="QO10" s="26"/>
      <c r="QP10" s="26"/>
      <c r="QQ10" s="26"/>
      <c r="QR10" s="26"/>
      <c r="QS10" s="26"/>
      <c r="QT10" s="26"/>
      <c r="QU10" s="26"/>
      <c r="QV10" s="26"/>
      <c r="QW10" s="26"/>
      <c r="QX10" s="26"/>
      <c r="QY10" s="26"/>
      <c r="QZ10" s="26"/>
      <c r="RA10" s="26"/>
      <c r="RB10" s="26"/>
      <c r="RC10" s="26"/>
      <c r="RD10" s="26"/>
      <c r="RE10" s="26"/>
      <c r="RF10" s="26"/>
      <c r="RG10" s="26"/>
    </row>
    <row r="11" spans="1:475" ht="100.5" customHeight="1" x14ac:dyDescent="0.25">
      <c r="G11" s="37"/>
      <c r="H11" s="38"/>
      <c r="I11" s="37"/>
      <c r="J11" s="37"/>
      <c r="K11" s="37">
        <f>SUM(K3:K10)</f>
        <v>9884800.4499999993</v>
      </c>
      <c r="P11" s="39">
        <f>SUM(P3:P10)</f>
        <v>9671395.6198999994</v>
      </c>
      <c r="Q11" s="39"/>
      <c r="R11" s="39">
        <f>SUM(R3:R10)</f>
        <v>9778098.0349500012</v>
      </c>
    </row>
    <row r="12" spans="1:475" ht="100.5" customHeight="1" x14ac:dyDescent="0.2">
      <c r="A12" s="43" t="s">
        <v>20</v>
      </c>
      <c r="B12" s="43"/>
      <c r="C12" s="43"/>
      <c r="G12" s="37"/>
      <c r="H12" s="38"/>
      <c r="I12" s="37"/>
      <c r="J12" s="37"/>
      <c r="K12" s="37"/>
    </row>
    <row r="13" spans="1:475" ht="100.5" customHeight="1" x14ac:dyDescent="0.2">
      <c r="A13" s="43" t="s">
        <v>21</v>
      </c>
      <c r="B13" s="43"/>
      <c r="C13" s="43"/>
      <c r="G13" s="37"/>
      <c r="H13" s="38"/>
      <c r="I13" s="37"/>
      <c r="J13" s="37"/>
      <c r="K13" s="37"/>
    </row>
    <row r="14" spans="1:475" ht="100.5" customHeight="1" x14ac:dyDescent="0.2">
      <c r="A14" s="43" t="s">
        <v>22</v>
      </c>
      <c r="B14" s="43"/>
      <c r="C14" s="43"/>
      <c r="G14" s="37"/>
      <c r="H14" s="38"/>
      <c r="I14" s="37"/>
      <c r="J14" s="37"/>
      <c r="K14" s="37"/>
    </row>
    <row r="15" spans="1:475" ht="100.5" customHeight="1" x14ac:dyDescent="0.2">
      <c r="A15" s="43" t="s">
        <v>23</v>
      </c>
      <c r="B15" s="43"/>
      <c r="C15" s="43"/>
      <c r="G15" s="37"/>
      <c r="H15" s="38"/>
      <c r="I15" s="37"/>
      <c r="J15" s="37"/>
      <c r="K15" s="37"/>
    </row>
    <row r="16" spans="1:475" ht="100.5" customHeight="1" x14ac:dyDescent="0.25">
      <c r="G16" s="37"/>
      <c r="H16" s="38"/>
      <c r="I16" s="37"/>
      <c r="J16" s="37"/>
      <c r="K16" s="37"/>
    </row>
    <row r="17" spans="7:11" ht="100.5" customHeight="1" x14ac:dyDescent="0.25">
      <c r="G17" s="37"/>
      <c r="H17" s="38"/>
      <c r="I17" s="37"/>
      <c r="J17" s="37"/>
      <c r="K17" s="37"/>
    </row>
    <row r="18" spans="7:11" ht="100.5" customHeight="1" x14ac:dyDescent="0.25">
      <c r="G18" s="37"/>
      <c r="H18" s="38"/>
      <c r="I18" s="37"/>
      <c r="J18" s="37"/>
      <c r="K18" s="37"/>
    </row>
    <row r="19" spans="7:11" ht="100.5" customHeight="1" x14ac:dyDescent="0.25">
      <c r="G19" s="37"/>
      <c r="H19" s="38"/>
      <c r="I19" s="37"/>
      <c r="J19" s="37"/>
      <c r="K19" s="37"/>
    </row>
    <row r="20" spans="7:11" ht="100.5" customHeight="1" x14ac:dyDescent="0.25">
      <c r="G20" s="37"/>
      <c r="H20" s="38"/>
      <c r="I20" s="37"/>
      <c r="J20" s="37"/>
      <c r="K20" s="37"/>
    </row>
    <row r="21" spans="7:11" ht="100.5" customHeight="1" x14ac:dyDescent="0.25">
      <c r="G21" s="37"/>
      <c r="H21" s="38"/>
      <c r="I21" s="37"/>
      <c r="J21" s="37"/>
      <c r="K21" s="37"/>
    </row>
    <row r="22" spans="7:11" ht="100.5" customHeight="1" x14ac:dyDescent="0.25">
      <c r="G22" s="37"/>
      <c r="H22" s="38"/>
      <c r="I22" s="37"/>
      <c r="J22" s="37"/>
      <c r="K22" s="37"/>
    </row>
  </sheetData>
  <mergeCells count="8">
    <mergeCell ref="Q1:R1"/>
    <mergeCell ref="A15:C15"/>
    <mergeCell ref="G1:K1"/>
    <mergeCell ref="A1:F1"/>
    <mergeCell ref="L1:P1"/>
    <mergeCell ref="A12:C12"/>
    <mergeCell ref="A13:C13"/>
    <mergeCell ref="A14:C14"/>
  </mergeCells>
  <dataValidations count="1">
    <dataValidation allowBlank="1" showInputMessage="1" showErrorMessage="1" promptTitle="CÓDIGO SENA" prompt="Si conoce el código del elemento por favo digitelo, en caso contrario deje este espacio en blanco" sqref="B3:B10" xr:uid="{B807A583-371C-4B02-9585-8B6CC604A8B4}"/>
  </dataValidations>
  <pageMargins left="0.7" right="0.7" top="0.75" bottom="0.75" header="0.3" footer="0.3"/>
  <pageSetup paperSize="120" scale="46" orientation="landscape" horizontalDpi="1200" verticalDpi="1200" r:id="rId1"/>
  <rowBreaks count="1" manualBreakCount="1">
    <brk id="7"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BC960-6740-4B82-AEC2-52009E7AF050}">
  <dimension ref="A1:RG22"/>
  <sheetViews>
    <sheetView tabSelected="1" topLeftCell="A7" workbookViewId="0">
      <selection activeCell="D7" sqref="D7"/>
    </sheetView>
  </sheetViews>
  <sheetFormatPr baseColWidth="10" defaultColWidth="11.42578125" defaultRowHeight="12.75" x14ac:dyDescent="0.25"/>
  <cols>
    <col min="1" max="3" width="11.42578125" style="1"/>
    <col min="4" max="4" width="73.42578125" style="1" customWidth="1"/>
    <col min="5" max="5" width="10.7109375" style="1" bestFit="1" customWidth="1"/>
    <col min="6" max="6" width="11" style="36" bestFit="1" customWidth="1"/>
    <col min="7" max="7" width="14.140625" style="40" bestFit="1" customWidth="1"/>
    <col min="8" max="8" width="5.7109375" style="26" bestFit="1" customWidth="1"/>
    <col min="9" max="9" width="11.5703125" style="40" bestFit="1" customWidth="1"/>
    <col min="10" max="10" width="13.28515625" style="40" bestFit="1" customWidth="1"/>
    <col min="11" max="11" width="17.85546875" style="40" bestFit="1" customWidth="1"/>
    <col min="12" max="12" width="13.28515625" style="39" bestFit="1" customWidth="1"/>
    <col min="13" max="13" width="6.5703125" style="1" customWidth="1"/>
    <col min="14" max="14" width="14.7109375" style="39" bestFit="1" customWidth="1"/>
    <col min="15" max="15" width="15.7109375" style="39" bestFit="1" customWidth="1"/>
    <col min="16" max="16" width="19.140625" style="39" customWidth="1"/>
    <col min="17" max="17" width="14.7109375" style="1" bestFit="1" customWidth="1"/>
    <col min="18" max="18" width="15.7109375" style="1" bestFit="1" customWidth="1"/>
    <col min="19" max="16384" width="11.42578125" style="1"/>
  </cols>
  <sheetData>
    <row r="1" spans="1:475" ht="42" customHeight="1" x14ac:dyDescent="0.25">
      <c r="A1" s="47" t="s">
        <v>24</v>
      </c>
      <c r="B1" s="48"/>
      <c r="C1" s="48"/>
      <c r="D1" s="48"/>
      <c r="E1" s="48"/>
      <c r="F1" s="49"/>
      <c r="G1" s="44" t="s">
        <v>0</v>
      </c>
      <c r="H1" s="45"/>
      <c r="I1" s="45"/>
      <c r="J1" s="45"/>
      <c r="K1" s="46"/>
      <c r="L1" s="50" t="s">
        <v>1</v>
      </c>
      <c r="M1" s="51"/>
      <c r="N1" s="52"/>
      <c r="O1" s="52"/>
      <c r="P1" s="53"/>
      <c r="Q1" s="41" t="s">
        <v>2</v>
      </c>
      <c r="R1" s="42"/>
    </row>
    <row r="2" spans="1:475" ht="100.5" customHeight="1" x14ac:dyDescent="0.25">
      <c r="A2" s="2" t="s">
        <v>3</v>
      </c>
      <c r="B2" s="3" t="s">
        <v>4</v>
      </c>
      <c r="C2" s="3" t="s">
        <v>5</v>
      </c>
      <c r="D2" s="3" t="s">
        <v>6</v>
      </c>
      <c r="E2" s="3" t="s">
        <v>7</v>
      </c>
      <c r="F2" s="4" t="s">
        <v>8</v>
      </c>
      <c r="G2" s="5" t="s">
        <v>9</v>
      </c>
      <c r="H2" s="6" t="s">
        <v>10</v>
      </c>
      <c r="I2" s="7" t="s">
        <v>11</v>
      </c>
      <c r="J2" s="7" t="s">
        <v>12</v>
      </c>
      <c r="K2" s="8" t="s">
        <v>13</v>
      </c>
      <c r="L2" s="9" t="s">
        <v>9</v>
      </c>
      <c r="M2" s="10" t="s">
        <v>10</v>
      </c>
      <c r="N2" s="11" t="s">
        <v>11</v>
      </c>
      <c r="O2" s="11" t="s">
        <v>12</v>
      </c>
      <c r="P2" s="12" t="s">
        <v>13</v>
      </c>
      <c r="Q2" s="13" t="s">
        <v>14</v>
      </c>
      <c r="R2" s="14" t="s">
        <v>15</v>
      </c>
    </row>
    <row r="3" spans="1:475" s="27" customFormat="1" ht="128.25" customHeight="1" x14ac:dyDescent="0.25">
      <c r="A3" s="15">
        <v>1</v>
      </c>
      <c r="B3" s="16">
        <v>257729</v>
      </c>
      <c r="C3" s="16">
        <v>60105302</v>
      </c>
      <c r="D3" s="17" t="s">
        <v>16</v>
      </c>
      <c r="E3" s="18">
        <v>3</v>
      </c>
      <c r="F3" s="19" t="s">
        <v>17</v>
      </c>
      <c r="G3" s="20">
        <v>4277049</v>
      </c>
      <c r="H3" s="21">
        <v>0.19</v>
      </c>
      <c r="I3" s="20">
        <f t="shared" ref="I3:I10" si="0">G3*H3</f>
        <v>812639.31</v>
      </c>
      <c r="J3" s="20">
        <f t="shared" ref="J3:J10" si="1">G3 +I3</f>
        <v>5089688.3100000005</v>
      </c>
      <c r="K3" s="22">
        <f t="shared" ref="K3:K10" si="2">J3*E3</f>
        <v>15269064.930000002</v>
      </c>
      <c r="L3" s="20">
        <v>4167223.21</v>
      </c>
      <c r="M3" s="21">
        <v>0.19</v>
      </c>
      <c r="N3" s="20">
        <f t="shared" ref="N3:N10" si="3" xml:space="preserve"> +L3*M3</f>
        <v>791772.40989999997</v>
      </c>
      <c r="O3" s="20">
        <f t="shared" ref="O3:O10" si="4" xml:space="preserve"> +L3 +N3</f>
        <v>4958995.6199000003</v>
      </c>
      <c r="P3" s="23">
        <f t="shared" ref="P3:P10" si="5" xml:space="preserve"> +E3*O3</f>
        <v>14876986.859700002</v>
      </c>
      <c r="Q3" s="24">
        <f>AVERAGE(G3,L3)</f>
        <v>4222136.1050000004</v>
      </c>
      <c r="R3" s="25">
        <f>AVERAGE(K3,P3)</f>
        <v>15073025.894850001</v>
      </c>
      <c r="S3" s="26"/>
      <c r="T3" s="26"/>
      <c r="U3" s="26"/>
      <c r="V3" s="26"/>
      <c r="W3" s="26"/>
      <c r="X3" s="26"/>
      <c r="Y3" s="26"/>
      <c r="Z3" s="26"/>
      <c r="AA3" s="26"/>
      <c r="AB3" s="26"/>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6"/>
      <c r="IW3" s="26"/>
      <c r="IX3" s="26"/>
      <c r="IY3" s="26"/>
      <c r="IZ3" s="26"/>
      <c r="JA3" s="26"/>
      <c r="JB3" s="26"/>
      <c r="JC3" s="26"/>
      <c r="JD3" s="26"/>
      <c r="JE3" s="26"/>
      <c r="JF3" s="26"/>
      <c r="JG3" s="26"/>
      <c r="JH3" s="26"/>
      <c r="JI3" s="26"/>
      <c r="JJ3" s="26"/>
      <c r="JK3" s="26"/>
      <c r="JL3" s="26"/>
      <c r="JM3" s="26"/>
      <c r="JN3" s="26"/>
      <c r="JO3" s="26"/>
      <c r="JP3" s="26"/>
      <c r="JQ3" s="26"/>
      <c r="JR3" s="26"/>
      <c r="JS3" s="26"/>
      <c r="JT3" s="26"/>
      <c r="JU3" s="26"/>
      <c r="JV3" s="26"/>
      <c r="JW3" s="26"/>
      <c r="JX3" s="26"/>
      <c r="JY3" s="26"/>
      <c r="JZ3" s="26"/>
      <c r="KA3" s="26"/>
      <c r="KB3" s="26"/>
      <c r="KC3" s="26"/>
      <c r="KD3" s="26"/>
      <c r="KE3" s="26"/>
      <c r="KF3" s="26"/>
      <c r="KG3" s="26"/>
      <c r="KH3" s="26"/>
      <c r="KI3" s="26"/>
      <c r="KJ3" s="26"/>
      <c r="KK3" s="26"/>
      <c r="KL3" s="26"/>
      <c r="KM3" s="26"/>
      <c r="KN3" s="26"/>
      <c r="KO3" s="26"/>
      <c r="KP3" s="26"/>
      <c r="KQ3" s="26"/>
      <c r="KR3" s="26"/>
      <c r="KS3" s="26"/>
      <c r="KT3" s="26"/>
      <c r="KU3" s="26"/>
      <c r="KV3" s="26"/>
      <c r="KW3" s="26"/>
      <c r="KX3" s="26"/>
      <c r="KY3" s="26"/>
      <c r="KZ3" s="26"/>
      <c r="LA3" s="26"/>
      <c r="LB3" s="26"/>
      <c r="LC3" s="26"/>
      <c r="LD3" s="26"/>
      <c r="LE3" s="26"/>
      <c r="LF3" s="26"/>
      <c r="LG3" s="26"/>
      <c r="LH3" s="26"/>
      <c r="LI3" s="26"/>
      <c r="LJ3" s="26"/>
      <c r="LK3" s="26"/>
      <c r="LL3" s="26"/>
      <c r="LM3" s="26"/>
      <c r="LN3" s="26"/>
      <c r="LO3" s="26"/>
      <c r="LP3" s="26"/>
      <c r="LQ3" s="26"/>
      <c r="LR3" s="26"/>
      <c r="LS3" s="26"/>
      <c r="LT3" s="26"/>
      <c r="LU3" s="26"/>
      <c r="LV3" s="26"/>
      <c r="LW3" s="26"/>
      <c r="LX3" s="26"/>
      <c r="LY3" s="26"/>
      <c r="LZ3" s="26"/>
      <c r="MA3" s="26"/>
      <c r="MB3" s="26"/>
      <c r="MC3" s="26"/>
      <c r="MD3" s="26"/>
      <c r="ME3" s="26"/>
      <c r="MF3" s="26"/>
      <c r="MG3" s="26"/>
      <c r="MH3" s="26"/>
      <c r="MI3" s="26"/>
      <c r="MJ3" s="26"/>
      <c r="MK3" s="26"/>
      <c r="ML3" s="26"/>
      <c r="MM3" s="26"/>
      <c r="MN3" s="26"/>
      <c r="MO3" s="26"/>
      <c r="MP3" s="26"/>
      <c r="MQ3" s="26"/>
      <c r="MR3" s="26"/>
      <c r="MS3" s="26"/>
      <c r="MT3" s="26"/>
      <c r="MU3" s="26"/>
      <c r="MV3" s="26"/>
      <c r="MW3" s="26"/>
      <c r="MX3" s="26"/>
      <c r="MY3" s="26"/>
      <c r="MZ3" s="26"/>
      <c r="NA3" s="26"/>
      <c r="NB3" s="26"/>
      <c r="NC3" s="26"/>
      <c r="ND3" s="26"/>
      <c r="NE3" s="26"/>
      <c r="NF3" s="26"/>
      <c r="NG3" s="26"/>
      <c r="NH3" s="26"/>
      <c r="NI3" s="26"/>
      <c r="NJ3" s="26"/>
      <c r="NK3" s="26"/>
      <c r="NL3" s="26"/>
      <c r="NM3" s="26"/>
      <c r="NN3" s="26"/>
      <c r="NO3" s="26"/>
      <c r="NP3" s="26"/>
      <c r="NQ3" s="26"/>
      <c r="NR3" s="26"/>
      <c r="NS3" s="26"/>
      <c r="NT3" s="26"/>
      <c r="NU3" s="26"/>
      <c r="NV3" s="26"/>
      <c r="NW3" s="26"/>
      <c r="NX3" s="26"/>
      <c r="NY3" s="26"/>
      <c r="NZ3" s="26"/>
      <c r="OA3" s="26"/>
      <c r="OB3" s="26"/>
      <c r="OC3" s="26"/>
      <c r="OD3" s="26"/>
      <c r="OE3" s="26"/>
      <c r="OF3" s="26"/>
      <c r="OG3" s="26"/>
      <c r="OH3" s="26"/>
      <c r="OI3" s="26"/>
      <c r="OJ3" s="26"/>
      <c r="OK3" s="26"/>
      <c r="OL3" s="26"/>
      <c r="OM3" s="26"/>
      <c r="ON3" s="26"/>
      <c r="OO3" s="26"/>
      <c r="OP3" s="26"/>
      <c r="OQ3" s="26"/>
      <c r="OR3" s="26"/>
      <c r="OS3" s="26"/>
      <c r="OT3" s="26"/>
      <c r="OU3" s="26"/>
      <c r="OV3" s="26"/>
      <c r="OW3" s="26"/>
      <c r="OX3" s="26"/>
      <c r="OY3" s="26"/>
      <c r="OZ3" s="26"/>
      <c r="PA3" s="26"/>
      <c r="PB3" s="26"/>
      <c r="PC3" s="26"/>
      <c r="PD3" s="26"/>
      <c r="PE3" s="26"/>
      <c r="PF3" s="26"/>
      <c r="PG3" s="26"/>
      <c r="PH3" s="26"/>
      <c r="PI3" s="26"/>
      <c r="PJ3" s="26"/>
      <c r="PK3" s="26"/>
      <c r="PL3" s="26"/>
      <c r="PM3" s="26"/>
      <c r="PN3" s="26"/>
      <c r="PO3" s="26"/>
      <c r="PP3" s="26"/>
      <c r="PQ3" s="26"/>
      <c r="PR3" s="26"/>
      <c r="PS3" s="26"/>
      <c r="PT3" s="26"/>
      <c r="PU3" s="26"/>
      <c r="PV3" s="26"/>
      <c r="PW3" s="26"/>
      <c r="PX3" s="26"/>
      <c r="PY3" s="26"/>
      <c r="PZ3" s="26"/>
      <c r="QA3" s="26"/>
      <c r="QB3" s="26"/>
      <c r="QC3" s="26"/>
      <c r="QD3" s="26"/>
      <c r="QE3" s="26"/>
      <c r="QF3" s="26"/>
      <c r="QG3" s="26"/>
      <c r="QH3" s="26"/>
      <c r="QI3" s="26"/>
      <c r="QJ3" s="26"/>
      <c r="QK3" s="26"/>
      <c r="QL3" s="26"/>
      <c r="QM3" s="26"/>
      <c r="QN3" s="26"/>
      <c r="QO3" s="26"/>
      <c r="QP3" s="26"/>
      <c r="QQ3" s="26"/>
      <c r="QR3" s="26"/>
      <c r="QS3" s="26"/>
      <c r="QT3" s="26"/>
      <c r="QU3" s="26"/>
      <c r="QV3" s="26"/>
      <c r="QW3" s="26"/>
      <c r="QX3" s="26"/>
      <c r="QY3" s="26"/>
      <c r="QZ3" s="26"/>
      <c r="RA3" s="26"/>
      <c r="RB3" s="26"/>
      <c r="RC3" s="26"/>
      <c r="RD3" s="26"/>
      <c r="RE3" s="26"/>
      <c r="RF3" s="26"/>
      <c r="RG3" s="26"/>
    </row>
    <row r="4" spans="1:475" s="27" customFormat="1" ht="229.5" x14ac:dyDescent="0.25">
      <c r="A4" s="15">
        <v>2</v>
      </c>
      <c r="B4" s="16">
        <v>285495</v>
      </c>
      <c r="C4" s="16">
        <v>60105302</v>
      </c>
      <c r="D4" s="17" t="s">
        <v>25</v>
      </c>
      <c r="E4" s="18">
        <v>3</v>
      </c>
      <c r="F4" s="19" t="s">
        <v>17</v>
      </c>
      <c r="G4" s="20">
        <v>1567840</v>
      </c>
      <c r="H4" s="21">
        <v>0.19</v>
      </c>
      <c r="I4" s="20">
        <f t="shared" si="0"/>
        <v>297889.59999999998</v>
      </c>
      <c r="J4" s="20">
        <f t="shared" si="1"/>
        <v>1865729.6</v>
      </c>
      <c r="K4" s="22">
        <f t="shared" si="2"/>
        <v>5597188.8000000007</v>
      </c>
      <c r="L4" s="20">
        <v>1200000</v>
      </c>
      <c r="M4" s="21">
        <v>0.19</v>
      </c>
      <c r="N4" s="20">
        <f t="shared" si="3"/>
        <v>228000</v>
      </c>
      <c r="O4" s="20">
        <f t="shared" si="4"/>
        <v>1428000</v>
      </c>
      <c r="P4" s="23">
        <f t="shared" si="5"/>
        <v>4284000</v>
      </c>
      <c r="Q4" s="24">
        <f t="shared" ref="Q4:Q10" si="6">AVERAGE(G4,L4)</f>
        <v>1383920</v>
      </c>
      <c r="R4" s="25">
        <f t="shared" ref="R4:R10" si="7">AVERAGE(K4,P4)</f>
        <v>4940594.4000000004</v>
      </c>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c r="IW4" s="26"/>
      <c r="IX4" s="26"/>
      <c r="IY4" s="26"/>
      <c r="IZ4" s="26"/>
      <c r="JA4" s="26"/>
      <c r="JB4" s="26"/>
      <c r="JC4" s="26"/>
      <c r="JD4" s="26"/>
      <c r="JE4" s="26"/>
      <c r="JF4" s="26"/>
      <c r="JG4" s="26"/>
      <c r="JH4" s="26"/>
      <c r="JI4" s="26"/>
      <c r="JJ4" s="26"/>
      <c r="JK4" s="26"/>
      <c r="JL4" s="26"/>
      <c r="JM4" s="26"/>
      <c r="JN4" s="26"/>
      <c r="JO4" s="26"/>
      <c r="JP4" s="26"/>
      <c r="JQ4" s="26"/>
      <c r="JR4" s="26"/>
      <c r="JS4" s="26"/>
      <c r="JT4" s="26"/>
      <c r="JU4" s="26"/>
      <c r="JV4" s="26"/>
      <c r="JW4" s="26"/>
      <c r="JX4" s="26"/>
      <c r="JY4" s="26"/>
      <c r="JZ4" s="26"/>
      <c r="KA4" s="26"/>
      <c r="KB4" s="26"/>
      <c r="KC4" s="26"/>
      <c r="KD4" s="26"/>
      <c r="KE4" s="26"/>
      <c r="KF4" s="26"/>
      <c r="KG4" s="26"/>
      <c r="KH4" s="26"/>
      <c r="KI4" s="26"/>
      <c r="KJ4" s="26"/>
      <c r="KK4" s="26"/>
      <c r="KL4" s="26"/>
      <c r="KM4" s="26"/>
      <c r="KN4" s="26"/>
      <c r="KO4" s="26"/>
      <c r="KP4" s="26"/>
      <c r="KQ4" s="26"/>
      <c r="KR4" s="26"/>
      <c r="KS4" s="26"/>
      <c r="KT4" s="26"/>
      <c r="KU4" s="26"/>
      <c r="KV4" s="26"/>
      <c r="KW4" s="26"/>
      <c r="KX4" s="26"/>
      <c r="KY4" s="26"/>
      <c r="KZ4" s="26"/>
      <c r="LA4" s="26"/>
      <c r="LB4" s="26"/>
      <c r="LC4" s="26"/>
      <c r="LD4" s="26"/>
      <c r="LE4" s="26"/>
      <c r="LF4" s="26"/>
      <c r="LG4" s="26"/>
      <c r="LH4" s="26"/>
      <c r="LI4" s="26"/>
      <c r="LJ4" s="26"/>
      <c r="LK4" s="26"/>
      <c r="LL4" s="26"/>
      <c r="LM4" s="26"/>
      <c r="LN4" s="26"/>
      <c r="LO4" s="26"/>
      <c r="LP4" s="26"/>
      <c r="LQ4" s="26"/>
      <c r="LR4" s="26"/>
      <c r="LS4" s="26"/>
      <c r="LT4" s="26"/>
      <c r="LU4" s="26"/>
      <c r="LV4" s="26"/>
      <c r="LW4" s="26"/>
      <c r="LX4" s="26"/>
      <c r="LY4" s="26"/>
      <c r="LZ4" s="26"/>
      <c r="MA4" s="26"/>
      <c r="MB4" s="26"/>
      <c r="MC4" s="26"/>
      <c r="MD4" s="26"/>
      <c r="ME4" s="26"/>
      <c r="MF4" s="26"/>
      <c r="MG4" s="26"/>
      <c r="MH4" s="26"/>
      <c r="MI4" s="26"/>
      <c r="MJ4" s="26"/>
      <c r="MK4" s="26"/>
      <c r="ML4" s="26"/>
      <c r="MM4" s="26"/>
      <c r="MN4" s="26"/>
      <c r="MO4" s="26"/>
      <c r="MP4" s="26"/>
      <c r="MQ4" s="26"/>
      <c r="MR4" s="26"/>
      <c r="MS4" s="26"/>
      <c r="MT4" s="26"/>
      <c r="MU4" s="26"/>
      <c r="MV4" s="26"/>
      <c r="MW4" s="26"/>
      <c r="MX4" s="26"/>
      <c r="MY4" s="26"/>
      <c r="MZ4" s="26"/>
      <c r="NA4" s="26"/>
      <c r="NB4" s="26"/>
      <c r="NC4" s="26"/>
      <c r="ND4" s="26"/>
      <c r="NE4" s="26"/>
      <c r="NF4" s="26"/>
      <c r="NG4" s="26"/>
      <c r="NH4" s="26"/>
      <c r="NI4" s="26"/>
      <c r="NJ4" s="26"/>
      <c r="NK4" s="26"/>
      <c r="NL4" s="26"/>
      <c r="NM4" s="26"/>
      <c r="NN4" s="26"/>
      <c r="NO4" s="26"/>
      <c r="NP4" s="26"/>
      <c r="NQ4" s="26"/>
      <c r="NR4" s="26"/>
      <c r="NS4" s="26"/>
      <c r="NT4" s="26"/>
      <c r="NU4" s="26"/>
      <c r="NV4" s="26"/>
      <c r="NW4" s="26"/>
      <c r="NX4" s="26"/>
      <c r="NY4" s="26"/>
      <c r="NZ4" s="26"/>
      <c r="OA4" s="26"/>
      <c r="OB4" s="26"/>
      <c r="OC4" s="26"/>
      <c r="OD4" s="26"/>
      <c r="OE4" s="26"/>
      <c r="OF4" s="26"/>
      <c r="OG4" s="26"/>
      <c r="OH4" s="26"/>
      <c r="OI4" s="26"/>
      <c r="OJ4" s="26"/>
      <c r="OK4" s="26"/>
      <c r="OL4" s="26"/>
      <c r="OM4" s="26"/>
      <c r="ON4" s="26"/>
      <c r="OO4" s="26"/>
      <c r="OP4" s="26"/>
      <c r="OQ4" s="26"/>
      <c r="OR4" s="26"/>
      <c r="OS4" s="26"/>
      <c r="OT4" s="26"/>
      <c r="OU4" s="26"/>
      <c r="OV4" s="26"/>
      <c r="OW4" s="26"/>
      <c r="OX4" s="26"/>
      <c r="OY4" s="26"/>
      <c r="OZ4" s="26"/>
      <c r="PA4" s="26"/>
      <c r="PB4" s="26"/>
      <c r="PC4" s="26"/>
      <c r="PD4" s="26"/>
      <c r="PE4" s="26"/>
      <c r="PF4" s="26"/>
      <c r="PG4" s="26"/>
      <c r="PH4" s="26"/>
      <c r="PI4" s="26"/>
      <c r="PJ4" s="26"/>
      <c r="PK4" s="26"/>
      <c r="PL4" s="26"/>
      <c r="PM4" s="26"/>
      <c r="PN4" s="26"/>
      <c r="PO4" s="26"/>
      <c r="PP4" s="26"/>
      <c r="PQ4" s="26"/>
      <c r="PR4" s="26"/>
      <c r="PS4" s="26"/>
      <c r="PT4" s="26"/>
      <c r="PU4" s="26"/>
      <c r="PV4" s="26"/>
      <c r="PW4" s="26"/>
      <c r="PX4" s="26"/>
      <c r="PY4" s="26"/>
      <c r="PZ4" s="26"/>
      <c r="QA4" s="26"/>
      <c r="QB4" s="26"/>
      <c r="QC4" s="26"/>
      <c r="QD4" s="26"/>
      <c r="QE4" s="26"/>
      <c r="QF4" s="26"/>
      <c r="QG4" s="26"/>
      <c r="QH4" s="26"/>
      <c r="QI4" s="26"/>
      <c r="QJ4" s="26"/>
      <c r="QK4" s="26"/>
      <c r="QL4" s="26"/>
      <c r="QM4" s="26"/>
      <c r="QN4" s="26"/>
      <c r="QO4" s="26"/>
      <c r="QP4" s="26"/>
      <c r="QQ4" s="26"/>
      <c r="QR4" s="26"/>
      <c r="QS4" s="26"/>
      <c r="QT4" s="26"/>
      <c r="QU4" s="26"/>
      <c r="QV4" s="26"/>
      <c r="QW4" s="26"/>
      <c r="QX4" s="26"/>
      <c r="QY4" s="26"/>
      <c r="QZ4" s="26"/>
      <c r="RA4" s="26"/>
      <c r="RB4" s="26"/>
      <c r="RC4" s="26"/>
      <c r="RD4" s="26"/>
      <c r="RE4" s="26"/>
      <c r="RF4" s="26"/>
      <c r="RG4" s="26"/>
    </row>
    <row r="5" spans="1:475" s="27" customFormat="1" ht="153" x14ac:dyDescent="0.25">
      <c r="A5" s="15">
        <v>3</v>
      </c>
      <c r="B5" s="16">
        <v>282841</v>
      </c>
      <c r="C5" s="16">
        <v>60105302</v>
      </c>
      <c r="D5" s="17" t="s">
        <v>26</v>
      </c>
      <c r="E5" s="18">
        <v>3</v>
      </c>
      <c r="F5" s="19" t="s">
        <v>17</v>
      </c>
      <c r="G5" s="20">
        <v>441408</v>
      </c>
      <c r="H5" s="21">
        <v>0.19</v>
      </c>
      <c r="I5" s="20">
        <f t="shared" si="0"/>
        <v>83867.520000000004</v>
      </c>
      <c r="J5" s="20">
        <f t="shared" si="1"/>
        <v>525275.52</v>
      </c>
      <c r="K5" s="22">
        <f t="shared" si="2"/>
        <v>1575826.56</v>
      </c>
      <c r="L5" s="20">
        <v>650000</v>
      </c>
      <c r="M5" s="21">
        <v>0.19</v>
      </c>
      <c r="N5" s="20">
        <f t="shared" si="3"/>
        <v>123500</v>
      </c>
      <c r="O5" s="20">
        <f t="shared" si="4"/>
        <v>773500</v>
      </c>
      <c r="P5" s="23">
        <f t="shared" si="5"/>
        <v>2320500</v>
      </c>
      <c r="Q5" s="24">
        <f t="shared" si="6"/>
        <v>545704</v>
      </c>
      <c r="R5" s="25">
        <f t="shared" si="7"/>
        <v>1948163.28</v>
      </c>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c r="IW5" s="26"/>
      <c r="IX5" s="26"/>
      <c r="IY5" s="26"/>
      <c r="IZ5" s="26"/>
      <c r="JA5" s="26"/>
      <c r="JB5" s="26"/>
      <c r="JC5" s="26"/>
      <c r="JD5" s="26"/>
      <c r="JE5" s="26"/>
      <c r="JF5" s="26"/>
      <c r="JG5" s="26"/>
      <c r="JH5" s="26"/>
      <c r="JI5" s="26"/>
      <c r="JJ5" s="26"/>
      <c r="JK5" s="26"/>
      <c r="JL5" s="26"/>
      <c r="JM5" s="26"/>
      <c r="JN5" s="26"/>
      <c r="JO5" s="26"/>
      <c r="JP5" s="26"/>
      <c r="JQ5" s="26"/>
      <c r="JR5" s="26"/>
      <c r="JS5" s="26"/>
      <c r="JT5" s="26"/>
      <c r="JU5" s="26"/>
      <c r="JV5" s="26"/>
      <c r="JW5" s="26"/>
      <c r="JX5" s="26"/>
      <c r="JY5" s="26"/>
      <c r="JZ5" s="26"/>
      <c r="KA5" s="26"/>
      <c r="KB5" s="26"/>
      <c r="KC5" s="26"/>
      <c r="KD5" s="26"/>
      <c r="KE5" s="26"/>
      <c r="KF5" s="26"/>
      <c r="KG5" s="26"/>
      <c r="KH5" s="26"/>
      <c r="KI5" s="26"/>
      <c r="KJ5" s="26"/>
      <c r="KK5" s="26"/>
      <c r="KL5" s="26"/>
      <c r="KM5" s="26"/>
      <c r="KN5" s="26"/>
      <c r="KO5" s="26"/>
      <c r="KP5" s="26"/>
      <c r="KQ5" s="26"/>
      <c r="KR5" s="26"/>
      <c r="KS5" s="26"/>
      <c r="KT5" s="26"/>
      <c r="KU5" s="26"/>
      <c r="KV5" s="26"/>
      <c r="KW5" s="26"/>
      <c r="KX5" s="26"/>
      <c r="KY5" s="26"/>
      <c r="KZ5" s="26"/>
      <c r="LA5" s="26"/>
      <c r="LB5" s="26"/>
      <c r="LC5" s="26"/>
      <c r="LD5" s="26"/>
      <c r="LE5" s="26"/>
      <c r="LF5" s="26"/>
      <c r="LG5" s="26"/>
      <c r="LH5" s="26"/>
      <c r="LI5" s="26"/>
      <c r="LJ5" s="26"/>
      <c r="LK5" s="26"/>
      <c r="LL5" s="26"/>
      <c r="LM5" s="26"/>
      <c r="LN5" s="26"/>
      <c r="LO5" s="26"/>
      <c r="LP5" s="26"/>
      <c r="LQ5" s="26"/>
      <c r="LR5" s="26"/>
      <c r="LS5" s="26"/>
      <c r="LT5" s="26"/>
      <c r="LU5" s="26"/>
      <c r="LV5" s="26"/>
      <c r="LW5" s="26"/>
      <c r="LX5" s="26"/>
      <c r="LY5" s="26"/>
      <c r="LZ5" s="26"/>
      <c r="MA5" s="26"/>
      <c r="MB5" s="26"/>
      <c r="MC5" s="26"/>
      <c r="MD5" s="26"/>
      <c r="ME5" s="26"/>
      <c r="MF5" s="26"/>
      <c r="MG5" s="26"/>
      <c r="MH5" s="26"/>
      <c r="MI5" s="26"/>
      <c r="MJ5" s="26"/>
      <c r="MK5" s="26"/>
      <c r="ML5" s="26"/>
      <c r="MM5" s="26"/>
      <c r="MN5" s="26"/>
      <c r="MO5" s="26"/>
      <c r="MP5" s="26"/>
      <c r="MQ5" s="26"/>
      <c r="MR5" s="26"/>
      <c r="MS5" s="26"/>
      <c r="MT5" s="26"/>
      <c r="MU5" s="26"/>
      <c r="MV5" s="26"/>
      <c r="MW5" s="26"/>
      <c r="MX5" s="26"/>
      <c r="MY5" s="26"/>
      <c r="MZ5" s="26"/>
      <c r="NA5" s="26"/>
      <c r="NB5" s="26"/>
      <c r="NC5" s="26"/>
      <c r="ND5" s="26"/>
      <c r="NE5" s="26"/>
      <c r="NF5" s="26"/>
      <c r="NG5" s="26"/>
      <c r="NH5" s="26"/>
      <c r="NI5" s="26"/>
      <c r="NJ5" s="26"/>
      <c r="NK5" s="26"/>
      <c r="NL5" s="26"/>
      <c r="NM5" s="26"/>
      <c r="NN5" s="26"/>
      <c r="NO5" s="26"/>
      <c r="NP5" s="26"/>
      <c r="NQ5" s="26"/>
      <c r="NR5" s="26"/>
      <c r="NS5" s="26"/>
      <c r="NT5" s="26"/>
      <c r="NU5" s="26"/>
      <c r="NV5" s="26"/>
      <c r="NW5" s="26"/>
      <c r="NX5" s="26"/>
      <c r="NY5" s="26"/>
      <c r="NZ5" s="26"/>
      <c r="OA5" s="26"/>
      <c r="OB5" s="26"/>
      <c r="OC5" s="26"/>
      <c r="OD5" s="26"/>
      <c r="OE5" s="26"/>
      <c r="OF5" s="26"/>
      <c r="OG5" s="26"/>
      <c r="OH5" s="26"/>
      <c r="OI5" s="26"/>
      <c r="OJ5" s="26"/>
      <c r="OK5" s="26"/>
      <c r="OL5" s="26"/>
      <c r="OM5" s="26"/>
      <c r="ON5" s="26"/>
      <c r="OO5" s="26"/>
      <c r="OP5" s="26"/>
      <c r="OQ5" s="26"/>
      <c r="OR5" s="26"/>
      <c r="OS5" s="26"/>
      <c r="OT5" s="26"/>
      <c r="OU5" s="26"/>
      <c r="OV5" s="26"/>
      <c r="OW5" s="26"/>
      <c r="OX5" s="26"/>
      <c r="OY5" s="26"/>
      <c r="OZ5" s="26"/>
      <c r="PA5" s="26"/>
      <c r="PB5" s="26"/>
      <c r="PC5" s="26"/>
      <c r="PD5" s="26"/>
      <c r="PE5" s="26"/>
      <c r="PF5" s="26"/>
      <c r="PG5" s="26"/>
      <c r="PH5" s="26"/>
      <c r="PI5" s="26"/>
      <c r="PJ5" s="26"/>
      <c r="PK5" s="26"/>
      <c r="PL5" s="26"/>
      <c r="PM5" s="26"/>
      <c r="PN5" s="26"/>
      <c r="PO5" s="26"/>
      <c r="PP5" s="26"/>
      <c r="PQ5" s="26"/>
      <c r="PR5" s="26"/>
      <c r="PS5" s="26"/>
      <c r="PT5" s="26"/>
      <c r="PU5" s="26"/>
      <c r="PV5" s="26"/>
      <c r="PW5" s="26"/>
      <c r="PX5" s="26"/>
      <c r="PY5" s="26"/>
      <c r="PZ5" s="26"/>
      <c r="QA5" s="26"/>
      <c r="QB5" s="26"/>
      <c r="QC5" s="26"/>
      <c r="QD5" s="26"/>
      <c r="QE5" s="26"/>
      <c r="QF5" s="26"/>
      <c r="QG5" s="26"/>
      <c r="QH5" s="26"/>
      <c r="QI5" s="26"/>
      <c r="QJ5" s="26"/>
      <c r="QK5" s="26"/>
      <c r="QL5" s="26"/>
      <c r="QM5" s="26"/>
      <c r="QN5" s="26"/>
      <c r="QO5" s="26"/>
      <c r="QP5" s="26"/>
      <c r="QQ5" s="26"/>
      <c r="QR5" s="26"/>
      <c r="QS5" s="26"/>
      <c r="QT5" s="26"/>
      <c r="QU5" s="26"/>
      <c r="QV5" s="26"/>
      <c r="QW5" s="26"/>
      <c r="QX5" s="26"/>
      <c r="QY5" s="26"/>
      <c r="QZ5" s="26"/>
      <c r="RA5" s="26"/>
      <c r="RB5" s="26"/>
      <c r="RC5" s="26"/>
      <c r="RD5" s="26"/>
      <c r="RE5" s="26"/>
      <c r="RF5" s="26"/>
      <c r="RG5" s="26"/>
    </row>
    <row r="6" spans="1:475" s="27" customFormat="1" ht="344.25" x14ac:dyDescent="0.25">
      <c r="A6" s="15">
        <v>4</v>
      </c>
      <c r="B6" s="16">
        <v>267326</v>
      </c>
      <c r="C6" s="16">
        <v>60105302</v>
      </c>
      <c r="D6" s="17" t="s">
        <v>31</v>
      </c>
      <c r="E6" s="18">
        <v>3</v>
      </c>
      <c r="F6" s="19" t="s">
        <v>17</v>
      </c>
      <c r="G6" s="20">
        <v>500000</v>
      </c>
      <c r="H6" s="21">
        <v>0.19</v>
      </c>
      <c r="I6" s="20">
        <f t="shared" si="0"/>
        <v>95000</v>
      </c>
      <c r="J6" s="20">
        <f t="shared" si="1"/>
        <v>595000</v>
      </c>
      <c r="K6" s="22">
        <f t="shared" si="2"/>
        <v>1785000</v>
      </c>
      <c r="L6" s="20">
        <v>650000</v>
      </c>
      <c r="M6" s="21">
        <v>0.19</v>
      </c>
      <c r="N6" s="20">
        <f t="shared" si="3"/>
        <v>123500</v>
      </c>
      <c r="O6" s="20">
        <f t="shared" si="4"/>
        <v>773500</v>
      </c>
      <c r="P6" s="23">
        <f t="shared" si="5"/>
        <v>2320500</v>
      </c>
      <c r="Q6" s="24">
        <f t="shared" si="6"/>
        <v>575000</v>
      </c>
      <c r="R6" s="25">
        <f t="shared" si="7"/>
        <v>2052750</v>
      </c>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c r="IW6" s="26"/>
      <c r="IX6" s="26"/>
      <c r="IY6" s="26"/>
      <c r="IZ6" s="26"/>
      <c r="JA6" s="26"/>
      <c r="JB6" s="26"/>
      <c r="JC6" s="26"/>
      <c r="JD6" s="26"/>
      <c r="JE6" s="26"/>
      <c r="JF6" s="26"/>
      <c r="JG6" s="26"/>
      <c r="JH6" s="26"/>
      <c r="JI6" s="26"/>
      <c r="JJ6" s="26"/>
      <c r="JK6" s="26"/>
      <c r="JL6" s="26"/>
      <c r="JM6" s="26"/>
      <c r="JN6" s="26"/>
      <c r="JO6" s="26"/>
      <c r="JP6" s="26"/>
      <c r="JQ6" s="26"/>
      <c r="JR6" s="26"/>
      <c r="JS6" s="26"/>
      <c r="JT6" s="26"/>
      <c r="JU6" s="26"/>
      <c r="JV6" s="26"/>
      <c r="JW6" s="26"/>
      <c r="JX6" s="26"/>
      <c r="JY6" s="26"/>
      <c r="JZ6" s="26"/>
      <c r="KA6" s="26"/>
      <c r="KB6" s="26"/>
      <c r="KC6" s="26"/>
      <c r="KD6" s="26"/>
      <c r="KE6" s="26"/>
      <c r="KF6" s="26"/>
      <c r="KG6" s="26"/>
      <c r="KH6" s="26"/>
      <c r="KI6" s="26"/>
      <c r="KJ6" s="26"/>
      <c r="KK6" s="26"/>
      <c r="KL6" s="26"/>
      <c r="KM6" s="26"/>
      <c r="KN6" s="26"/>
      <c r="KO6" s="26"/>
      <c r="KP6" s="26"/>
      <c r="KQ6" s="26"/>
      <c r="KR6" s="26"/>
      <c r="KS6" s="26"/>
      <c r="KT6" s="26"/>
      <c r="KU6" s="26"/>
      <c r="KV6" s="26"/>
      <c r="KW6" s="26"/>
      <c r="KX6" s="26"/>
      <c r="KY6" s="26"/>
      <c r="KZ6" s="26"/>
      <c r="LA6" s="26"/>
      <c r="LB6" s="26"/>
      <c r="LC6" s="26"/>
      <c r="LD6" s="26"/>
      <c r="LE6" s="26"/>
      <c r="LF6" s="26"/>
      <c r="LG6" s="26"/>
      <c r="LH6" s="26"/>
      <c r="LI6" s="26"/>
      <c r="LJ6" s="26"/>
      <c r="LK6" s="26"/>
      <c r="LL6" s="26"/>
      <c r="LM6" s="26"/>
      <c r="LN6" s="26"/>
      <c r="LO6" s="26"/>
      <c r="LP6" s="26"/>
      <c r="LQ6" s="26"/>
      <c r="LR6" s="26"/>
      <c r="LS6" s="26"/>
      <c r="LT6" s="26"/>
      <c r="LU6" s="26"/>
      <c r="LV6" s="26"/>
      <c r="LW6" s="26"/>
      <c r="LX6" s="26"/>
      <c r="LY6" s="26"/>
      <c r="LZ6" s="26"/>
      <c r="MA6" s="26"/>
      <c r="MB6" s="26"/>
      <c r="MC6" s="26"/>
      <c r="MD6" s="26"/>
      <c r="ME6" s="26"/>
      <c r="MF6" s="26"/>
      <c r="MG6" s="26"/>
      <c r="MH6" s="26"/>
      <c r="MI6" s="26"/>
      <c r="MJ6" s="26"/>
      <c r="MK6" s="26"/>
      <c r="ML6" s="26"/>
      <c r="MM6" s="26"/>
      <c r="MN6" s="26"/>
      <c r="MO6" s="26"/>
      <c r="MP6" s="26"/>
      <c r="MQ6" s="26"/>
      <c r="MR6" s="26"/>
      <c r="MS6" s="26"/>
      <c r="MT6" s="26"/>
      <c r="MU6" s="26"/>
      <c r="MV6" s="26"/>
      <c r="MW6" s="26"/>
      <c r="MX6" s="26"/>
      <c r="MY6" s="26"/>
      <c r="MZ6" s="26"/>
      <c r="NA6" s="26"/>
      <c r="NB6" s="26"/>
      <c r="NC6" s="26"/>
      <c r="ND6" s="26"/>
      <c r="NE6" s="26"/>
      <c r="NF6" s="26"/>
      <c r="NG6" s="26"/>
      <c r="NH6" s="26"/>
      <c r="NI6" s="26"/>
      <c r="NJ6" s="26"/>
      <c r="NK6" s="26"/>
      <c r="NL6" s="26"/>
      <c r="NM6" s="26"/>
      <c r="NN6" s="26"/>
      <c r="NO6" s="26"/>
      <c r="NP6" s="26"/>
      <c r="NQ6" s="26"/>
      <c r="NR6" s="26"/>
      <c r="NS6" s="26"/>
      <c r="NT6" s="26"/>
      <c r="NU6" s="26"/>
      <c r="NV6" s="26"/>
      <c r="NW6" s="26"/>
      <c r="NX6" s="26"/>
      <c r="NY6" s="26"/>
      <c r="NZ6" s="26"/>
      <c r="OA6" s="26"/>
      <c r="OB6" s="26"/>
      <c r="OC6" s="26"/>
      <c r="OD6" s="26"/>
      <c r="OE6" s="26"/>
      <c r="OF6" s="26"/>
      <c r="OG6" s="26"/>
      <c r="OH6" s="26"/>
      <c r="OI6" s="26"/>
      <c r="OJ6" s="26"/>
      <c r="OK6" s="26"/>
      <c r="OL6" s="26"/>
      <c r="OM6" s="26"/>
      <c r="ON6" s="26"/>
      <c r="OO6" s="26"/>
      <c r="OP6" s="26"/>
      <c r="OQ6" s="26"/>
      <c r="OR6" s="26"/>
      <c r="OS6" s="26"/>
      <c r="OT6" s="26"/>
      <c r="OU6" s="26"/>
      <c r="OV6" s="26"/>
      <c r="OW6" s="26"/>
      <c r="OX6" s="26"/>
      <c r="OY6" s="26"/>
      <c r="OZ6" s="26"/>
      <c r="PA6" s="26"/>
      <c r="PB6" s="26"/>
      <c r="PC6" s="26"/>
      <c r="PD6" s="26"/>
      <c r="PE6" s="26"/>
      <c r="PF6" s="26"/>
      <c r="PG6" s="26"/>
      <c r="PH6" s="26"/>
      <c r="PI6" s="26"/>
      <c r="PJ6" s="26"/>
      <c r="PK6" s="26"/>
      <c r="PL6" s="26"/>
      <c r="PM6" s="26"/>
      <c r="PN6" s="26"/>
      <c r="PO6" s="26"/>
      <c r="PP6" s="26"/>
      <c r="PQ6" s="26"/>
      <c r="PR6" s="26"/>
      <c r="PS6" s="26"/>
      <c r="PT6" s="26"/>
      <c r="PU6" s="26"/>
      <c r="PV6" s="26"/>
      <c r="PW6" s="26"/>
      <c r="PX6" s="26"/>
      <c r="PY6" s="26"/>
      <c r="PZ6" s="26"/>
      <c r="QA6" s="26"/>
      <c r="QB6" s="26"/>
      <c r="QC6" s="26"/>
      <c r="QD6" s="26"/>
      <c r="QE6" s="26"/>
      <c r="QF6" s="26"/>
      <c r="QG6" s="26"/>
      <c r="QH6" s="26"/>
      <c r="QI6" s="26"/>
      <c r="QJ6" s="26"/>
      <c r="QK6" s="26"/>
      <c r="QL6" s="26"/>
      <c r="QM6" s="26"/>
      <c r="QN6" s="26"/>
      <c r="QO6" s="26"/>
      <c r="QP6" s="26"/>
      <c r="QQ6" s="26"/>
      <c r="QR6" s="26"/>
      <c r="QS6" s="26"/>
      <c r="QT6" s="26"/>
      <c r="QU6" s="26"/>
      <c r="QV6" s="26"/>
      <c r="QW6" s="26"/>
      <c r="QX6" s="26"/>
      <c r="QY6" s="26"/>
      <c r="QZ6" s="26"/>
      <c r="RA6" s="26"/>
      <c r="RB6" s="26"/>
      <c r="RC6" s="26"/>
      <c r="RD6" s="26"/>
      <c r="RE6" s="26"/>
      <c r="RF6" s="26"/>
      <c r="RG6" s="26"/>
    </row>
    <row r="7" spans="1:475" s="27" customFormat="1" ht="100.5" customHeight="1" x14ac:dyDescent="0.25">
      <c r="A7" s="15">
        <v>5</v>
      </c>
      <c r="B7" s="16">
        <v>277608</v>
      </c>
      <c r="C7" s="16">
        <v>60105302</v>
      </c>
      <c r="D7" s="17" t="s">
        <v>28</v>
      </c>
      <c r="E7" s="18">
        <v>3</v>
      </c>
      <c r="F7" s="19" t="s">
        <v>17</v>
      </c>
      <c r="G7" s="20">
        <v>546429</v>
      </c>
      <c r="H7" s="21">
        <v>0.19</v>
      </c>
      <c r="I7" s="20">
        <f t="shared" si="0"/>
        <v>103821.51</v>
      </c>
      <c r="J7" s="20">
        <f t="shared" si="1"/>
        <v>650250.51</v>
      </c>
      <c r="K7" s="22">
        <f t="shared" si="2"/>
        <v>1950751.53</v>
      </c>
      <c r="L7" s="20">
        <v>500000</v>
      </c>
      <c r="M7" s="21">
        <v>0.19</v>
      </c>
      <c r="N7" s="20">
        <f t="shared" si="3"/>
        <v>95000</v>
      </c>
      <c r="O7" s="20">
        <f t="shared" si="4"/>
        <v>595000</v>
      </c>
      <c r="P7" s="23">
        <f t="shared" si="5"/>
        <v>1785000</v>
      </c>
      <c r="Q7" s="24">
        <f t="shared" si="6"/>
        <v>523214.5</v>
      </c>
      <c r="R7" s="25">
        <f t="shared" si="7"/>
        <v>1867875.7650000001</v>
      </c>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c r="IW7" s="26"/>
      <c r="IX7" s="26"/>
      <c r="IY7" s="26"/>
      <c r="IZ7" s="26"/>
      <c r="JA7" s="26"/>
      <c r="JB7" s="26"/>
      <c r="JC7" s="26"/>
      <c r="JD7" s="26"/>
      <c r="JE7" s="26"/>
      <c r="JF7" s="26"/>
      <c r="JG7" s="26"/>
      <c r="JH7" s="26"/>
      <c r="JI7" s="26"/>
      <c r="JJ7" s="26"/>
      <c r="JK7" s="26"/>
      <c r="JL7" s="26"/>
      <c r="JM7" s="26"/>
      <c r="JN7" s="26"/>
      <c r="JO7" s="26"/>
      <c r="JP7" s="26"/>
      <c r="JQ7" s="26"/>
      <c r="JR7" s="26"/>
      <c r="JS7" s="26"/>
      <c r="JT7" s="26"/>
      <c r="JU7" s="26"/>
      <c r="JV7" s="26"/>
      <c r="JW7" s="26"/>
      <c r="JX7" s="26"/>
      <c r="JY7" s="26"/>
      <c r="JZ7" s="26"/>
      <c r="KA7" s="26"/>
      <c r="KB7" s="26"/>
      <c r="KC7" s="26"/>
      <c r="KD7" s="26"/>
      <c r="KE7" s="26"/>
      <c r="KF7" s="26"/>
      <c r="KG7" s="26"/>
      <c r="KH7" s="26"/>
      <c r="KI7" s="26"/>
      <c r="KJ7" s="26"/>
      <c r="KK7" s="26"/>
      <c r="KL7" s="26"/>
      <c r="KM7" s="26"/>
      <c r="KN7" s="26"/>
      <c r="KO7" s="26"/>
      <c r="KP7" s="26"/>
      <c r="KQ7" s="26"/>
      <c r="KR7" s="26"/>
      <c r="KS7" s="26"/>
      <c r="KT7" s="26"/>
      <c r="KU7" s="26"/>
      <c r="KV7" s="26"/>
      <c r="KW7" s="26"/>
      <c r="KX7" s="26"/>
      <c r="KY7" s="26"/>
      <c r="KZ7" s="26"/>
      <c r="LA7" s="26"/>
      <c r="LB7" s="26"/>
      <c r="LC7" s="26"/>
      <c r="LD7" s="26"/>
      <c r="LE7" s="26"/>
      <c r="LF7" s="26"/>
      <c r="LG7" s="26"/>
      <c r="LH7" s="26"/>
      <c r="LI7" s="26"/>
      <c r="LJ7" s="26"/>
      <c r="LK7" s="26"/>
      <c r="LL7" s="26"/>
      <c r="LM7" s="26"/>
      <c r="LN7" s="26"/>
      <c r="LO7" s="26"/>
      <c r="LP7" s="26"/>
      <c r="LQ7" s="26"/>
      <c r="LR7" s="26"/>
      <c r="LS7" s="26"/>
      <c r="LT7" s="26"/>
      <c r="LU7" s="26"/>
      <c r="LV7" s="26"/>
      <c r="LW7" s="26"/>
      <c r="LX7" s="26"/>
      <c r="LY7" s="26"/>
      <c r="LZ7" s="26"/>
      <c r="MA7" s="26"/>
      <c r="MB7" s="26"/>
      <c r="MC7" s="26"/>
      <c r="MD7" s="26"/>
      <c r="ME7" s="26"/>
      <c r="MF7" s="26"/>
      <c r="MG7" s="26"/>
      <c r="MH7" s="26"/>
      <c r="MI7" s="26"/>
      <c r="MJ7" s="26"/>
      <c r="MK7" s="26"/>
      <c r="ML7" s="26"/>
      <c r="MM7" s="26"/>
      <c r="MN7" s="26"/>
      <c r="MO7" s="26"/>
      <c r="MP7" s="26"/>
      <c r="MQ7" s="26"/>
      <c r="MR7" s="26"/>
      <c r="MS7" s="26"/>
      <c r="MT7" s="26"/>
      <c r="MU7" s="26"/>
      <c r="MV7" s="26"/>
      <c r="MW7" s="26"/>
      <c r="MX7" s="26"/>
      <c r="MY7" s="26"/>
      <c r="MZ7" s="26"/>
      <c r="NA7" s="26"/>
      <c r="NB7" s="26"/>
      <c r="NC7" s="26"/>
      <c r="ND7" s="26"/>
      <c r="NE7" s="26"/>
      <c r="NF7" s="26"/>
      <c r="NG7" s="26"/>
      <c r="NH7" s="26"/>
      <c r="NI7" s="26"/>
      <c r="NJ7" s="26"/>
      <c r="NK7" s="26"/>
      <c r="NL7" s="26"/>
      <c r="NM7" s="26"/>
      <c r="NN7" s="26"/>
      <c r="NO7" s="26"/>
      <c r="NP7" s="26"/>
      <c r="NQ7" s="26"/>
      <c r="NR7" s="26"/>
      <c r="NS7" s="26"/>
      <c r="NT7" s="26"/>
      <c r="NU7" s="26"/>
      <c r="NV7" s="26"/>
      <c r="NW7" s="26"/>
      <c r="NX7" s="26"/>
      <c r="NY7" s="26"/>
      <c r="NZ7" s="26"/>
      <c r="OA7" s="26"/>
      <c r="OB7" s="26"/>
      <c r="OC7" s="26"/>
      <c r="OD7" s="26"/>
      <c r="OE7" s="26"/>
      <c r="OF7" s="26"/>
      <c r="OG7" s="26"/>
      <c r="OH7" s="26"/>
      <c r="OI7" s="26"/>
      <c r="OJ7" s="26"/>
      <c r="OK7" s="26"/>
      <c r="OL7" s="26"/>
      <c r="OM7" s="26"/>
      <c r="ON7" s="26"/>
      <c r="OO7" s="26"/>
      <c r="OP7" s="26"/>
      <c r="OQ7" s="26"/>
      <c r="OR7" s="26"/>
      <c r="OS7" s="26"/>
      <c r="OT7" s="26"/>
      <c r="OU7" s="26"/>
      <c r="OV7" s="26"/>
      <c r="OW7" s="26"/>
      <c r="OX7" s="26"/>
      <c r="OY7" s="26"/>
      <c r="OZ7" s="26"/>
      <c r="PA7" s="26"/>
      <c r="PB7" s="26"/>
      <c r="PC7" s="26"/>
      <c r="PD7" s="26"/>
      <c r="PE7" s="26"/>
      <c r="PF7" s="26"/>
      <c r="PG7" s="26"/>
      <c r="PH7" s="26"/>
      <c r="PI7" s="26"/>
      <c r="PJ7" s="26"/>
      <c r="PK7" s="26"/>
      <c r="PL7" s="26"/>
      <c r="PM7" s="26"/>
      <c r="PN7" s="26"/>
      <c r="PO7" s="26"/>
      <c r="PP7" s="26"/>
      <c r="PQ7" s="26"/>
      <c r="PR7" s="26"/>
      <c r="PS7" s="26"/>
      <c r="PT7" s="26"/>
      <c r="PU7" s="26"/>
      <c r="PV7" s="26"/>
      <c r="PW7" s="26"/>
      <c r="PX7" s="26"/>
      <c r="PY7" s="26"/>
      <c r="PZ7" s="26"/>
      <c r="QA7" s="26"/>
      <c r="QB7" s="26"/>
      <c r="QC7" s="26"/>
      <c r="QD7" s="26"/>
      <c r="QE7" s="26"/>
      <c r="QF7" s="26"/>
      <c r="QG7" s="26"/>
      <c r="QH7" s="26"/>
      <c r="QI7" s="26"/>
      <c r="QJ7" s="26"/>
      <c r="QK7" s="26"/>
      <c r="QL7" s="26"/>
      <c r="QM7" s="26"/>
      <c r="QN7" s="26"/>
      <c r="QO7" s="26"/>
      <c r="QP7" s="26"/>
      <c r="QQ7" s="26"/>
      <c r="QR7" s="26"/>
      <c r="QS7" s="26"/>
      <c r="QT7" s="26"/>
      <c r="QU7" s="26"/>
      <c r="QV7" s="26"/>
      <c r="QW7" s="26"/>
      <c r="QX7" s="26"/>
      <c r="QY7" s="26"/>
      <c r="QZ7" s="26"/>
      <c r="RA7" s="26"/>
      <c r="RB7" s="26"/>
      <c r="RC7" s="26"/>
      <c r="RD7" s="26"/>
      <c r="RE7" s="26"/>
      <c r="RF7" s="26"/>
      <c r="RG7" s="26"/>
    </row>
    <row r="8" spans="1:475" s="27" customFormat="1" ht="100.5" customHeight="1" x14ac:dyDescent="0.25">
      <c r="A8" s="15">
        <v>6</v>
      </c>
      <c r="B8" s="16">
        <v>287723</v>
      </c>
      <c r="C8" s="16">
        <v>60105302</v>
      </c>
      <c r="D8" s="17" t="s">
        <v>29</v>
      </c>
      <c r="E8" s="18">
        <v>3</v>
      </c>
      <c r="F8" s="19" t="s">
        <v>17</v>
      </c>
      <c r="G8" s="20">
        <v>95143</v>
      </c>
      <c r="H8" s="21">
        <v>0.19</v>
      </c>
      <c r="I8" s="20">
        <f t="shared" si="0"/>
        <v>18077.170000000002</v>
      </c>
      <c r="J8" s="20">
        <f t="shared" si="1"/>
        <v>113220.17</v>
      </c>
      <c r="K8" s="22">
        <f t="shared" si="2"/>
        <v>339660.51</v>
      </c>
      <c r="L8" s="20">
        <v>70000</v>
      </c>
      <c r="M8" s="21">
        <v>0.19</v>
      </c>
      <c r="N8" s="20">
        <f t="shared" si="3"/>
        <v>13300</v>
      </c>
      <c r="O8" s="20">
        <f t="shared" si="4"/>
        <v>83300</v>
      </c>
      <c r="P8" s="23">
        <f t="shared" si="5"/>
        <v>249900</v>
      </c>
      <c r="Q8" s="24">
        <f t="shared" si="6"/>
        <v>82571.5</v>
      </c>
      <c r="R8" s="25">
        <f t="shared" si="7"/>
        <v>294780.255</v>
      </c>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c r="EI8" s="26"/>
      <c r="EJ8" s="26"/>
      <c r="EK8" s="26"/>
      <c r="EL8" s="26"/>
      <c r="EM8" s="26"/>
      <c r="EN8" s="26"/>
      <c r="EO8" s="26"/>
      <c r="EP8" s="26"/>
      <c r="EQ8" s="26"/>
      <c r="ER8" s="26"/>
      <c r="ES8" s="26"/>
      <c r="ET8" s="26"/>
      <c r="EU8" s="26"/>
      <c r="EV8" s="26"/>
      <c r="EW8" s="26"/>
      <c r="EX8" s="26"/>
      <c r="EY8" s="26"/>
      <c r="EZ8" s="26"/>
      <c r="FA8" s="26"/>
      <c r="FB8" s="26"/>
      <c r="FC8" s="26"/>
      <c r="FD8" s="26"/>
      <c r="FE8" s="26"/>
      <c r="FF8" s="26"/>
      <c r="FG8" s="26"/>
      <c r="FH8" s="26"/>
      <c r="FI8" s="26"/>
      <c r="FJ8" s="26"/>
      <c r="FK8" s="26"/>
      <c r="FL8" s="26"/>
      <c r="FM8" s="26"/>
      <c r="FN8" s="26"/>
      <c r="FO8" s="26"/>
      <c r="FP8" s="26"/>
      <c r="FQ8" s="26"/>
      <c r="FR8" s="26"/>
      <c r="FS8" s="26"/>
      <c r="FT8" s="26"/>
      <c r="FU8" s="26"/>
      <c r="FV8" s="26"/>
      <c r="FW8" s="26"/>
      <c r="FX8" s="26"/>
      <c r="FY8" s="26"/>
      <c r="FZ8" s="26"/>
      <c r="GA8" s="26"/>
      <c r="GB8" s="26"/>
      <c r="GC8" s="26"/>
      <c r="GD8" s="26"/>
      <c r="GE8" s="26"/>
      <c r="GF8" s="26"/>
      <c r="GG8" s="26"/>
      <c r="GH8" s="26"/>
      <c r="GI8" s="26"/>
      <c r="GJ8" s="26"/>
      <c r="GK8" s="26"/>
      <c r="GL8" s="26"/>
      <c r="GM8" s="26"/>
      <c r="GN8" s="26"/>
      <c r="GO8" s="26"/>
      <c r="GP8" s="26"/>
      <c r="GQ8" s="26"/>
      <c r="GR8" s="26"/>
      <c r="GS8" s="26"/>
      <c r="GT8" s="26"/>
      <c r="GU8" s="26"/>
      <c r="GV8" s="26"/>
      <c r="GW8" s="26"/>
      <c r="GX8" s="26"/>
      <c r="GY8" s="26"/>
      <c r="GZ8" s="26"/>
      <c r="HA8" s="26"/>
      <c r="HB8" s="26"/>
      <c r="HC8" s="26"/>
      <c r="HD8" s="26"/>
      <c r="HE8" s="26"/>
      <c r="HF8" s="26"/>
      <c r="HG8" s="26"/>
      <c r="HH8" s="26"/>
      <c r="HI8" s="26"/>
      <c r="HJ8" s="26"/>
      <c r="HK8" s="26"/>
      <c r="HL8" s="26"/>
      <c r="HM8" s="26"/>
      <c r="HN8" s="26"/>
      <c r="HO8" s="26"/>
      <c r="HP8" s="26"/>
      <c r="HQ8" s="26"/>
      <c r="HR8" s="26"/>
      <c r="HS8" s="26"/>
      <c r="HT8" s="26"/>
      <c r="HU8" s="26"/>
      <c r="HV8" s="26"/>
      <c r="HW8" s="26"/>
      <c r="HX8" s="26"/>
      <c r="HY8" s="26"/>
      <c r="HZ8" s="26"/>
      <c r="IA8" s="26"/>
      <c r="IB8" s="26"/>
      <c r="IC8" s="26"/>
      <c r="ID8" s="26"/>
      <c r="IE8" s="26"/>
      <c r="IF8" s="26"/>
      <c r="IG8" s="26"/>
      <c r="IH8" s="26"/>
      <c r="II8" s="26"/>
      <c r="IJ8" s="26"/>
      <c r="IK8" s="26"/>
      <c r="IL8" s="26"/>
      <c r="IM8" s="26"/>
      <c r="IN8" s="26"/>
      <c r="IO8" s="26"/>
      <c r="IP8" s="26"/>
      <c r="IQ8" s="26"/>
      <c r="IR8" s="26"/>
      <c r="IS8" s="26"/>
      <c r="IT8" s="26"/>
      <c r="IU8" s="26"/>
      <c r="IV8" s="26"/>
      <c r="IW8" s="26"/>
      <c r="IX8" s="26"/>
      <c r="IY8" s="26"/>
      <c r="IZ8" s="26"/>
      <c r="JA8" s="26"/>
      <c r="JB8" s="26"/>
      <c r="JC8" s="26"/>
      <c r="JD8" s="26"/>
      <c r="JE8" s="26"/>
      <c r="JF8" s="26"/>
      <c r="JG8" s="26"/>
      <c r="JH8" s="26"/>
      <c r="JI8" s="26"/>
      <c r="JJ8" s="26"/>
      <c r="JK8" s="26"/>
      <c r="JL8" s="26"/>
      <c r="JM8" s="26"/>
      <c r="JN8" s="26"/>
      <c r="JO8" s="26"/>
      <c r="JP8" s="26"/>
      <c r="JQ8" s="26"/>
      <c r="JR8" s="26"/>
      <c r="JS8" s="26"/>
      <c r="JT8" s="26"/>
      <c r="JU8" s="26"/>
      <c r="JV8" s="26"/>
      <c r="JW8" s="26"/>
      <c r="JX8" s="26"/>
      <c r="JY8" s="26"/>
      <c r="JZ8" s="26"/>
      <c r="KA8" s="26"/>
      <c r="KB8" s="26"/>
      <c r="KC8" s="26"/>
      <c r="KD8" s="26"/>
      <c r="KE8" s="26"/>
      <c r="KF8" s="26"/>
      <c r="KG8" s="26"/>
      <c r="KH8" s="26"/>
      <c r="KI8" s="26"/>
      <c r="KJ8" s="26"/>
      <c r="KK8" s="26"/>
      <c r="KL8" s="26"/>
      <c r="KM8" s="26"/>
      <c r="KN8" s="26"/>
      <c r="KO8" s="26"/>
      <c r="KP8" s="26"/>
      <c r="KQ8" s="26"/>
      <c r="KR8" s="26"/>
      <c r="KS8" s="26"/>
      <c r="KT8" s="26"/>
      <c r="KU8" s="26"/>
      <c r="KV8" s="26"/>
      <c r="KW8" s="26"/>
      <c r="KX8" s="26"/>
      <c r="KY8" s="26"/>
      <c r="KZ8" s="26"/>
      <c r="LA8" s="26"/>
      <c r="LB8" s="26"/>
      <c r="LC8" s="26"/>
      <c r="LD8" s="26"/>
      <c r="LE8" s="26"/>
      <c r="LF8" s="26"/>
      <c r="LG8" s="26"/>
      <c r="LH8" s="26"/>
      <c r="LI8" s="26"/>
      <c r="LJ8" s="26"/>
      <c r="LK8" s="26"/>
      <c r="LL8" s="26"/>
      <c r="LM8" s="26"/>
      <c r="LN8" s="26"/>
      <c r="LO8" s="26"/>
      <c r="LP8" s="26"/>
      <c r="LQ8" s="26"/>
      <c r="LR8" s="26"/>
      <c r="LS8" s="26"/>
      <c r="LT8" s="26"/>
      <c r="LU8" s="26"/>
      <c r="LV8" s="26"/>
      <c r="LW8" s="26"/>
      <c r="LX8" s="26"/>
      <c r="LY8" s="26"/>
      <c r="LZ8" s="26"/>
      <c r="MA8" s="26"/>
      <c r="MB8" s="26"/>
      <c r="MC8" s="26"/>
      <c r="MD8" s="26"/>
      <c r="ME8" s="26"/>
      <c r="MF8" s="26"/>
      <c r="MG8" s="26"/>
      <c r="MH8" s="26"/>
      <c r="MI8" s="26"/>
      <c r="MJ8" s="26"/>
      <c r="MK8" s="26"/>
      <c r="ML8" s="26"/>
      <c r="MM8" s="26"/>
      <c r="MN8" s="26"/>
      <c r="MO8" s="26"/>
      <c r="MP8" s="26"/>
      <c r="MQ8" s="26"/>
      <c r="MR8" s="26"/>
      <c r="MS8" s="26"/>
      <c r="MT8" s="26"/>
      <c r="MU8" s="26"/>
      <c r="MV8" s="26"/>
      <c r="MW8" s="26"/>
      <c r="MX8" s="26"/>
      <c r="MY8" s="26"/>
      <c r="MZ8" s="26"/>
      <c r="NA8" s="26"/>
      <c r="NB8" s="26"/>
      <c r="NC8" s="26"/>
      <c r="ND8" s="26"/>
      <c r="NE8" s="26"/>
      <c r="NF8" s="26"/>
      <c r="NG8" s="26"/>
      <c r="NH8" s="26"/>
      <c r="NI8" s="26"/>
      <c r="NJ8" s="26"/>
      <c r="NK8" s="26"/>
      <c r="NL8" s="26"/>
      <c r="NM8" s="26"/>
      <c r="NN8" s="26"/>
      <c r="NO8" s="26"/>
      <c r="NP8" s="26"/>
      <c r="NQ8" s="26"/>
      <c r="NR8" s="26"/>
      <c r="NS8" s="26"/>
      <c r="NT8" s="26"/>
      <c r="NU8" s="26"/>
      <c r="NV8" s="26"/>
      <c r="NW8" s="26"/>
      <c r="NX8" s="26"/>
      <c r="NY8" s="26"/>
      <c r="NZ8" s="26"/>
      <c r="OA8" s="26"/>
      <c r="OB8" s="26"/>
      <c r="OC8" s="26"/>
      <c r="OD8" s="26"/>
      <c r="OE8" s="26"/>
      <c r="OF8" s="26"/>
      <c r="OG8" s="26"/>
      <c r="OH8" s="26"/>
      <c r="OI8" s="26"/>
      <c r="OJ8" s="26"/>
      <c r="OK8" s="26"/>
      <c r="OL8" s="26"/>
      <c r="OM8" s="26"/>
      <c r="ON8" s="26"/>
      <c r="OO8" s="26"/>
      <c r="OP8" s="26"/>
      <c r="OQ8" s="26"/>
      <c r="OR8" s="26"/>
      <c r="OS8" s="26"/>
      <c r="OT8" s="26"/>
      <c r="OU8" s="26"/>
      <c r="OV8" s="26"/>
      <c r="OW8" s="26"/>
      <c r="OX8" s="26"/>
      <c r="OY8" s="26"/>
      <c r="OZ8" s="26"/>
      <c r="PA8" s="26"/>
      <c r="PB8" s="26"/>
      <c r="PC8" s="26"/>
      <c r="PD8" s="26"/>
      <c r="PE8" s="26"/>
      <c r="PF8" s="26"/>
      <c r="PG8" s="26"/>
      <c r="PH8" s="26"/>
      <c r="PI8" s="26"/>
      <c r="PJ8" s="26"/>
      <c r="PK8" s="26"/>
      <c r="PL8" s="26"/>
      <c r="PM8" s="26"/>
      <c r="PN8" s="26"/>
      <c r="PO8" s="26"/>
      <c r="PP8" s="26"/>
      <c r="PQ8" s="26"/>
      <c r="PR8" s="26"/>
      <c r="PS8" s="26"/>
      <c r="PT8" s="26"/>
      <c r="PU8" s="26"/>
      <c r="PV8" s="26"/>
      <c r="PW8" s="26"/>
      <c r="PX8" s="26"/>
      <c r="PY8" s="26"/>
      <c r="PZ8" s="26"/>
      <c r="QA8" s="26"/>
      <c r="QB8" s="26"/>
      <c r="QC8" s="26"/>
      <c r="QD8" s="26"/>
      <c r="QE8" s="26"/>
      <c r="QF8" s="26"/>
      <c r="QG8" s="26"/>
      <c r="QH8" s="26"/>
      <c r="QI8" s="26"/>
      <c r="QJ8" s="26"/>
      <c r="QK8" s="26"/>
      <c r="QL8" s="26"/>
      <c r="QM8" s="26"/>
      <c r="QN8" s="26"/>
      <c r="QO8" s="26"/>
      <c r="QP8" s="26"/>
      <c r="QQ8" s="26"/>
      <c r="QR8" s="26"/>
      <c r="QS8" s="26"/>
      <c r="QT8" s="26"/>
      <c r="QU8" s="26"/>
      <c r="QV8" s="26"/>
      <c r="QW8" s="26"/>
      <c r="QX8" s="26"/>
      <c r="QY8" s="26"/>
      <c r="QZ8" s="26"/>
      <c r="RA8" s="26"/>
      <c r="RB8" s="26"/>
      <c r="RC8" s="26"/>
      <c r="RD8" s="26"/>
      <c r="RE8" s="26"/>
      <c r="RF8" s="26"/>
      <c r="RG8" s="26"/>
    </row>
    <row r="9" spans="1:475" s="27" customFormat="1" ht="100.5" customHeight="1" thickBot="1" x14ac:dyDescent="0.3">
      <c r="A9" s="15">
        <v>7</v>
      </c>
      <c r="B9" s="16">
        <v>275137</v>
      </c>
      <c r="C9" s="16">
        <v>60105302</v>
      </c>
      <c r="D9" s="28" t="s">
        <v>30</v>
      </c>
      <c r="E9" s="29">
        <v>3</v>
      </c>
      <c r="F9" s="30" t="s">
        <v>17</v>
      </c>
      <c r="G9" s="20">
        <v>264286</v>
      </c>
      <c r="H9" s="31">
        <v>0.19</v>
      </c>
      <c r="I9" s="32">
        <f t="shared" si="0"/>
        <v>50214.340000000004</v>
      </c>
      <c r="J9" s="32">
        <f t="shared" si="1"/>
        <v>314500.34000000003</v>
      </c>
      <c r="K9" s="33">
        <f t="shared" si="2"/>
        <v>943501.02</v>
      </c>
      <c r="L9" s="20">
        <v>290000</v>
      </c>
      <c r="M9" s="31">
        <v>0.19</v>
      </c>
      <c r="N9" s="32">
        <f t="shared" si="3"/>
        <v>55100</v>
      </c>
      <c r="O9" s="32">
        <f t="shared" si="4"/>
        <v>345100</v>
      </c>
      <c r="P9" s="34">
        <f t="shared" si="5"/>
        <v>1035300</v>
      </c>
      <c r="Q9" s="24">
        <f t="shared" si="6"/>
        <v>277143</v>
      </c>
      <c r="R9" s="25">
        <f t="shared" si="7"/>
        <v>989400.51</v>
      </c>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c r="DB9" s="26"/>
      <c r="DC9" s="26"/>
      <c r="DD9" s="26"/>
      <c r="DE9" s="26"/>
      <c r="DF9" s="26"/>
      <c r="DG9" s="26"/>
      <c r="DH9" s="26"/>
      <c r="DI9" s="26"/>
      <c r="DJ9" s="26"/>
      <c r="DK9" s="26"/>
      <c r="DL9" s="26"/>
      <c r="DM9" s="26"/>
      <c r="DN9" s="26"/>
      <c r="DO9" s="26"/>
      <c r="DP9" s="26"/>
      <c r="DQ9" s="26"/>
      <c r="DR9" s="26"/>
      <c r="DS9" s="26"/>
      <c r="DT9" s="26"/>
      <c r="DU9" s="26"/>
      <c r="DV9" s="26"/>
      <c r="DW9" s="26"/>
      <c r="DX9" s="26"/>
      <c r="DY9" s="26"/>
      <c r="DZ9" s="26"/>
      <c r="EA9" s="26"/>
      <c r="EB9" s="26"/>
      <c r="EC9" s="26"/>
      <c r="ED9" s="26"/>
      <c r="EE9" s="26"/>
      <c r="EF9" s="26"/>
      <c r="EG9" s="26"/>
      <c r="EH9" s="26"/>
      <c r="EI9" s="26"/>
      <c r="EJ9" s="26"/>
      <c r="EK9" s="26"/>
      <c r="EL9" s="26"/>
      <c r="EM9" s="26"/>
      <c r="EN9" s="26"/>
      <c r="EO9" s="26"/>
      <c r="EP9" s="26"/>
      <c r="EQ9" s="26"/>
      <c r="ER9" s="26"/>
      <c r="ES9" s="26"/>
      <c r="ET9" s="26"/>
      <c r="EU9" s="26"/>
      <c r="EV9" s="26"/>
      <c r="EW9" s="26"/>
      <c r="EX9" s="26"/>
      <c r="EY9" s="26"/>
      <c r="EZ9" s="26"/>
      <c r="FA9" s="26"/>
      <c r="FB9" s="26"/>
      <c r="FC9" s="26"/>
      <c r="FD9" s="26"/>
      <c r="FE9" s="26"/>
      <c r="FF9" s="26"/>
      <c r="FG9" s="26"/>
      <c r="FH9" s="26"/>
      <c r="FI9" s="26"/>
      <c r="FJ9" s="26"/>
      <c r="FK9" s="26"/>
      <c r="FL9" s="26"/>
      <c r="FM9" s="26"/>
      <c r="FN9" s="26"/>
      <c r="FO9" s="26"/>
      <c r="FP9" s="26"/>
      <c r="FQ9" s="26"/>
      <c r="FR9" s="26"/>
      <c r="FS9" s="26"/>
      <c r="FT9" s="26"/>
      <c r="FU9" s="26"/>
      <c r="FV9" s="26"/>
      <c r="FW9" s="26"/>
      <c r="FX9" s="26"/>
      <c r="FY9" s="26"/>
      <c r="FZ9" s="26"/>
      <c r="GA9" s="26"/>
      <c r="GB9" s="26"/>
      <c r="GC9" s="26"/>
      <c r="GD9" s="26"/>
      <c r="GE9" s="26"/>
      <c r="GF9" s="26"/>
      <c r="GG9" s="26"/>
      <c r="GH9" s="26"/>
      <c r="GI9" s="26"/>
      <c r="GJ9" s="26"/>
      <c r="GK9" s="26"/>
      <c r="GL9" s="26"/>
      <c r="GM9" s="26"/>
      <c r="GN9" s="26"/>
      <c r="GO9" s="26"/>
      <c r="GP9" s="26"/>
      <c r="GQ9" s="26"/>
      <c r="GR9" s="26"/>
      <c r="GS9" s="26"/>
      <c r="GT9" s="26"/>
      <c r="GU9" s="26"/>
      <c r="GV9" s="26"/>
      <c r="GW9" s="26"/>
      <c r="GX9" s="26"/>
      <c r="GY9" s="26"/>
      <c r="GZ9" s="26"/>
      <c r="HA9" s="26"/>
      <c r="HB9" s="26"/>
      <c r="HC9" s="26"/>
      <c r="HD9" s="26"/>
      <c r="HE9" s="26"/>
      <c r="HF9" s="26"/>
      <c r="HG9" s="26"/>
      <c r="HH9" s="26"/>
      <c r="HI9" s="26"/>
      <c r="HJ9" s="26"/>
      <c r="HK9" s="26"/>
      <c r="HL9" s="26"/>
      <c r="HM9" s="26"/>
      <c r="HN9" s="26"/>
      <c r="HO9" s="26"/>
      <c r="HP9" s="26"/>
      <c r="HQ9" s="26"/>
      <c r="HR9" s="26"/>
      <c r="HS9" s="26"/>
      <c r="HT9" s="26"/>
      <c r="HU9" s="26"/>
      <c r="HV9" s="26"/>
      <c r="HW9" s="26"/>
      <c r="HX9" s="26"/>
      <c r="HY9" s="26"/>
      <c r="HZ9" s="26"/>
      <c r="IA9" s="26"/>
      <c r="IB9" s="26"/>
      <c r="IC9" s="26"/>
      <c r="ID9" s="26"/>
      <c r="IE9" s="26"/>
      <c r="IF9" s="26"/>
      <c r="IG9" s="26"/>
      <c r="IH9" s="26"/>
      <c r="II9" s="26"/>
      <c r="IJ9" s="26"/>
      <c r="IK9" s="26"/>
      <c r="IL9" s="26"/>
      <c r="IM9" s="26"/>
      <c r="IN9" s="26"/>
      <c r="IO9" s="26"/>
      <c r="IP9" s="26"/>
      <c r="IQ9" s="26"/>
      <c r="IR9" s="26"/>
      <c r="IS9" s="26"/>
      <c r="IT9" s="26"/>
      <c r="IU9" s="26"/>
      <c r="IV9" s="26"/>
      <c r="IW9" s="26"/>
      <c r="IX9" s="26"/>
      <c r="IY9" s="26"/>
      <c r="IZ9" s="26"/>
      <c r="JA9" s="26"/>
      <c r="JB9" s="26"/>
      <c r="JC9" s="26"/>
      <c r="JD9" s="26"/>
      <c r="JE9" s="26"/>
      <c r="JF9" s="26"/>
      <c r="JG9" s="26"/>
      <c r="JH9" s="26"/>
      <c r="JI9" s="26"/>
      <c r="JJ9" s="26"/>
      <c r="JK9" s="26"/>
      <c r="JL9" s="26"/>
      <c r="JM9" s="26"/>
      <c r="JN9" s="26"/>
      <c r="JO9" s="26"/>
      <c r="JP9" s="26"/>
      <c r="JQ9" s="26"/>
      <c r="JR9" s="26"/>
      <c r="JS9" s="26"/>
      <c r="JT9" s="26"/>
      <c r="JU9" s="26"/>
      <c r="JV9" s="26"/>
      <c r="JW9" s="26"/>
      <c r="JX9" s="26"/>
      <c r="JY9" s="26"/>
      <c r="JZ9" s="26"/>
      <c r="KA9" s="26"/>
      <c r="KB9" s="26"/>
      <c r="KC9" s="26"/>
      <c r="KD9" s="26"/>
      <c r="KE9" s="26"/>
      <c r="KF9" s="26"/>
      <c r="KG9" s="26"/>
      <c r="KH9" s="26"/>
      <c r="KI9" s="26"/>
      <c r="KJ9" s="26"/>
      <c r="KK9" s="26"/>
      <c r="KL9" s="26"/>
      <c r="KM9" s="26"/>
      <c r="KN9" s="26"/>
      <c r="KO9" s="26"/>
      <c r="KP9" s="26"/>
      <c r="KQ9" s="26"/>
      <c r="KR9" s="26"/>
      <c r="KS9" s="26"/>
      <c r="KT9" s="26"/>
      <c r="KU9" s="26"/>
      <c r="KV9" s="26"/>
      <c r="KW9" s="26"/>
      <c r="KX9" s="26"/>
      <c r="KY9" s="26"/>
      <c r="KZ9" s="26"/>
      <c r="LA9" s="26"/>
      <c r="LB9" s="26"/>
      <c r="LC9" s="26"/>
      <c r="LD9" s="26"/>
      <c r="LE9" s="26"/>
      <c r="LF9" s="26"/>
      <c r="LG9" s="26"/>
      <c r="LH9" s="26"/>
      <c r="LI9" s="26"/>
      <c r="LJ9" s="26"/>
      <c r="LK9" s="26"/>
      <c r="LL9" s="26"/>
      <c r="LM9" s="26"/>
      <c r="LN9" s="26"/>
      <c r="LO9" s="26"/>
      <c r="LP9" s="26"/>
      <c r="LQ9" s="26"/>
      <c r="LR9" s="26"/>
      <c r="LS9" s="26"/>
      <c r="LT9" s="26"/>
      <c r="LU9" s="26"/>
      <c r="LV9" s="26"/>
      <c r="LW9" s="26"/>
      <c r="LX9" s="26"/>
      <c r="LY9" s="26"/>
      <c r="LZ9" s="26"/>
      <c r="MA9" s="26"/>
      <c r="MB9" s="26"/>
      <c r="MC9" s="26"/>
      <c r="MD9" s="26"/>
      <c r="ME9" s="26"/>
      <c r="MF9" s="26"/>
      <c r="MG9" s="26"/>
      <c r="MH9" s="26"/>
      <c r="MI9" s="26"/>
      <c r="MJ9" s="26"/>
      <c r="MK9" s="26"/>
      <c r="ML9" s="26"/>
      <c r="MM9" s="26"/>
      <c r="MN9" s="26"/>
      <c r="MO9" s="26"/>
      <c r="MP9" s="26"/>
      <c r="MQ9" s="26"/>
      <c r="MR9" s="26"/>
      <c r="MS9" s="26"/>
      <c r="MT9" s="26"/>
      <c r="MU9" s="26"/>
      <c r="MV9" s="26"/>
      <c r="MW9" s="26"/>
      <c r="MX9" s="26"/>
      <c r="MY9" s="26"/>
      <c r="MZ9" s="26"/>
      <c r="NA9" s="26"/>
      <c r="NB9" s="26"/>
      <c r="NC9" s="26"/>
      <c r="ND9" s="26"/>
      <c r="NE9" s="26"/>
      <c r="NF9" s="26"/>
      <c r="NG9" s="26"/>
      <c r="NH9" s="26"/>
      <c r="NI9" s="26"/>
      <c r="NJ9" s="26"/>
      <c r="NK9" s="26"/>
      <c r="NL9" s="26"/>
      <c r="NM9" s="26"/>
      <c r="NN9" s="26"/>
      <c r="NO9" s="26"/>
      <c r="NP9" s="26"/>
      <c r="NQ9" s="26"/>
      <c r="NR9" s="26"/>
      <c r="NS9" s="26"/>
      <c r="NT9" s="26"/>
      <c r="NU9" s="26"/>
      <c r="NV9" s="26"/>
      <c r="NW9" s="26"/>
      <c r="NX9" s="26"/>
      <c r="NY9" s="26"/>
      <c r="NZ9" s="26"/>
      <c r="OA9" s="26"/>
      <c r="OB9" s="26"/>
      <c r="OC9" s="26"/>
      <c r="OD9" s="26"/>
      <c r="OE9" s="26"/>
      <c r="OF9" s="26"/>
      <c r="OG9" s="26"/>
      <c r="OH9" s="26"/>
      <c r="OI9" s="26"/>
      <c r="OJ9" s="26"/>
      <c r="OK9" s="26"/>
      <c r="OL9" s="26"/>
      <c r="OM9" s="26"/>
      <c r="ON9" s="26"/>
      <c r="OO9" s="26"/>
      <c r="OP9" s="26"/>
      <c r="OQ9" s="26"/>
      <c r="OR9" s="26"/>
      <c r="OS9" s="26"/>
      <c r="OT9" s="26"/>
      <c r="OU9" s="26"/>
      <c r="OV9" s="26"/>
      <c r="OW9" s="26"/>
      <c r="OX9" s="26"/>
      <c r="OY9" s="26"/>
      <c r="OZ9" s="26"/>
      <c r="PA9" s="26"/>
      <c r="PB9" s="26"/>
      <c r="PC9" s="26"/>
      <c r="PD9" s="26"/>
      <c r="PE9" s="26"/>
      <c r="PF9" s="26"/>
      <c r="PG9" s="26"/>
      <c r="PH9" s="26"/>
      <c r="PI9" s="26"/>
      <c r="PJ9" s="26"/>
      <c r="PK9" s="26"/>
      <c r="PL9" s="26"/>
      <c r="PM9" s="26"/>
      <c r="PN9" s="26"/>
      <c r="PO9" s="26"/>
      <c r="PP9" s="26"/>
      <c r="PQ9" s="26"/>
      <c r="PR9" s="26"/>
      <c r="PS9" s="26"/>
      <c r="PT9" s="26"/>
      <c r="PU9" s="26"/>
      <c r="PV9" s="26"/>
      <c r="PW9" s="26"/>
      <c r="PX9" s="26"/>
      <c r="PY9" s="26"/>
      <c r="PZ9" s="26"/>
      <c r="QA9" s="26"/>
      <c r="QB9" s="26"/>
      <c r="QC9" s="26"/>
      <c r="QD9" s="26"/>
      <c r="QE9" s="26"/>
      <c r="QF9" s="26"/>
      <c r="QG9" s="26"/>
      <c r="QH9" s="26"/>
      <c r="QI9" s="26"/>
      <c r="QJ9" s="26"/>
      <c r="QK9" s="26"/>
      <c r="QL9" s="26"/>
      <c r="QM9" s="26"/>
      <c r="QN9" s="26"/>
      <c r="QO9" s="26"/>
      <c r="QP9" s="26"/>
      <c r="QQ9" s="26"/>
      <c r="QR9" s="26"/>
      <c r="QS9" s="26"/>
      <c r="QT9" s="26"/>
      <c r="QU9" s="26"/>
      <c r="QV9" s="26"/>
      <c r="QW9" s="26"/>
      <c r="QX9" s="26"/>
      <c r="QY9" s="26"/>
      <c r="QZ9" s="26"/>
      <c r="RA9" s="26"/>
      <c r="RB9" s="26"/>
      <c r="RC9" s="26"/>
      <c r="RD9" s="26"/>
      <c r="RE9" s="26"/>
      <c r="RF9" s="26"/>
      <c r="RG9" s="26"/>
    </row>
    <row r="10" spans="1:475" s="27" customFormat="1" ht="128.25" thickBot="1" x14ac:dyDescent="0.3">
      <c r="A10" s="15">
        <v>8</v>
      </c>
      <c r="B10" s="35" t="s">
        <v>18</v>
      </c>
      <c r="C10" s="16">
        <v>60105302</v>
      </c>
      <c r="D10" s="28" t="s">
        <v>19</v>
      </c>
      <c r="E10" s="29">
        <v>3</v>
      </c>
      <c r="F10" s="30" t="s">
        <v>17</v>
      </c>
      <c r="G10" s="20">
        <v>614400</v>
      </c>
      <c r="H10" s="31">
        <v>0.19</v>
      </c>
      <c r="I10" s="32">
        <f t="shared" si="0"/>
        <v>116736</v>
      </c>
      <c r="J10" s="32">
        <f t="shared" si="1"/>
        <v>731136</v>
      </c>
      <c r="K10" s="33">
        <f t="shared" si="2"/>
        <v>2193408</v>
      </c>
      <c r="L10" s="20">
        <v>600000</v>
      </c>
      <c r="M10" s="31">
        <v>0.19</v>
      </c>
      <c r="N10" s="32">
        <f t="shared" si="3"/>
        <v>114000</v>
      </c>
      <c r="O10" s="32">
        <f t="shared" si="4"/>
        <v>714000</v>
      </c>
      <c r="P10" s="34">
        <f t="shared" si="5"/>
        <v>2142000</v>
      </c>
      <c r="Q10" s="24">
        <f t="shared" si="6"/>
        <v>607200</v>
      </c>
      <c r="R10" s="25">
        <f t="shared" si="7"/>
        <v>2167704</v>
      </c>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c r="CX10" s="26"/>
      <c r="CY10" s="26"/>
      <c r="CZ10" s="26"/>
      <c r="DA10" s="26"/>
      <c r="DB10" s="26"/>
      <c r="DC10" s="26"/>
      <c r="DD10" s="26"/>
      <c r="DE10" s="26"/>
      <c r="DF10" s="26"/>
      <c r="DG10" s="26"/>
      <c r="DH10" s="26"/>
      <c r="DI10" s="26"/>
      <c r="DJ10" s="26"/>
      <c r="DK10" s="26"/>
      <c r="DL10" s="26"/>
      <c r="DM10" s="26"/>
      <c r="DN10" s="26"/>
      <c r="DO10" s="26"/>
      <c r="DP10" s="26"/>
      <c r="DQ10" s="26"/>
      <c r="DR10" s="26"/>
      <c r="DS10" s="26"/>
      <c r="DT10" s="26"/>
      <c r="DU10" s="26"/>
      <c r="DV10" s="26"/>
      <c r="DW10" s="26"/>
      <c r="DX10" s="26"/>
      <c r="DY10" s="26"/>
      <c r="DZ10" s="26"/>
      <c r="EA10" s="26"/>
      <c r="EB10" s="26"/>
      <c r="EC10" s="26"/>
      <c r="ED10" s="26"/>
      <c r="EE10" s="26"/>
      <c r="EF10" s="26"/>
      <c r="EG10" s="26"/>
      <c r="EH10" s="26"/>
      <c r="EI10" s="26"/>
      <c r="EJ10" s="26"/>
      <c r="EK10" s="26"/>
      <c r="EL10" s="26"/>
      <c r="EM10" s="26"/>
      <c r="EN10" s="26"/>
      <c r="EO10" s="26"/>
      <c r="EP10" s="26"/>
      <c r="EQ10" s="26"/>
      <c r="ER10" s="26"/>
      <c r="ES10" s="26"/>
      <c r="ET10" s="26"/>
      <c r="EU10" s="26"/>
      <c r="EV10" s="26"/>
      <c r="EW10" s="26"/>
      <c r="EX10" s="26"/>
      <c r="EY10" s="26"/>
      <c r="EZ10" s="26"/>
      <c r="FA10" s="26"/>
      <c r="FB10" s="26"/>
      <c r="FC10" s="26"/>
      <c r="FD10" s="26"/>
      <c r="FE10" s="26"/>
      <c r="FF10" s="26"/>
      <c r="FG10" s="26"/>
      <c r="FH10" s="26"/>
      <c r="FI10" s="26"/>
      <c r="FJ10" s="26"/>
      <c r="FK10" s="26"/>
      <c r="FL10" s="26"/>
      <c r="FM10" s="26"/>
      <c r="FN10" s="26"/>
      <c r="FO10" s="26"/>
      <c r="FP10" s="26"/>
      <c r="FQ10" s="26"/>
      <c r="FR10" s="26"/>
      <c r="FS10" s="26"/>
      <c r="FT10" s="26"/>
      <c r="FU10" s="26"/>
      <c r="FV10" s="26"/>
      <c r="FW10" s="26"/>
      <c r="FX10" s="26"/>
      <c r="FY10" s="26"/>
      <c r="FZ10" s="26"/>
      <c r="GA10" s="26"/>
      <c r="GB10" s="26"/>
      <c r="GC10" s="26"/>
      <c r="GD10" s="26"/>
      <c r="GE10" s="26"/>
      <c r="GF10" s="26"/>
      <c r="GG10" s="26"/>
      <c r="GH10" s="26"/>
      <c r="GI10" s="26"/>
      <c r="GJ10" s="26"/>
      <c r="GK10" s="26"/>
      <c r="GL10" s="26"/>
      <c r="GM10" s="26"/>
      <c r="GN10" s="26"/>
      <c r="GO10" s="26"/>
      <c r="GP10" s="26"/>
      <c r="GQ10" s="26"/>
      <c r="GR10" s="26"/>
      <c r="GS10" s="26"/>
      <c r="GT10" s="26"/>
      <c r="GU10" s="26"/>
      <c r="GV10" s="26"/>
      <c r="GW10" s="26"/>
      <c r="GX10" s="26"/>
      <c r="GY10" s="26"/>
      <c r="GZ10" s="26"/>
      <c r="HA10" s="26"/>
      <c r="HB10" s="26"/>
      <c r="HC10" s="26"/>
      <c r="HD10" s="26"/>
      <c r="HE10" s="26"/>
      <c r="HF10" s="26"/>
      <c r="HG10" s="26"/>
      <c r="HH10" s="26"/>
      <c r="HI10" s="26"/>
      <c r="HJ10" s="26"/>
      <c r="HK10" s="26"/>
      <c r="HL10" s="26"/>
      <c r="HM10" s="26"/>
      <c r="HN10" s="26"/>
      <c r="HO10" s="26"/>
      <c r="HP10" s="26"/>
      <c r="HQ10" s="26"/>
      <c r="HR10" s="26"/>
      <c r="HS10" s="26"/>
      <c r="HT10" s="26"/>
      <c r="HU10" s="26"/>
      <c r="HV10" s="26"/>
      <c r="HW10" s="26"/>
      <c r="HX10" s="26"/>
      <c r="HY10" s="26"/>
      <c r="HZ10" s="26"/>
      <c r="IA10" s="26"/>
      <c r="IB10" s="26"/>
      <c r="IC10" s="26"/>
      <c r="ID10" s="26"/>
      <c r="IE10" s="26"/>
      <c r="IF10" s="26"/>
      <c r="IG10" s="26"/>
      <c r="IH10" s="26"/>
      <c r="II10" s="26"/>
      <c r="IJ10" s="26"/>
      <c r="IK10" s="26"/>
      <c r="IL10" s="26"/>
      <c r="IM10" s="26"/>
      <c r="IN10" s="26"/>
      <c r="IO10" s="26"/>
      <c r="IP10" s="26"/>
      <c r="IQ10" s="26"/>
      <c r="IR10" s="26"/>
      <c r="IS10" s="26"/>
      <c r="IT10" s="26"/>
      <c r="IU10" s="26"/>
      <c r="IV10" s="26"/>
      <c r="IW10" s="26"/>
      <c r="IX10" s="26"/>
      <c r="IY10" s="26"/>
      <c r="IZ10" s="26"/>
      <c r="JA10" s="26"/>
      <c r="JB10" s="26"/>
      <c r="JC10" s="26"/>
      <c r="JD10" s="26"/>
      <c r="JE10" s="26"/>
      <c r="JF10" s="26"/>
      <c r="JG10" s="26"/>
      <c r="JH10" s="26"/>
      <c r="JI10" s="26"/>
      <c r="JJ10" s="26"/>
      <c r="JK10" s="26"/>
      <c r="JL10" s="26"/>
      <c r="JM10" s="26"/>
      <c r="JN10" s="26"/>
      <c r="JO10" s="26"/>
      <c r="JP10" s="26"/>
      <c r="JQ10" s="26"/>
      <c r="JR10" s="26"/>
      <c r="JS10" s="26"/>
      <c r="JT10" s="26"/>
      <c r="JU10" s="26"/>
      <c r="JV10" s="26"/>
      <c r="JW10" s="26"/>
      <c r="JX10" s="26"/>
      <c r="JY10" s="26"/>
      <c r="JZ10" s="26"/>
      <c r="KA10" s="26"/>
      <c r="KB10" s="26"/>
      <c r="KC10" s="26"/>
      <c r="KD10" s="26"/>
      <c r="KE10" s="26"/>
      <c r="KF10" s="26"/>
      <c r="KG10" s="26"/>
      <c r="KH10" s="26"/>
      <c r="KI10" s="26"/>
      <c r="KJ10" s="26"/>
      <c r="KK10" s="26"/>
      <c r="KL10" s="26"/>
      <c r="KM10" s="26"/>
      <c r="KN10" s="26"/>
      <c r="KO10" s="26"/>
      <c r="KP10" s="26"/>
      <c r="KQ10" s="26"/>
      <c r="KR10" s="26"/>
      <c r="KS10" s="26"/>
      <c r="KT10" s="26"/>
      <c r="KU10" s="26"/>
      <c r="KV10" s="26"/>
      <c r="KW10" s="26"/>
      <c r="KX10" s="26"/>
      <c r="KY10" s="26"/>
      <c r="KZ10" s="26"/>
      <c r="LA10" s="26"/>
      <c r="LB10" s="26"/>
      <c r="LC10" s="26"/>
      <c r="LD10" s="26"/>
      <c r="LE10" s="26"/>
      <c r="LF10" s="26"/>
      <c r="LG10" s="26"/>
      <c r="LH10" s="26"/>
      <c r="LI10" s="26"/>
      <c r="LJ10" s="26"/>
      <c r="LK10" s="26"/>
      <c r="LL10" s="26"/>
      <c r="LM10" s="26"/>
      <c r="LN10" s="26"/>
      <c r="LO10" s="26"/>
      <c r="LP10" s="26"/>
      <c r="LQ10" s="26"/>
      <c r="LR10" s="26"/>
      <c r="LS10" s="26"/>
      <c r="LT10" s="26"/>
      <c r="LU10" s="26"/>
      <c r="LV10" s="26"/>
      <c r="LW10" s="26"/>
      <c r="LX10" s="26"/>
      <c r="LY10" s="26"/>
      <c r="LZ10" s="26"/>
      <c r="MA10" s="26"/>
      <c r="MB10" s="26"/>
      <c r="MC10" s="26"/>
      <c r="MD10" s="26"/>
      <c r="ME10" s="26"/>
      <c r="MF10" s="26"/>
      <c r="MG10" s="26"/>
      <c r="MH10" s="26"/>
      <c r="MI10" s="26"/>
      <c r="MJ10" s="26"/>
      <c r="MK10" s="26"/>
      <c r="ML10" s="26"/>
      <c r="MM10" s="26"/>
      <c r="MN10" s="26"/>
      <c r="MO10" s="26"/>
      <c r="MP10" s="26"/>
      <c r="MQ10" s="26"/>
      <c r="MR10" s="26"/>
      <c r="MS10" s="26"/>
      <c r="MT10" s="26"/>
      <c r="MU10" s="26"/>
      <c r="MV10" s="26"/>
      <c r="MW10" s="26"/>
      <c r="MX10" s="26"/>
      <c r="MY10" s="26"/>
      <c r="MZ10" s="26"/>
      <c r="NA10" s="26"/>
      <c r="NB10" s="26"/>
      <c r="NC10" s="26"/>
      <c r="ND10" s="26"/>
      <c r="NE10" s="26"/>
      <c r="NF10" s="26"/>
      <c r="NG10" s="26"/>
      <c r="NH10" s="26"/>
      <c r="NI10" s="26"/>
      <c r="NJ10" s="26"/>
      <c r="NK10" s="26"/>
      <c r="NL10" s="26"/>
      <c r="NM10" s="26"/>
      <c r="NN10" s="26"/>
      <c r="NO10" s="26"/>
      <c r="NP10" s="26"/>
      <c r="NQ10" s="26"/>
      <c r="NR10" s="26"/>
      <c r="NS10" s="26"/>
      <c r="NT10" s="26"/>
      <c r="NU10" s="26"/>
      <c r="NV10" s="26"/>
      <c r="NW10" s="26"/>
      <c r="NX10" s="26"/>
      <c r="NY10" s="26"/>
      <c r="NZ10" s="26"/>
      <c r="OA10" s="26"/>
      <c r="OB10" s="26"/>
      <c r="OC10" s="26"/>
      <c r="OD10" s="26"/>
      <c r="OE10" s="26"/>
      <c r="OF10" s="26"/>
      <c r="OG10" s="26"/>
      <c r="OH10" s="26"/>
      <c r="OI10" s="26"/>
      <c r="OJ10" s="26"/>
      <c r="OK10" s="26"/>
      <c r="OL10" s="26"/>
      <c r="OM10" s="26"/>
      <c r="ON10" s="26"/>
      <c r="OO10" s="26"/>
      <c r="OP10" s="26"/>
      <c r="OQ10" s="26"/>
      <c r="OR10" s="26"/>
      <c r="OS10" s="26"/>
      <c r="OT10" s="26"/>
      <c r="OU10" s="26"/>
      <c r="OV10" s="26"/>
      <c r="OW10" s="26"/>
      <c r="OX10" s="26"/>
      <c r="OY10" s="26"/>
      <c r="OZ10" s="26"/>
      <c r="PA10" s="26"/>
      <c r="PB10" s="26"/>
      <c r="PC10" s="26"/>
      <c r="PD10" s="26"/>
      <c r="PE10" s="26"/>
      <c r="PF10" s="26"/>
      <c r="PG10" s="26"/>
      <c r="PH10" s="26"/>
      <c r="PI10" s="26"/>
      <c r="PJ10" s="26"/>
      <c r="PK10" s="26"/>
      <c r="PL10" s="26"/>
      <c r="PM10" s="26"/>
      <c r="PN10" s="26"/>
      <c r="PO10" s="26"/>
      <c r="PP10" s="26"/>
      <c r="PQ10" s="26"/>
      <c r="PR10" s="26"/>
      <c r="PS10" s="26"/>
      <c r="PT10" s="26"/>
      <c r="PU10" s="26"/>
      <c r="PV10" s="26"/>
      <c r="PW10" s="26"/>
      <c r="PX10" s="26"/>
      <c r="PY10" s="26"/>
      <c r="PZ10" s="26"/>
      <c r="QA10" s="26"/>
      <c r="QB10" s="26"/>
      <c r="QC10" s="26"/>
      <c r="QD10" s="26"/>
      <c r="QE10" s="26"/>
      <c r="QF10" s="26"/>
      <c r="QG10" s="26"/>
      <c r="QH10" s="26"/>
      <c r="QI10" s="26"/>
      <c r="QJ10" s="26"/>
      <c r="QK10" s="26"/>
      <c r="QL10" s="26"/>
      <c r="QM10" s="26"/>
      <c r="QN10" s="26"/>
      <c r="QO10" s="26"/>
      <c r="QP10" s="26"/>
      <c r="QQ10" s="26"/>
      <c r="QR10" s="26"/>
      <c r="QS10" s="26"/>
      <c r="QT10" s="26"/>
      <c r="QU10" s="26"/>
      <c r="QV10" s="26"/>
      <c r="QW10" s="26"/>
      <c r="QX10" s="26"/>
      <c r="QY10" s="26"/>
      <c r="QZ10" s="26"/>
      <c r="RA10" s="26"/>
      <c r="RB10" s="26"/>
      <c r="RC10" s="26"/>
      <c r="RD10" s="26"/>
      <c r="RE10" s="26"/>
      <c r="RF10" s="26"/>
      <c r="RG10" s="26"/>
    </row>
    <row r="11" spans="1:475" ht="100.5" customHeight="1" x14ac:dyDescent="0.25">
      <c r="G11" s="37"/>
      <c r="H11" s="38"/>
      <c r="I11" s="37"/>
      <c r="J11" s="37"/>
      <c r="K11" s="37">
        <f>SUM(K3:K10)</f>
        <v>29654401.350000005</v>
      </c>
      <c r="P11" s="39">
        <f>SUM(P3:P10)</f>
        <v>29014186.859700002</v>
      </c>
      <c r="Q11" s="39"/>
      <c r="R11" s="39">
        <f>SUM(R3:R10)</f>
        <v>29334294.104850002</v>
      </c>
    </row>
    <row r="12" spans="1:475" ht="100.5" customHeight="1" x14ac:dyDescent="0.2">
      <c r="A12" s="43" t="s">
        <v>20</v>
      </c>
      <c r="B12" s="43"/>
      <c r="C12" s="43"/>
      <c r="G12" s="37"/>
      <c r="H12" s="38"/>
      <c r="I12" s="37"/>
      <c r="J12" s="37"/>
      <c r="K12" s="37"/>
    </row>
    <row r="13" spans="1:475" ht="100.5" customHeight="1" x14ac:dyDescent="0.2">
      <c r="A13" s="43" t="s">
        <v>21</v>
      </c>
      <c r="B13" s="43"/>
      <c r="C13" s="43"/>
      <c r="G13" s="37"/>
      <c r="H13" s="38"/>
      <c r="I13" s="37"/>
      <c r="J13" s="37"/>
      <c r="K13" s="37"/>
    </row>
    <row r="14" spans="1:475" ht="100.5" customHeight="1" x14ac:dyDescent="0.2">
      <c r="A14" s="43" t="s">
        <v>22</v>
      </c>
      <c r="B14" s="43"/>
      <c r="C14" s="43"/>
      <c r="G14" s="37"/>
      <c r="H14" s="38"/>
      <c r="I14" s="37"/>
      <c r="J14" s="37"/>
      <c r="K14" s="37"/>
    </row>
    <row r="15" spans="1:475" ht="100.5" customHeight="1" x14ac:dyDescent="0.2">
      <c r="A15" s="43" t="s">
        <v>23</v>
      </c>
      <c r="B15" s="43"/>
      <c r="C15" s="43"/>
      <c r="G15" s="37"/>
      <c r="H15" s="38"/>
      <c r="I15" s="37"/>
      <c r="J15" s="37"/>
      <c r="K15" s="37"/>
    </row>
    <row r="16" spans="1:475" ht="100.5" customHeight="1" x14ac:dyDescent="0.25">
      <c r="G16" s="37"/>
      <c r="H16" s="38"/>
      <c r="I16" s="37"/>
      <c r="J16" s="37"/>
      <c r="K16" s="37"/>
    </row>
    <row r="17" spans="7:11" ht="100.5" customHeight="1" x14ac:dyDescent="0.25">
      <c r="G17" s="37"/>
      <c r="H17" s="38"/>
      <c r="I17" s="37"/>
      <c r="J17" s="37"/>
      <c r="K17" s="37"/>
    </row>
    <row r="18" spans="7:11" ht="100.5" customHeight="1" x14ac:dyDescent="0.25">
      <c r="G18" s="37"/>
      <c r="H18" s="38"/>
      <c r="I18" s="37"/>
      <c r="J18" s="37"/>
      <c r="K18" s="37"/>
    </row>
    <row r="19" spans="7:11" ht="100.5" customHeight="1" x14ac:dyDescent="0.25">
      <c r="G19" s="37"/>
      <c r="H19" s="38"/>
      <c r="I19" s="37"/>
      <c r="J19" s="37"/>
      <c r="K19" s="37"/>
    </row>
    <row r="20" spans="7:11" ht="100.5" customHeight="1" x14ac:dyDescent="0.25">
      <c r="G20" s="37"/>
      <c r="H20" s="38"/>
      <c r="I20" s="37"/>
      <c r="J20" s="37"/>
      <c r="K20" s="37"/>
    </row>
    <row r="21" spans="7:11" ht="100.5" customHeight="1" x14ac:dyDescent="0.25">
      <c r="G21" s="37"/>
      <c r="H21" s="38"/>
      <c r="I21" s="37"/>
      <c r="J21" s="37"/>
      <c r="K21" s="37"/>
    </row>
    <row r="22" spans="7:11" ht="100.5" customHeight="1" x14ac:dyDescent="0.25">
      <c r="G22" s="37"/>
      <c r="H22" s="38"/>
      <c r="I22" s="37"/>
      <c r="J22" s="37"/>
      <c r="K22" s="37"/>
    </row>
  </sheetData>
  <mergeCells count="8">
    <mergeCell ref="Q1:R1"/>
    <mergeCell ref="A12:C12"/>
    <mergeCell ref="A13:C13"/>
    <mergeCell ref="A14:C14"/>
    <mergeCell ref="A15:C15"/>
    <mergeCell ref="A1:F1"/>
    <mergeCell ref="G1:K1"/>
    <mergeCell ref="L1:P1"/>
  </mergeCells>
  <dataValidations count="1">
    <dataValidation allowBlank="1" showInputMessage="1" showErrorMessage="1" promptTitle="CÓDIGO SENA" prompt="Si conoce el código del elemento por favo digitelo, en caso contrario deje este espacio en blanco" sqref="B3:B10" xr:uid="{1754F93C-600F-4526-A42B-2187139F39BB}"/>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LOTE 2 KIT AGRIOLA</vt:lpstr>
      <vt:lpstr>Hoja1</vt:lpstr>
      <vt:lpstr>'LOTE 2 KIT AGRIOLA'!Área_de_impresión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Joaquin Velez Rodriguez</dc:creator>
  <cp:keywords/>
  <dc:description/>
  <cp:lastModifiedBy>SENA</cp:lastModifiedBy>
  <cp:revision/>
  <cp:lastPrinted>2023-10-12T19:45:39Z</cp:lastPrinted>
  <dcterms:created xsi:type="dcterms:W3CDTF">2023-04-19T21:20:26Z</dcterms:created>
  <dcterms:modified xsi:type="dcterms:W3CDTF">2023-10-30T12:41:36Z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2023-04-19T21:29:47Z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71538079-f202-436a-b5c1-49e737cf0b9f</vt:lpwstr>
  </property>
  <property fmtid="{D5CDD505-2E9C-101B-9397-08002B2CF9AE}" pid="8" name="MSIP_Label_1299739c-ad3d-4908-806e-4d91151a6e13_ContentBits">
    <vt:lpwstr>0</vt:lpwstr>
  </property>
</Properties>
</file>