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G:\MMZ - TRABAJO\TRABAJO\Nuevo\Agosto 2023 - Copa\5. SA-04 Guadalajara\"/>
    </mc:Choice>
  </mc:AlternateContent>
  <xr:revisionPtr revIDLastSave="0" documentId="13_ncr:1_{E459B376-128C-42F9-8419-35DA635A583B}" xr6:coauthVersionLast="47" xr6:coauthVersionMax="47" xr10:uidLastSave="{00000000-0000-0000-0000-000000000000}"/>
  <bookViews>
    <workbookView xWindow="-120" yWindow="-120" windowWidth="20730" windowHeight="11160" tabRatio="785" activeTab="2" xr2:uid="{4615F231-9DDA-4031-9876-1C7D619D2B03}"/>
  </bookViews>
  <sheets>
    <sheet name="Evaluación" sheetId="1" r:id="rId1"/>
    <sheet name="Puntaje Oferta Economica" sheetId="3" r:id="rId2"/>
    <sheet name="Resumen" sheetId="2" r:id="rId3"/>
  </sheets>
  <definedNames>
    <definedName name="_xlnm._FilterDatabase" localSheetId="2" hidden="1">Resumen!$F$2:$K$4</definedName>
    <definedName name="_Hlk511664705" localSheetId="0">Evaluación!#REF!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3" l="1"/>
  <c r="J4" i="2"/>
  <c r="I4" i="2"/>
  <c r="H4" i="2"/>
  <c r="G4" i="2"/>
  <c r="F4" i="2"/>
  <c r="J3" i="2"/>
  <c r="I3" i="2"/>
  <c r="B4" i="2"/>
  <c r="I127" i="1" l="1"/>
  <c r="I114" i="1"/>
  <c r="H103" i="1"/>
  <c r="H96" i="1"/>
  <c r="H79" i="1"/>
  <c r="J2" i="1"/>
  <c r="H61" i="1" s="1"/>
  <c r="C114" i="1"/>
  <c r="B96" i="1"/>
  <c r="B79" i="1"/>
  <c r="F3" i="2"/>
  <c r="J2" i="2"/>
  <c r="I2" i="2"/>
  <c r="H2" i="2"/>
  <c r="G2" i="2"/>
  <c r="F2" i="2"/>
  <c r="B3" i="2"/>
  <c r="B3" i="3"/>
  <c r="B103" i="1"/>
  <c r="C127" i="1"/>
  <c r="D2" i="1"/>
  <c r="H59" i="1" l="1"/>
  <c r="H60" i="1"/>
  <c r="B59" i="1"/>
  <c r="B60" i="1"/>
  <c r="B61" i="1"/>
  <c r="K3" i="2"/>
  <c r="K4" i="2"/>
</calcChain>
</file>

<file path=xl/sharedStrings.xml><?xml version="1.0" encoding="utf-8"?>
<sst xmlns="http://schemas.openxmlformats.org/spreadsheetml/2006/main" count="580" uniqueCount="206">
  <si>
    <t>CUMPLE</t>
  </si>
  <si>
    <t>NO CUMPLE</t>
  </si>
  <si>
    <t xml:space="preserve">OBSERVACIONES </t>
  </si>
  <si>
    <t>X</t>
  </si>
  <si>
    <t>Garantía de seriedad de la Oferta</t>
  </si>
  <si>
    <t>Capacidad juridica para la presentacion de la oferta</t>
  </si>
  <si>
    <t>PROPONENTE SINGULAR:</t>
  </si>
  <si>
    <t>Capacidad jurídica para la celebracion y ejecucion del contrato.</t>
  </si>
  <si>
    <t>No reporte boletín de responsables fiscales.</t>
  </si>
  <si>
    <t>Registro nacional de medidas correctivas.</t>
  </si>
  <si>
    <t>Nombramiento del revisor fiscal en caso de que exista.</t>
  </si>
  <si>
    <t>Persona jurídica extranjera legalmente establecidad.</t>
  </si>
  <si>
    <t>Certificado de existencia y representacion legal persona jurídica</t>
  </si>
  <si>
    <t>3.3.2</t>
  </si>
  <si>
    <t>3.2</t>
  </si>
  <si>
    <t>CAPACIDAD JURIDICA</t>
  </si>
  <si>
    <t>A.</t>
  </si>
  <si>
    <t>B.</t>
  </si>
  <si>
    <t>D1.</t>
  </si>
  <si>
    <t>D2.</t>
  </si>
  <si>
    <t>D3.</t>
  </si>
  <si>
    <t>D4.</t>
  </si>
  <si>
    <t>3.3</t>
  </si>
  <si>
    <t>3.3.1</t>
  </si>
  <si>
    <t>PERSONAS NATURALES</t>
  </si>
  <si>
    <t>PERSONAS JURIDICAS</t>
  </si>
  <si>
    <t>Persona jurídica nacional o extranjera con sucursal en Colombia</t>
  </si>
  <si>
    <t>A1.</t>
  </si>
  <si>
    <t>A.2.</t>
  </si>
  <si>
    <t>I. Nombre o razón social completa.</t>
  </si>
  <si>
    <t>II. Nombre del Representante Legal o de la persona facultada para comprometer a la persona jurídica.</t>
  </si>
  <si>
    <t>III. Que el objeto de la sociedad permita ejecutar las actividades descritas en el objeto del presente Proceso de Contratación.</t>
  </si>
  <si>
    <t xml:space="preserve">IV. Facultades del representante legal o de la persona facultada para comprometer a la persona jurídica, en la que se señale expresamente que el representante no tiene limitaciones para contraer obligaciones en nombre de la misma o aportando la autorización o documento correspondiente del órgano social competente respectivo para cada caso. </t>
  </si>
  <si>
    <t>V. Tipo, número y fecha del documento de constitución o creación.</t>
  </si>
  <si>
    <t>VI. Fecha y clase de documento por el cual se reconoce la personería jurídica.</t>
  </si>
  <si>
    <t xml:space="preserve">VII. Vigencia de la persona jurídica no inferior al plazo del contrato y mínimo 30 meses adicionales contados a partir de la fecha del cierre del Proceso de Contratación. </t>
  </si>
  <si>
    <t>B1.</t>
  </si>
  <si>
    <t>B2.</t>
  </si>
  <si>
    <t>B3.</t>
  </si>
  <si>
    <t>B4.</t>
  </si>
  <si>
    <t>B5.</t>
  </si>
  <si>
    <t>B6.</t>
  </si>
  <si>
    <t>B7.</t>
  </si>
  <si>
    <t>3.3.3</t>
  </si>
  <si>
    <t>PROPONENTES PLURALES</t>
  </si>
  <si>
    <t>B</t>
  </si>
  <si>
    <t>A</t>
  </si>
  <si>
    <t>C</t>
  </si>
  <si>
    <t>D</t>
  </si>
  <si>
    <t>E</t>
  </si>
  <si>
    <t>F</t>
  </si>
  <si>
    <t>Acreditación nombramiento del representante legal.</t>
  </si>
  <si>
    <t>Vigencia de la estructura plural.</t>
  </si>
  <si>
    <t>Porcentaje de participación de los miembros de la estructura plural.</t>
  </si>
  <si>
    <t>No modificación de porcentajes de participación en la estructura plural.</t>
  </si>
  <si>
    <t>3.4</t>
  </si>
  <si>
    <t>3.4.1</t>
  </si>
  <si>
    <t>CERTIFICACION DE PAGOS DE SEGURIDAD SOCIAL Y APORTES LEGALES</t>
  </si>
  <si>
    <t>3.4.2</t>
  </si>
  <si>
    <t>3.4.3</t>
  </si>
  <si>
    <t>3.5</t>
  </si>
  <si>
    <t>DOCUMENTOS VALIDOS PARA LA ACREDITACION DE LA EXPERIENCIA REQUERIDA</t>
  </si>
  <si>
    <t>SUBCONTRATOS</t>
  </si>
  <si>
    <t>3.6</t>
  </si>
  <si>
    <t>CAPACIDAD FINANCIERA</t>
  </si>
  <si>
    <t>3.7</t>
  </si>
  <si>
    <t>3.8</t>
  </si>
  <si>
    <t>CAPACIDAD ORGANIZACIONAL</t>
  </si>
  <si>
    <t>REQUISITOS HABILITANTES Y SU VERIFICACION</t>
  </si>
  <si>
    <t>CRITERIOS DE EVALUACION, ASIGNACION DE PUNTAJE Y CRITERIOS DE DESEMPATE</t>
  </si>
  <si>
    <t>4.1</t>
  </si>
  <si>
    <t>4.2</t>
  </si>
  <si>
    <t>4.3</t>
  </si>
  <si>
    <t>CRITERIO</t>
  </si>
  <si>
    <t>PUNTAJE</t>
  </si>
  <si>
    <t>OBSERVACION</t>
  </si>
  <si>
    <t>GARANTIA DE SERIEDAD DE LA OFERTA</t>
  </si>
  <si>
    <t>Valor Asegurado</t>
  </si>
  <si>
    <t>Vigencia de la Garantía de Seriedad de la Oferta por el término de 3 meses.</t>
  </si>
  <si>
    <t>Antecendentes disciplinarios.</t>
  </si>
  <si>
    <t xml:space="preserve">Antecedentes judiciales. </t>
  </si>
  <si>
    <t>Acreditación existencia y clasificación del proponente plural.</t>
  </si>
  <si>
    <t>Cédula de ciudadanía del representante de la estructura plural.</t>
  </si>
  <si>
    <t>Formato 1 - Carta de presentación de la oferta.</t>
  </si>
  <si>
    <t>Aval de la propuesta por profesional en el área de la ingeniería.</t>
  </si>
  <si>
    <t>Persona natural extranjera residente en Colombia.</t>
  </si>
  <si>
    <t>Persona natural extranjera si domicilio en Colombia.</t>
  </si>
  <si>
    <t>Objeto de la sociedad.</t>
  </si>
  <si>
    <t>Fecha de expedición del certificado.</t>
  </si>
  <si>
    <t>Vigencia de la persona jurídica.</t>
  </si>
  <si>
    <t>Capacidad del reprentante legal.</t>
  </si>
  <si>
    <t>Certificación del revisor fiscal en caso de ser sociedad anónima.</t>
  </si>
  <si>
    <t>Persona Jurídica extranjera sin sucursal o domicilio en Colombia.</t>
  </si>
  <si>
    <t>Concepto</t>
  </si>
  <si>
    <t>Puntaje máximo</t>
  </si>
  <si>
    <t>Total</t>
  </si>
  <si>
    <t xml:space="preserve">La Entidad calificará las ofertas que hayan cumplido con los requisitos habilitantes con los siguientes puntajes: </t>
  </si>
  <si>
    <t>N.A</t>
  </si>
  <si>
    <t>-</t>
  </si>
  <si>
    <t>Registro Único Tributario (RUT) del proponente singular.</t>
  </si>
  <si>
    <t>Registro Único Tributario (RUT) de los miembros del proponente plural.</t>
  </si>
  <si>
    <t xml:space="preserve">No. </t>
  </si>
  <si>
    <t>PORPONENTE</t>
  </si>
  <si>
    <t>Cumple</t>
  </si>
  <si>
    <t>Rechazado</t>
  </si>
  <si>
    <t>Puntaje</t>
  </si>
  <si>
    <t>TOTAL</t>
  </si>
  <si>
    <t xml:space="preserve">PROPONENTE PLURAL:  </t>
  </si>
  <si>
    <t>3.6.1</t>
  </si>
  <si>
    <t>4.2.1</t>
  </si>
  <si>
    <t>PENDIENTE DE EVALUCIAÓN</t>
  </si>
  <si>
    <t>Verificado por la entidad</t>
  </si>
  <si>
    <t>2.1</t>
  </si>
  <si>
    <t>PRESENTACION DE LA OFERTA</t>
  </si>
  <si>
    <t>EXISTENCIA Y REPRESENTACION LEGAL</t>
  </si>
  <si>
    <t>3.5.1</t>
  </si>
  <si>
    <t>3.5.2</t>
  </si>
  <si>
    <t>3.5.3</t>
  </si>
  <si>
    <t>Razon de cobertura de Intereses &gt;=0</t>
  </si>
  <si>
    <t>CAPITAL DE TRABAJO</t>
  </si>
  <si>
    <t>3.7.1</t>
  </si>
  <si>
    <t>3.7.2</t>
  </si>
  <si>
    <t>Rentabilidad sobre Patrimonio (ROE) &gt;= 0</t>
  </si>
  <si>
    <t>Rentabilidad del Activo (ROA) &gt;= 0</t>
  </si>
  <si>
    <t>ACREDITACION DE LA CAPACIDAD FINANCIERA Y ORGANIZACIONAL</t>
  </si>
  <si>
    <t>Personas Naturales o Juridicado nacionales y extrangeras con sucursal en Colombia . Resentacion de RUP</t>
  </si>
  <si>
    <t xml:space="preserve">Registro Único de Proponentes vigente y en firme </t>
  </si>
  <si>
    <t>Personad Naturales o Juriidicas extrajenras sin sucursal en colombia</t>
  </si>
  <si>
    <t>Estados Financieros</t>
  </si>
  <si>
    <t>Tarjeta Profesional de Contador o Rev. Fiscal</t>
  </si>
  <si>
    <t>Formato 4 - Capacidad financiera y organizacional</t>
  </si>
  <si>
    <t>a</t>
  </si>
  <si>
    <t>b</t>
  </si>
  <si>
    <t>c</t>
  </si>
  <si>
    <t>Los contratos serán verificados en el Registro Único de Proponentes (RUP) y en el “Formato 3 – Experiencia</t>
  </si>
  <si>
    <t>G</t>
  </si>
  <si>
    <t>Existencia y representación legal persona natural. Cedula</t>
  </si>
  <si>
    <t>EXPERIENCIA MINIMA</t>
  </si>
  <si>
    <t>MINIMO 1 MAXIMO 5 CONTRATOS</t>
  </si>
  <si>
    <t>H</t>
  </si>
  <si>
    <t>VALOR DEL CONTRATO</t>
  </si>
  <si>
    <t>SMMLV</t>
  </si>
  <si>
    <t>Apoyo Industria Nacional</t>
  </si>
  <si>
    <t>Emprendimientos y empresas de mujeres</t>
  </si>
  <si>
    <t>Mipyme</t>
  </si>
  <si>
    <t>APOYO A LA INDUSTRIA NACIONAL</t>
  </si>
  <si>
    <t>4.4</t>
  </si>
  <si>
    <t>4.5</t>
  </si>
  <si>
    <t>EMPRENDIMIENTOS Y EMPRESAS DE MUJERES</t>
  </si>
  <si>
    <t xml:space="preserve"> MIPYME DOMICILIADA EN COLOMBIA</t>
  </si>
  <si>
    <t>Registro Único de Proponentes (RUP), el cual deberá encontrarse vigente y en firme</t>
  </si>
  <si>
    <t>PUNTAJE TOTAL PARCIAL</t>
  </si>
  <si>
    <t>Liquidez &gt;= 1,11</t>
  </si>
  <si>
    <t>Nivel de endeudamiento &lt;= 75%</t>
  </si>
  <si>
    <t>PROPONENTE:</t>
  </si>
  <si>
    <t>INTEGRANTES:</t>
  </si>
  <si>
    <t>NUMERO DE PROPONENTE</t>
  </si>
  <si>
    <t>NUMERO DE PROPONENTE:</t>
  </si>
  <si>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De conformidad con el Capitulo III REQUISITOS HABILITANTES Y SU VERIFICACIÓN , del pliego de condiciones definitivo, el Municipio de Copacabana procedió a verificar los requisitos para habilitar y concluye que</t>
    </r>
  </si>
  <si>
    <t>Numero de Proponente</t>
  </si>
  <si>
    <t>Proponente</t>
  </si>
  <si>
    <t>Valido / No Valido</t>
  </si>
  <si>
    <t>No Valido</t>
  </si>
  <si>
    <t>No Aplica</t>
  </si>
  <si>
    <t>No Cumple
SUBSANAR</t>
  </si>
  <si>
    <t>EXPERIENCIA</t>
  </si>
  <si>
    <r>
      <rPr>
        <b/>
        <sz val="9"/>
        <color theme="1"/>
        <rFont val="Arial"/>
        <family val="2"/>
      </rPr>
      <t>Objeto:</t>
    </r>
    <r>
      <rPr>
        <sz val="9"/>
        <color theme="1"/>
        <rFont val="Arial"/>
        <family val="2"/>
      </rPr>
      <t xml:space="preserve"> : CONSTRUCIION DE OBRAS DE MITIGACIÓN QUE INCLUYAN LA CONSTURCCION DE GAVIONES. </t>
    </r>
  </si>
  <si>
    <t xml:space="preserve">CLASIFICACION DE LA EXPERIENCIA - CODIGOS UNSPSC
</t>
  </si>
  <si>
    <t>Mypime</t>
  </si>
  <si>
    <t>No Mypime</t>
  </si>
  <si>
    <t>Liquidez &gt;= 1,21</t>
  </si>
  <si>
    <t>Nivel de endeudamiento &lt;= 70%</t>
  </si>
  <si>
    <t>Razon de cobertura de Intereses &gt;=1</t>
  </si>
  <si>
    <t>Rentabilidad sobre Patrimonio (ROE) &gt;= 0,04</t>
  </si>
  <si>
    <t>Rentabilidad del Activo (ROA) &gt;= 0,02</t>
  </si>
  <si>
    <t>3.9.1</t>
  </si>
  <si>
    <t>3.9</t>
  </si>
  <si>
    <t>3.9.2</t>
  </si>
  <si>
    <t>3.10</t>
  </si>
  <si>
    <t>CAPACIDAD RESIDUAL</t>
  </si>
  <si>
    <t xml:space="preserve"> </t>
  </si>
  <si>
    <t>Oferta Economica</t>
  </si>
  <si>
    <t>Factor de Calidad</t>
  </si>
  <si>
    <t>OFERTA ECONOMICA</t>
  </si>
  <si>
    <t>FACTO DE CALIDAD</t>
  </si>
  <si>
    <t>Presentacion de un plan de calidad</t>
  </si>
  <si>
    <t>4.3.1</t>
  </si>
  <si>
    <t>4.3.2</t>
  </si>
  <si>
    <t xml:space="preserve"> Formato 9A – Promoción de Servicios Nacionales o con Trato Nacional” q aporte:
- Cedula de cidadania
- Visa de residencia o
- Certificado de Existencia y Rep Legal</t>
  </si>
  <si>
    <t>Formato 9B – Incorporación de Componente Nacional en Servicios Extranjeros</t>
  </si>
  <si>
    <t>Formato 12 – "Acreditación de emprendimientos y empresas de mujeres” y aportar la documentación requerida</t>
  </si>
  <si>
    <t xml:space="preserve"> EVALUACION Y VERIFICACIÓN DE REQUISITOS HABILITANTES SA-04-2023</t>
  </si>
  <si>
    <t>El RUP tiene fecha de expedición mayor a 1 un mes. Subsanar</t>
  </si>
  <si>
    <t>AC-PC = CTd &gt;= 10% x (PO)</t>
  </si>
  <si>
    <t>Certificado de Vigencia de Contador esta Vencido, Subsanar</t>
  </si>
  <si>
    <t>No Anexa Garatia de Seriedad de la oferta</t>
  </si>
  <si>
    <t>RECHAZADO</t>
  </si>
  <si>
    <t>OSCAR ADOLFO DIEZ YEPES</t>
  </si>
  <si>
    <t>Incurre en la causal de rechazo del numeral 1,15, inciso J. No entregar la Garantía de seriedad de la oferta junto con la propuesta</t>
  </si>
  <si>
    <t>Rup Vencido, no aplica para puntaje</t>
  </si>
  <si>
    <t>SOLUCIONES INTEGRALES TM SAS</t>
  </si>
  <si>
    <t>Valor Oferta Economica</t>
  </si>
  <si>
    <t>De acuerdo a la TRM la formula será: MENOR VALOR</t>
  </si>
  <si>
    <t>Subsanó dentro del plazo establecido</t>
  </si>
  <si>
    <t xml:space="preserve">Subsano dentro del plazo establecido </t>
  </si>
  <si>
    <t>Valido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</si>
</sst>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rgb="FFEEECE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theme="0" tint="-4.9989318521683403E-2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85">
    <xf numFmtId="0" fontId="0" fillId="0" borderId="0" xfId="0"/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6" fillId="3" borderId="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justify" vertical="center" wrapText="1"/>
    </xf>
    <xf numFmtId="0" fontId="3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0" xfId="0" applyFont="1" applyAlignment="1">
      <alignment vertical="top"/>
    </xf>
    <xf numFmtId="0" fontId="2" fillId="7" borderId="0" xfId="0" applyFont="1" applyFill="1" applyBorder="1" applyAlignment="1">
      <alignment horizontal="center" vertical="center"/>
    </xf>
    <xf numFmtId="164" fontId="2" fillId="7" borderId="0" xfId="1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left" vertical="center"/>
    </xf>
    <xf numFmtId="2" fontId="2" fillId="7" borderId="0" xfId="0" applyNumberFormat="1" applyFont="1" applyFill="1" applyBorder="1" applyAlignment="1">
      <alignment horizontal="center" vertical="center"/>
    </xf>
    <xf numFmtId="44" fontId="3" fillId="0" borderId="2" xfId="1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6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9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/>
    </xf>
    <xf numFmtId="0" fontId="12" fillId="7" borderId="20" xfId="0" applyFont="1" applyFill="1" applyBorder="1" applyAlignment="1">
      <alignment horizontal="center" vertical="center" wrapText="1"/>
    </xf>
    <xf numFmtId="0" fontId="0" fillId="0" borderId="19" xfId="0" applyFill="1" applyBorder="1"/>
    <xf numFmtId="0" fontId="0" fillId="11" borderId="19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3" fillId="12" borderId="2" xfId="0" applyFont="1" applyFill="1" applyBorder="1" applyAlignment="1">
      <alignment horizontal="left" vertical="center" wrapText="1"/>
    </xf>
    <xf numFmtId="0" fontId="8" fillId="12" borderId="4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44" fontId="0" fillId="0" borderId="21" xfId="1" applyFont="1" applyBorder="1" applyAlignment="1">
      <alignment horizontal="center" vertical="center"/>
    </xf>
    <xf numFmtId="0" fontId="3" fillId="10" borderId="2" xfId="0" applyFont="1" applyFill="1" applyBorder="1" applyAlignment="1">
      <alignment horizontal="left" vertical="center" wrapText="1"/>
    </xf>
    <xf numFmtId="0" fontId="0" fillId="12" borderId="17" xfId="0" applyFill="1" applyBorder="1" applyAlignment="1">
      <alignment horizontal="center"/>
    </xf>
    <xf numFmtId="0" fontId="0" fillId="12" borderId="19" xfId="0" applyFill="1" applyBorder="1"/>
    <xf numFmtId="0" fontId="0" fillId="12" borderId="19" xfId="0" applyFill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4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62</xdr:row>
      <xdr:rowOff>366174</xdr:rowOff>
    </xdr:from>
    <xdr:to>
      <xdr:col>1</xdr:col>
      <xdr:colOff>3001058</xdr:colOff>
      <xdr:row>62</xdr:row>
      <xdr:rowOff>1143585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6128C0-6B67-47C7-8131-71BC2A036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4691774"/>
          <a:ext cx="2982008" cy="777411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57</xdr:row>
      <xdr:rowOff>142876</xdr:rowOff>
    </xdr:from>
    <xdr:to>
      <xdr:col>1</xdr:col>
      <xdr:colOff>3057525</xdr:colOff>
      <xdr:row>57</xdr:row>
      <xdr:rowOff>1019175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247862-D123-45D2-A391-78E87FE09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4826" y="12468226"/>
          <a:ext cx="3028949" cy="876299"/>
        </a:xfrm>
        <a:prstGeom prst="rect">
          <a:avLst/>
        </a:prstGeom>
      </xdr:spPr>
    </xdr:pic>
    <xdr:clientData/>
  </xdr:twoCellAnchor>
  <xdr:twoCellAnchor>
    <xdr:from>
      <xdr:col>1</xdr:col>
      <xdr:colOff>152400</xdr:colOff>
      <xdr:row>94</xdr:row>
      <xdr:rowOff>66675</xdr:rowOff>
    </xdr:from>
    <xdr:to>
      <xdr:col>1</xdr:col>
      <xdr:colOff>2743200</xdr:colOff>
      <xdr:row>94</xdr:row>
      <xdr:rowOff>228600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918FF31C-2394-4B81-8957-6AFFAD7EA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1164550"/>
          <a:ext cx="259080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19050</xdr:colOff>
      <xdr:row>62</xdr:row>
      <xdr:rowOff>366174</xdr:rowOff>
    </xdr:from>
    <xdr:ext cx="2982008" cy="777411"/>
    <xdr:pic>
      <xdr:nvPicPr>
        <xdr:cNvPr id="46" name="Imagen 45">
          <a:extLst>
            <a:ext uri="{FF2B5EF4-FFF2-40B4-BE49-F238E27FC236}">
              <a16:creationId xmlns:a16="http://schemas.microsoft.com/office/drawing/2014/main" id="{3446BFA8-3523-4761-97F9-3A8CA53CC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3348749"/>
          <a:ext cx="2982008" cy="777411"/>
        </a:xfrm>
        <a:prstGeom prst="rect">
          <a:avLst/>
        </a:prstGeom>
      </xdr:spPr>
    </xdr:pic>
    <xdr:clientData/>
  </xdr:oneCellAnchor>
  <xdr:oneCellAnchor>
    <xdr:from>
      <xdr:col>7</xdr:col>
      <xdr:colOff>28576</xdr:colOff>
      <xdr:row>57</xdr:row>
      <xdr:rowOff>142876</xdr:rowOff>
    </xdr:from>
    <xdr:ext cx="3028949" cy="876299"/>
    <xdr:pic>
      <xdr:nvPicPr>
        <xdr:cNvPr id="47" name="Imagen 46">
          <a:extLst>
            <a:ext uri="{FF2B5EF4-FFF2-40B4-BE49-F238E27FC236}">
              <a16:creationId xmlns:a16="http://schemas.microsoft.com/office/drawing/2014/main" id="{1CF10DB2-0491-4289-9F59-AFAFAD6F9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4826" y="11058526"/>
          <a:ext cx="3028949" cy="876299"/>
        </a:xfrm>
        <a:prstGeom prst="rect">
          <a:avLst/>
        </a:prstGeom>
      </xdr:spPr>
    </xdr:pic>
    <xdr:clientData/>
  </xdr:oneCellAnchor>
  <xdr:twoCellAnchor>
    <xdr:from>
      <xdr:col>7</xdr:col>
      <xdr:colOff>152400</xdr:colOff>
      <xdr:row>94</xdr:row>
      <xdr:rowOff>66675</xdr:rowOff>
    </xdr:from>
    <xdr:to>
      <xdr:col>7</xdr:col>
      <xdr:colOff>2743200</xdr:colOff>
      <xdr:row>94</xdr:row>
      <xdr:rowOff>228600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2117908C-EA78-48BE-A5C8-DFA150791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9792950"/>
          <a:ext cx="259080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5</xdr:row>
      <xdr:rowOff>209550</xdr:rowOff>
    </xdr:from>
    <xdr:to>
      <xdr:col>4</xdr:col>
      <xdr:colOff>963509</xdr:colOff>
      <xdr:row>15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097C12-E6B8-4C4C-93C9-8353D2C3B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2266950"/>
          <a:ext cx="6164159" cy="2790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8"/>
  <sheetViews>
    <sheetView topLeftCell="D97" zoomScaleNormal="100" workbookViewId="0">
      <selection activeCell="K112" sqref="K112"/>
    </sheetView>
  </sheetViews>
  <sheetFormatPr baseColWidth="10" defaultRowHeight="12" x14ac:dyDescent="0.25"/>
  <cols>
    <col min="1" max="1" width="7.140625" style="21" customWidth="1"/>
    <col min="2" max="2" width="46.85546875" style="1" customWidth="1"/>
    <col min="3" max="3" width="14.42578125" style="57" customWidth="1"/>
    <col min="4" max="4" width="14.140625" style="68" customWidth="1"/>
    <col min="5" max="5" width="40.28515625" style="1" customWidth="1"/>
    <col min="6" max="6" width="8.7109375" style="1" customWidth="1"/>
    <col min="7" max="7" width="7.140625" style="21" customWidth="1"/>
    <col min="8" max="8" width="46.85546875" style="1" customWidth="1"/>
    <col min="9" max="9" width="14.42578125" style="57" customWidth="1"/>
    <col min="10" max="10" width="14.140625" style="68" customWidth="1"/>
    <col min="11" max="11" width="40.28515625" style="1" customWidth="1"/>
    <col min="12" max="16384" width="11.42578125" style="1"/>
  </cols>
  <sheetData>
    <row r="1" spans="1:11" ht="22.5" customHeight="1" x14ac:dyDescent="0.25">
      <c r="A1" s="154" t="s">
        <v>191</v>
      </c>
      <c r="B1" s="154"/>
      <c r="C1" s="154"/>
      <c r="D1" s="154"/>
      <c r="E1" s="154"/>
      <c r="G1" s="154" t="s">
        <v>191</v>
      </c>
      <c r="H1" s="154"/>
      <c r="I1" s="154"/>
      <c r="J1" s="154"/>
      <c r="K1" s="154"/>
    </row>
    <row r="2" spans="1:11" ht="22.5" customHeight="1" x14ac:dyDescent="0.25">
      <c r="A2" s="75"/>
      <c r="B2" s="75" t="s">
        <v>140</v>
      </c>
      <c r="C2" s="76">
        <v>67179046</v>
      </c>
      <c r="D2" s="78">
        <f>+C2/1160000</f>
        <v>57.912970689655175</v>
      </c>
      <c r="E2" s="77" t="s">
        <v>141</v>
      </c>
      <c r="G2" s="75"/>
      <c r="H2" s="75" t="s">
        <v>140</v>
      </c>
      <c r="I2" s="76">
        <v>67179046</v>
      </c>
      <c r="J2" s="78">
        <f>+I2/1160000</f>
        <v>57.912970689655175</v>
      </c>
      <c r="K2" s="77" t="s">
        <v>141</v>
      </c>
    </row>
    <row r="3" spans="1:11" x14ac:dyDescent="0.25">
      <c r="A3" s="155" t="s">
        <v>157</v>
      </c>
      <c r="B3" s="155" t="s">
        <v>156</v>
      </c>
      <c r="C3" s="155">
        <v>1</v>
      </c>
      <c r="D3" s="155"/>
      <c r="E3" s="155"/>
      <c r="G3" s="155" t="s">
        <v>157</v>
      </c>
      <c r="H3" s="155" t="s">
        <v>156</v>
      </c>
      <c r="I3" s="155">
        <v>2</v>
      </c>
      <c r="J3" s="155"/>
      <c r="K3" s="155"/>
    </row>
    <row r="4" spans="1:11" ht="15" customHeight="1" x14ac:dyDescent="0.25">
      <c r="A4" s="155" t="s">
        <v>154</v>
      </c>
      <c r="B4" s="155"/>
      <c r="C4" s="155" t="s">
        <v>197</v>
      </c>
      <c r="D4" s="155"/>
      <c r="E4" s="155"/>
      <c r="G4" s="155" t="s">
        <v>154</v>
      </c>
      <c r="H4" s="155"/>
      <c r="I4" s="155" t="s">
        <v>200</v>
      </c>
      <c r="J4" s="155"/>
      <c r="K4" s="155"/>
    </row>
    <row r="5" spans="1:11" ht="15" customHeight="1" x14ac:dyDescent="0.25">
      <c r="A5" s="156" t="s">
        <v>6</v>
      </c>
      <c r="B5" s="157"/>
      <c r="C5" s="2" t="s">
        <v>3</v>
      </c>
      <c r="D5" s="158" t="s">
        <v>155</v>
      </c>
      <c r="E5" s="93"/>
      <c r="G5" s="156" t="s">
        <v>6</v>
      </c>
      <c r="H5" s="157"/>
      <c r="I5" s="110" t="s">
        <v>3</v>
      </c>
      <c r="J5" s="158" t="s">
        <v>155</v>
      </c>
      <c r="K5" s="93"/>
    </row>
    <row r="6" spans="1:11" x14ac:dyDescent="0.25">
      <c r="A6" s="155" t="s">
        <v>107</v>
      </c>
      <c r="B6" s="155"/>
      <c r="C6" s="95"/>
      <c r="D6" s="159"/>
      <c r="E6" s="94"/>
      <c r="G6" s="155" t="s">
        <v>107</v>
      </c>
      <c r="H6" s="155"/>
      <c r="I6" s="95"/>
      <c r="J6" s="159"/>
      <c r="K6" s="94"/>
    </row>
    <row r="7" spans="1:11" x14ac:dyDescent="0.25">
      <c r="A7" s="96"/>
      <c r="B7" s="97"/>
      <c r="C7" s="98" t="s">
        <v>0</v>
      </c>
      <c r="D7" s="99" t="s">
        <v>1</v>
      </c>
      <c r="E7" s="98" t="s">
        <v>2</v>
      </c>
      <c r="G7" s="96"/>
      <c r="H7" s="97"/>
      <c r="I7" s="98" t="s">
        <v>0</v>
      </c>
      <c r="J7" s="99" t="s">
        <v>1</v>
      </c>
      <c r="K7" s="98" t="s">
        <v>2</v>
      </c>
    </row>
    <row r="8" spans="1:11" ht="12" customHeight="1" x14ac:dyDescent="0.25">
      <c r="A8" s="160" t="s">
        <v>68</v>
      </c>
      <c r="B8" s="161"/>
      <c r="C8" s="161"/>
      <c r="D8" s="161"/>
      <c r="E8" s="161"/>
      <c r="G8" s="160" t="s">
        <v>68</v>
      </c>
      <c r="H8" s="161"/>
      <c r="I8" s="161"/>
      <c r="J8" s="161"/>
      <c r="K8" s="161"/>
    </row>
    <row r="9" spans="1:11" ht="12" customHeight="1" x14ac:dyDescent="0.25">
      <c r="A9" s="8" t="s">
        <v>112</v>
      </c>
      <c r="B9" s="34" t="s">
        <v>113</v>
      </c>
      <c r="C9" s="25"/>
      <c r="D9" s="58"/>
      <c r="E9" s="11"/>
      <c r="G9" s="8" t="s">
        <v>112</v>
      </c>
      <c r="H9" s="34" t="s">
        <v>113</v>
      </c>
      <c r="I9" s="25"/>
      <c r="J9" s="58"/>
      <c r="K9" s="11"/>
    </row>
    <row r="10" spans="1:11" ht="12" customHeight="1" x14ac:dyDescent="0.25">
      <c r="A10" s="52" t="s">
        <v>46</v>
      </c>
      <c r="B10" s="33" t="s">
        <v>83</v>
      </c>
      <c r="C10" s="53" t="s">
        <v>3</v>
      </c>
      <c r="D10" s="59"/>
      <c r="E10" s="3"/>
      <c r="G10" s="52" t="s">
        <v>46</v>
      </c>
      <c r="H10" s="33" t="s">
        <v>83</v>
      </c>
      <c r="I10" s="53" t="s">
        <v>3</v>
      </c>
      <c r="J10" s="59"/>
      <c r="K10" s="3"/>
    </row>
    <row r="11" spans="1:11" ht="24" x14ac:dyDescent="0.25">
      <c r="A11" s="4" t="s">
        <v>45</v>
      </c>
      <c r="B11" s="33" t="s">
        <v>84</v>
      </c>
      <c r="C11" s="53" t="s">
        <v>3</v>
      </c>
      <c r="D11" s="60"/>
      <c r="E11" s="3"/>
      <c r="G11" s="4" t="s">
        <v>45</v>
      </c>
      <c r="H11" s="33" t="s">
        <v>84</v>
      </c>
      <c r="I11" s="53" t="s">
        <v>3</v>
      </c>
      <c r="J11" s="60"/>
      <c r="K11" s="3" t="s">
        <v>203</v>
      </c>
    </row>
    <row r="12" spans="1:11" ht="12" customHeight="1" x14ac:dyDescent="0.25">
      <c r="A12" s="4" t="s">
        <v>47</v>
      </c>
      <c r="B12" s="33" t="s">
        <v>99</v>
      </c>
      <c r="C12" s="53" t="s">
        <v>3</v>
      </c>
      <c r="D12" s="60"/>
      <c r="E12" s="5"/>
      <c r="G12" s="4" t="s">
        <v>47</v>
      </c>
      <c r="H12" s="33" t="s">
        <v>99</v>
      </c>
      <c r="I12" s="53" t="s">
        <v>3</v>
      </c>
      <c r="J12" s="60"/>
      <c r="K12" s="5"/>
    </row>
    <row r="13" spans="1:11" ht="24" x14ac:dyDescent="0.25">
      <c r="A13" s="4" t="s">
        <v>48</v>
      </c>
      <c r="B13" s="7" t="s">
        <v>100</v>
      </c>
      <c r="C13" s="31" t="s">
        <v>97</v>
      </c>
      <c r="D13" s="60"/>
      <c r="E13" s="3"/>
      <c r="G13" s="4" t="s">
        <v>48</v>
      </c>
      <c r="H13" s="7" t="s">
        <v>100</v>
      </c>
      <c r="I13" s="111" t="s">
        <v>97</v>
      </c>
      <c r="J13" s="60"/>
      <c r="K13" s="3"/>
    </row>
    <row r="14" spans="1:11" ht="12" customHeight="1" x14ac:dyDescent="0.25">
      <c r="A14" s="8" t="s">
        <v>14</v>
      </c>
      <c r="B14" s="34" t="s">
        <v>15</v>
      </c>
      <c r="C14" s="25"/>
      <c r="D14" s="58"/>
      <c r="E14" s="11"/>
      <c r="G14" s="8" t="s">
        <v>14</v>
      </c>
      <c r="H14" s="34" t="s">
        <v>15</v>
      </c>
      <c r="I14" s="25"/>
      <c r="J14" s="58"/>
      <c r="K14" s="11"/>
    </row>
    <row r="15" spans="1:11" x14ac:dyDescent="0.25">
      <c r="A15" s="9" t="s">
        <v>16</v>
      </c>
      <c r="B15" s="38" t="s">
        <v>5</v>
      </c>
      <c r="C15" s="53" t="s">
        <v>3</v>
      </c>
      <c r="D15" s="54"/>
      <c r="E15" s="10"/>
      <c r="G15" s="9" t="s">
        <v>16</v>
      </c>
      <c r="H15" s="38" t="s">
        <v>5</v>
      </c>
      <c r="I15" s="53" t="s">
        <v>3</v>
      </c>
      <c r="J15" s="54"/>
      <c r="K15" s="10"/>
    </row>
    <row r="16" spans="1:11" ht="24" x14ac:dyDescent="0.25">
      <c r="A16" s="9" t="s">
        <v>17</v>
      </c>
      <c r="B16" s="38" t="s">
        <v>7</v>
      </c>
      <c r="C16" s="53" t="s">
        <v>3</v>
      </c>
      <c r="D16" s="54"/>
      <c r="E16" s="10"/>
      <c r="G16" s="9" t="s">
        <v>17</v>
      </c>
      <c r="H16" s="38" t="s">
        <v>7</v>
      </c>
      <c r="I16" s="53" t="s">
        <v>3</v>
      </c>
      <c r="J16" s="54"/>
      <c r="K16" s="10"/>
    </row>
    <row r="17" spans="1:11" ht="12" customHeight="1" x14ac:dyDescent="0.25">
      <c r="A17" s="9" t="s">
        <v>18</v>
      </c>
      <c r="B17" s="33" t="s">
        <v>8</v>
      </c>
      <c r="C17" s="31" t="s">
        <v>3</v>
      </c>
      <c r="D17" s="54"/>
      <c r="E17" s="10" t="s">
        <v>111</v>
      </c>
      <c r="G17" s="9" t="s">
        <v>18</v>
      </c>
      <c r="H17" s="33" t="s">
        <v>8</v>
      </c>
      <c r="I17" s="111" t="s">
        <v>3</v>
      </c>
      <c r="J17" s="54"/>
      <c r="K17" s="10" t="s">
        <v>111</v>
      </c>
    </row>
    <row r="18" spans="1:11" ht="12" customHeight="1" x14ac:dyDescent="0.25">
      <c r="A18" s="9" t="s">
        <v>19</v>
      </c>
      <c r="B18" s="33" t="s">
        <v>79</v>
      </c>
      <c r="C18" s="31" t="s">
        <v>3</v>
      </c>
      <c r="D18" s="54"/>
      <c r="E18" s="10" t="s">
        <v>111</v>
      </c>
      <c r="G18" s="9" t="s">
        <v>19</v>
      </c>
      <c r="H18" s="33" t="s">
        <v>79</v>
      </c>
      <c r="I18" s="111" t="s">
        <v>3</v>
      </c>
      <c r="J18" s="54"/>
      <c r="K18" s="10" t="s">
        <v>111</v>
      </c>
    </row>
    <row r="19" spans="1:11" ht="12" customHeight="1" x14ac:dyDescent="0.25">
      <c r="A19" s="9" t="s">
        <v>20</v>
      </c>
      <c r="B19" s="33" t="s">
        <v>80</v>
      </c>
      <c r="C19" s="31" t="s">
        <v>3</v>
      </c>
      <c r="D19" s="54"/>
      <c r="E19" s="10" t="s">
        <v>111</v>
      </c>
      <c r="G19" s="9" t="s">
        <v>20</v>
      </c>
      <c r="H19" s="33" t="s">
        <v>80</v>
      </c>
      <c r="I19" s="111" t="s">
        <v>3</v>
      </c>
      <c r="J19" s="54"/>
      <c r="K19" s="10" t="s">
        <v>111</v>
      </c>
    </row>
    <row r="20" spans="1:11" ht="12" customHeight="1" x14ac:dyDescent="0.25">
      <c r="A20" s="9" t="s">
        <v>21</v>
      </c>
      <c r="B20" s="33" t="s">
        <v>9</v>
      </c>
      <c r="C20" s="31" t="s">
        <v>3</v>
      </c>
      <c r="D20" s="54"/>
      <c r="E20" s="10" t="s">
        <v>111</v>
      </c>
      <c r="G20" s="9" t="s">
        <v>21</v>
      </c>
      <c r="H20" s="33" t="s">
        <v>9</v>
      </c>
      <c r="I20" s="111" t="s">
        <v>3</v>
      </c>
      <c r="J20" s="54"/>
      <c r="K20" s="10" t="s">
        <v>111</v>
      </c>
    </row>
    <row r="21" spans="1:11" ht="12" customHeight="1" x14ac:dyDescent="0.25">
      <c r="A21" s="8" t="s">
        <v>22</v>
      </c>
      <c r="B21" s="34" t="s">
        <v>114</v>
      </c>
      <c r="C21" s="25"/>
      <c r="D21" s="58"/>
      <c r="E21" s="11"/>
      <c r="G21" s="8" t="s">
        <v>22</v>
      </c>
      <c r="H21" s="34" t="s">
        <v>114</v>
      </c>
      <c r="I21" s="25"/>
      <c r="J21" s="58"/>
      <c r="K21" s="11"/>
    </row>
    <row r="22" spans="1:11" ht="12" customHeight="1" x14ac:dyDescent="0.25">
      <c r="A22" s="8" t="s">
        <v>23</v>
      </c>
      <c r="B22" s="34" t="s">
        <v>24</v>
      </c>
      <c r="C22" s="25"/>
      <c r="D22" s="61"/>
      <c r="E22" s="11"/>
      <c r="G22" s="8" t="s">
        <v>23</v>
      </c>
      <c r="H22" s="34" t="s">
        <v>24</v>
      </c>
      <c r="I22" s="25"/>
      <c r="J22" s="61"/>
      <c r="K22" s="11"/>
    </row>
    <row r="23" spans="1:11" ht="12" customHeight="1" x14ac:dyDescent="0.25">
      <c r="A23" s="26" t="s">
        <v>46</v>
      </c>
      <c r="B23" s="49" t="s">
        <v>136</v>
      </c>
      <c r="C23" s="31" t="s">
        <v>3</v>
      </c>
      <c r="D23" s="54"/>
      <c r="E23" s="3"/>
      <c r="G23" s="108" t="s">
        <v>46</v>
      </c>
      <c r="H23" s="49" t="s">
        <v>136</v>
      </c>
      <c r="I23" s="111" t="s">
        <v>97</v>
      </c>
      <c r="J23" s="54"/>
      <c r="K23" s="3"/>
    </row>
    <row r="24" spans="1:11" x14ac:dyDescent="0.25">
      <c r="A24" s="27" t="s">
        <v>45</v>
      </c>
      <c r="B24" s="6" t="s">
        <v>85</v>
      </c>
      <c r="C24" s="31" t="s">
        <v>3</v>
      </c>
      <c r="D24" s="54"/>
      <c r="E24" s="3"/>
      <c r="G24" s="27" t="s">
        <v>45</v>
      </c>
      <c r="H24" s="6" t="s">
        <v>85</v>
      </c>
      <c r="I24" s="111" t="s">
        <v>97</v>
      </c>
      <c r="J24" s="54"/>
      <c r="K24" s="3"/>
    </row>
    <row r="25" spans="1:11" x14ac:dyDescent="0.25">
      <c r="A25" s="27" t="s">
        <v>47</v>
      </c>
      <c r="B25" s="6" t="s">
        <v>86</v>
      </c>
      <c r="C25" s="31" t="s">
        <v>3</v>
      </c>
      <c r="D25" s="54"/>
      <c r="E25" s="3"/>
      <c r="G25" s="27" t="s">
        <v>47</v>
      </c>
      <c r="H25" s="6" t="s">
        <v>86</v>
      </c>
      <c r="I25" s="111" t="s">
        <v>97</v>
      </c>
      <c r="J25" s="54"/>
      <c r="K25" s="3"/>
    </row>
    <row r="26" spans="1:11" ht="12" customHeight="1" x14ac:dyDescent="0.25">
      <c r="A26" s="8" t="s">
        <v>13</v>
      </c>
      <c r="B26" s="34" t="s">
        <v>25</v>
      </c>
      <c r="C26" s="25"/>
      <c r="D26" s="61"/>
      <c r="E26" s="11"/>
      <c r="G26" s="8" t="s">
        <v>13</v>
      </c>
      <c r="H26" s="34" t="s">
        <v>25</v>
      </c>
      <c r="I26" s="25"/>
      <c r="J26" s="61"/>
      <c r="K26" s="11"/>
    </row>
    <row r="27" spans="1:11" ht="12" customHeight="1" x14ac:dyDescent="0.25">
      <c r="A27" s="45" t="s">
        <v>16</v>
      </c>
      <c r="B27" s="46" t="s">
        <v>26</v>
      </c>
      <c r="C27" s="43"/>
      <c r="D27" s="62"/>
      <c r="E27" s="47"/>
      <c r="G27" s="45" t="s">
        <v>16</v>
      </c>
      <c r="H27" s="46" t="s">
        <v>26</v>
      </c>
      <c r="I27" s="43"/>
      <c r="J27" s="62"/>
      <c r="K27" s="47"/>
    </row>
    <row r="28" spans="1:11" ht="24.75" customHeight="1" x14ac:dyDescent="0.25">
      <c r="A28" s="9" t="s">
        <v>27</v>
      </c>
      <c r="B28" s="39" t="s">
        <v>12</v>
      </c>
      <c r="C28" s="31"/>
      <c r="D28" s="63"/>
      <c r="E28" s="48"/>
      <c r="G28" s="9" t="s">
        <v>27</v>
      </c>
      <c r="H28" s="39" t="s">
        <v>12</v>
      </c>
      <c r="I28" s="111"/>
      <c r="J28" s="63"/>
      <c r="K28" s="48"/>
    </row>
    <row r="29" spans="1:11" ht="25.5" customHeight="1" x14ac:dyDescent="0.25">
      <c r="A29" s="9"/>
      <c r="B29" s="7" t="s">
        <v>88</v>
      </c>
      <c r="C29" s="31" t="s">
        <v>97</v>
      </c>
      <c r="D29" s="54"/>
      <c r="E29" s="10"/>
      <c r="G29" s="9"/>
      <c r="H29" s="7" t="s">
        <v>88</v>
      </c>
      <c r="I29" s="111" t="s">
        <v>3</v>
      </c>
      <c r="J29" s="54"/>
      <c r="K29" s="10"/>
    </row>
    <row r="30" spans="1:11" x14ac:dyDescent="0.25">
      <c r="A30" s="9"/>
      <c r="B30" s="7" t="s">
        <v>87</v>
      </c>
      <c r="C30" s="31" t="s">
        <v>97</v>
      </c>
      <c r="D30" s="54"/>
      <c r="E30" s="10"/>
      <c r="G30" s="9"/>
      <c r="H30" s="7" t="s">
        <v>87</v>
      </c>
      <c r="I30" s="111" t="s">
        <v>3</v>
      </c>
      <c r="J30" s="54"/>
      <c r="K30" s="10"/>
    </row>
    <row r="31" spans="1:11" x14ac:dyDescent="0.25">
      <c r="A31" s="9"/>
      <c r="B31" s="7" t="s">
        <v>89</v>
      </c>
      <c r="C31" s="31" t="s">
        <v>97</v>
      </c>
      <c r="D31" s="54"/>
      <c r="E31" s="10"/>
      <c r="G31" s="9"/>
      <c r="H31" s="7" t="s">
        <v>89</v>
      </c>
      <c r="I31" s="111" t="s">
        <v>3</v>
      </c>
      <c r="J31" s="54"/>
      <c r="K31" s="10"/>
    </row>
    <row r="32" spans="1:11" x14ac:dyDescent="0.25">
      <c r="A32" s="9"/>
      <c r="B32" s="7" t="s">
        <v>90</v>
      </c>
      <c r="C32" s="31" t="s">
        <v>97</v>
      </c>
      <c r="D32" s="54"/>
      <c r="E32" s="10"/>
      <c r="G32" s="9"/>
      <c r="H32" s="7" t="s">
        <v>90</v>
      </c>
      <c r="I32" s="111" t="s">
        <v>3</v>
      </c>
      <c r="J32" s="54"/>
      <c r="K32" s="10"/>
    </row>
    <row r="33" spans="1:11" x14ac:dyDescent="0.25">
      <c r="A33" s="9"/>
      <c r="B33" s="7" t="s">
        <v>10</v>
      </c>
      <c r="C33" s="31" t="s">
        <v>97</v>
      </c>
      <c r="D33" s="54"/>
      <c r="E33" s="10"/>
      <c r="G33" s="9"/>
      <c r="H33" s="7" t="s">
        <v>10</v>
      </c>
      <c r="I33" s="111" t="s">
        <v>3</v>
      </c>
      <c r="J33" s="54"/>
      <c r="K33" s="10"/>
    </row>
    <row r="34" spans="1:11" x14ac:dyDescent="0.25">
      <c r="A34" s="9"/>
      <c r="B34" s="12" t="s">
        <v>11</v>
      </c>
      <c r="C34" s="31" t="s">
        <v>97</v>
      </c>
      <c r="D34" s="54"/>
      <c r="E34" s="10"/>
      <c r="G34" s="9"/>
      <c r="H34" s="12" t="s">
        <v>11</v>
      </c>
      <c r="I34" s="111" t="s">
        <v>3</v>
      </c>
      <c r="J34" s="54"/>
      <c r="K34" s="10"/>
    </row>
    <row r="35" spans="1:11" ht="24.75" customHeight="1" x14ac:dyDescent="0.25">
      <c r="A35" s="30" t="s">
        <v>28</v>
      </c>
      <c r="B35" s="37" t="s">
        <v>91</v>
      </c>
      <c r="C35" s="31" t="s">
        <v>97</v>
      </c>
      <c r="D35" s="54"/>
      <c r="E35" s="10"/>
      <c r="G35" s="30" t="s">
        <v>28</v>
      </c>
      <c r="H35" s="37" t="s">
        <v>91</v>
      </c>
      <c r="I35" s="111" t="s">
        <v>97</v>
      </c>
      <c r="J35" s="54"/>
      <c r="K35" s="10"/>
    </row>
    <row r="36" spans="1:11" ht="24" customHeight="1" x14ac:dyDescent="0.25">
      <c r="A36" s="30" t="s">
        <v>17</v>
      </c>
      <c r="B36" s="37" t="s">
        <v>92</v>
      </c>
      <c r="C36" s="31" t="s">
        <v>97</v>
      </c>
      <c r="D36" s="54"/>
      <c r="E36" s="3"/>
      <c r="G36" s="30" t="s">
        <v>17</v>
      </c>
      <c r="H36" s="37" t="s">
        <v>92</v>
      </c>
      <c r="I36" s="111" t="s">
        <v>97</v>
      </c>
      <c r="J36" s="54"/>
      <c r="K36" s="3"/>
    </row>
    <row r="37" spans="1:11" ht="12" customHeight="1" x14ac:dyDescent="0.25">
      <c r="A37" s="9" t="s">
        <v>36</v>
      </c>
      <c r="B37" s="33" t="s">
        <v>29</v>
      </c>
      <c r="C37" s="31" t="s">
        <v>97</v>
      </c>
      <c r="D37" s="54"/>
      <c r="E37" s="3"/>
      <c r="G37" s="9" t="s">
        <v>36</v>
      </c>
      <c r="H37" s="33" t="s">
        <v>29</v>
      </c>
      <c r="I37" s="111" t="s">
        <v>97</v>
      </c>
      <c r="J37" s="54"/>
      <c r="K37" s="3"/>
    </row>
    <row r="38" spans="1:11" ht="12" customHeight="1" x14ac:dyDescent="0.25">
      <c r="A38" s="9" t="s">
        <v>37</v>
      </c>
      <c r="B38" s="33" t="s">
        <v>30</v>
      </c>
      <c r="C38" s="31" t="s">
        <v>97</v>
      </c>
      <c r="D38" s="54"/>
      <c r="E38" s="3"/>
      <c r="G38" s="9" t="s">
        <v>37</v>
      </c>
      <c r="H38" s="33" t="s">
        <v>30</v>
      </c>
      <c r="I38" s="111" t="s">
        <v>97</v>
      </c>
      <c r="J38" s="54"/>
      <c r="K38" s="3"/>
    </row>
    <row r="39" spans="1:11" ht="12" customHeight="1" x14ac:dyDescent="0.25">
      <c r="A39" s="9" t="s">
        <v>38</v>
      </c>
      <c r="B39" s="33" t="s">
        <v>31</v>
      </c>
      <c r="C39" s="31" t="s">
        <v>97</v>
      </c>
      <c r="D39" s="54"/>
      <c r="E39" s="3"/>
      <c r="G39" s="9" t="s">
        <v>38</v>
      </c>
      <c r="H39" s="33" t="s">
        <v>31</v>
      </c>
      <c r="I39" s="111" t="s">
        <v>97</v>
      </c>
      <c r="J39" s="54"/>
      <c r="K39" s="3"/>
    </row>
    <row r="40" spans="1:11" ht="12" customHeight="1" x14ac:dyDescent="0.25">
      <c r="A40" s="9" t="s">
        <v>39</v>
      </c>
      <c r="B40" s="33" t="s">
        <v>32</v>
      </c>
      <c r="C40" s="31" t="s">
        <v>97</v>
      </c>
      <c r="D40" s="54"/>
      <c r="E40" s="3"/>
      <c r="G40" s="9" t="s">
        <v>39</v>
      </c>
      <c r="H40" s="33" t="s">
        <v>32</v>
      </c>
      <c r="I40" s="111" t="s">
        <v>97</v>
      </c>
      <c r="J40" s="54"/>
      <c r="K40" s="3"/>
    </row>
    <row r="41" spans="1:11" ht="12" customHeight="1" x14ac:dyDescent="0.25">
      <c r="A41" s="9" t="s">
        <v>40</v>
      </c>
      <c r="B41" s="33" t="s">
        <v>33</v>
      </c>
      <c r="C41" s="31" t="s">
        <v>97</v>
      </c>
      <c r="D41" s="54"/>
      <c r="E41" s="3"/>
      <c r="G41" s="9" t="s">
        <v>40</v>
      </c>
      <c r="H41" s="33" t="s">
        <v>33</v>
      </c>
      <c r="I41" s="111" t="s">
        <v>97</v>
      </c>
      <c r="J41" s="54"/>
      <c r="K41" s="3"/>
    </row>
    <row r="42" spans="1:11" ht="12" customHeight="1" x14ac:dyDescent="0.25">
      <c r="A42" s="9" t="s">
        <v>41</v>
      </c>
      <c r="B42" s="33" t="s">
        <v>34</v>
      </c>
      <c r="C42" s="31" t="s">
        <v>97</v>
      </c>
      <c r="D42" s="54"/>
      <c r="E42" s="3"/>
      <c r="G42" s="9" t="s">
        <v>41</v>
      </c>
      <c r="H42" s="33" t="s">
        <v>34</v>
      </c>
      <c r="I42" s="111" t="s">
        <v>97</v>
      </c>
      <c r="J42" s="54"/>
      <c r="K42" s="3"/>
    </row>
    <row r="43" spans="1:11" ht="12" customHeight="1" x14ac:dyDescent="0.25">
      <c r="A43" s="9" t="s">
        <v>42</v>
      </c>
      <c r="B43" s="33" t="s">
        <v>35</v>
      </c>
      <c r="C43" s="31" t="s">
        <v>97</v>
      </c>
      <c r="D43" s="54"/>
      <c r="E43" s="3"/>
      <c r="G43" s="9" t="s">
        <v>42</v>
      </c>
      <c r="H43" s="33" t="s">
        <v>35</v>
      </c>
      <c r="I43" s="111" t="s">
        <v>97</v>
      </c>
      <c r="J43" s="54"/>
      <c r="K43" s="3"/>
    </row>
    <row r="44" spans="1:11" ht="12" customHeight="1" x14ac:dyDescent="0.25">
      <c r="A44" s="8" t="s">
        <v>43</v>
      </c>
      <c r="B44" s="34" t="s">
        <v>44</v>
      </c>
      <c r="C44" s="25"/>
      <c r="D44" s="61"/>
      <c r="E44" s="11"/>
      <c r="G44" s="8" t="s">
        <v>43</v>
      </c>
      <c r="H44" s="34" t="s">
        <v>44</v>
      </c>
      <c r="I44" s="25"/>
      <c r="J44" s="61"/>
      <c r="K44" s="11"/>
    </row>
    <row r="45" spans="1:11" ht="12" customHeight="1" x14ac:dyDescent="0.25">
      <c r="A45" s="9" t="s">
        <v>46</v>
      </c>
      <c r="B45" s="33" t="s">
        <v>81</v>
      </c>
      <c r="C45" s="31" t="s">
        <v>97</v>
      </c>
      <c r="D45" s="54"/>
      <c r="E45" s="3"/>
      <c r="G45" s="9" t="s">
        <v>46</v>
      </c>
      <c r="H45" s="33" t="s">
        <v>81</v>
      </c>
      <c r="I45" s="111" t="s">
        <v>97</v>
      </c>
      <c r="J45" s="54"/>
      <c r="K45" s="3"/>
    </row>
    <row r="46" spans="1:11" ht="12" customHeight="1" x14ac:dyDescent="0.25">
      <c r="A46" s="9" t="s">
        <v>45</v>
      </c>
      <c r="B46" s="33" t="s">
        <v>51</v>
      </c>
      <c r="C46" s="31" t="s">
        <v>97</v>
      </c>
      <c r="D46" s="54"/>
      <c r="E46" s="3"/>
      <c r="G46" s="9" t="s">
        <v>45</v>
      </c>
      <c r="H46" s="33" t="s">
        <v>51</v>
      </c>
      <c r="I46" s="111" t="s">
        <v>97</v>
      </c>
      <c r="J46" s="54"/>
      <c r="K46" s="3"/>
    </row>
    <row r="47" spans="1:11" ht="12" customHeight="1" x14ac:dyDescent="0.25">
      <c r="A47" s="9" t="s">
        <v>47</v>
      </c>
      <c r="B47" s="33" t="s">
        <v>82</v>
      </c>
      <c r="C47" s="31" t="s">
        <v>97</v>
      </c>
      <c r="D47" s="54"/>
      <c r="E47" s="3"/>
      <c r="G47" s="9" t="s">
        <v>47</v>
      </c>
      <c r="H47" s="33" t="s">
        <v>82</v>
      </c>
      <c r="I47" s="111" t="s">
        <v>97</v>
      </c>
      <c r="J47" s="54"/>
      <c r="K47" s="3"/>
    </row>
    <row r="48" spans="1:11" ht="12" customHeight="1" x14ac:dyDescent="0.25">
      <c r="A48" s="9" t="s">
        <v>48</v>
      </c>
      <c r="B48" s="33" t="s">
        <v>52</v>
      </c>
      <c r="C48" s="31" t="s">
        <v>97</v>
      </c>
      <c r="D48" s="54"/>
      <c r="E48" s="3"/>
      <c r="G48" s="9" t="s">
        <v>48</v>
      </c>
      <c r="H48" s="33" t="s">
        <v>52</v>
      </c>
      <c r="I48" s="111" t="s">
        <v>97</v>
      </c>
      <c r="J48" s="54"/>
      <c r="K48" s="3"/>
    </row>
    <row r="49" spans="1:11" ht="12" customHeight="1" x14ac:dyDescent="0.25">
      <c r="A49" s="9" t="s">
        <v>49</v>
      </c>
      <c r="B49" s="33" t="s">
        <v>53</v>
      </c>
      <c r="C49" s="31" t="s">
        <v>97</v>
      </c>
      <c r="D49" s="54"/>
      <c r="E49" s="3"/>
      <c r="G49" s="9" t="s">
        <v>49</v>
      </c>
      <c r="H49" s="33" t="s">
        <v>53</v>
      </c>
      <c r="I49" s="111" t="s">
        <v>97</v>
      </c>
      <c r="J49" s="54"/>
      <c r="K49" s="3"/>
    </row>
    <row r="50" spans="1:11" ht="29.25" customHeight="1" x14ac:dyDescent="0.25">
      <c r="A50" s="9" t="s">
        <v>50</v>
      </c>
      <c r="B50" s="33" t="s">
        <v>54</v>
      </c>
      <c r="C50" s="31" t="s">
        <v>97</v>
      </c>
      <c r="D50" s="54"/>
      <c r="E50" s="3"/>
      <c r="G50" s="9" t="s">
        <v>50</v>
      </c>
      <c r="H50" s="33" t="s">
        <v>54</v>
      </c>
      <c r="I50" s="111" t="s">
        <v>97</v>
      </c>
      <c r="J50" s="54"/>
      <c r="K50" s="3"/>
    </row>
    <row r="51" spans="1:11" ht="23.25" customHeight="1" x14ac:dyDescent="0.25">
      <c r="A51" s="8" t="s">
        <v>55</v>
      </c>
      <c r="B51" s="34" t="s">
        <v>57</v>
      </c>
      <c r="C51" s="15"/>
      <c r="D51" s="64"/>
      <c r="E51" s="13"/>
      <c r="G51" s="8" t="s">
        <v>55</v>
      </c>
      <c r="H51" s="34" t="s">
        <v>57</v>
      </c>
      <c r="I51" s="15"/>
      <c r="J51" s="64"/>
      <c r="K51" s="13"/>
    </row>
    <row r="52" spans="1:11" ht="12" customHeight="1" x14ac:dyDescent="0.25">
      <c r="A52" s="9" t="s">
        <v>56</v>
      </c>
      <c r="B52" s="33" t="s">
        <v>25</v>
      </c>
      <c r="C52" s="31" t="s">
        <v>97</v>
      </c>
      <c r="D52" s="54"/>
      <c r="E52" s="3"/>
      <c r="G52" s="9" t="s">
        <v>56</v>
      </c>
      <c r="H52" s="33" t="s">
        <v>25</v>
      </c>
      <c r="I52" s="111" t="s">
        <v>3</v>
      </c>
      <c r="J52" s="54"/>
      <c r="K52" s="3"/>
    </row>
    <row r="53" spans="1:11" ht="12" customHeight="1" x14ac:dyDescent="0.25">
      <c r="A53" s="9" t="s">
        <v>58</v>
      </c>
      <c r="B53" s="33" t="s">
        <v>24</v>
      </c>
      <c r="C53" s="31" t="s">
        <v>3</v>
      </c>
      <c r="D53" s="54"/>
      <c r="E53" s="3"/>
      <c r="G53" s="9" t="s">
        <v>58</v>
      </c>
      <c r="H53" s="33" t="s">
        <v>24</v>
      </c>
      <c r="I53" s="111" t="s">
        <v>97</v>
      </c>
      <c r="J53" s="54"/>
      <c r="K53" s="3"/>
    </row>
    <row r="54" spans="1:11" ht="12" customHeight="1" x14ac:dyDescent="0.25">
      <c r="A54" s="9" t="s">
        <v>59</v>
      </c>
      <c r="B54" s="33" t="s">
        <v>44</v>
      </c>
      <c r="C54" s="31" t="s">
        <v>97</v>
      </c>
      <c r="D54" s="54"/>
      <c r="E54" s="3"/>
      <c r="G54" s="9" t="s">
        <v>59</v>
      </c>
      <c r="H54" s="33" t="s">
        <v>44</v>
      </c>
      <c r="I54" s="111" t="s">
        <v>97</v>
      </c>
      <c r="J54" s="54"/>
      <c r="K54" s="3"/>
    </row>
    <row r="55" spans="1:11" ht="12" customHeight="1" x14ac:dyDescent="0.25">
      <c r="A55" s="8" t="s">
        <v>60</v>
      </c>
      <c r="B55" s="34" t="s">
        <v>165</v>
      </c>
      <c r="C55" s="15"/>
      <c r="D55" s="64"/>
      <c r="E55" s="13"/>
      <c r="G55" s="8" t="s">
        <v>60</v>
      </c>
      <c r="H55" s="34" t="s">
        <v>165</v>
      </c>
      <c r="I55" s="15"/>
      <c r="J55" s="64"/>
      <c r="K55" s="13"/>
    </row>
    <row r="56" spans="1:11" ht="12" customHeight="1" x14ac:dyDescent="0.25">
      <c r="A56" s="41" t="s">
        <v>115</v>
      </c>
      <c r="B56" s="46" t="s">
        <v>137</v>
      </c>
      <c r="C56" s="43"/>
      <c r="D56" s="62"/>
      <c r="E56" s="51"/>
      <c r="G56" s="41" t="s">
        <v>115</v>
      </c>
      <c r="H56" s="46" t="s">
        <v>137</v>
      </c>
      <c r="I56" s="43"/>
      <c r="J56" s="62"/>
      <c r="K56" s="51"/>
    </row>
    <row r="57" spans="1:11" ht="45" customHeight="1" x14ac:dyDescent="0.25">
      <c r="A57" s="109" t="s">
        <v>46</v>
      </c>
      <c r="B57" s="28" t="s">
        <v>166</v>
      </c>
      <c r="C57" s="111" t="s">
        <v>3</v>
      </c>
      <c r="D57" s="54"/>
      <c r="E57" s="3"/>
      <c r="G57" s="109" t="s">
        <v>46</v>
      </c>
      <c r="H57" s="28" t="s">
        <v>166</v>
      </c>
      <c r="I57" s="111" t="s">
        <v>3</v>
      </c>
      <c r="J57" s="54"/>
      <c r="K57" s="3" t="s">
        <v>203</v>
      </c>
    </row>
    <row r="58" spans="1:11" ht="87" customHeight="1" x14ac:dyDescent="0.25">
      <c r="A58" s="117" t="s">
        <v>45</v>
      </c>
      <c r="B58" s="35"/>
      <c r="C58" s="164" t="s">
        <v>3</v>
      </c>
      <c r="D58" s="166"/>
      <c r="E58" s="176"/>
      <c r="G58" s="117" t="s">
        <v>45</v>
      </c>
      <c r="H58" s="35"/>
      <c r="I58" s="164" t="s">
        <v>3</v>
      </c>
      <c r="J58" s="166"/>
      <c r="K58" s="168" t="s">
        <v>203</v>
      </c>
    </row>
    <row r="59" spans="1:11" ht="14.25" customHeight="1" x14ac:dyDescent="0.25">
      <c r="A59" s="118">
        <v>0.75</v>
      </c>
      <c r="B59" s="120">
        <f>75%*D2</f>
        <v>43.434728017241383</v>
      </c>
      <c r="C59" s="173"/>
      <c r="D59" s="174"/>
      <c r="E59" s="177"/>
      <c r="G59" s="118">
        <v>0.75</v>
      </c>
      <c r="H59" s="120">
        <f>75%*J2</f>
        <v>43.434728017241383</v>
      </c>
      <c r="I59" s="173"/>
      <c r="J59" s="174"/>
      <c r="K59" s="175"/>
    </row>
    <row r="60" spans="1:11" x14ac:dyDescent="0.25">
      <c r="A60" s="119">
        <v>1.2</v>
      </c>
      <c r="B60" s="120">
        <f>120%*D2</f>
        <v>69.495564827586207</v>
      </c>
      <c r="C60" s="173"/>
      <c r="D60" s="174"/>
      <c r="E60" s="177"/>
      <c r="G60" s="119">
        <v>1.2</v>
      </c>
      <c r="H60" s="120">
        <f>120%*J2</f>
        <v>69.495564827586207</v>
      </c>
      <c r="I60" s="173"/>
      <c r="J60" s="174"/>
      <c r="K60" s="175"/>
    </row>
    <row r="61" spans="1:11" x14ac:dyDescent="0.25">
      <c r="A61" s="119">
        <v>1.5</v>
      </c>
      <c r="B61" s="120">
        <f>150%*D2</f>
        <v>86.869456034482766</v>
      </c>
      <c r="C61" s="165"/>
      <c r="D61" s="167"/>
      <c r="E61" s="178"/>
      <c r="G61" s="119">
        <v>1.5</v>
      </c>
      <c r="H61" s="120">
        <f>150%*J2</f>
        <v>86.869456034482766</v>
      </c>
      <c r="I61" s="165"/>
      <c r="J61" s="167"/>
      <c r="K61" s="169"/>
    </row>
    <row r="62" spans="1:11" ht="37.5" customHeight="1" x14ac:dyDescent="0.25">
      <c r="A62" s="9" t="s">
        <v>47</v>
      </c>
      <c r="B62" s="33" t="s">
        <v>134</v>
      </c>
      <c r="C62" s="111" t="s">
        <v>3</v>
      </c>
      <c r="D62" s="54"/>
      <c r="E62" s="3" t="s">
        <v>192</v>
      </c>
      <c r="G62" s="9" t="s">
        <v>47</v>
      </c>
      <c r="H62" s="33" t="s">
        <v>134</v>
      </c>
      <c r="I62" s="111" t="s">
        <v>3</v>
      </c>
      <c r="J62" s="54"/>
      <c r="K62" s="3" t="s">
        <v>203</v>
      </c>
    </row>
    <row r="63" spans="1:11" s="74" customFormat="1" ht="96" customHeight="1" x14ac:dyDescent="0.25">
      <c r="A63" s="69" t="s">
        <v>48</v>
      </c>
      <c r="B63" s="70" t="s">
        <v>167</v>
      </c>
      <c r="C63" s="71" t="s">
        <v>3</v>
      </c>
      <c r="D63" s="72"/>
      <c r="E63" s="73"/>
      <c r="G63" s="69" t="s">
        <v>48</v>
      </c>
      <c r="H63" s="70" t="s">
        <v>167</v>
      </c>
      <c r="I63" s="71" t="s">
        <v>3</v>
      </c>
      <c r="J63" s="72"/>
      <c r="K63" s="3" t="s">
        <v>203</v>
      </c>
    </row>
    <row r="64" spans="1:11" s="74" customFormat="1" x14ac:dyDescent="0.25">
      <c r="A64" s="69" t="s">
        <v>49</v>
      </c>
      <c r="B64" s="70" t="s">
        <v>138</v>
      </c>
      <c r="C64" s="71" t="s">
        <v>3</v>
      </c>
      <c r="D64" s="72"/>
      <c r="E64" s="73"/>
      <c r="G64" s="69" t="s">
        <v>49</v>
      </c>
      <c r="H64" s="70" t="s">
        <v>138</v>
      </c>
      <c r="I64" s="71" t="s">
        <v>3</v>
      </c>
      <c r="J64" s="72"/>
      <c r="K64" s="3" t="s">
        <v>203</v>
      </c>
    </row>
    <row r="65" spans="1:11" ht="26.25" customHeight="1" x14ac:dyDescent="0.25">
      <c r="A65" s="9" t="s">
        <v>135</v>
      </c>
      <c r="B65" s="33" t="s">
        <v>61</v>
      </c>
      <c r="C65" s="111" t="s">
        <v>3</v>
      </c>
      <c r="D65" s="54"/>
      <c r="E65" s="3"/>
      <c r="G65" s="9" t="s">
        <v>135</v>
      </c>
      <c r="H65" s="33" t="s">
        <v>61</v>
      </c>
      <c r="I65" s="111" t="s">
        <v>3</v>
      </c>
      <c r="J65" s="54"/>
      <c r="K65" s="3" t="s">
        <v>203</v>
      </c>
    </row>
    <row r="66" spans="1:11" ht="12" customHeight="1" x14ac:dyDescent="0.25">
      <c r="A66" s="9" t="s">
        <v>139</v>
      </c>
      <c r="B66" s="33" t="s">
        <v>62</v>
      </c>
      <c r="C66" s="111" t="s">
        <v>97</v>
      </c>
      <c r="D66" s="54"/>
      <c r="E66" s="3"/>
      <c r="G66" s="9" t="s">
        <v>139</v>
      </c>
      <c r="H66" s="33" t="s">
        <v>62</v>
      </c>
      <c r="I66" s="111" t="s">
        <v>97</v>
      </c>
      <c r="J66" s="54"/>
      <c r="K66" s="3"/>
    </row>
    <row r="67" spans="1:11" ht="12" customHeight="1" x14ac:dyDescent="0.25">
      <c r="A67" s="9"/>
      <c r="B67" s="33"/>
      <c r="C67" s="111"/>
      <c r="D67" s="54"/>
      <c r="E67" s="3"/>
      <c r="G67" s="9"/>
      <c r="H67" s="33"/>
      <c r="I67" s="111"/>
      <c r="J67" s="54"/>
      <c r="K67" s="3"/>
    </row>
    <row r="68" spans="1:11" x14ac:dyDescent="0.25">
      <c r="A68" s="8" t="s">
        <v>63</v>
      </c>
      <c r="B68" s="22" t="s">
        <v>64</v>
      </c>
      <c r="C68" s="15"/>
      <c r="D68" s="64"/>
      <c r="E68" s="16"/>
      <c r="G68" s="8" t="s">
        <v>63</v>
      </c>
      <c r="H68" s="22" t="s">
        <v>64</v>
      </c>
      <c r="I68" s="15"/>
      <c r="J68" s="64"/>
      <c r="K68" s="16"/>
    </row>
    <row r="69" spans="1:11" ht="12" customHeight="1" x14ac:dyDescent="0.25">
      <c r="A69" s="1"/>
      <c r="B69" s="32" t="s">
        <v>168</v>
      </c>
      <c r="C69" s="31"/>
      <c r="D69" s="54"/>
      <c r="E69" s="3"/>
      <c r="G69" s="1"/>
      <c r="H69" s="32" t="s">
        <v>168</v>
      </c>
      <c r="I69" s="111"/>
      <c r="J69" s="54"/>
      <c r="K69" s="3"/>
    </row>
    <row r="70" spans="1:11" x14ac:dyDescent="0.25">
      <c r="A70" s="9" t="s">
        <v>115</v>
      </c>
      <c r="B70" s="35" t="s">
        <v>152</v>
      </c>
      <c r="C70" s="31" t="s">
        <v>3</v>
      </c>
      <c r="D70" s="54"/>
      <c r="E70" s="3"/>
      <c r="G70" s="9" t="s">
        <v>115</v>
      </c>
      <c r="H70" s="35" t="s">
        <v>152</v>
      </c>
      <c r="I70" s="111" t="s">
        <v>3</v>
      </c>
      <c r="J70" s="54"/>
      <c r="K70" s="3"/>
    </row>
    <row r="71" spans="1:11" x14ac:dyDescent="0.25">
      <c r="A71" s="9" t="s">
        <v>116</v>
      </c>
      <c r="B71" s="29" t="s">
        <v>153</v>
      </c>
      <c r="C71" s="31" t="s">
        <v>3</v>
      </c>
      <c r="D71" s="54"/>
      <c r="E71" s="3"/>
      <c r="G71" s="9" t="s">
        <v>116</v>
      </c>
      <c r="H71" s="29" t="s">
        <v>153</v>
      </c>
      <c r="I71" s="111" t="s">
        <v>3</v>
      </c>
      <c r="J71" s="54"/>
      <c r="K71" s="3"/>
    </row>
    <row r="72" spans="1:11" x14ac:dyDescent="0.25">
      <c r="A72" s="9" t="s">
        <v>117</v>
      </c>
      <c r="B72" s="29" t="s">
        <v>118</v>
      </c>
      <c r="C72" s="111" t="s">
        <v>3</v>
      </c>
      <c r="D72" s="54"/>
      <c r="E72" s="3"/>
      <c r="G72" s="9" t="s">
        <v>117</v>
      </c>
      <c r="H72" s="29" t="s">
        <v>118</v>
      </c>
      <c r="I72" s="111" t="s">
        <v>3</v>
      </c>
      <c r="J72" s="54"/>
      <c r="K72" s="3"/>
    </row>
    <row r="73" spans="1:11" x14ac:dyDescent="0.25">
      <c r="A73" s="9"/>
      <c r="B73" s="121" t="s">
        <v>169</v>
      </c>
      <c r="C73" s="111"/>
      <c r="D73" s="54"/>
      <c r="E73" s="3"/>
      <c r="G73" s="9"/>
      <c r="H73" s="121" t="s">
        <v>169</v>
      </c>
      <c r="I73" s="111"/>
      <c r="J73" s="54"/>
      <c r="K73" s="3"/>
    </row>
    <row r="74" spans="1:11" x14ac:dyDescent="0.25">
      <c r="A74" s="9" t="s">
        <v>115</v>
      </c>
      <c r="B74" s="35" t="s">
        <v>170</v>
      </c>
      <c r="C74" s="111" t="s">
        <v>97</v>
      </c>
      <c r="D74" s="54"/>
      <c r="E74" s="3"/>
      <c r="G74" s="9" t="s">
        <v>115</v>
      </c>
      <c r="H74" s="35" t="s">
        <v>170</v>
      </c>
      <c r="I74" s="111" t="s">
        <v>97</v>
      </c>
      <c r="J74" s="54"/>
      <c r="K74" s="3"/>
    </row>
    <row r="75" spans="1:11" x14ac:dyDescent="0.25">
      <c r="A75" s="9" t="s">
        <v>116</v>
      </c>
      <c r="B75" s="29" t="s">
        <v>171</v>
      </c>
      <c r="C75" s="111" t="s">
        <v>97</v>
      </c>
      <c r="D75" s="54"/>
      <c r="E75" s="3"/>
      <c r="G75" s="9" t="s">
        <v>116</v>
      </c>
      <c r="H75" s="29" t="s">
        <v>171</v>
      </c>
      <c r="I75" s="111" t="s">
        <v>97</v>
      </c>
      <c r="J75" s="54"/>
      <c r="K75" s="3"/>
    </row>
    <row r="76" spans="1:11" x14ac:dyDescent="0.25">
      <c r="A76" s="9" t="s">
        <v>117</v>
      </c>
      <c r="B76" s="29" t="s">
        <v>172</v>
      </c>
      <c r="C76" s="111" t="s">
        <v>97</v>
      </c>
      <c r="D76" s="54"/>
      <c r="E76" s="3"/>
      <c r="G76" s="9" t="s">
        <v>117</v>
      </c>
      <c r="H76" s="29" t="s">
        <v>172</v>
      </c>
      <c r="I76" s="111" t="s">
        <v>97</v>
      </c>
      <c r="J76" s="54"/>
      <c r="K76" s="3"/>
    </row>
    <row r="77" spans="1:11" x14ac:dyDescent="0.25">
      <c r="A77" s="8" t="s">
        <v>65</v>
      </c>
      <c r="B77" s="22" t="s">
        <v>119</v>
      </c>
      <c r="C77" s="15"/>
      <c r="D77" s="64"/>
      <c r="E77" s="16"/>
      <c r="G77" s="8" t="s">
        <v>65</v>
      </c>
      <c r="H77" s="22" t="s">
        <v>119</v>
      </c>
      <c r="I77" s="15"/>
      <c r="J77" s="64"/>
      <c r="K77" s="16"/>
    </row>
    <row r="78" spans="1:11" x14ac:dyDescent="0.25">
      <c r="A78" s="162" t="s">
        <v>108</v>
      </c>
      <c r="B78" s="28" t="s">
        <v>193</v>
      </c>
      <c r="C78" s="164" t="s">
        <v>3</v>
      </c>
      <c r="D78" s="166"/>
      <c r="E78" s="168"/>
      <c r="G78" s="162" t="s">
        <v>108</v>
      </c>
      <c r="H78" s="28" t="s">
        <v>193</v>
      </c>
      <c r="I78" s="164" t="s">
        <v>3</v>
      </c>
      <c r="J78" s="166"/>
      <c r="K78" s="168"/>
    </row>
    <row r="79" spans="1:11" x14ac:dyDescent="0.25">
      <c r="A79" s="163"/>
      <c r="B79" s="79">
        <f>10%*C2</f>
        <v>6717904.6000000006</v>
      </c>
      <c r="C79" s="165"/>
      <c r="D79" s="167"/>
      <c r="E79" s="169"/>
      <c r="G79" s="163"/>
      <c r="H79" s="79">
        <f>10%*I2</f>
        <v>6717904.6000000006</v>
      </c>
      <c r="I79" s="165"/>
      <c r="J79" s="167"/>
      <c r="K79" s="169"/>
    </row>
    <row r="80" spans="1:11" ht="12" customHeight="1" x14ac:dyDescent="0.25">
      <c r="A80" s="8" t="s">
        <v>66</v>
      </c>
      <c r="B80" s="34" t="s">
        <v>67</v>
      </c>
      <c r="C80" s="15"/>
      <c r="D80" s="64"/>
      <c r="E80" s="13"/>
      <c r="G80" s="8" t="s">
        <v>66</v>
      </c>
      <c r="H80" s="34" t="s">
        <v>67</v>
      </c>
      <c r="I80" s="15"/>
      <c r="J80" s="64"/>
      <c r="K80" s="13"/>
    </row>
    <row r="81" spans="1:11" x14ac:dyDescent="0.25">
      <c r="A81" s="9"/>
      <c r="B81" s="32" t="s">
        <v>168</v>
      </c>
      <c r="C81" s="31"/>
      <c r="D81" s="54"/>
      <c r="E81" s="3"/>
      <c r="G81" s="9"/>
      <c r="H81" s="32" t="s">
        <v>168</v>
      </c>
      <c r="I81" s="111"/>
      <c r="J81" s="54"/>
      <c r="K81" s="3"/>
    </row>
    <row r="82" spans="1:11" x14ac:dyDescent="0.25">
      <c r="A82" s="9" t="s">
        <v>120</v>
      </c>
      <c r="B82" s="29" t="s">
        <v>122</v>
      </c>
      <c r="C82" s="31" t="s">
        <v>3</v>
      </c>
      <c r="D82" s="54"/>
      <c r="E82" s="3"/>
      <c r="G82" s="9" t="s">
        <v>120</v>
      </c>
      <c r="H82" s="29" t="s">
        <v>122</v>
      </c>
      <c r="I82" s="111" t="s">
        <v>3</v>
      </c>
      <c r="J82" s="54"/>
      <c r="K82" s="3"/>
    </row>
    <row r="83" spans="1:11" x14ac:dyDescent="0.25">
      <c r="A83" s="9" t="s">
        <v>121</v>
      </c>
      <c r="B83" s="29" t="s">
        <v>123</v>
      </c>
      <c r="C83" s="111" t="s">
        <v>3</v>
      </c>
      <c r="D83" s="54"/>
      <c r="E83" s="3"/>
      <c r="G83" s="9" t="s">
        <v>121</v>
      </c>
      <c r="H83" s="29" t="s">
        <v>123</v>
      </c>
      <c r="I83" s="111" t="s">
        <v>3</v>
      </c>
      <c r="J83" s="54"/>
      <c r="K83" s="3"/>
    </row>
    <row r="84" spans="1:11" x14ac:dyDescent="0.25">
      <c r="A84" s="9"/>
      <c r="B84" s="121" t="s">
        <v>169</v>
      </c>
      <c r="C84" s="111"/>
      <c r="D84" s="54"/>
      <c r="E84" s="3"/>
      <c r="G84" s="9"/>
      <c r="H84" s="121" t="s">
        <v>169</v>
      </c>
      <c r="I84" s="111"/>
      <c r="J84" s="54"/>
      <c r="K84" s="3"/>
    </row>
    <row r="85" spans="1:11" x14ac:dyDescent="0.25">
      <c r="A85" s="9" t="s">
        <v>120</v>
      </c>
      <c r="B85" s="29" t="s">
        <v>173</v>
      </c>
      <c r="C85" s="111" t="s">
        <v>97</v>
      </c>
      <c r="D85" s="54"/>
      <c r="E85" s="3"/>
      <c r="G85" s="9" t="s">
        <v>120</v>
      </c>
      <c r="H85" s="29" t="s">
        <v>173</v>
      </c>
      <c r="I85" s="111"/>
      <c r="J85" s="54"/>
      <c r="K85" s="3"/>
    </row>
    <row r="86" spans="1:11" x14ac:dyDescent="0.25">
      <c r="A86" s="9" t="s">
        <v>121</v>
      </c>
      <c r="B86" s="29" t="s">
        <v>174</v>
      </c>
      <c r="C86" s="111" t="s">
        <v>97</v>
      </c>
      <c r="D86" s="54"/>
      <c r="E86" s="3"/>
      <c r="G86" s="9" t="s">
        <v>121</v>
      </c>
      <c r="H86" s="29" t="s">
        <v>174</v>
      </c>
      <c r="I86" s="111"/>
      <c r="J86" s="54"/>
      <c r="K86" s="3"/>
    </row>
    <row r="87" spans="1:11" ht="27.75" customHeight="1" x14ac:dyDescent="0.25">
      <c r="A87" s="8" t="s">
        <v>176</v>
      </c>
      <c r="B87" s="34" t="s">
        <v>124</v>
      </c>
      <c r="C87" s="15"/>
      <c r="D87" s="64"/>
      <c r="E87" s="13"/>
      <c r="G87" s="8" t="s">
        <v>176</v>
      </c>
      <c r="H87" s="34" t="s">
        <v>124</v>
      </c>
      <c r="I87" s="15"/>
      <c r="J87" s="64"/>
      <c r="K87" s="13"/>
    </row>
    <row r="88" spans="1:11" s="32" customFormat="1" ht="33" customHeight="1" x14ac:dyDescent="0.25">
      <c r="A88" s="41" t="s">
        <v>175</v>
      </c>
      <c r="B88" s="42" t="s">
        <v>125</v>
      </c>
      <c r="C88" s="43"/>
      <c r="D88" s="62"/>
      <c r="E88" s="44"/>
      <c r="G88" s="41" t="s">
        <v>175</v>
      </c>
      <c r="H88" s="42" t="s">
        <v>125</v>
      </c>
      <c r="I88" s="43"/>
      <c r="J88" s="62"/>
      <c r="K88" s="44"/>
    </row>
    <row r="89" spans="1:11" ht="24" x14ac:dyDescent="0.25">
      <c r="A89" s="9" t="s">
        <v>131</v>
      </c>
      <c r="B89" s="29" t="s">
        <v>126</v>
      </c>
      <c r="C89" s="31"/>
      <c r="D89" s="54" t="s">
        <v>3</v>
      </c>
      <c r="E89" s="3" t="s">
        <v>192</v>
      </c>
      <c r="G89" s="9" t="s">
        <v>131</v>
      </c>
      <c r="H89" s="29" t="s">
        <v>126</v>
      </c>
      <c r="I89" s="111" t="s">
        <v>3</v>
      </c>
      <c r="J89" s="54"/>
      <c r="K89" s="3"/>
    </row>
    <row r="90" spans="1:11" s="32" customFormat="1" ht="24" x14ac:dyDescent="0.25">
      <c r="A90" s="41" t="s">
        <v>177</v>
      </c>
      <c r="B90" s="42" t="s">
        <v>127</v>
      </c>
      <c r="C90" s="43"/>
      <c r="D90" s="62"/>
      <c r="E90" s="44"/>
      <c r="G90" s="41" t="s">
        <v>177</v>
      </c>
      <c r="H90" s="42" t="s">
        <v>127</v>
      </c>
      <c r="I90" s="43"/>
      <c r="J90" s="62"/>
      <c r="K90" s="44"/>
    </row>
    <row r="91" spans="1:11" x14ac:dyDescent="0.25">
      <c r="A91" s="9" t="s">
        <v>131</v>
      </c>
      <c r="B91" s="29" t="s">
        <v>128</v>
      </c>
      <c r="C91" s="31" t="s">
        <v>97</v>
      </c>
      <c r="D91" s="54"/>
      <c r="E91" s="3"/>
      <c r="G91" s="9" t="s">
        <v>131</v>
      </c>
      <c r="H91" s="29" t="s">
        <v>128</v>
      </c>
      <c r="I91" s="111" t="s">
        <v>97</v>
      </c>
      <c r="J91" s="54"/>
      <c r="K91" s="3"/>
    </row>
    <row r="92" spans="1:11" x14ac:dyDescent="0.25">
      <c r="A92" s="9" t="s">
        <v>132</v>
      </c>
      <c r="B92" s="29" t="s">
        <v>129</v>
      </c>
      <c r="C92" s="31" t="s">
        <v>97</v>
      </c>
      <c r="D92" s="54"/>
      <c r="E92" s="3"/>
      <c r="G92" s="9" t="s">
        <v>132</v>
      </c>
      <c r="H92" s="29" t="s">
        <v>129</v>
      </c>
      <c r="I92" s="111" t="s">
        <v>97</v>
      </c>
      <c r="J92" s="54"/>
      <c r="K92" s="3"/>
    </row>
    <row r="93" spans="1:11" x14ac:dyDescent="0.25">
      <c r="A93" s="9" t="s">
        <v>133</v>
      </c>
      <c r="B93" s="29" t="s">
        <v>130</v>
      </c>
      <c r="C93" s="31" t="s">
        <v>97</v>
      </c>
      <c r="D93" s="54"/>
      <c r="E93" s="3"/>
      <c r="G93" s="9" t="s">
        <v>133</v>
      </c>
      <c r="H93" s="29" t="s">
        <v>130</v>
      </c>
      <c r="I93" s="111" t="s">
        <v>97</v>
      </c>
      <c r="J93" s="54"/>
      <c r="K93" s="3"/>
    </row>
    <row r="94" spans="1:11" ht="12" customHeight="1" x14ac:dyDescent="0.25">
      <c r="A94" s="8" t="s">
        <v>178</v>
      </c>
      <c r="B94" s="34" t="s">
        <v>179</v>
      </c>
      <c r="C94" s="15"/>
      <c r="D94" s="64"/>
      <c r="E94" s="13"/>
      <c r="G94" s="8" t="s">
        <v>178</v>
      </c>
      <c r="H94" s="34" t="s">
        <v>179</v>
      </c>
      <c r="I94" s="15"/>
      <c r="J94" s="64"/>
      <c r="K94" s="13"/>
    </row>
    <row r="95" spans="1:11" ht="21.75" customHeight="1" x14ac:dyDescent="0.25">
      <c r="A95" s="162" t="s">
        <v>46</v>
      </c>
      <c r="B95" s="123" t="s">
        <v>180</v>
      </c>
      <c r="C95" s="164"/>
      <c r="D95" s="166" t="s">
        <v>3</v>
      </c>
      <c r="E95" s="168" t="s">
        <v>194</v>
      </c>
      <c r="G95" s="162" t="s">
        <v>46</v>
      </c>
      <c r="H95" s="123" t="s">
        <v>180</v>
      </c>
      <c r="I95" s="164" t="s">
        <v>3</v>
      </c>
      <c r="J95" s="166"/>
      <c r="K95" s="168" t="s">
        <v>204</v>
      </c>
    </row>
    <row r="96" spans="1:11" ht="22.5" customHeight="1" x14ac:dyDescent="0.25">
      <c r="A96" s="163"/>
      <c r="B96" s="122">
        <f>+C2</f>
        <v>67179046</v>
      </c>
      <c r="C96" s="165"/>
      <c r="D96" s="167"/>
      <c r="E96" s="169"/>
      <c r="G96" s="163"/>
      <c r="H96" s="122">
        <f>+I2</f>
        <v>67179046</v>
      </c>
      <c r="I96" s="165"/>
      <c r="J96" s="167"/>
      <c r="K96" s="169"/>
    </row>
    <row r="97" spans="1:11" ht="12" customHeight="1" x14ac:dyDescent="0.25">
      <c r="A97" s="8">
        <v>7</v>
      </c>
      <c r="B97" s="34" t="s">
        <v>76</v>
      </c>
      <c r="C97" s="15"/>
      <c r="D97" s="64"/>
      <c r="E97" s="16"/>
      <c r="G97" s="8">
        <v>7</v>
      </c>
      <c r="H97" s="34" t="s">
        <v>76</v>
      </c>
      <c r="I97" s="15"/>
      <c r="J97" s="64"/>
      <c r="K97" s="16"/>
    </row>
    <row r="98" spans="1:11" ht="12" customHeight="1" x14ac:dyDescent="0.25">
      <c r="A98" s="17"/>
      <c r="B98" s="38" t="s">
        <v>4</v>
      </c>
      <c r="C98" s="55"/>
      <c r="D98" s="54" t="s">
        <v>3</v>
      </c>
      <c r="E98" s="5" t="s">
        <v>195</v>
      </c>
      <c r="G98" s="17"/>
      <c r="H98" s="38" t="s">
        <v>4</v>
      </c>
      <c r="I98" s="55" t="s">
        <v>3</v>
      </c>
      <c r="J98" s="54"/>
      <c r="K98" s="5"/>
    </row>
    <row r="99" spans="1:11" ht="12" customHeight="1" x14ac:dyDescent="0.25">
      <c r="A99" s="17"/>
      <c r="B99" s="38" t="s">
        <v>77</v>
      </c>
      <c r="C99" s="55"/>
      <c r="D99" s="54" t="s">
        <v>3</v>
      </c>
      <c r="E99" s="5" t="s">
        <v>195</v>
      </c>
      <c r="G99" s="17"/>
      <c r="H99" s="38" t="s">
        <v>77</v>
      </c>
      <c r="I99" s="55" t="s">
        <v>3</v>
      </c>
      <c r="J99" s="54"/>
      <c r="K99" s="10"/>
    </row>
    <row r="100" spans="1:11" ht="12" customHeight="1" x14ac:dyDescent="0.25">
      <c r="A100" s="17"/>
      <c r="B100" s="38" t="s">
        <v>78</v>
      </c>
      <c r="C100" s="55"/>
      <c r="D100" s="54" t="s">
        <v>3</v>
      </c>
      <c r="E100" s="5" t="s">
        <v>195</v>
      </c>
      <c r="G100" s="17"/>
      <c r="H100" s="38" t="s">
        <v>78</v>
      </c>
      <c r="I100" s="55" t="s">
        <v>3</v>
      </c>
      <c r="J100" s="54"/>
      <c r="K100" s="18"/>
    </row>
    <row r="101" spans="1:11" x14ac:dyDescent="0.25">
      <c r="A101" s="17"/>
      <c r="B101" s="19"/>
      <c r="C101" s="56"/>
      <c r="D101" s="65"/>
      <c r="E101" s="20"/>
      <c r="G101" s="17"/>
      <c r="H101" s="19"/>
      <c r="I101" s="56"/>
      <c r="J101" s="65"/>
      <c r="K101" s="20"/>
    </row>
    <row r="102" spans="1:11" ht="36" customHeight="1" x14ac:dyDescent="0.25">
      <c r="A102" s="170" t="s">
        <v>158</v>
      </c>
      <c r="B102" s="171"/>
      <c r="C102" s="171"/>
      <c r="D102" s="171"/>
      <c r="E102" s="172"/>
      <c r="G102" s="170" t="s">
        <v>158</v>
      </c>
      <c r="H102" s="171"/>
      <c r="I102" s="171"/>
      <c r="J102" s="171"/>
      <c r="K102" s="172"/>
    </row>
    <row r="103" spans="1:11" ht="61.5" customHeight="1" x14ac:dyDescent="0.25">
      <c r="A103" s="124"/>
      <c r="B103" s="125" t="str">
        <f>+C4</f>
        <v>OSCAR ADOLFO DIEZ YEPES</v>
      </c>
      <c r="C103" s="126"/>
      <c r="D103" s="127" t="s">
        <v>196</v>
      </c>
      <c r="E103" s="126" t="s">
        <v>198</v>
      </c>
      <c r="G103" s="129"/>
      <c r="H103" s="181" t="str">
        <f>+I4</f>
        <v>SOLUCIONES INTEGRALES TM SAS</v>
      </c>
      <c r="I103" s="182"/>
      <c r="J103" s="183" t="s">
        <v>103</v>
      </c>
      <c r="K103" s="182"/>
    </row>
    <row r="104" spans="1:11" x14ac:dyDescent="0.25">
      <c r="A104" s="17"/>
      <c r="B104" s="19"/>
      <c r="C104" s="56"/>
      <c r="D104" s="65"/>
      <c r="E104" s="106"/>
      <c r="G104" s="17"/>
      <c r="H104" s="19"/>
      <c r="I104" s="56"/>
      <c r="J104" s="65"/>
      <c r="K104" s="106"/>
    </row>
    <row r="105" spans="1:11" ht="24" customHeight="1" x14ac:dyDescent="0.25">
      <c r="A105" s="147" t="s">
        <v>69</v>
      </c>
      <c r="B105" s="148"/>
      <c r="C105" s="148"/>
      <c r="D105" s="148"/>
      <c r="E105" s="149"/>
      <c r="G105" s="147" t="s">
        <v>69</v>
      </c>
      <c r="H105" s="148"/>
      <c r="I105" s="148"/>
      <c r="J105" s="148"/>
      <c r="K105" s="149"/>
    </row>
    <row r="106" spans="1:11" ht="12" customHeight="1" x14ac:dyDescent="0.25">
      <c r="A106" s="150" t="s">
        <v>96</v>
      </c>
      <c r="B106" s="150"/>
      <c r="C106" s="150"/>
      <c r="D106" s="150"/>
      <c r="E106" s="150"/>
      <c r="G106" s="150" t="s">
        <v>96</v>
      </c>
      <c r="H106" s="150"/>
      <c r="I106" s="150"/>
      <c r="J106" s="150"/>
      <c r="K106" s="150"/>
    </row>
    <row r="107" spans="1:11" x14ac:dyDescent="0.25">
      <c r="A107" s="24"/>
      <c r="B107" s="40"/>
      <c r="C107" s="84"/>
      <c r="D107" s="66"/>
      <c r="E107" s="80"/>
      <c r="G107" s="24"/>
      <c r="H107" s="40"/>
      <c r="I107" s="84"/>
      <c r="J107" s="66"/>
      <c r="K107" s="80"/>
    </row>
    <row r="108" spans="1:11" ht="12" customHeight="1" x14ac:dyDescent="0.25">
      <c r="A108" s="151" t="s">
        <v>93</v>
      </c>
      <c r="B108" s="152"/>
      <c r="C108" s="152" t="s">
        <v>94</v>
      </c>
      <c r="D108" s="153"/>
      <c r="E108" s="81"/>
      <c r="G108" s="151" t="s">
        <v>93</v>
      </c>
      <c r="H108" s="152"/>
      <c r="I108" s="152" t="s">
        <v>94</v>
      </c>
      <c r="J108" s="153"/>
      <c r="K108" s="81"/>
    </row>
    <row r="109" spans="1:11" ht="12" customHeight="1" x14ac:dyDescent="0.25">
      <c r="A109" s="143" t="s">
        <v>181</v>
      </c>
      <c r="B109" s="144"/>
      <c r="C109" s="143">
        <v>59.5</v>
      </c>
      <c r="D109" s="144"/>
      <c r="E109" s="82"/>
      <c r="G109" s="143" t="s">
        <v>181</v>
      </c>
      <c r="H109" s="144"/>
      <c r="I109" s="143">
        <v>59.5</v>
      </c>
      <c r="J109" s="144"/>
      <c r="K109" s="82"/>
    </row>
    <row r="110" spans="1:11" ht="12" customHeight="1" x14ac:dyDescent="0.25">
      <c r="A110" s="143" t="s">
        <v>182</v>
      </c>
      <c r="B110" s="144"/>
      <c r="C110" s="143">
        <v>20</v>
      </c>
      <c r="D110" s="144"/>
      <c r="E110" s="82"/>
      <c r="G110" s="143" t="s">
        <v>182</v>
      </c>
      <c r="H110" s="144"/>
      <c r="I110" s="143">
        <v>20</v>
      </c>
      <c r="J110" s="144"/>
      <c r="K110" s="82"/>
    </row>
    <row r="111" spans="1:11" ht="12" customHeight="1" x14ac:dyDescent="0.25">
      <c r="A111" s="143" t="s">
        <v>142</v>
      </c>
      <c r="B111" s="144"/>
      <c r="C111" s="143">
        <v>20</v>
      </c>
      <c r="D111" s="144"/>
      <c r="E111" s="82"/>
      <c r="G111" s="143" t="s">
        <v>142</v>
      </c>
      <c r="H111" s="144"/>
      <c r="I111" s="143">
        <v>20</v>
      </c>
      <c r="J111" s="144"/>
      <c r="K111" s="82"/>
    </row>
    <row r="112" spans="1:11" ht="12" customHeight="1" x14ac:dyDescent="0.25">
      <c r="A112" s="143" t="s">
        <v>143</v>
      </c>
      <c r="B112" s="144"/>
      <c r="C112" s="143">
        <v>0.25</v>
      </c>
      <c r="D112" s="144"/>
      <c r="E112" s="82"/>
      <c r="G112" s="143" t="s">
        <v>143</v>
      </c>
      <c r="H112" s="144"/>
      <c r="I112" s="143">
        <v>0.25</v>
      </c>
      <c r="J112" s="144"/>
      <c r="K112" s="82"/>
    </row>
    <row r="113" spans="1:11" ht="12" customHeight="1" x14ac:dyDescent="0.25">
      <c r="A113" s="143" t="s">
        <v>144</v>
      </c>
      <c r="B113" s="144"/>
      <c r="C113" s="143">
        <v>0.25</v>
      </c>
      <c r="D113" s="144"/>
      <c r="E113" s="82"/>
      <c r="G113" s="143" t="s">
        <v>144</v>
      </c>
      <c r="H113" s="144"/>
      <c r="I113" s="143">
        <v>0.25</v>
      </c>
      <c r="J113" s="144"/>
      <c r="K113" s="82"/>
    </row>
    <row r="114" spans="1:11" x14ac:dyDescent="0.25">
      <c r="A114" s="141" t="s">
        <v>95</v>
      </c>
      <c r="B114" s="142"/>
      <c r="C114" s="141">
        <f>SUM(C109:D113)</f>
        <v>100</v>
      </c>
      <c r="D114" s="142"/>
      <c r="E114" s="81"/>
      <c r="G114" s="141" t="s">
        <v>95</v>
      </c>
      <c r="H114" s="142"/>
      <c r="I114" s="141">
        <f>SUM(I109:J113)</f>
        <v>100</v>
      </c>
      <c r="J114" s="142"/>
      <c r="K114" s="81"/>
    </row>
    <row r="115" spans="1:11" x14ac:dyDescent="0.25">
      <c r="A115" s="23"/>
      <c r="B115" s="36"/>
      <c r="C115" s="85"/>
      <c r="D115" s="67"/>
      <c r="E115" s="40"/>
      <c r="G115" s="23"/>
      <c r="H115" s="36"/>
      <c r="I115" s="85"/>
      <c r="J115" s="67"/>
      <c r="K115" s="40"/>
    </row>
    <row r="116" spans="1:11" ht="18" customHeight="1" x14ac:dyDescent="0.25">
      <c r="A116" s="8"/>
      <c r="B116" s="50" t="s">
        <v>73</v>
      </c>
      <c r="C116" s="145" t="s">
        <v>74</v>
      </c>
      <c r="D116" s="146"/>
      <c r="E116" s="8" t="s">
        <v>75</v>
      </c>
      <c r="G116" s="8"/>
      <c r="H116" s="50" t="s">
        <v>73</v>
      </c>
      <c r="I116" s="145" t="s">
        <v>74</v>
      </c>
      <c r="J116" s="146"/>
      <c r="K116" s="8" t="s">
        <v>75</v>
      </c>
    </row>
    <row r="117" spans="1:11" ht="12" customHeight="1" x14ac:dyDescent="0.25">
      <c r="A117" s="9" t="s">
        <v>70</v>
      </c>
      <c r="B117" s="7" t="s">
        <v>183</v>
      </c>
      <c r="C117" s="140" t="s">
        <v>98</v>
      </c>
      <c r="D117" s="140"/>
      <c r="E117" s="87" t="s">
        <v>110</v>
      </c>
      <c r="G117" s="9" t="s">
        <v>70</v>
      </c>
      <c r="H117" s="7" t="s">
        <v>183</v>
      </c>
      <c r="I117" s="140">
        <v>59.5</v>
      </c>
      <c r="J117" s="140"/>
      <c r="K117" s="184"/>
    </row>
    <row r="118" spans="1:11" ht="12" customHeight="1" x14ac:dyDescent="0.25">
      <c r="A118" s="30" t="s">
        <v>71</v>
      </c>
      <c r="B118" s="88" t="s">
        <v>184</v>
      </c>
      <c r="C118" s="138"/>
      <c r="D118" s="139"/>
      <c r="E118" s="14"/>
      <c r="G118" s="30" t="s">
        <v>71</v>
      </c>
      <c r="H118" s="88" t="s">
        <v>184</v>
      </c>
      <c r="I118" s="138"/>
      <c r="J118" s="139"/>
      <c r="K118" s="14"/>
    </row>
    <row r="119" spans="1:11" x14ac:dyDescent="0.25">
      <c r="A119" s="9" t="s">
        <v>109</v>
      </c>
      <c r="B119" s="6" t="s">
        <v>185</v>
      </c>
      <c r="C119" s="138">
        <v>20</v>
      </c>
      <c r="D119" s="139"/>
      <c r="E119" s="3"/>
      <c r="G119" s="9" t="s">
        <v>109</v>
      </c>
      <c r="H119" s="6" t="s">
        <v>185</v>
      </c>
      <c r="I119" s="138">
        <v>20</v>
      </c>
      <c r="J119" s="139"/>
      <c r="K119" s="3"/>
    </row>
    <row r="120" spans="1:11" x14ac:dyDescent="0.25">
      <c r="A120" s="30" t="s">
        <v>72</v>
      </c>
      <c r="B120" s="83" t="s">
        <v>145</v>
      </c>
      <c r="C120" s="138"/>
      <c r="D120" s="139"/>
      <c r="E120" s="3"/>
      <c r="G120" s="30" t="s">
        <v>72</v>
      </c>
      <c r="H120" s="83" t="s">
        <v>145</v>
      </c>
      <c r="I120" s="138"/>
      <c r="J120" s="139"/>
      <c r="K120" s="3"/>
    </row>
    <row r="121" spans="1:11" ht="78.75" customHeight="1" x14ac:dyDescent="0.25">
      <c r="A121" s="9" t="s">
        <v>186</v>
      </c>
      <c r="B121" s="7" t="s">
        <v>188</v>
      </c>
      <c r="C121" s="138">
        <v>20</v>
      </c>
      <c r="D121" s="139"/>
      <c r="E121" s="3"/>
      <c r="G121" s="9" t="s">
        <v>186</v>
      </c>
      <c r="H121" s="7" t="s">
        <v>188</v>
      </c>
      <c r="I121" s="138">
        <v>20</v>
      </c>
      <c r="J121" s="139"/>
      <c r="K121" s="3"/>
    </row>
    <row r="122" spans="1:11" ht="24" x14ac:dyDescent="0.25">
      <c r="A122" s="9" t="s">
        <v>187</v>
      </c>
      <c r="B122" s="7" t="s">
        <v>189</v>
      </c>
      <c r="C122" s="138">
        <v>0</v>
      </c>
      <c r="D122" s="139"/>
      <c r="E122" s="3" t="s">
        <v>163</v>
      </c>
      <c r="G122" s="9" t="s">
        <v>187</v>
      </c>
      <c r="H122" s="7" t="s">
        <v>189</v>
      </c>
      <c r="I122" s="138">
        <v>0</v>
      </c>
      <c r="J122" s="139"/>
      <c r="K122" s="3" t="s">
        <v>163</v>
      </c>
    </row>
    <row r="123" spans="1:11" x14ac:dyDescent="0.25">
      <c r="A123" s="30" t="s">
        <v>146</v>
      </c>
      <c r="B123" s="83" t="s">
        <v>148</v>
      </c>
      <c r="C123" s="138"/>
      <c r="D123" s="139"/>
      <c r="E123" s="3"/>
      <c r="G123" s="30" t="s">
        <v>146</v>
      </c>
      <c r="H123" s="83" t="s">
        <v>148</v>
      </c>
      <c r="I123" s="138"/>
      <c r="J123" s="139"/>
      <c r="K123" s="3"/>
    </row>
    <row r="124" spans="1:11" ht="36" x14ac:dyDescent="0.25">
      <c r="A124" s="9"/>
      <c r="B124" s="89" t="s">
        <v>190</v>
      </c>
      <c r="C124" s="138">
        <v>0</v>
      </c>
      <c r="D124" s="139"/>
      <c r="E124" s="3"/>
      <c r="G124" s="9"/>
      <c r="H124" s="89" t="s">
        <v>190</v>
      </c>
      <c r="I124" s="138">
        <v>0.25</v>
      </c>
      <c r="J124" s="139"/>
      <c r="K124" s="3"/>
    </row>
    <row r="125" spans="1:11" x14ac:dyDescent="0.25">
      <c r="A125" s="30" t="s">
        <v>147</v>
      </c>
      <c r="B125" s="90" t="s">
        <v>149</v>
      </c>
      <c r="C125" s="138"/>
      <c r="D125" s="139"/>
      <c r="E125" s="14"/>
      <c r="G125" s="30" t="s">
        <v>147</v>
      </c>
      <c r="H125" s="90" t="s">
        <v>149</v>
      </c>
      <c r="I125" s="138"/>
      <c r="J125" s="139"/>
      <c r="K125" s="14"/>
    </row>
    <row r="126" spans="1:11" ht="24.75" thickBot="1" x14ac:dyDescent="0.3">
      <c r="A126" s="26"/>
      <c r="B126" s="91" t="s">
        <v>150</v>
      </c>
      <c r="C126" s="133">
        <v>0</v>
      </c>
      <c r="D126" s="134"/>
      <c r="E126" s="14" t="s">
        <v>199</v>
      </c>
      <c r="G126" s="108"/>
      <c r="H126" s="91" t="s">
        <v>150</v>
      </c>
      <c r="I126" s="133">
        <v>0.25</v>
      </c>
      <c r="J126" s="134"/>
      <c r="K126" s="14"/>
    </row>
    <row r="127" spans="1:11" ht="18" customHeight="1" thickBot="1" x14ac:dyDescent="0.3">
      <c r="A127" s="135" t="s">
        <v>151</v>
      </c>
      <c r="B127" s="136"/>
      <c r="C127" s="135">
        <f>SUM(C117:D126)</f>
        <v>40</v>
      </c>
      <c r="D127" s="137"/>
      <c r="E127" s="92"/>
      <c r="G127" s="135" t="s">
        <v>151</v>
      </c>
      <c r="H127" s="136"/>
      <c r="I127" s="135">
        <f>SUM(I117:J126)</f>
        <v>100</v>
      </c>
      <c r="J127" s="137"/>
      <c r="K127" s="92"/>
    </row>
    <row r="128" spans="1:11" x14ac:dyDescent="0.25">
      <c r="B128" s="86"/>
      <c r="H128" s="86"/>
    </row>
  </sheetData>
  <mergeCells count="100">
    <mergeCell ref="E58:E61"/>
    <mergeCell ref="A95:A96"/>
    <mergeCell ref="C95:C96"/>
    <mergeCell ref="D95:D96"/>
    <mergeCell ref="E95:E96"/>
    <mergeCell ref="I58:I61"/>
    <mergeCell ref="J58:J61"/>
    <mergeCell ref="K58:K61"/>
    <mergeCell ref="G95:G96"/>
    <mergeCell ref="I95:I96"/>
    <mergeCell ref="J95:J96"/>
    <mergeCell ref="K95:K96"/>
    <mergeCell ref="C108:D108"/>
    <mergeCell ref="A1:E1"/>
    <mergeCell ref="A78:A79"/>
    <mergeCell ref="C78:C79"/>
    <mergeCell ref="D78:D79"/>
    <mergeCell ref="E78:E79"/>
    <mergeCell ref="C4:E4"/>
    <mergeCell ref="A5:B5"/>
    <mergeCell ref="C3:E3"/>
    <mergeCell ref="A3:B3"/>
    <mergeCell ref="D5:D6"/>
    <mergeCell ref="A4:B4"/>
    <mergeCell ref="A6:B6"/>
    <mergeCell ref="A8:E8"/>
    <mergeCell ref="C58:C61"/>
    <mergeCell ref="D58:D61"/>
    <mergeCell ref="A102:E102"/>
    <mergeCell ref="A114:B114"/>
    <mergeCell ref="C109:D109"/>
    <mergeCell ref="C110:D110"/>
    <mergeCell ref="C111:D111"/>
    <mergeCell ref="C112:D112"/>
    <mergeCell ref="C113:D113"/>
    <mergeCell ref="C114:D114"/>
    <mergeCell ref="A110:B110"/>
    <mergeCell ref="A111:B111"/>
    <mergeCell ref="A112:B112"/>
    <mergeCell ref="A113:B113"/>
    <mergeCell ref="A105:E105"/>
    <mergeCell ref="A106:E106"/>
    <mergeCell ref="A109:B109"/>
    <mergeCell ref="A108:B108"/>
    <mergeCell ref="C117:D117"/>
    <mergeCell ref="C116:D116"/>
    <mergeCell ref="C118:D118"/>
    <mergeCell ref="C119:D119"/>
    <mergeCell ref="C120:D120"/>
    <mergeCell ref="C121:D121"/>
    <mergeCell ref="C122:D122"/>
    <mergeCell ref="C123:D123"/>
    <mergeCell ref="C124:D124"/>
    <mergeCell ref="C126:D126"/>
    <mergeCell ref="C125:D125"/>
    <mergeCell ref="A127:B127"/>
    <mergeCell ref="C127:D127"/>
    <mergeCell ref="G1:K1"/>
    <mergeCell ref="G3:H3"/>
    <mergeCell ref="I3:K3"/>
    <mergeCell ref="G4:H4"/>
    <mergeCell ref="I4:K4"/>
    <mergeCell ref="G5:H5"/>
    <mergeCell ref="J5:J6"/>
    <mergeCell ref="G6:H6"/>
    <mergeCell ref="G8:K8"/>
    <mergeCell ref="G78:G79"/>
    <mergeCell ref="I78:I79"/>
    <mergeCell ref="J78:J79"/>
    <mergeCell ref="K78:K79"/>
    <mergeCell ref="G102:K102"/>
    <mergeCell ref="G105:K105"/>
    <mergeCell ref="G106:K106"/>
    <mergeCell ref="G108:H108"/>
    <mergeCell ref="I108:J108"/>
    <mergeCell ref="G109:H109"/>
    <mergeCell ref="I109:J109"/>
    <mergeCell ref="G110:H110"/>
    <mergeCell ref="I110:J110"/>
    <mergeCell ref="G111:H111"/>
    <mergeCell ref="I111:J111"/>
    <mergeCell ref="G112:H112"/>
    <mergeCell ref="I112:J112"/>
    <mergeCell ref="G114:H114"/>
    <mergeCell ref="I114:J114"/>
    <mergeCell ref="G113:H113"/>
    <mergeCell ref="I113:J113"/>
    <mergeCell ref="I116:J116"/>
    <mergeCell ref="I117:J117"/>
    <mergeCell ref="I118:J118"/>
    <mergeCell ref="I123:J123"/>
    <mergeCell ref="I124:J124"/>
    <mergeCell ref="I125:J125"/>
    <mergeCell ref="I126:J126"/>
    <mergeCell ref="G127:H127"/>
    <mergeCell ref="I127:J127"/>
    <mergeCell ref="I119:J119"/>
    <mergeCell ref="I120:J120"/>
    <mergeCell ref="I121:J121"/>
    <mergeCell ref="I122:J12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5F192-26E6-4CF8-A1BE-7077A3410939}">
  <dimension ref="A2:E4"/>
  <sheetViews>
    <sheetView workbookViewId="0">
      <selection activeCell="E5" sqref="E5"/>
    </sheetView>
  </sheetViews>
  <sheetFormatPr baseColWidth="10" defaultRowHeight="23.25" customHeight="1" x14ac:dyDescent="0.25"/>
  <cols>
    <col min="1" max="1" width="10.42578125" style="107" customWidth="1"/>
    <col min="2" max="2" width="36.140625" style="116" customWidth="1"/>
    <col min="3" max="3" width="16.42578125" style="107" bestFit="1" customWidth="1"/>
    <col min="4" max="4" width="16.42578125" style="107" customWidth="1"/>
    <col min="5" max="5" width="19" style="112" customWidth="1"/>
    <col min="6" max="16384" width="11.42578125" style="112"/>
  </cols>
  <sheetData>
    <row r="2" spans="1:5" s="114" customFormat="1" ht="69" customHeight="1" x14ac:dyDescent="0.25">
      <c r="A2" s="100" t="s">
        <v>159</v>
      </c>
      <c r="B2" s="100" t="s">
        <v>160</v>
      </c>
      <c r="C2" s="100" t="s">
        <v>201</v>
      </c>
      <c r="D2" s="100" t="s">
        <v>161</v>
      </c>
      <c r="E2" s="100" t="s">
        <v>202</v>
      </c>
    </row>
    <row r="3" spans="1:5" ht="23.25" customHeight="1" x14ac:dyDescent="0.25">
      <c r="A3" s="113">
        <v>1</v>
      </c>
      <c r="B3" s="115" t="str">
        <f>+Evaluación!C4</f>
        <v>OSCAR ADOLFO DIEZ YEPES</v>
      </c>
      <c r="C3" s="128">
        <v>65594000</v>
      </c>
      <c r="D3" s="113" t="s">
        <v>162</v>
      </c>
      <c r="E3" s="113">
        <v>0</v>
      </c>
    </row>
    <row r="4" spans="1:5" ht="23.25" customHeight="1" x14ac:dyDescent="0.25">
      <c r="A4" s="113">
        <v>2</v>
      </c>
      <c r="B4" s="115" t="str">
        <f>+Evaluación!H103</f>
        <v>SOLUCIONES INTEGRALES TM SAS</v>
      </c>
      <c r="C4" s="128">
        <v>65870933.519999996</v>
      </c>
      <c r="D4" s="113" t="s">
        <v>205</v>
      </c>
      <c r="E4" s="113">
        <v>59.5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4804F-B220-4F98-9AEE-A3A637F1AD1D}">
  <dimension ref="A1:K4"/>
  <sheetViews>
    <sheetView tabSelected="1" workbookViewId="0">
      <selection activeCell="M10" sqref="M10"/>
    </sheetView>
  </sheetViews>
  <sheetFormatPr baseColWidth="10" defaultRowHeight="15" x14ac:dyDescent="0.25"/>
  <cols>
    <col min="1" max="1" width="6.42578125" customWidth="1"/>
    <col min="2" max="2" width="55.28515625" bestFit="1" customWidth="1"/>
    <col min="3" max="3" width="11.42578125" customWidth="1"/>
    <col min="4" max="4" width="11.42578125" hidden="1" customWidth="1"/>
    <col min="5" max="5" width="14.140625" customWidth="1"/>
  </cols>
  <sheetData>
    <row r="1" spans="1:11" x14ac:dyDescent="0.25">
      <c r="A1" s="179" t="s">
        <v>101</v>
      </c>
      <c r="B1" s="179" t="s">
        <v>102</v>
      </c>
      <c r="C1" s="179" t="s">
        <v>103</v>
      </c>
      <c r="D1" s="179" t="s">
        <v>164</v>
      </c>
      <c r="E1" s="179" t="s">
        <v>104</v>
      </c>
      <c r="F1" s="179" t="s">
        <v>105</v>
      </c>
      <c r="G1" s="179"/>
      <c r="H1" s="179"/>
      <c r="I1" s="179"/>
      <c r="J1" s="179"/>
      <c r="K1" s="179"/>
    </row>
    <row r="2" spans="1:11" ht="60" x14ac:dyDescent="0.25">
      <c r="A2" s="179"/>
      <c r="B2" s="180"/>
      <c r="C2" s="180"/>
      <c r="D2" s="180"/>
      <c r="E2" s="180"/>
      <c r="F2" s="102" t="str">
        <f>+Evaluación!A109</f>
        <v>Oferta Economica</v>
      </c>
      <c r="G2" s="102" t="str">
        <f>+Evaluación!A110</f>
        <v>Factor de Calidad</v>
      </c>
      <c r="H2" s="102" t="str">
        <f>+Evaluación!A111</f>
        <v>Apoyo Industria Nacional</v>
      </c>
      <c r="I2" s="102" t="str">
        <f>+Evaluación!A112</f>
        <v>Emprendimientos y empresas de mujeres</v>
      </c>
      <c r="J2" s="102" t="str">
        <f>+Evaluación!A113</f>
        <v>Mipyme</v>
      </c>
      <c r="K2" s="102" t="s">
        <v>106</v>
      </c>
    </row>
    <row r="3" spans="1:11" x14ac:dyDescent="0.25">
      <c r="A3" s="130">
        <v>1</v>
      </c>
      <c r="B3" s="131" t="str">
        <f>+Evaluación!C4</f>
        <v>OSCAR ADOLFO DIEZ YEPES</v>
      </c>
      <c r="C3" s="132"/>
      <c r="D3" s="132"/>
      <c r="E3" s="132" t="s">
        <v>3</v>
      </c>
      <c r="F3" s="105" t="str">
        <f>+Evaluación!C117</f>
        <v>-</v>
      </c>
      <c r="G3" s="105">
        <v>0</v>
      </c>
      <c r="H3" s="105">
        <v>0</v>
      </c>
      <c r="I3" s="105">
        <f>+Evaluación!C124</f>
        <v>0</v>
      </c>
      <c r="J3" s="105">
        <f>+Evaluación!C126</f>
        <v>0</v>
      </c>
      <c r="K3" s="104">
        <f>SUM(F3:J3)</f>
        <v>0</v>
      </c>
    </row>
    <row r="4" spans="1:11" x14ac:dyDescent="0.25">
      <c r="A4" s="101">
        <v>2</v>
      </c>
      <c r="B4" s="103" t="str">
        <f>+Evaluación!I4</f>
        <v>SOLUCIONES INTEGRALES TM SAS</v>
      </c>
      <c r="C4" s="104" t="s">
        <v>3</v>
      </c>
      <c r="D4" s="104"/>
      <c r="E4" s="104"/>
      <c r="F4" s="105">
        <f>+Evaluación!I117</f>
        <v>59.5</v>
      </c>
      <c r="G4" s="105">
        <f>+Evaluación!I119</f>
        <v>20</v>
      </c>
      <c r="H4" s="105">
        <f>+Evaluación!I121</f>
        <v>20</v>
      </c>
      <c r="I4" s="105">
        <f>+Evaluación!I124</f>
        <v>0.25</v>
      </c>
      <c r="J4" s="105">
        <f>+Evaluación!I126</f>
        <v>0.25</v>
      </c>
      <c r="K4" s="104">
        <f>SUM(F4:J4)</f>
        <v>100</v>
      </c>
    </row>
  </sheetData>
  <autoFilter ref="F2:K4" xr:uid="{DC9601CA-D7DA-4015-922D-BFD6B61B0F53}"/>
  <mergeCells count="6">
    <mergeCell ref="A1:A2"/>
    <mergeCell ref="F1:K1"/>
    <mergeCell ref="C1:C2"/>
    <mergeCell ref="D1:D2"/>
    <mergeCell ref="E1:E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</vt:lpstr>
      <vt:lpstr>Puntaje Oferta Economica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Velez</dc:creator>
  <cp:lastModifiedBy>Melisa Macia</cp:lastModifiedBy>
  <dcterms:created xsi:type="dcterms:W3CDTF">2019-11-06T13:57:30Z</dcterms:created>
  <dcterms:modified xsi:type="dcterms:W3CDTF">2023-10-27T17:15:12Z</dcterms:modified>
</cp:coreProperties>
</file>