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pydco\Desktop\P&amp;D\ASESORIAS\SUPERFI\SELECCION ABREVIADA\SUBASTA INVERSA\LICENCIAS TELEFONICAS\DOCUMENTOS\"/>
    </mc:Choice>
  </mc:AlternateContent>
  <bookViews>
    <workbookView xWindow="0" yWindow="0" windowWidth="20490" windowHeight="7350" tabRatio="852" activeTab="1"/>
  </bookViews>
  <sheets>
    <sheet name="Datos Generales" sheetId="11" r:id="rId1"/>
    <sheet name="HABILITANTES" sheetId="1" r:id="rId2"/>
    <sheet name="Hoja9" sheetId="9" r:id="rId3"/>
    <sheet name="Hoja10" sheetId="10" r:id="rId4"/>
  </sheets>
  <externalReferences>
    <externalReference r:id="rId5"/>
  </externalReferences>
  <definedNames>
    <definedName name="_Toc222656730" localSheetId="1">'Datos Generales'!$A$6</definedName>
    <definedName name="_Toc350501054" localSheetId="1">'Datos Generales'!$A$4</definedName>
    <definedName name="_Toc449971608" localSheetId="1">HABILITANTES!$A$45</definedName>
    <definedName name="_Toc449971609" localSheetId="1">HABILITANTES!$A$47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3" i="1" l="1"/>
  <c r="I26" i="1" l="1"/>
  <c r="I29" i="1" s="1"/>
  <c r="F44" i="1" s="1"/>
  <c r="K44" i="1" l="1"/>
  <c r="G15" i="1" l="1"/>
  <c r="F8" i="1"/>
  <c r="C15" i="1" l="1"/>
  <c r="C44" i="1" s="1"/>
  <c r="C16" i="11" l="1"/>
</calcChain>
</file>

<file path=xl/sharedStrings.xml><?xml version="1.0" encoding="utf-8"?>
<sst xmlns="http://schemas.openxmlformats.org/spreadsheetml/2006/main" count="436" uniqueCount="129">
  <si>
    <t>PERÍODO</t>
  </si>
  <si>
    <t>VALOR SMMLV POR AÑO</t>
  </si>
  <si>
    <t>Enero 1 de 2014 a Dic. 31 de 2014</t>
  </si>
  <si>
    <t>Enero 1 de 2015 a Dic. 31 de 2015</t>
  </si>
  <si>
    <t>Enero 1 de 2016 a Dic. 31 de 2016</t>
  </si>
  <si>
    <t>TABLA DE CONVERSION A SALARIOS MINIMOS</t>
  </si>
  <si>
    <t>CERTIFICACION 1</t>
  </si>
  <si>
    <t xml:space="preserve">El contrato a celebrar es de compraventa. </t>
  </si>
  <si>
    <t>DISCRIMINACION DE VALORES POR ACTIVIDADES</t>
  </si>
  <si>
    <t>CUMPLE (SI/NO)</t>
  </si>
  <si>
    <t>Objeto:</t>
  </si>
  <si>
    <t>Nota: No se aceptarán certificaciones suscritas por supervisores externos a la Entidad contratante.</t>
  </si>
  <si>
    <t>CERTIFICACION 2</t>
  </si>
  <si>
    <t>CERTIFICACION 3</t>
  </si>
  <si>
    <t>1.1     TIPO DE CONTRATO</t>
  </si>
  <si>
    <t>1.2     OBJETO A CONTRATAR</t>
  </si>
  <si>
    <t>2.2.2.2       CERTIFICADO DE DISTRIBUCIÓN</t>
  </si>
  <si>
    <t>MATRIZ DE EVALUACION TECNICA</t>
  </si>
  <si>
    <t xml:space="preserve">COMENTARIOS </t>
  </si>
  <si>
    <t>Enero 1 de 2017 a Dic. 31 de 2017</t>
  </si>
  <si>
    <t>• Plazo.</t>
  </si>
  <si>
    <t>• Número del Contrato. (Si existe).</t>
  </si>
  <si>
    <t>• Entidad contratante.</t>
  </si>
  <si>
    <t>• Nombre del contratista. Si se ejecutó en unión temporal o consorcio identificar los integrantes y su porcentaje de participación.</t>
  </si>
  <si>
    <t>• Valor final del contrato. (discriminación de las actividades ejecutadas con su correspondiente valor).</t>
  </si>
  <si>
    <t>• Fechas de iniciación y terminación. (Indicar las fechas de suspensión y reanudación, para los contratos que hayan sido suspendidos o se encuentren suspendidos).</t>
  </si>
  <si>
    <t>• Firma de la persona competente, nombre y teléfono de contacto.</t>
  </si>
  <si>
    <t>2.2.2.1.1 EXPERIENCIA ESPECÍFICA DEL PROPONENTE (ANEXO No. 4)</t>
  </si>
  <si>
    <t>Actividad 1: Experiencia en venta y/o actualizaciones, de soluciones de telefonía IP y Comunicaciones Unificadas Avaya.</t>
  </si>
  <si>
    <t>Actividad 2: Experiencia en soporte técnico de soluciones de telefonía IP y Comunicaciones Unificadas Avaya.</t>
  </si>
  <si>
    <t>Actividad 3: Experiencia en asistencia técnica de soluciones de telefonía IP y Comunicaciones Unificadas Avaya.</t>
  </si>
  <si>
    <t>2.2.2.3   CERTIFICADO DE CATEGORIA</t>
  </si>
  <si>
    <t>Valor en SMLV</t>
  </si>
  <si>
    <t>2.4  FICHA TECNICA</t>
  </si>
  <si>
    <t xml:space="preserve">Valor en SMLV </t>
  </si>
  <si>
    <t>Sumatoria en SMLV (Certificaciones)</t>
  </si>
  <si>
    <t>SI</t>
  </si>
  <si>
    <t>PRESUPUESTO</t>
  </si>
  <si>
    <t>PRESUPUESTO EN SLMV</t>
  </si>
  <si>
    <t>CIERRE</t>
  </si>
  <si>
    <t>2.2.2.1 EXPERIENCIA ESPECÍFICA DEL PROPONENTE (ANEXO No. 4)</t>
  </si>
  <si>
    <t>MACROITEL S.A.S</t>
  </si>
  <si>
    <t>BERCONT &amp; CIA LTDA</t>
  </si>
  <si>
    <t>2.2.2.1.1 EXPERIENCIA SOLICITADA</t>
  </si>
  <si>
    <t>La experiencia habilitante del proponente o los miembros del Consorcio o Unión Temporal, se acreditará a través de la información contenida en el Registro Único de proponentes (RUP).
El proponente deberá diligenciar el ANEXO N° 4 correspondiente, indicando los contratos con los cuales quiere acreditar su experiencia, como máximo TRES (3) contratos ejecutados y finalizados dentro de los cinco (5) años anteriores a la fecha de cierre del presente proceso de selección, los cuales deben estar clasificados en cualquiera de los códigos relacionados a continuación y hasta su tercer nivel de la clasificación, así:
CLASIFICADOR DE BIENES Y SERVICIOS - UNSPSC v14_0801</t>
  </si>
  <si>
    <t>Adicionalmente en el RUP se verificará que el valor total sumado de los contratos relacionados sea igual o superior al 100 por ciento (100%) del total del presupuesto oficial del presente proceso de selección estimado en SMMLV, así mismo los contratos pueden haber sido ejecutados con entidades públicas y/o privadas.
Para la verificación de la experiencia el proponente deberá diligenciar el ANEXO N° 4 de experiencia específica, indicando los contratos, con los cuales el proponente considere acredita su experiencia.
Así mismo, con los mismos contratos con que acredita la experiencia, deberá allegar certificación expedida por la entidad o empresa contratante, con el objetivo de verificar que del objeto del contrato, o las obligaciones, se evidencie que el proponente en calidad de contratista ha ejecutado como objeto y/o actividad una de las siguientes:
a. Venta y/o actualizaciones, de soluciones de telefonía IP y Comunicaciones Unificadas Avaya, y
b. Soporte técnico de soluciones de telefonía IP y Comunicaciones Unificadas Avaya, y
c. Asistencia técnica de soluciones de telefonía IP y Comunicaciones Unificadas Avaya.
Cuando el objeto del contrato incluya otras actividades diferentes a las indicadas en el presente proceso, solo se tendrá en cuenta el valor ejecutado para las actividades a) y/o b) y/o c) enunciados anteriormente. En consecuencia, las certificaciones que acrediten la experiencia deben determinar el precio de manera individual de las actividades a); b); c) anteriormente señaladas.
Nota 1: Para la conversión a SMMLV de esa actividad se tendrá en cuenta el SMMLV vigente a la fecha de terminación del contrato.</t>
  </si>
  <si>
    <t>Contratar la adquisición e instalación de licencias de extensiones telefónicas, actualización de las licencias, extensión de garantía, soporte y asistencia técnica, requeridas para el sistema de comunicaciones unificadas planta telefónica y telefonía de la Superintendencia Financiera de Colombia, de conformidad con las especificaciones técnicas.</t>
  </si>
  <si>
    <t>PROCESO DE SELECCIÓN ABREVIADA SF.PSA-032-2019.</t>
  </si>
  <si>
    <t>Enero 1 de 2018 a Dic. 31 de 2018</t>
  </si>
  <si>
    <t>Enero 1 de 2019 a Dic. 31 de 2019</t>
  </si>
  <si>
    <t>BELLTECH</t>
  </si>
  <si>
    <t>Actividad 1:  Venta y/o actualizaciones, de soluciones de telefonía IP y Comunicaciones Unificadas Avaya, y</t>
  </si>
  <si>
    <t>Actividad 2: Soporte técnico de soluciones de telefonía IP y Comunicaciones Unificadas Avaya, y</t>
  </si>
  <si>
    <t>Actividad 3: Asistencia técnica de soluciones de telefonía IP y Comunicaciones Unificadas Avaya.</t>
  </si>
  <si>
    <t>El proponente debe estar autorizado por el fabricante Avaya o su representante en Colombia o en América para la venta o distribución de productos y para la prestación de servicios de actualizaciones y venta de licencias del software y de soporte de Avaya. Para ello el proponente deberá anexar el documento respectivo o indicar en su propuesta el sitio Web donde se pueda veriricar dicha condición, vigente al cierre del presente proceso de selección.</t>
  </si>
  <si>
    <t>2.5  FICHA TECNICA  (ANEXOS Nos. 6 y 7)</t>
  </si>
  <si>
    <t>Adquisición de los derechos a las actualizaciones, extensión de garantia. Incluido soporte y asistencia tecnica del Sistema de Comunicaciones Unificadas, planta Telefonica y Telefonia de la Superintendencia</t>
  </si>
  <si>
    <t>Un (1) mes</t>
  </si>
  <si>
    <t>SF.2.014-2017</t>
  </si>
  <si>
    <t>BERNANDO CONTRERAS &amp; CIA LTDA - BERCONT</t>
  </si>
  <si>
    <t>SUPERINTENDENCIA FINANCIERA DE COLOMBIA</t>
  </si>
  <si>
    <t>Clara Ines Fernandez Jaramillo - Coordinadora Grupo de Contratos</t>
  </si>
  <si>
    <t>Suministro e Implementación de una Solución integral de Comunicacionesa Unificadas Networking LAN/WAN a nivel de Core Distribución y Borde marca Avaya, asi como la implementación de voz datos y electrica normal y regulada para diferentes sedes de la compañia</t>
  </si>
  <si>
    <t>Tres (3) años y un (1) mes</t>
  </si>
  <si>
    <t>CONSORCIO OHL RÍO MAGDALENA S.A.S.</t>
  </si>
  <si>
    <t>Febrero/2016 ; Marzo/2019</t>
  </si>
  <si>
    <t>Erickson Zabarain - Responsable de TIC</t>
  </si>
  <si>
    <t>Proyecto Cableado Estructurado y Plataforma de Comunicaciones Unificadas de voz, datos y video</t>
  </si>
  <si>
    <t>Cuatro (4) meses</t>
  </si>
  <si>
    <t>PROQUINAL S.A.</t>
  </si>
  <si>
    <t xml:space="preserve">27/10/2016 ; 28/02/2017 </t>
  </si>
  <si>
    <t>Javier A. Pinzon A. -  Director de Tecnología de Información</t>
  </si>
  <si>
    <t>Certificación Avaya</t>
  </si>
  <si>
    <t>Anexa Carta Compromiso</t>
  </si>
  <si>
    <t>Suministro, actualizó la solución de telefonía IP y Comunicaciones Unificadas incluyendo soporte técnico, mantenimiento preventivo, correctivo y asistencia en sitio, para la plataforma de Comunicación marca AVAYA COMMUNICATION MANAGER de CM VERSIÓN 5.2 A LA VERSIÓN 6.3</t>
  </si>
  <si>
    <t>3  Años</t>
  </si>
  <si>
    <t>101482323  y  200008157</t>
  </si>
  <si>
    <t>BELSTAR SA</t>
  </si>
  <si>
    <t>MAICROTEL SAS</t>
  </si>
  <si>
    <t>2 / 3  /2014  Y 2 / 3 / 2017</t>
  </si>
  <si>
    <t>GUSTAVO HOYOS, JEFE DE Proyectos, 315 690 9438</t>
  </si>
  <si>
    <t>Contrato de soporte, mantenimeinto Técnico del servidor de Comunicaciones AVAYA IP con Comunicaciones Unificadas, Niveles I y II con Mantenimientos preventivos, correctivos y suministro de repuestos.</t>
  </si>
  <si>
    <t>1 año</t>
  </si>
  <si>
    <t>WHIRLPOOL COLOMBIA S.A.S.</t>
  </si>
  <si>
    <t>2 / 11 / 2017 - 2 / 11 / 2018</t>
  </si>
  <si>
    <t>RUBEN TORRES, teléfono 4892121</t>
  </si>
  <si>
    <t>Contrato de soporte técnico, mantenimeinto y Actualización de la Plataforma de telefonía IP AVAYA y Comunicaciones Unificadas UC del Servidor IP OFFICE 500 de propiedad de la FEDERACIÓN NACIONAL D EARROCEROS FEDEARROZ.</t>
  </si>
  <si>
    <t>40-2017</t>
  </si>
  <si>
    <t>FEDEARROZ</t>
  </si>
  <si>
    <t>21 / 12 / 2017  - -  21 / 12 /2018</t>
  </si>
  <si>
    <t>ELFAR MANUEL BOHÓRQUEZ, supervisor contrato, teléfono 4251150</t>
  </si>
  <si>
    <t>CERTIFICACIONES AVAYA SUPERFINANCIERA PROCESO SF.PSA-032-2019</t>
  </si>
  <si>
    <t>NO</t>
  </si>
  <si>
    <t>Adquisición, prestación del servicio de soporte y mantenimiento de una solución de comunicaciones unificdas Avaya 36 meses.</t>
  </si>
  <si>
    <t>Tres (3) años a partir de la entrega e instalación.</t>
  </si>
  <si>
    <t>CO2016015100827</t>
  </si>
  <si>
    <t>LIBERTY SEGUROS S.A.</t>
  </si>
  <si>
    <t>BELLTECH COLOMBIA S.A.</t>
  </si>
  <si>
    <t>16 de agosto de 2016. - 15 de agosto de 2019.</t>
  </si>
  <si>
    <t>DIANA HERNANDEZ - 3103300</t>
  </si>
  <si>
    <t>Solución de telefonía IP, implemnetación, configuración e integración de usuarios remotos, solución de video colaboración, solución de networking y red inalámbrica</t>
  </si>
  <si>
    <t>Un (1) año</t>
  </si>
  <si>
    <t>OP00018920</t>
  </si>
  <si>
    <t>GBT GRUPO BIOTOSCANA FARMA S.A.</t>
  </si>
  <si>
    <t>23 de diciembre de 2014 - 22 de diciembre de 2015</t>
  </si>
  <si>
    <t>N/A</t>
  </si>
  <si>
    <t>El proponente allega documento de AVAYA, donde lo certifica como canal autorizado para distribuir sus productos y ofrecer servicios de soporte.</t>
  </si>
  <si>
    <t>El proponente suscribe el anexo No. 6, debidamente firmado.</t>
  </si>
  <si>
    <t>24/11/2017 -  23/12/2017</t>
  </si>
  <si>
    <t xml:space="preserve">Tenindo en cuenta que el objeto solo incluye oblas tres actividades exigidas en el numeral 
2.2.2.1.1 &lt;&lt;EXPERIENCIA SOLICITADA&gt;&gt;
NO se requiere la discriminacion del valor de cada una de las actividades </t>
  </si>
  <si>
    <r>
      <t>El pliego de condiciones es claro en exigir en su numeral 
2.2.2.1.1 &lt;&lt;</t>
    </r>
    <r>
      <rPr>
        <i/>
        <sz val="9"/>
        <color theme="1"/>
        <rFont val="Arial"/>
        <family val="2"/>
      </rPr>
      <t>EXPERIENCIA SOLICITADA</t>
    </r>
    <r>
      <rPr>
        <sz val="9"/>
        <color theme="1"/>
        <rFont val="Arial"/>
        <family val="2"/>
      </rPr>
      <t>&gt;&gt; lo siguiente: &lt;&lt;C</t>
    </r>
    <r>
      <rPr>
        <i/>
        <sz val="9"/>
        <color theme="1"/>
        <rFont val="Arial"/>
        <family val="2"/>
      </rPr>
      <t xml:space="preserve">uando el objeto del contrato incluya otras actividades diferentes a las indicadas en el presente proceso, solo se tendrá en cuenta el valor ejecutado para las actividades a) y/o b) y/o c) enunciados anteriormente. En consecuencia, las certificaciones que acrediten la experiencia deben determinar el precio de manera individual de las actividades a); b); c) anteriormente señaladas&gt;&gt;. 
</t>
    </r>
    <r>
      <rPr>
        <sz val="9"/>
        <color theme="1"/>
        <rFont val="Arial"/>
        <family val="2"/>
      </rPr>
      <t>Asi las cosas, el objeto del contrato y el alcance del mismo contemplan otras actividades a las solicitadas, que establece la implementación de voz datos y electrica normal y regulada para diferentes sedes de la compañía,</t>
    </r>
    <r>
      <rPr>
        <b/>
        <i/>
        <u/>
        <sz val="9"/>
        <color theme="1"/>
        <rFont val="Arial"/>
        <family val="2"/>
      </rPr>
      <t xml:space="preserve"> POR LO CUAL SE REQUIERE QUE DISCRIMINE LOS VALORES DE LAS ACTIVIDADES EXIGIDAS EN EL PLIEGO DE CONDICIONES.</t>
    </r>
  </si>
  <si>
    <t xml:space="preserve">N/A </t>
  </si>
  <si>
    <t>EL NUMERAL 2.2.2.1.1 &lt;&lt;EXPERIENCIA SOLICITADA&gt;&gt; DEL PLIEGO DE CONDICIONES EXIGE SE ACREDITE EL OBJETO DEL CONTRATO U ACTIVIDADES DEL MISMO QUE CONTEMPLE EXPERIENCIA EN AVAYA</t>
  </si>
  <si>
    <t>SUMATORIA EN SMLV (CERTIFICACIONES)</t>
  </si>
  <si>
    <t>EL NUMERAL 2.2.2.1.1 &lt;&lt;EXPERIENCIA SOLICITADA&gt;&gt; DEL PLIEGO DE CONDICIONESEXIGE QUE EL VALOR DE LA EXPERIENCIA SUME EL 100% DEL TOTAL DEL PRESUPUESTO OFICIAL DEL PRESENTE PROCESO DE SELECCIÓN ESTIMADO EN SMMLV; ES DECIR 617 SMLMV.</t>
  </si>
  <si>
    <r>
      <t>El pliego de condiciones es claro en exigir en su numeral 
2.2.2.1.1 &lt;&lt;</t>
    </r>
    <r>
      <rPr>
        <i/>
        <sz val="9"/>
        <color theme="1"/>
        <rFont val="Arial"/>
        <family val="2"/>
      </rPr>
      <t>EXPERIENCIA SOLICITADA</t>
    </r>
    <r>
      <rPr>
        <sz val="9"/>
        <color theme="1"/>
        <rFont val="Arial"/>
        <family val="2"/>
      </rPr>
      <t>&gt;&gt; lo siguiente: &lt;&lt;</t>
    </r>
    <r>
      <rPr>
        <i/>
        <sz val="9"/>
        <color theme="1"/>
        <rFont val="Arial"/>
        <family val="2"/>
      </rPr>
      <t>Cuando el objeto del contrato incluya otras actividades diferentes a las indicadas en el presente proceso, solo se tendrá en cuenta el valor ejecutado para las actividades a) y/o b) y/o c) enunciados anteriormente. En consecuencia, las certificaciones que acrediten la experiencia deben determinar el precio de manera individual de las actividades a); b); c) anteriormente señaladas</t>
    </r>
    <r>
      <rPr>
        <sz val="9"/>
        <color theme="1"/>
        <rFont val="Arial"/>
        <family val="2"/>
      </rPr>
      <t xml:space="preserve">&gt;&gt;. 
Asi las cosas, el objeto del contrato y el alcance del mismo contemplan otras actividades a las solicitadas, que establece identificacion de red logica, mapeo y naquillado en sitio, capacitacion a usuarios y administrador. </t>
    </r>
    <r>
      <rPr>
        <b/>
        <u/>
        <sz val="9"/>
        <color theme="1"/>
        <rFont val="Arial"/>
        <family val="2"/>
      </rPr>
      <t>POR LO CUAL SE REQUIERE QUE DISCRIMINE LOS VALORES DE LAS ACTIVIDADES EXIGIDAS EN EL PLIEGO DE CONDICIONES.</t>
    </r>
  </si>
  <si>
    <t xml:space="preserve">El oferente debe estar clasificado en alguna de las  siguientes categorías Diamante o Zafiro o Esmeralda, y contar con las certificaciones Avaya Support Advantage Preferred, Avaya Upgrade Advange, Avaya Support Advange Parts o superior de Avaya, para lo cual debe anexar la certificación expedida por el fabricante, la cual deberá estar vigente al momento de presentar la propuesta, o Indicar el sitio Web del fabricante donde la entidad pueda verificar esta información. </t>
  </si>
  <si>
    <t>El oferente debe estar clasificado en alguna de las  siguientes categorías Diamante o Zafiro o Esmeralda</t>
  </si>
  <si>
    <t>El oferente debe contar con las certificaciones Avaya Support Advantage Preferred.</t>
  </si>
  <si>
    <t>2.2.2.3          CERTIFICADO DE CATEGORIA</t>
  </si>
  <si>
    <t xml:space="preserve">La SUPERINTENDENCIA pondrá a disposición de los oferentes las condiciones técnicas mínimas requeridas de los bienes o servicios (ANEXO No. 5) objeto del presente proceso, las cuales son de obligatorio cumplimiento.
En el presente proceso de selección, se entiende que el proponente y su propuesta cumplen con lo establecido en las condiciones técnicas (ficha técnica), con la suscripción por parte de éste del ANEXO No. 6 “Cumplimiento Ficha Técnica” del documento complementario de los pliegos de condiciones.
Es de señalar, que los cumplimientos de los requisitos establecidos para la verificación de la ficha técnica son de obligatorio cumplimiento al momento de presentar la oferta.
</t>
  </si>
  <si>
    <t>VALOR EN DÓLARES, SE CONVIERTE A PESOS CON LA TRM DEL 25  DE AGOSTO 2019 - 3.449,27</t>
  </si>
  <si>
    <t>Subsana anexando documentos que validan en objeto en Avaya</t>
  </si>
  <si>
    <r>
      <t xml:space="preserve">EL NUMERAL 2.2.2.1.1 &lt;&lt;EXPERIENCIA SOLICITADA&gt;&gt; DEL PLIEGO DE CONDICIONES ES CLARO EN SEÑALAR &lt;&lt;(…)ACREDITAR SU EXPERIENCIA, COMO MÁXIMO TRES (3) CONTRATOS EJECUTADOS Y FINALIZADOS DENTRO DE LOS CINCO (5) AÑOS ANTERIORES A LA FECHA DE CIERRE DEL PRESENTE PROCESO DE SELECCIÓN(…)&gt;&gt;. ASÍ LAS COSAS LA CERTIFICACIÓN APORTADA CONTEMPLA QUE LA EJECUCIÓN DEL CONTRATO VA EN UN 96%. </t>
    </r>
    <r>
      <rPr>
        <b/>
        <u/>
        <sz val="9"/>
        <color theme="1"/>
        <rFont val="Arial"/>
        <family val="2"/>
      </rPr>
      <t>POR LO QUE SE REQUIERE SE APORTE CERTIFICACIÓN DONDE SE EVIDENCIA QUE EL MISMO SE ENCUENTRA EJECUTADO AL 100%, no cumple con el literal c) del numeral numeral 2.2.2.1.2</t>
    </r>
  </si>
  <si>
    <t xml:space="preserve">El alcance de la certificación determina claramente los componetes desarrollados y avala las actividades realizadas.
</t>
  </si>
  <si>
    <r>
      <t xml:space="preserve">El contrato adjunto no guarda relación con la información contenida en la certificación aportada al momento del cierre, en tanto que la misma señala:
</t>
    </r>
    <r>
      <rPr>
        <b/>
        <sz val="9"/>
        <color theme="1"/>
        <rFont val="Arial"/>
        <family val="2"/>
      </rPr>
      <t>Objeto:</t>
    </r>
    <r>
      <rPr>
        <sz val="9"/>
        <color theme="1"/>
        <rFont val="Arial"/>
        <family val="2"/>
      </rPr>
      <t xml:space="preserve"> &lt;&lt;Suministro e implementación de una solución integral de Comunicaciones Unificadas Networking LAN/WLAN a nivel de Core, distribución y borde marca Avaya, así como la implementación de redes de voz datos y eléctrica normal y regulada para las diferentes sedes de la compañía&gt;&gt;
</t>
    </r>
    <r>
      <rPr>
        <b/>
        <sz val="9"/>
        <color theme="1"/>
        <rFont val="Arial"/>
        <family val="2"/>
      </rPr>
      <t>Fecha de inicio:</t>
    </r>
    <r>
      <rPr>
        <sz val="9"/>
        <color theme="1"/>
        <rFont val="Arial"/>
        <family val="2"/>
      </rPr>
      <t xml:space="preserve"> Febrero de 2016.
Así las cosas, el contrato aportado NO se tendrá en cuenta para verificar la experiencia del proponente.
</t>
    </r>
  </si>
  <si>
    <t>Se remitió un correo electrónico el 8 de noviembre de 2019 al ingeniero JAVIER ALFONSO PINZÓN AGUILAR Director de Tecnologías de Información de PROQUINAL S.A., quien es la persona que suscribe la certificación aportada por el proponente, a fin que se aclara si dentro del objeto del contrato &lt;&lt;Realizar la implementación del proyecto de plataforma de  comunicaciones unificadas de voz y datos de PROQUINAL SA&gt;&gt;
A lo cual manifestó:
&lt;&lt; Con respecto a sus preguntas, la respuesta para los 3 casos es SI.  Con Bercont se realizó todo el ciclo desde la definición de la solución, la venta de equipos y software correspondiente, la implementación y ahora el contrato de soporte y mantenimiento.&gt;&gt; (Se anexa Correo Electrónico) 
Por lo anterior se evidencia que el objeto del contrato certificado hace referencia a equipos Avaya, por lo que CUMPLE con lo exigido en el numera 2.2.2.1.1. &lt;&lt;EXPERIENCIA SOLICITADA&gt;&gt; del pliego de condiciones.</t>
  </si>
  <si>
    <t xml:space="preserve">Mediante comunicación emitida por AVAYA fabricante, se verifico que Avaya Upgrade Advange y Avaya Support Advange Parts son especificaciones del servicio, los cuales se encuentran certificado en documento que acredita la categoría del proponente. 
Por lo anterior, el proponente CUMPLE con lo exigido en el numeral 2.2.2.3 &lt;&lt;CERTIFICADO DE CATEGORÍA&gt;&gt; del pliego de condiciones
</t>
  </si>
  <si>
    <t>ANEXO 5 - FICHA TECNICA SUPERFINANCIERA PROCESO SF.PSA-032-2019 
ANEXO 6 - SUPERFINANCIERA PROCESO SF.PSA-032-2019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</si>
</sst>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8" formatCode="&quot;$&quot;#,##0.00;[Red]\-&quot;$&quot;#,##0.00"/>
    <numFmt numFmtId="41" formatCode="_-* #,##0_-;\-* #,##0_-;_-* &quot;-&quot;_-;_-@_-"/>
    <numFmt numFmtId="44" formatCode="_-&quot;$&quot;* #,##0.00_-;\-&quot;$&quot;* #,##0.00_-;_-&quot;$&quot;* &quot;-&quot;??_-;_-@_-"/>
    <numFmt numFmtId="164" formatCode="&quot;$&quot;\ #,##0.00;[Red]\-&quot;$&quot;\ #,##0.00"/>
    <numFmt numFmtId="165" formatCode="[$$-240A]#,##0.00"/>
    <numFmt numFmtId="166" formatCode="&quot;$&quot;#,##0.00"/>
    <numFmt numFmtId="167" formatCode="[$$-240A]\ #,##0;\-[$$-240A]\ #,##0"/>
    <numFmt numFmtId="168" formatCode="&quot;$&quot;\ #,##0.00"/>
  </numFmts>
  <fonts count="13" x14ac:knownFonts="1">
    <font>
      <sz val="11"/>
      <color theme="1"/>
      <name val="Calibri"/>
      <family val="2"/>
      <scheme val="minor"/>
    </font>
    <font>
      <b/>
      <sz val="11"/>
      <color theme="1"/>
      <name val="Arial"/>
      <family val="2"/>
    </font>
    <font>
      <b/>
      <sz val="10"/>
      <color theme="1"/>
      <name val="Arial"/>
      <family val="2"/>
    </font>
    <font>
      <sz val="9"/>
      <color theme="1"/>
      <name val="Arial"/>
      <family val="2"/>
    </font>
    <font>
      <b/>
      <sz val="9"/>
      <color theme="1"/>
      <name val="Arial"/>
      <family val="2"/>
    </font>
    <font>
      <sz val="9"/>
      <color rgb="FF000000"/>
      <name val="Arial"/>
      <family val="2"/>
    </font>
    <font>
      <b/>
      <sz val="10"/>
      <color rgb="FF000000"/>
      <name val="Arial"/>
      <family val="2"/>
    </font>
    <font>
      <sz val="11"/>
      <color theme="1"/>
      <name val="Calibri"/>
      <family val="2"/>
      <scheme val="minor"/>
    </font>
    <font>
      <b/>
      <sz val="11"/>
      <color theme="1"/>
      <name val="Calibri"/>
      <family val="2"/>
      <scheme val="minor"/>
    </font>
    <font>
      <sz val="8"/>
      <color theme="1"/>
      <name val="Arial"/>
      <family val="2"/>
    </font>
    <font>
      <i/>
      <sz val="9"/>
      <color theme="1"/>
      <name val="Arial"/>
      <family val="2"/>
    </font>
    <font>
      <b/>
      <i/>
      <u/>
      <sz val="9"/>
      <color theme="1"/>
      <name val="Arial"/>
      <family val="2"/>
    </font>
    <font>
      <b/>
      <u/>
      <sz val="9"/>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auto="1"/>
      </left>
      <right style="medium">
        <color auto="1"/>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4">
    <xf numFmtId="0" fontId="0" fillId="0" borderId="0"/>
    <xf numFmtId="44"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cellStyleXfs>
  <cellXfs count="120">
    <xf numFmtId="0" fontId="0" fillId="0" borderId="0" xfId="0"/>
    <xf numFmtId="0" fontId="3" fillId="0" borderId="3" xfId="0" applyFont="1" applyBorder="1" applyAlignment="1">
      <alignment vertical="center" wrapText="1"/>
    </xf>
    <xf numFmtId="0" fontId="5" fillId="0" borderId="1" xfId="0" applyFont="1" applyBorder="1" applyAlignment="1">
      <alignment horizontal="center" vertical="center" wrapText="1"/>
    </xf>
    <xf numFmtId="0" fontId="4" fillId="3" borderId="3"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vertical="center" wrapText="1"/>
    </xf>
    <xf numFmtId="0" fontId="3" fillId="0" borderId="8" xfId="0" applyFont="1" applyBorder="1" applyAlignment="1">
      <alignment vertical="center" wrapText="1"/>
    </xf>
    <xf numFmtId="0" fontId="4" fillId="2" borderId="3" xfId="0" applyFont="1" applyFill="1" applyBorder="1" applyAlignment="1">
      <alignment horizontal="center" vertical="center" wrapText="1"/>
    </xf>
    <xf numFmtId="0" fontId="2" fillId="2" borderId="3" xfId="0" applyFont="1" applyFill="1" applyBorder="1" applyAlignment="1">
      <alignment vertical="center" wrapText="1"/>
    </xf>
    <xf numFmtId="0" fontId="3" fillId="0" borderId="3" xfId="0" applyFont="1" applyBorder="1" applyAlignment="1">
      <alignment horizontal="left" vertical="center" wrapText="1"/>
    </xf>
    <xf numFmtId="0" fontId="4" fillId="0" borderId="3" xfId="0" applyFont="1" applyBorder="1" applyAlignment="1">
      <alignment horizontal="left" vertical="center" wrapText="1"/>
    </xf>
    <xf numFmtId="44" fontId="5" fillId="0" borderId="2" xfId="1" applyFont="1" applyBorder="1" applyAlignment="1">
      <alignment horizontal="center" vertical="center" wrapText="1"/>
    </xf>
    <xf numFmtId="0" fontId="4" fillId="0" borderId="3" xfId="0" applyFont="1" applyBorder="1" applyAlignment="1">
      <alignment horizontal="center" vertical="center" wrapText="1"/>
    </xf>
    <xf numFmtId="164" fontId="3" fillId="0" borderId="3" xfId="0" applyNumberFormat="1" applyFont="1" applyFill="1" applyBorder="1" applyAlignment="1">
      <alignment horizontal="right" vertical="center" wrapText="1"/>
    </xf>
    <xf numFmtId="0" fontId="3" fillId="0" borderId="12" xfId="0" applyFont="1" applyBorder="1" applyAlignment="1">
      <alignment vertical="center" wrapText="1"/>
    </xf>
    <xf numFmtId="0" fontId="0" fillId="0" borderId="11" xfId="0" applyBorder="1"/>
    <xf numFmtId="0" fontId="9" fillId="0" borderId="12" xfId="0" applyFont="1" applyBorder="1" applyAlignment="1">
      <alignment vertical="center" wrapText="1"/>
    </xf>
    <xf numFmtId="0" fontId="2" fillId="2" borderId="12" xfId="0" applyFont="1" applyFill="1" applyBorder="1" applyAlignment="1">
      <alignment vertical="center" wrapText="1"/>
    </xf>
    <xf numFmtId="0" fontId="8" fillId="0" borderId="1" xfId="0" applyFont="1" applyBorder="1"/>
    <xf numFmtId="0" fontId="0" fillId="0" borderId="13" xfId="0" applyBorder="1"/>
    <xf numFmtId="0" fontId="5" fillId="0" borderId="12" xfId="0" applyFont="1" applyBorder="1" applyAlignment="1">
      <alignment horizontal="center" vertical="center" wrapText="1"/>
    </xf>
    <xf numFmtId="44" fontId="5" fillId="0" borderId="12" xfId="1" applyFont="1" applyBorder="1" applyAlignment="1">
      <alignment horizontal="center" vertical="center" wrapText="1"/>
    </xf>
    <xf numFmtId="0" fontId="5" fillId="0" borderId="12" xfId="0" applyFont="1" applyFill="1" applyBorder="1" applyAlignment="1">
      <alignment horizontal="center" vertical="center" wrapText="1"/>
    </xf>
    <xf numFmtId="44" fontId="5" fillId="0" borderId="12" xfId="1" applyFont="1" applyFill="1" applyBorder="1" applyAlignment="1">
      <alignment horizontal="center" vertical="center" wrapText="1"/>
    </xf>
    <xf numFmtId="2" fontId="0" fillId="0" borderId="12" xfId="0" applyNumberFormat="1" applyBorder="1"/>
    <xf numFmtId="14" fontId="0" fillId="0" borderId="14" xfId="0" applyNumberFormat="1" applyBorder="1"/>
    <xf numFmtId="0" fontId="0" fillId="0" borderId="14" xfId="0" applyBorder="1"/>
    <xf numFmtId="0" fontId="3" fillId="4"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4" fontId="4" fillId="0" borderId="3" xfId="0" applyNumberFormat="1" applyFont="1" applyFill="1" applyBorder="1" applyAlignment="1">
      <alignment vertical="center" wrapText="1"/>
    </xf>
    <xf numFmtId="4" fontId="4" fillId="0" borderId="3" xfId="0" applyNumberFormat="1" applyFont="1" applyBorder="1" applyAlignment="1">
      <alignment horizontal="center" vertical="center" wrapText="1"/>
    </xf>
    <xf numFmtId="0" fontId="3" fillId="0" borderId="3" xfId="0" applyFont="1" applyBorder="1" applyAlignment="1">
      <alignment horizontal="justify" vertical="center" wrapText="1"/>
    </xf>
    <xf numFmtId="0" fontId="3" fillId="0" borderId="3" xfId="0" applyFont="1" applyBorder="1" applyAlignment="1">
      <alignment horizontal="left" vertical="center" wrapText="1"/>
    </xf>
    <xf numFmtId="0" fontId="3" fillId="0" borderId="6" xfId="0" applyFont="1" applyBorder="1" applyAlignment="1">
      <alignment vertical="center" wrapText="1"/>
    </xf>
    <xf numFmtId="0" fontId="3" fillId="0" borderId="3" xfId="0" applyFont="1" applyBorder="1" applyAlignment="1">
      <alignment horizontal="center" vertical="center" wrapText="1"/>
    </xf>
    <xf numFmtId="0" fontId="4" fillId="0" borderId="3" xfId="0" applyFont="1" applyFill="1" applyBorder="1" applyAlignment="1">
      <alignment horizontal="center" vertical="center" wrapText="1"/>
    </xf>
    <xf numFmtId="166" fontId="3" fillId="4" borderId="3" xfId="0" applyNumberFormat="1" applyFont="1" applyFill="1" applyBorder="1" applyAlignment="1">
      <alignment horizontal="center" vertical="center" wrapText="1"/>
    </xf>
    <xf numFmtId="0" fontId="4" fillId="2" borderId="3" xfId="0" applyFont="1" applyFill="1" applyBorder="1" applyAlignment="1">
      <alignment vertical="center" wrapText="1"/>
    </xf>
    <xf numFmtId="2" fontId="3" fillId="0" borderId="3" xfId="0" applyNumberFormat="1" applyFont="1" applyFill="1" applyBorder="1" applyAlignment="1">
      <alignment horizontal="center" vertical="center" wrapText="1"/>
    </xf>
    <xf numFmtId="165" fontId="3" fillId="0" borderId="3" xfId="0" applyNumberFormat="1" applyFont="1" applyBorder="1" applyAlignment="1">
      <alignment horizontal="left" vertical="center" wrapText="1"/>
    </xf>
    <xf numFmtId="14" fontId="3" fillId="0" borderId="3" xfId="0" applyNumberFormat="1" applyFont="1" applyBorder="1" applyAlignment="1">
      <alignment horizontal="left" vertical="center" wrapText="1"/>
    </xf>
    <xf numFmtId="0" fontId="4" fillId="0" borderId="3" xfId="0" applyFont="1" applyFill="1" applyBorder="1" applyAlignment="1">
      <alignment vertical="center" wrapText="1"/>
    </xf>
    <xf numFmtId="0" fontId="3" fillId="0" borderId="3" xfId="0" applyFont="1" applyBorder="1" applyAlignment="1">
      <alignment horizontal="justify" vertical="justify" wrapText="1"/>
    </xf>
    <xf numFmtId="0" fontId="3" fillId="0" borderId="6" xfId="0" applyFont="1" applyFill="1" applyBorder="1" applyAlignment="1">
      <alignment vertical="center" wrapText="1"/>
    </xf>
    <xf numFmtId="0" fontId="3" fillId="0" borderId="8" xfId="0" applyFont="1" applyBorder="1" applyAlignment="1">
      <alignment horizontal="justify" vertical="justify" wrapText="1"/>
    </xf>
    <xf numFmtId="0" fontId="4" fillId="0" borderId="15" xfId="0" applyFont="1" applyBorder="1" applyAlignment="1">
      <alignment vertical="center" wrapText="1"/>
    </xf>
    <xf numFmtId="0" fontId="4" fillId="3" borderId="1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0" borderId="20" xfId="0" applyFont="1" applyBorder="1" applyAlignment="1">
      <alignment vertical="center" wrapText="1"/>
    </xf>
    <xf numFmtId="0" fontId="3" fillId="0" borderId="20" xfId="0" applyFont="1" applyBorder="1" applyAlignment="1">
      <alignment horizontal="justify" vertical="center" wrapText="1"/>
    </xf>
    <xf numFmtId="0" fontId="3" fillId="0" borderId="20" xfId="0" applyFont="1" applyBorder="1" applyAlignment="1">
      <alignment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vertical="center" wrapText="1"/>
    </xf>
    <xf numFmtId="0" fontId="3" fillId="0" borderId="20" xfId="0" applyFont="1" applyFill="1" applyBorder="1" applyAlignment="1">
      <alignment horizontal="justify" vertical="center" wrapText="1"/>
    </xf>
    <xf numFmtId="0" fontId="4" fillId="2" borderId="20" xfId="0" applyFont="1" applyFill="1" applyBorder="1" applyAlignment="1">
      <alignment vertical="center" wrapText="1"/>
    </xf>
    <xf numFmtId="0" fontId="4" fillId="3" borderId="21" xfId="0" applyFont="1" applyFill="1" applyBorder="1" applyAlignment="1">
      <alignment horizontal="center" vertical="center" wrapText="1"/>
    </xf>
    <xf numFmtId="0" fontId="4" fillId="0" borderId="20" xfId="0" applyFont="1" applyBorder="1" applyAlignment="1">
      <alignment vertical="top" wrapText="1"/>
    </xf>
    <xf numFmtId="0" fontId="4" fillId="0" borderId="20" xfId="0" applyFont="1" applyFill="1" applyBorder="1" applyAlignment="1">
      <alignment horizontal="justify" vertical="center" wrapText="1"/>
    </xf>
    <xf numFmtId="0" fontId="3" fillId="0" borderId="22" xfId="0" applyFont="1" applyBorder="1" applyAlignment="1">
      <alignment vertical="justify" wrapText="1"/>
    </xf>
    <xf numFmtId="0" fontId="3" fillId="0" borderId="23" xfId="0" applyFont="1" applyBorder="1" applyAlignment="1">
      <alignment horizontal="center" vertical="center" wrapText="1"/>
    </xf>
    <xf numFmtId="0" fontId="3" fillId="4" borderId="23" xfId="0" applyFont="1" applyFill="1" applyBorder="1" applyAlignment="1">
      <alignment horizontal="center" vertical="center" wrapText="1"/>
    </xf>
    <xf numFmtId="0" fontId="3" fillId="0" borderId="23" xfId="0" applyFont="1" applyBorder="1" applyAlignment="1">
      <alignment horizontal="lef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4" fillId="0" borderId="26" xfId="0" applyFont="1" applyBorder="1" applyAlignment="1">
      <alignment vertical="center" wrapText="1"/>
    </xf>
    <xf numFmtId="0" fontId="3" fillId="0" borderId="27" xfId="0" applyFont="1" applyBorder="1" applyAlignment="1">
      <alignment vertical="center" wrapText="1"/>
    </xf>
    <xf numFmtId="0" fontId="3" fillId="0" borderId="21" xfId="0" applyFont="1" applyBorder="1" applyAlignment="1">
      <alignment horizontal="center" vertical="center" wrapText="1"/>
    </xf>
    <xf numFmtId="165" fontId="3" fillId="0" borderId="21" xfId="0" applyNumberFormat="1" applyFont="1" applyBorder="1" applyAlignment="1">
      <alignment horizontal="center" vertical="center" wrapText="1"/>
    </xf>
    <xf numFmtId="0" fontId="3" fillId="4" borderId="21" xfId="0" applyFont="1" applyFill="1" applyBorder="1" applyAlignment="1">
      <alignment horizontal="center" vertical="center" wrapText="1"/>
    </xf>
    <xf numFmtId="165" fontId="3" fillId="4" borderId="21" xfId="0" applyNumberFormat="1" applyFont="1" applyFill="1" applyBorder="1" applyAlignment="1">
      <alignment horizontal="center" vertical="center" wrapText="1"/>
    </xf>
    <xf numFmtId="0" fontId="3" fillId="0" borderId="24" xfId="0" applyFont="1" applyBorder="1" applyAlignment="1">
      <alignment horizontal="center" vertical="center" wrapText="1"/>
    </xf>
    <xf numFmtId="0" fontId="3" fillId="0" borderId="3" xfId="0" applyFont="1" applyBorder="1" applyAlignment="1">
      <alignment horizontal="center" vertical="center" wrapText="1"/>
    </xf>
    <xf numFmtId="0" fontId="3" fillId="4" borderId="3" xfId="0" applyFont="1" applyFill="1" applyBorder="1" applyAlignment="1">
      <alignment vertical="center" wrapText="1"/>
    </xf>
    <xf numFmtId="168" fontId="3" fillId="4" borderId="3" xfId="0" applyNumberFormat="1" applyFont="1" applyFill="1" applyBorder="1" applyAlignment="1">
      <alignment vertical="center" wrapText="1"/>
    </xf>
    <xf numFmtId="164" fontId="3"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wrapText="1"/>
    </xf>
    <xf numFmtId="0" fontId="3" fillId="4" borderId="3" xfId="0" applyFont="1" applyFill="1" applyBorder="1" applyAlignment="1">
      <alignment horizontal="left"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4"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4" fillId="2" borderId="3" xfId="0" applyFont="1" applyFill="1" applyBorder="1" applyAlignment="1">
      <alignment horizontal="center" vertical="center" wrapText="1"/>
    </xf>
    <xf numFmtId="166" fontId="3" fillId="0" borderId="3" xfId="0" applyNumberFormat="1" applyFont="1" applyBorder="1" applyAlignment="1">
      <alignment horizontal="center" vertical="center" wrapText="1"/>
    </xf>
    <xf numFmtId="0" fontId="3" fillId="0" borderId="3" xfId="0" applyFont="1" applyBorder="1" applyAlignment="1">
      <alignment horizontal="left" vertical="center" wrapText="1"/>
    </xf>
    <xf numFmtId="166" fontId="3" fillId="0" borderId="3" xfId="0" applyNumberFormat="1" applyFont="1" applyBorder="1" applyAlignment="1">
      <alignment horizontal="left" vertical="center" wrapText="1"/>
    </xf>
    <xf numFmtId="0" fontId="4" fillId="0" borderId="26" xfId="0" applyFont="1" applyBorder="1" applyAlignment="1">
      <alignment horizontal="center" vertical="center" wrapText="1"/>
    </xf>
    <xf numFmtId="168" fontId="3" fillId="0" borderId="3"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14" fontId="3" fillId="0" borderId="3" xfId="0" applyNumberFormat="1" applyFont="1" applyBorder="1" applyAlignment="1">
      <alignment horizontal="left" vertical="center" wrapText="1"/>
    </xf>
    <xf numFmtId="0" fontId="4" fillId="2" borderId="16" xfId="0" applyFont="1" applyFill="1" applyBorder="1" applyAlignment="1">
      <alignment horizontal="center" vertical="center" wrapText="1"/>
    </xf>
    <xf numFmtId="0" fontId="3" fillId="0" borderId="3" xfId="0" applyFont="1" applyBorder="1" applyAlignment="1">
      <alignment vertical="center" wrapText="1"/>
    </xf>
    <xf numFmtId="41" fontId="3" fillId="0" borderId="3" xfId="2" applyFont="1" applyBorder="1" applyAlignment="1">
      <alignment horizontal="center" vertical="center" wrapText="1"/>
    </xf>
    <xf numFmtId="0" fontId="4" fillId="0" borderId="3" xfId="0" applyFont="1" applyBorder="1" applyAlignment="1">
      <alignment vertical="center" wrapText="1"/>
    </xf>
    <xf numFmtId="8" fontId="3" fillId="0" borderId="3" xfId="0" applyNumberFormat="1" applyFont="1" applyBorder="1" applyAlignment="1">
      <alignment horizontal="right" vertical="center" wrapText="1"/>
    </xf>
    <xf numFmtId="14"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0" borderId="3" xfId="0" applyFont="1" applyBorder="1" applyAlignment="1">
      <alignment horizontal="left" vertical="top" wrapText="1"/>
    </xf>
    <xf numFmtId="8" fontId="3" fillId="0" borderId="3" xfId="0" applyNumberFormat="1" applyFont="1" applyBorder="1" applyAlignment="1">
      <alignment horizontal="left" vertical="center" wrapText="1"/>
    </xf>
    <xf numFmtId="167" fontId="3" fillId="0" borderId="3" xfId="2"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23" xfId="0" applyFont="1" applyBorder="1" applyAlignment="1">
      <alignment horizontal="center" vertical="center" wrapText="1"/>
    </xf>
    <xf numFmtId="0" fontId="3" fillId="0" borderId="3" xfId="0" applyFont="1" applyBorder="1" applyAlignment="1">
      <alignment horizontal="justify" vertical="center" wrapText="1"/>
    </xf>
    <xf numFmtId="14" fontId="3" fillId="0" borderId="3" xfId="0" applyNumberFormat="1" applyFont="1" applyBorder="1" applyAlignment="1">
      <alignment horizontal="center" vertical="center" wrapText="1"/>
    </xf>
    <xf numFmtId="166" fontId="3" fillId="4" borderId="4" xfId="0" applyNumberFormat="1"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8" xfId="0" applyFont="1" applyFill="1" applyBorder="1" applyAlignment="1">
      <alignment horizontal="center" vertical="center" wrapText="1"/>
    </xf>
  </cellXfs>
  <cellStyles count="4">
    <cellStyle name="Millares [0]" xfId="2" builtinId="6"/>
    <cellStyle name="Millares [0] 2" xf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10</xdr:row>
      <xdr:rowOff>1</xdr:rowOff>
    </xdr:from>
    <xdr:to>
      <xdr:col>0</xdr:col>
      <xdr:colOff>5248275</xdr:colOff>
      <xdr:row>10</xdr:row>
      <xdr:rowOff>2960573</xdr:rowOff>
    </xdr:to>
    <xdr:pic>
      <xdr:nvPicPr>
        <xdr:cNvPr id="3" name="Imagen 2">
          <a:extLst>
            <a:ext uri="{FF2B5EF4-FFF2-40B4-BE49-F238E27FC236}">
              <a16:creationId xmlns:a16="http://schemas.microsoft.com/office/drawing/2014/main" id="{CB001B4E-29EA-4D77-B2C7-917AC3AFC739}"/>
            </a:ext>
          </a:extLst>
        </xdr:cNvPr>
        <xdr:cNvPicPr>
          <a:picLocks noChangeAspect="1"/>
        </xdr:cNvPicPr>
      </xdr:nvPicPr>
      <xdr:blipFill>
        <a:blip xmlns:r="http://schemas.openxmlformats.org/officeDocument/2006/relationships" r:embed="rId1"/>
        <a:stretch>
          <a:fillRect/>
        </a:stretch>
      </xdr:blipFill>
      <xdr:spPr>
        <a:xfrm>
          <a:off x="1" y="3562351"/>
          <a:ext cx="5248274" cy="2960572"/>
        </a:xfrm>
        <a:prstGeom prst="rect">
          <a:avLst/>
        </a:prstGeom>
      </xdr:spPr>
    </xdr:pic>
    <xdr:clientData/>
  </xdr:twoCellAnchor>
  <xdr:twoCellAnchor editAs="oneCell">
    <xdr:from>
      <xdr:col>0</xdr:col>
      <xdr:colOff>0</xdr:colOff>
      <xdr:row>11</xdr:row>
      <xdr:rowOff>0</xdr:rowOff>
    </xdr:from>
    <xdr:to>
      <xdr:col>0</xdr:col>
      <xdr:colOff>5257800</xdr:colOff>
      <xdr:row>11</xdr:row>
      <xdr:rowOff>1295238</xdr:rowOff>
    </xdr:to>
    <xdr:pic>
      <xdr:nvPicPr>
        <xdr:cNvPr id="4" name="Imagen 3">
          <a:extLst>
            <a:ext uri="{FF2B5EF4-FFF2-40B4-BE49-F238E27FC236}">
              <a16:creationId xmlns:a16="http://schemas.microsoft.com/office/drawing/2014/main" id="{7C8FF383-613C-4C30-973B-6519A2918BB7}"/>
            </a:ext>
          </a:extLst>
        </xdr:cNvPr>
        <xdr:cNvPicPr>
          <a:picLocks noChangeAspect="1"/>
        </xdr:cNvPicPr>
      </xdr:nvPicPr>
      <xdr:blipFill>
        <a:blip xmlns:r="http://schemas.openxmlformats.org/officeDocument/2006/relationships" r:embed="rId2"/>
        <a:stretch>
          <a:fillRect/>
        </a:stretch>
      </xdr:blipFill>
      <xdr:spPr>
        <a:xfrm>
          <a:off x="0" y="6553200"/>
          <a:ext cx="5257800" cy="1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carlos\copia\Contratos_2019\Comunicaciones_unificadas\Matriz%20Evaluacion%20SF.PSA-032-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HABILITANTES"/>
      <sheetName val="Hoja9"/>
      <sheetName val="Hoja10"/>
    </sheetNames>
    <sheetDataSet>
      <sheetData sheetId="0">
        <row r="4">
          <cell r="C4">
            <v>644350</v>
          </cell>
        </row>
        <row r="8">
          <cell r="C8">
            <v>828116</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B10" sqref="B10"/>
    </sheetView>
  </sheetViews>
  <sheetFormatPr baseColWidth="10" defaultColWidth="81.5703125" defaultRowHeight="15" x14ac:dyDescent="0.25"/>
  <cols>
    <col min="2" max="2" width="37.7109375" customWidth="1"/>
    <col min="3" max="3" width="28.42578125" customWidth="1"/>
  </cols>
  <sheetData>
    <row r="1" spans="1:3" x14ac:dyDescent="0.25">
      <c r="A1" s="81" t="s">
        <v>17</v>
      </c>
      <c r="B1" s="82"/>
      <c r="C1" s="82"/>
    </row>
    <row r="2" spans="1:3" x14ac:dyDescent="0.25">
      <c r="A2" s="83" t="s">
        <v>47</v>
      </c>
      <c r="B2" s="81" t="s">
        <v>5</v>
      </c>
      <c r="C2" s="82"/>
    </row>
    <row r="3" spans="1:3" ht="15.75" thickBot="1" x14ac:dyDescent="0.3">
      <c r="A3" s="84"/>
      <c r="B3" s="4" t="s">
        <v>0</v>
      </c>
      <c r="C3" s="5" t="s">
        <v>1</v>
      </c>
    </row>
    <row r="4" spans="1:3" ht="15.75" thickBot="1" x14ac:dyDescent="0.3">
      <c r="A4" s="12" t="s">
        <v>14</v>
      </c>
      <c r="B4" s="2" t="s">
        <v>2</v>
      </c>
      <c r="C4" s="13">
        <v>616000</v>
      </c>
    </row>
    <row r="5" spans="1:3" ht="15.75" thickBot="1" x14ac:dyDescent="0.3">
      <c r="A5" s="11" t="s">
        <v>7</v>
      </c>
      <c r="B5" s="2" t="s">
        <v>3</v>
      </c>
      <c r="C5" s="13">
        <v>644350</v>
      </c>
    </row>
    <row r="6" spans="1:3" ht="15.75" thickBot="1" x14ac:dyDescent="0.3">
      <c r="A6" s="12" t="s">
        <v>15</v>
      </c>
      <c r="B6" s="2" t="s">
        <v>4</v>
      </c>
      <c r="C6" s="13">
        <v>689454</v>
      </c>
    </row>
    <row r="7" spans="1:3" ht="48.75" thickBot="1" x14ac:dyDescent="0.3">
      <c r="A7" s="1" t="s">
        <v>46</v>
      </c>
      <c r="B7" s="2" t="s">
        <v>19</v>
      </c>
      <c r="C7" s="13">
        <v>737717</v>
      </c>
    </row>
    <row r="8" spans="1:3" ht="15.75" thickBot="1" x14ac:dyDescent="0.3">
      <c r="A8" s="10" t="s">
        <v>27</v>
      </c>
      <c r="B8" s="2" t="s">
        <v>48</v>
      </c>
      <c r="C8" s="13">
        <v>781242</v>
      </c>
    </row>
    <row r="9" spans="1:3" ht="15.75" thickBot="1" x14ac:dyDescent="0.3">
      <c r="A9" s="10" t="s">
        <v>43</v>
      </c>
      <c r="B9" s="2" t="s">
        <v>49</v>
      </c>
      <c r="C9" s="13">
        <v>828116</v>
      </c>
    </row>
    <row r="10" spans="1:3" ht="111" customHeight="1" x14ac:dyDescent="0.25">
      <c r="A10" s="16" t="s">
        <v>44</v>
      </c>
      <c r="B10" s="21"/>
      <c r="C10" s="21"/>
    </row>
    <row r="11" spans="1:3" ht="235.5" customHeight="1" x14ac:dyDescent="0.25">
      <c r="A11" s="16"/>
      <c r="B11" s="22"/>
      <c r="C11" s="23"/>
    </row>
    <row r="12" spans="1:3" ht="106.5" customHeight="1" x14ac:dyDescent="0.25">
      <c r="A12" s="16"/>
      <c r="B12" s="22"/>
      <c r="C12" s="23"/>
    </row>
    <row r="13" spans="1:3" ht="220.5" customHeight="1" x14ac:dyDescent="0.25">
      <c r="A13" s="18" t="s">
        <v>45</v>
      </c>
      <c r="B13" s="22"/>
      <c r="C13" s="23"/>
    </row>
    <row r="14" spans="1:3" ht="25.5" x14ac:dyDescent="0.25">
      <c r="A14" s="19" t="s">
        <v>11</v>
      </c>
      <c r="B14" s="22" t="s">
        <v>49</v>
      </c>
      <c r="C14" s="23">
        <v>828116</v>
      </c>
    </row>
    <row r="15" spans="1:3" x14ac:dyDescent="0.25">
      <c r="A15" s="17"/>
      <c r="B15" s="24" t="s">
        <v>37</v>
      </c>
      <c r="C15" s="25">
        <v>511612788</v>
      </c>
    </row>
    <row r="16" spans="1:3" x14ac:dyDescent="0.25">
      <c r="A16" s="17"/>
      <c r="B16" s="24" t="s">
        <v>38</v>
      </c>
      <c r="C16" s="26">
        <f>C15/C14</f>
        <v>617.80328842819119</v>
      </c>
    </row>
    <row r="17" spans="1:3" ht="15.75" thickBot="1" x14ac:dyDescent="0.3">
      <c r="A17" s="20" t="s">
        <v>39</v>
      </c>
      <c r="B17" s="27">
        <v>43783</v>
      </c>
      <c r="C17" s="28"/>
    </row>
  </sheetData>
  <mergeCells count="3">
    <mergeCell ref="B2:C2"/>
    <mergeCell ref="A1:C1"/>
    <mergeCell ref="A2:A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tabSelected="1" zoomScale="80" zoomScaleNormal="80" workbookViewId="0">
      <pane xSplit="1" ySplit="1" topLeftCell="J50" activePane="bottomRight" state="frozen"/>
      <selection pane="topRight" activeCell="B1" sqref="B1"/>
      <selection pane="bottomLeft" activeCell="A2" sqref="A2"/>
      <selection pane="bottomRight" activeCell="J51" sqref="J51"/>
    </sheetView>
  </sheetViews>
  <sheetFormatPr baseColWidth="10" defaultColWidth="11.42578125" defaultRowHeight="12" x14ac:dyDescent="0.25"/>
  <cols>
    <col min="1" max="1" width="71.85546875" style="1" customWidth="1"/>
    <col min="2" max="2" width="36.28515625" style="1" customWidth="1"/>
    <col min="3" max="3" width="57.7109375" style="44" customWidth="1"/>
    <col min="4" max="4" width="10.42578125" style="1" bestFit="1" customWidth="1"/>
    <col min="5" max="5" width="32.85546875" style="1" customWidth="1"/>
    <col min="6" max="6" width="46.28515625" style="1" customWidth="1"/>
    <col min="7" max="7" width="30.42578125" style="1" customWidth="1"/>
    <col min="8" max="8" width="11.42578125" style="1"/>
    <col min="9" max="9" width="37.28515625" style="1" customWidth="1"/>
    <col min="10" max="10" width="75.28515625" style="1" customWidth="1"/>
    <col min="11" max="11" width="11.42578125" style="1"/>
    <col min="12" max="12" width="34.28515625" style="1" customWidth="1"/>
    <col min="13" max="13" width="1.28515625" style="1" customWidth="1"/>
    <col min="14" max="14" width="2.28515625" style="1" customWidth="1"/>
    <col min="15" max="16384" width="11.42578125" style="1"/>
  </cols>
  <sheetData>
    <row r="1" spans="1:13" ht="12.75" thickBot="1" x14ac:dyDescent="0.3">
      <c r="A1" s="65"/>
      <c r="B1" s="94" t="s">
        <v>42</v>
      </c>
      <c r="C1" s="94"/>
      <c r="D1" s="94"/>
      <c r="E1" s="94"/>
      <c r="F1" s="94" t="s">
        <v>50</v>
      </c>
      <c r="G1" s="94"/>
      <c r="H1" s="66"/>
      <c r="I1" s="66"/>
      <c r="J1" s="67" t="s">
        <v>41</v>
      </c>
      <c r="K1" s="66"/>
      <c r="L1" s="68"/>
      <c r="M1" s="35"/>
    </row>
    <row r="2" spans="1:13" ht="24" x14ac:dyDescent="0.25">
      <c r="A2" s="47" t="s">
        <v>40</v>
      </c>
      <c r="B2" s="103" t="s">
        <v>6</v>
      </c>
      <c r="C2" s="103"/>
      <c r="D2" s="48" t="s">
        <v>9</v>
      </c>
      <c r="E2" s="48" t="s">
        <v>18</v>
      </c>
      <c r="F2" s="100" t="s">
        <v>6</v>
      </c>
      <c r="G2" s="101"/>
      <c r="H2" s="48" t="s">
        <v>9</v>
      </c>
      <c r="I2" s="48" t="s">
        <v>18</v>
      </c>
      <c r="J2" s="49" t="s">
        <v>6</v>
      </c>
      <c r="K2" s="48" t="s">
        <v>9</v>
      </c>
      <c r="L2" s="50" t="s">
        <v>18</v>
      </c>
      <c r="M2" s="35"/>
    </row>
    <row r="3" spans="1:13" ht="48" x14ac:dyDescent="0.25">
      <c r="A3" s="51" t="s">
        <v>10</v>
      </c>
      <c r="B3" s="110" t="s">
        <v>56</v>
      </c>
      <c r="C3" s="110"/>
      <c r="D3" s="36" t="s">
        <v>36</v>
      </c>
      <c r="E3" s="36" t="s">
        <v>111</v>
      </c>
      <c r="F3" s="110" t="s">
        <v>93</v>
      </c>
      <c r="G3" s="110"/>
      <c r="H3" s="36" t="s">
        <v>92</v>
      </c>
      <c r="I3" s="36" t="s">
        <v>105</v>
      </c>
      <c r="J3" s="33" t="s">
        <v>74</v>
      </c>
      <c r="K3" s="36" t="s">
        <v>36</v>
      </c>
      <c r="L3" s="69" t="s">
        <v>105</v>
      </c>
      <c r="M3" s="35"/>
    </row>
    <row r="4" spans="1:13" x14ac:dyDescent="0.25">
      <c r="A4" s="52" t="s">
        <v>20</v>
      </c>
      <c r="B4" s="104" t="s">
        <v>57</v>
      </c>
      <c r="C4" s="104"/>
      <c r="D4" s="36" t="s">
        <v>36</v>
      </c>
      <c r="E4" s="36" t="s">
        <v>111</v>
      </c>
      <c r="F4" s="92" t="s">
        <v>94</v>
      </c>
      <c r="G4" s="92"/>
      <c r="H4" s="78" t="s">
        <v>92</v>
      </c>
      <c r="I4" s="36" t="s">
        <v>105</v>
      </c>
      <c r="J4" s="34" t="s">
        <v>75</v>
      </c>
      <c r="K4" s="36" t="s">
        <v>36</v>
      </c>
      <c r="L4" s="69" t="s">
        <v>105</v>
      </c>
      <c r="M4" s="35"/>
    </row>
    <row r="5" spans="1:13" x14ac:dyDescent="0.25">
      <c r="A5" s="52" t="s">
        <v>21</v>
      </c>
      <c r="B5" s="104" t="s">
        <v>58</v>
      </c>
      <c r="C5" s="104"/>
      <c r="D5" s="36" t="s">
        <v>36</v>
      </c>
      <c r="E5" s="36" t="s">
        <v>111</v>
      </c>
      <c r="F5" s="92" t="s">
        <v>95</v>
      </c>
      <c r="G5" s="92"/>
      <c r="H5" s="78" t="s">
        <v>92</v>
      </c>
      <c r="I5" s="36" t="s">
        <v>105</v>
      </c>
      <c r="J5" s="34" t="s">
        <v>76</v>
      </c>
      <c r="K5" s="36" t="s">
        <v>36</v>
      </c>
      <c r="L5" s="69" t="s">
        <v>105</v>
      </c>
      <c r="M5" s="35"/>
    </row>
    <row r="6" spans="1:13" ht="24" customHeight="1" x14ac:dyDescent="0.25">
      <c r="A6" s="52" t="s">
        <v>22</v>
      </c>
      <c r="B6" s="106" t="s">
        <v>59</v>
      </c>
      <c r="C6" s="106"/>
      <c r="D6" s="36" t="s">
        <v>36</v>
      </c>
      <c r="E6" s="36" t="s">
        <v>111</v>
      </c>
      <c r="F6" s="92" t="s">
        <v>96</v>
      </c>
      <c r="G6" s="92"/>
      <c r="H6" s="78" t="s">
        <v>92</v>
      </c>
      <c r="I6" s="36" t="s">
        <v>105</v>
      </c>
      <c r="J6" s="12" t="s">
        <v>77</v>
      </c>
      <c r="K6" s="36" t="s">
        <v>36</v>
      </c>
      <c r="L6" s="69" t="s">
        <v>105</v>
      </c>
      <c r="M6" s="35"/>
    </row>
    <row r="7" spans="1:13" ht="24" x14ac:dyDescent="0.25">
      <c r="A7" s="53" t="s">
        <v>23</v>
      </c>
      <c r="B7" s="106" t="s">
        <v>60</v>
      </c>
      <c r="C7" s="106"/>
      <c r="D7" s="36" t="s">
        <v>36</v>
      </c>
      <c r="E7" s="36" t="s">
        <v>111</v>
      </c>
      <c r="F7" s="92" t="s">
        <v>97</v>
      </c>
      <c r="G7" s="92"/>
      <c r="H7" s="78" t="s">
        <v>92</v>
      </c>
      <c r="I7" s="36" t="s">
        <v>105</v>
      </c>
      <c r="J7" s="34" t="s">
        <v>78</v>
      </c>
      <c r="K7" s="36" t="s">
        <v>36</v>
      </c>
      <c r="L7" s="69" t="s">
        <v>105</v>
      </c>
      <c r="M7" s="35"/>
    </row>
    <row r="8" spans="1:13" ht="36" x14ac:dyDescent="0.25">
      <c r="A8" s="52" t="s">
        <v>24</v>
      </c>
      <c r="B8" s="111">
        <v>431500000</v>
      </c>
      <c r="C8" s="111"/>
      <c r="D8" s="36" t="s">
        <v>36</v>
      </c>
      <c r="E8" s="36" t="s">
        <v>111</v>
      </c>
      <c r="F8" s="93">
        <f>1321472.68*3449.27</f>
        <v>4558116070.9435997</v>
      </c>
      <c r="G8" s="93"/>
      <c r="H8" s="78" t="s">
        <v>92</v>
      </c>
      <c r="I8" s="12" t="s">
        <v>121</v>
      </c>
      <c r="J8" s="41">
        <v>1200000000</v>
      </c>
      <c r="K8" s="36" t="s">
        <v>36</v>
      </c>
      <c r="L8" s="69" t="s">
        <v>105</v>
      </c>
      <c r="M8" s="35"/>
    </row>
    <row r="9" spans="1:13" ht="204" x14ac:dyDescent="0.25">
      <c r="A9" s="52" t="s">
        <v>25</v>
      </c>
      <c r="B9" s="104" t="s">
        <v>108</v>
      </c>
      <c r="C9" s="104"/>
      <c r="D9" s="36" t="s">
        <v>36</v>
      </c>
      <c r="E9" s="36" t="s">
        <v>111</v>
      </c>
      <c r="F9" s="108" t="s">
        <v>98</v>
      </c>
      <c r="G9" s="109"/>
      <c r="H9" s="78" t="s">
        <v>92</v>
      </c>
      <c r="I9" s="80" t="s">
        <v>123</v>
      </c>
      <c r="J9" s="42" t="s">
        <v>79</v>
      </c>
      <c r="K9" s="36" t="s">
        <v>36</v>
      </c>
      <c r="L9" s="69" t="s">
        <v>105</v>
      </c>
      <c r="M9" s="35"/>
    </row>
    <row r="10" spans="1:13" ht="24" customHeight="1" x14ac:dyDescent="0.25">
      <c r="A10" s="52" t="s">
        <v>26</v>
      </c>
      <c r="B10" s="104" t="s">
        <v>61</v>
      </c>
      <c r="C10" s="104"/>
      <c r="D10" s="36" t="s">
        <v>36</v>
      </c>
      <c r="E10" s="36" t="s">
        <v>111</v>
      </c>
      <c r="F10" s="92" t="s">
        <v>99</v>
      </c>
      <c r="G10" s="92"/>
      <c r="H10" s="78" t="s">
        <v>92</v>
      </c>
      <c r="I10" s="36" t="s">
        <v>105</v>
      </c>
      <c r="J10" s="34" t="s">
        <v>80</v>
      </c>
      <c r="K10" s="36" t="s">
        <v>36</v>
      </c>
      <c r="L10" s="69" t="s">
        <v>105</v>
      </c>
      <c r="M10" s="35"/>
    </row>
    <row r="11" spans="1:13" x14ac:dyDescent="0.25">
      <c r="A11" s="54" t="s">
        <v>8</v>
      </c>
      <c r="B11" s="90" t="s">
        <v>8</v>
      </c>
      <c r="C11" s="90"/>
      <c r="D11" s="9"/>
      <c r="E11" s="9"/>
      <c r="F11" s="90" t="s">
        <v>8</v>
      </c>
      <c r="G11" s="90"/>
      <c r="H11" s="9"/>
      <c r="I11" s="9"/>
      <c r="J11" s="9" t="s">
        <v>8</v>
      </c>
      <c r="K11" s="9"/>
      <c r="L11" s="55"/>
      <c r="M11" s="35"/>
    </row>
    <row r="12" spans="1:13" ht="89.25" customHeight="1" x14ac:dyDescent="0.25">
      <c r="A12" s="52" t="s">
        <v>28</v>
      </c>
      <c r="B12" s="105" t="s">
        <v>109</v>
      </c>
      <c r="C12" s="112">
        <v>431500000</v>
      </c>
      <c r="D12" s="89" t="s">
        <v>36</v>
      </c>
      <c r="E12" s="113" t="s">
        <v>111</v>
      </c>
      <c r="F12" s="36" t="s">
        <v>36</v>
      </c>
      <c r="G12" s="91">
        <v>4558116070.9399996</v>
      </c>
      <c r="H12" s="88" t="s">
        <v>92</v>
      </c>
      <c r="I12" s="88" t="s">
        <v>105</v>
      </c>
      <c r="J12" s="85" t="s">
        <v>109</v>
      </c>
      <c r="K12" s="36" t="s">
        <v>36</v>
      </c>
      <c r="L12" s="70" t="s">
        <v>105</v>
      </c>
      <c r="M12" s="35"/>
    </row>
    <row r="13" spans="1:13" ht="24" x14ac:dyDescent="0.25">
      <c r="A13" s="52" t="s">
        <v>29</v>
      </c>
      <c r="B13" s="105"/>
      <c r="C13" s="112"/>
      <c r="D13" s="89"/>
      <c r="E13" s="113"/>
      <c r="F13" s="36" t="s">
        <v>36</v>
      </c>
      <c r="G13" s="91"/>
      <c r="H13" s="88"/>
      <c r="I13" s="88"/>
      <c r="J13" s="86"/>
      <c r="K13" s="36" t="s">
        <v>36</v>
      </c>
      <c r="L13" s="70" t="s">
        <v>105</v>
      </c>
      <c r="M13" s="35"/>
    </row>
    <row r="14" spans="1:13" ht="24" x14ac:dyDescent="0.25">
      <c r="A14" s="52" t="s">
        <v>30</v>
      </c>
      <c r="B14" s="105"/>
      <c r="C14" s="112"/>
      <c r="D14" s="89"/>
      <c r="E14" s="113"/>
      <c r="F14" s="36" t="s">
        <v>36</v>
      </c>
      <c r="G14" s="91"/>
      <c r="H14" s="88"/>
      <c r="I14" s="88"/>
      <c r="J14" s="87"/>
      <c r="K14" s="36" t="s">
        <v>36</v>
      </c>
      <c r="L14" s="70" t="s">
        <v>105</v>
      </c>
      <c r="M14" s="35"/>
    </row>
    <row r="15" spans="1:13" s="7" customFormat="1" x14ac:dyDescent="0.25">
      <c r="A15" s="56" t="s">
        <v>32</v>
      </c>
      <c r="B15" s="30" t="s">
        <v>32</v>
      </c>
      <c r="C15" s="40">
        <f>C12/'Datos Generales'!C7</f>
        <v>584.91264265294149</v>
      </c>
      <c r="D15" s="36" t="s">
        <v>36</v>
      </c>
      <c r="E15" s="37"/>
      <c r="F15" s="6" t="s">
        <v>32</v>
      </c>
      <c r="G15" s="40">
        <f>G12/'[1]Datos Generales'!C8</f>
        <v>5504.1999803650688</v>
      </c>
      <c r="H15" s="6" t="s">
        <v>92</v>
      </c>
      <c r="I15" s="6" t="s">
        <v>105</v>
      </c>
      <c r="J15" s="7" t="s">
        <v>32</v>
      </c>
      <c r="K15" s="31">
        <v>1624.64</v>
      </c>
      <c r="L15" s="70" t="s">
        <v>105</v>
      </c>
      <c r="M15" s="45"/>
    </row>
    <row r="16" spans="1:13" ht="24" x14ac:dyDescent="0.25">
      <c r="A16" s="57" t="s">
        <v>12</v>
      </c>
      <c r="B16" s="90" t="s">
        <v>12</v>
      </c>
      <c r="C16" s="90"/>
      <c r="D16" s="3" t="s">
        <v>9</v>
      </c>
      <c r="E16" s="3" t="s">
        <v>18</v>
      </c>
      <c r="F16" s="90" t="s">
        <v>12</v>
      </c>
      <c r="G16" s="90"/>
      <c r="H16" s="3" t="s">
        <v>9</v>
      </c>
      <c r="I16" s="3" t="s">
        <v>18</v>
      </c>
      <c r="J16" s="9" t="s">
        <v>12</v>
      </c>
      <c r="K16" s="3" t="s">
        <v>9</v>
      </c>
      <c r="L16" s="58" t="s">
        <v>18</v>
      </c>
      <c r="M16" s="35"/>
    </row>
    <row r="17" spans="1:13" ht="210" customHeight="1" x14ac:dyDescent="0.25">
      <c r="A17" s="51" t="s">
        <v>10</v>
      </c>
      <c r="B17" s="115" t="s">
        <v>62</v>
      </c>
      <c r="C17" s="115"/>
      <c r="D17" s="36" t="s">
        <v>92</v>
      </c>
      <c r="E17" s="79" t="s">
        <v>112</v>
      </c>
      <c r="F17" s="92" t="s">
        <v>100</v>
      </c>
      <c r="G17" s="92"/>
      <c r="H17" s="36" t="s">
        <v>36</v>
      </c>
      <c r="I17" s="36" t="s">
        <v>105</v>
      </c>
      <c r="J17" s="33" t="s">
        <v>81</v>
      </c>
      <c r="K17" s="29" t="s">
        <v>36</v>
      </c>
      <c r="L17" s="71" t="s">
        <v>105</v>
      </c>
      <c r="M17" s="35"/>
    </row>
    <row r="18" spans="1:13" x14ac:dyDescent="0.25">
      <c r="A18" s="52" t="s">
        <v>20</v>
      </c>
      <c r="B18" s="104" t="s">
        <v>63</v>
      </c>
      <c r="C18" s="104"/>
      <c r="D18" s="36" t="s">
        <v>92</v>
      </c>
      <c r="E18" s="36" t="s">
        <v>111</v>
      </c>
      <c r="F18" s="104" t="s">
        <v>101</v>
      </c>
      <c r="G18" s="104"/>
      <c r="H18" s="36" t="s">
        <v>36</v>
      </c>
      <c r="I18" s="36" t="s">
        <v>105</v>
      </c>
      <c r="J18" s="34" t="s">
        <v>82</v>
      </c>
      <c r="K18" s="29" t="s">
        <v>36</v>
      </c>
      <c r="L18" s="71" t="s">
        <v>105</v>
      </c>
      <c r="M18" s="35"/>
    </row>
    <row r="19" spans="1:13" x14ac:dyDescent="0.25">
      <c r="A19" s="52" t="s">
        <v>21</v>
      </c>
      <c r="B19" s="104"/>
      <c r="C19" s="104"/>
      <c r="D19" s="36" t="s">
        <v>92</v>
      </c>
      <c r="E19" s="36" t="s">
        <v>111</v>
      </c>
      <c r="F19" s="92" t="s">
        <v>102</v>
      </c>
      <c r="G19" s="92"/>
      <c r="H19" s="36" t="s">
        <v>36</v>
      </c>
      <c r="I19" s="36" t="s">
        <v>105</v>
      </c>
      <c r="J19" s="34"/>
      <c r="K19" s="29" t="s">
        <v>36</v>
      </c>
      <c r="L19" s="71" t="s">
        <v>105</v>
      </c>
      <c r="M19" s="35"/>
    </row>
    <row r="20" spans="1:13" ht="24" customHeight="1" x14ac:dyDescent="0.25">
      <c r="A20" s="52" t="s">
        <v>22</v>
      </c>
      <c r="B20" s="106" t="s">
        <v>64</v>
      </c>
      <c r="C20" s="106"/>
      <c r="D20" s="36" t="s">
        <v>92</v>
      </c>
      <c r="E20" s="36" t="s">
        <v>111</v>
      </c>
      <c r="F20" s="92" t="s">
        <v>103</v>
      </c>
      <c r="G20" s="92"/>
      <c r="H20" s="36" t="s">
        <v>36</v>
      </c>
      <c r="I20" s="36" t="s">
        <v>105</v>
      </c>
      <c r="J20" s="12" t="s">
        <v>83</v>
      </c>
      <c r="K20" s="29" t="s">
        <v>36</v>
      </c>
      <c r="L20" s="71" t="s">
        <v>105</v>
      </c>
      <c r="M20" s="35"/>
    </row>
    <row r="21" spans="1:13" ht="24" x14ac:dyDescent="0.25">
      <c r="A21" s="53" t="s">
        <v>23</v>
      </c>
      <c r="B21" s="106" t="s">
        <v>59</v>
      </c>
      <c r="C21" s="106"/>
      <c r="D21" s="36" t="s">
        <v>92</v>
      </c>
      <c r="E21" s="36" t="s">
        <v>111</v>
      </c>
      <c r="F21" s="92" t="s">
        <v>97</v>
      </c>
      <c r="G21" s="92"/>
      <c r="H21" s="36" t="s">
        <v>36</v>
      </c>
      <c r="I21" s="36" t="s">
        <v>105</v>
      </c>
      <c r="J21" s="34" t="s">
        <v>78</v>
      </c>
      <c r="K21" s="29" t="s">
        <v>36</v>
      </c>
      <c r="L21" s="71" t="s">
        <v>105</v>
      </c>
      <c r="M21" s="35"/>
    </row>
    <row r="22" spans="1:13" ht="24" x14ac:dyDescent="0.25">
      <c r="A22" s="52" t="s">
        <v>24</v>
      </c>
      <c r="B22" s="107">
        <v>41281368</v>
      </c>
      <c r="C22" s="107"/>
      <c r="D22" s="36" t="s">
        <v>92</v>
      </c>
      <c r="E22" s="78" t="s">
        <v>111</v>
      </c>
      <c r="F22" s="93">
        <v>371789950</v>
      </c>
      <c r="G22" s="93"/>
      <c r="H22" s="36" t="s">
        <v>36</v>
      </c>
      <c r="I22" s="36" t="s">
        <v>105</v>
      </c>
      <c r="J22" s="41">
        <v>210234591</v>
      </c>
      <c r="K22" s="29" t="s">
        <v>36</v>
      </c>
      <c r="L22" s="71" t="s">
        <v>105</v>
      </c>
      <c r="M22" s="35"/>
    </row>
    <row r="23" spans="1:13" ht="24" x14ac:dyDescent="0.25">
      <c r="A23" s="52" t="s">
        <v>25</v>
      </c>
      <c r="B23" s="104" t="s">
        <v>65</v>
      </c>
      <c r="C23" s="104"/>
      <c r="D23" s="36" t="s">
        <v>92</v>
      </c>
      <c r="E23" s="36" t="s">
        <v>111</v>
      </c>
      <c r="F23" s="102" t="s">
        <v>104</v>
      </c>
      <c r="G23" s="92"/>
      <c r="H23" s="36" t="s">
        <v>36</v>
      </c>
      <c r="I23" s="36" t="s">
        <v>105</v>
      </c>
      <c r="J23" s="34" t="s">
        <v>84</v>
      </c>
      <c r="K23" s="29" t="s">
        <v>36</v>
      </c>
      <c r="L23" s="71" t="s">
        <v>105</v>
      </c>
      <c r="M23" s="35"/>
    </row>
    <row r="24" spans="1:13" x14ac:dyDescent="0.25">
      <c r="A24" s="52" t="s">
        <v>26</v>
      </c>
      <c r="B24" s="104" t="s">
        <v>66</v>
      </c>
      <c r="C24" s="104"/>
      <c r="D24" s="36" t="s">
        <v>92</v>
      </c>
      <c r="E24" s="36" t="s">
        <v>111</v>
      </c>
      <c r="F24" s="102" t="s">
        <v>105</v>
      </c>
      <c r="G24" s="92"/>
      <c r="H24" s="36" t="s">
        <v>36</v>
      </c>
      <c r="I24" s="36" t="s">
        <v>105</v>
      </c>
      <c r="J24" s="34" t="s">
        <v>85</v>
      </c>
      <c r="K24" s="29" t="s">
        <v>36</v>
      </c>
      <c r="L24" s="71" t="s">
        <v>105</v>
      </c>
      <c r="M24" s="35"/>
    </row>
    <row r="25" spans="1:13" x14ac:dyDescent="0.25">
      <c r="A25" s="54" t="s">
        <v>8</v>
      </c>
      <c r="B25" s="90" t="s">
        <v>8</v>
      </c>
      <c r="C25" s="90"/>
      <c r="D25" s="9"/>
      <c r="E25" s="9"/>
      <c r="F25" s="98" t="s">
        <v>8</v>
      </c>
      <c r="G25" s="99"/>
      <c r="H25" s="9"/>
      <c r="I25" s="39"/>
      <c r="J25" s="9" t="s">
        <v>8</v>
      </c>
      <c r="K25" s="9"/>
      <c r="L25" s="55"/>
      <c r="M25" s="35"/>
    </row>
    <row r="26" spans="1:13" ht="58.5" customHeight="1" x14ac:dyDescent="0.25">
      <c r="A26" s="52" t="s">
        <v>28</v>
      </c>
      <c r="B26" s="97" t="s">
        <v>110</v>
      </c>
      <c r="C26" s="97"/>
      <c r="D26" s="36" t="s">
        <v>92</v>
      </c>
      <c r="E26" s="92" t="s">
        <v>125</v>
      </c>
      <c r="F26" s="91" t="s">
        <v>124</v>
      </c>
      <c r="G26" s="91"/>
      <c r="H26" s="38" t="s">
        <v>36</v>
      </c>
      <c r="I26" s="117">
        <f>F22</f>
        <v>371789950</v>
      </c>
      <c r="J26" s="85" t="s">
        <v>109</v>
      </c>
      <c r="K26" s="36" t="s">
        <v>36</v>
      </c>
      <c r="L26" s="70" t="s">
        <v>105</v>
      </c>
      <c r="M26" s="35"/>
    </row>
    <row r="27" spans="1:13" ht="51.75" customHeight="1" x14ac:dyDescent="0.25">
      <c r="A27" s="52" t="s">
        <v>29</v>
      </c>
      <c r="B27" s="97"/>
      <c r="C27" s="97"/>
      <c r="D27" s="36" t="s">
        <v>92</v>
      </c>
      <c r="E27" s="92"/>
      <c r="F27" s="91"/>
      <c r="G27" s="91"/>
      <c r="H27" s="29" t="s">
        <v>36</v>
      </c>
      <c r="I27" s="118"/>
      <c r="J27" s="86"/>
      <c r="K27" s="36" t="s">
        <v>36</v>
      </c>
      <c r="L27" s="70" t="s">
        <v>105</v>
      </c>
      <c r="M27" s="35"/>
    </row>
    <row r="28" spans="1:13" ht="39.75" customHeight="1" x14ac:dyDescent="0.25">
      <c r="A28" s="52" t="s">
        <v>30</v>
      </c>
      <c r="B28" s="97"/>
      <c r="C28" s="97"/>
      <c r="D28" s="36" t="s">
        <v>92</v>
      </c>
      <c r="E28" s="92"/>
      <c r="F28" s="91"/>
      <c r="G28" s="91"/>
      <c r="H28" s="29" t="s">
        <v>36</v>
      </c>
      <c r="I28" s="119"/>
      <c r="J28" s="87"/>
      <c r="K28" s="36" t="s">
        <v>36</v>
      </c>
      <c r="L28" s="70" t="s">
        <v>105</v>
      </c>
      <c r="M28" s="35"/>
    </row>
    <row r="29" spans="1:13" s="7" customFormat="1" ht="68.25" customHeight="1" x14ac:dyDescent="0.25">
      <c r="A29" s="56" t="s">
        <v>32</v>
      </c>
      <c r="B29" s="97"/>
      <c r="C29" s="97"/>
      <c r="D29" s="77" t="s">
        <v>92</v>
      </c>
      <c r="E29" s="92"/>
      <c r="F29" s="91"/>
      <c r="G29" s="91"/>
      <c r="H29" s="6" t="s">
        <v>36</v>
      </c>
      <c r="I29" s="76">
        <f>I26/'Datos Generales'!C5</f>
        <v>577</v>
      </c>
      <c r="J29" s="7" t="s">
        <v>32</v>
      </c>
      <c r="K29" s="43">
        <v>284.98</v>
      </c>
      <c r="L29" s="70" t="s">
        <v>105</v>
      </c>
      <c r="M29" s="45"/>
    </row>
    <row r="30" spans="1:13" ht="24" x14ac:dyDescent="0.25">
      <c r="A30" s="57" t="s">
        <v>13</v>
      </c>
      <c r="B30" s="98" t="s">
        <v>13</v>
      </c>
      <c r="C30" s="99"/>
      <c r="D30" s="3" t="s">
        <v>9</v>
      </c>
      <c r="E30" s="3" t="s">
        <v>18</v>
      </c>
      <c r="F30" s="90" t="s">
        <v>13</v>
      </c>
      <c r="G30" s="90"/>
      <c r="H30" s="3" t="s">
        <v>9</v>
      </c>
      <c r="I30" s="3" t="s">
        <v>18</v>
      </c>
      <c r="J30" s="9" t="s">
        <v>13</v>
      </c>
      <c r="K30" s="3" t="s">
        <v>9</v>
      </c>
      <c r="L30" s="58" t="s">
        <v>18</v>
      </c>
      <c r="M30" s="35"/>
    </row>
    <row r="31" spans="1:13" ht="336" customHeight="1" x14ac:dyDescent="0.25">
      <c r="A31" s="59" t="s">
        <v>10</v>
      </c>
      <c r="B31" s="115" t="s">
        <v>67</v>
      </c>
      <c r="C31" s="115"/>
      <c r="D31" s="36" t="s">
        <v>36</v>
      </c>
      <c r="E31" s="79" t="s">
        <v>126</v>
      </c>
      <c r="F31" s="89" t="s">
        <v>105</v>
      </c>
      <c r="G31" s="89"/>
      <c r="H31" s="29"/>
      <c r="I31" s="36" t="s">
        <v>105</v>
      </c>
      <c r="J31" s="33" t="s">
        <v>86</v>
      </c>
      <c r="K31" s="29" t="s">
        <v>36</v>
      </c>
      <c r="L31" s="71" t="s">
        <v>105</v>
      </c>
      <c r="M31" s="35"/>
    </row>
    <row r="32" spans="1:13" x14ac:dyDescent="0.25">
      <c r="A32" s="52" t="s">
        <v>20</v>
      </c>
      <c r="B32" s="104" t="s">
        <v>68</v>
      </c>
      <c r="C32" s="104"/>
      <c r="D32" s="36" t="s">
        <v>36</v>
      </c>
      <c r="E32" s="29"/>
      <c r="F32" s="89" t="s">
        <v>105</v>
      </c>
      <c r="G32" s="89"/>
      <c r="H32" s="29"/>
      <c r="I32" s="36" t="s">
        <v>105</v>
      </c>
      <c r="J32" s="34" t="s">
        <v>82</v>
      </c>
      <c r="K32" s="29" t="s">
        <v>36</v>
      </c>
      <c r="L32" s="71" t="s">
        <v>105</v>
      </c>
      <c r="M32" s="35"/>
    </row>
    <row r="33" spans="1:13" x14ac:dyDescent="0.25">
      <c r="A33" s="52" t="s">
        <v>21</v>
      </c>
      <c r="B33" s="104"/>
      <c r="C33" s="104"/>
      <c r="D33" s="36" t="s">
        <v>36</v>
      </c>
      <c r="E33" s="36"/>
      <c r="F33" s="89" t="s">
        <v>105</v>
      </c>
      <c r="G33" s="89"/>
      <c r="H33" s="29"/>
      <c r="I33" s="36" t="s">
        <v>105</v>
      </c>
      <c r="J33" s="34" t="s">
        <v>87</v>
      </c>
      <c r="K33" s="29" t="s">
        <v>36</v>
      </c>
      <c r="L33" s="71" t="s">
        <v>105</v>
      </c>
      <c r="M33" s="35"/>
    </row>
    <row r="34" spans="1:13" ht="24" customHeight="1" x14ac:dyDescent="0.25">
      <c r="A34" s="52" t="s">
        <v>22</v>
      </c>
      <c r="B34" s="106" t="s">
        <v>69</v>
      </c>
      <c r="C34" s="106"/>
      <c r="D34" s="36" t="s">
        <v>36</v>
      </c>
      <c r="E34" s="36"/>
      <c r="F34" s="89" t="s">
        <v>105</v>
      </c>
      <c r="G34" s="89"/>
      <c r="H34" s="29"/>
      <c r="I34" s="36" t="s">
        <v>105</v>
      </c>
      <c r="J34" s="12" t="s">
        <v>88</v>
      </c>
      <c r="K34" s="29" t="s">
        <v>36</v>
      </c>
      <c r="L34" s="71" t="s">
        <v>105</v>
      </c>
      <c r="M34" s="35"/>
    </row>
    <row r="35" spans="1:13" ht="24" x14ac:dyDescent="0.25">
      <c r="A35" s="53" t="s">
        <v>23</v>
      </c>
      <c r="B35" s="106" t="s">
        <v>59</v>
      </c>
      <c r="C35" s="106"/>
      <c r="D35" s="36" t="s">
        <v>36</v>
      </c>
      <c r="E35" s="36"/>
      <c r="F35" s="89" t="s">
        <v>105</v>
      </c>
      <c r="G35" s="89"/>
      <c r="H35" s="29"/>
      <c r="I35" s="36" t="s">
        <v>105</v>
      </c>
      <c r="J35" s="34" t="s">
        <v>78</v>
      </c>
      <c r="K35" s="29" t="s">
        <v>36</v>
      </c>
      <c r="L35" s="71" t="s">
        <v>105</v>
      </c>
      <c r="M35" s="35"/>
    </row>
    <row r="36" spans="1:13" ht="24" x14ac:dyDescent="0.25">
      <c r="A36" s="52" t="s">
        <v>24</v>
      </c>
      <c r="B36" s="107">
        <v>429288312.24000001</v>
      </c>
      <c r="C36" s="107"/>
      <c r="D36" s="36" t="s">
        <v>36</v>
      </c>
      <c r="E36" s="14" t="s">
        <v>122</v>
      </c>
      <c r="F36" s="89" t="s">
        <v>105</v>
      </c>
      <c r="G36" s="89"/>
      <c r="H36" s="29"/>
      <c r="I36" s="36" t="s">
        <v>105</v>
      </c>
      <c r="J36" s="41">
        <v>15425312</v>
      </c>
      <c r="K36" s="29" t="s">
        <v>36</v>
      </c>
      <c r="L36" s="71" t="s">
        <v>105</v>
      </c>
      <c r="M36" s="35"/>
    </row>
    <row r="37" spans="1:13" ht="24" x14ac:dyDescent="0.25">
      <c r="A37" s="52" t="s">
        <v>25</v>
      </c>
      <c r="B37" s="104" t="s">
        <v>70</v>
      </c>
      <c r="C37" s="104"/>
      <c r="D37" s="36" t="s">
        <v>36</v>
      </c>
      <c r="E37" s="36"/>
      <c r="F37" s="89" t="s">
        <v>105</v>
      </c>
      <c r="G37" s="89"/>
      <c r="H37" s="29"/>
      <c r="I37" s="36" t="s">
        <v>105</v>
      </c>
      <c r="J37" s="34" t="s">
        <v>89</v>
      </c>
      <c r="K37" s="29" t="s">
        <v>36</v>
      </c>
      <c r="L37" s="71" t="s">
        <v>105</v>
      </c>
      <c r="M37" s="35"/>
    </row>
    <row r="38" spans="1:13" x14ac:dyDescent="0.25">
      <c r="A38" s="52" t="s">
        <v>26</v>
      </c>
      <c r="B38" s="104" t="s">
        <v>71</v>
      </c>
      <c r="C38" s="104"/>
      <c r="D38" s="36" t="s">
        <v>36</v>
      </c>
      <c r="E38" s="36"/>
      <c r="F38" s="116" t="s">
        <v>105</v>
      </c>
      <c r="G38" s="89"/>
      <c r="H38" s="29"/>
      <c r="I38" s="36" t="s">
        <v>105</v>
      </c>
      <c r="J38" s="34" t="s">
        <v>90</v>
      </c>
      <c r="K38" s="29" t="s">
        <v>36</v>
      </c>
      <c r="L38" s="71" t="s">
        <v>105</v>
      </c>
      <c r="M38" s="35"/>
    </row>
    <row r="39" spans="1:13" x14ac:dyDescent="0.25">
      <c r="A39" s="54" t="s">
        <v>8</v>
      </c>
      <c r="B39" s="90" t="s">
        <v>8</v>
      </c>
      <c r="C39" s="90"/>
      <c r="D39" s="9"/>
      <c r="E39" s="9"/>
      <c r="F39" s="98" t="s">
        <v>8</v>
      </c>
      <c r="G39" s="99"/>
      <c r="H39" s="9"/>
      <c r="I39" s="39"/>
      <c r="J39" s="9" t="s">
        <v>8</v>
      </c>
      <c r="K39" s="9"/>
      <c r="L39" s="55"/>
      <c r="M39" s="35"/>
    </row>
    <row r="40" spans="1:13" ht="96" customHeight="1" x14ac:dyDescent="0.25">
      <c r="A40" s="52" t="s">
        <v>51</v>
      </c>
      <c r="B40" s="89" t="s">
        <v>115</v>
      </c>
      <c r="C40" s="89"/>
      <c r="D40" s="36" t="s">
        <v>36</v>
      </c>
      <c r="E40" s="96"/>
      <c r="F40" s="89" t="s">
        <v>105</v>
      </c>
      <c r="G40" s="89"/>
      <c r="H40" s="29" t="s">
        <v>105</v>
      </c>
      <c r="I40" s="88" t="s">
        <v>105</v>
      </c>
      <c r="J40" s="85" t="s">
        <v>109</v>
      </c>
      <c r="K40" s="36" t="s">
        <v>36</v>
      </c>
      <c r="L40" s="72" t="s">
        <v>105</v>
      </c>
      <c r="M40" s="35"/>
    </row>
    <row r="41" spans="1:13" ht="76.5" customHeight="1" x14ac:dyDescent="0.25">
      <c r="A41" s="52" t="s">
        <v>52</v>
      </c>
      <c r="B41" s="89"/>
      <c r="C41" s="89"/>
      <c r="D41" s="74" t="s">
        <v>36</v>
      </c>
      <c r="E41" s="96"/>
      <c r="F41" s="89" t="s">
        <v>105</v>
      </c>
      <c r="G41" s="89"/>
      <c r="H41" s="29" t="s">
        <v>105</v>
      </c>
      <c r="I41" s="88"/>
      <c r="J41" s="87"/>
      <c r="K41" s="36" t="s">
        <v>36</v>
      </c>
      <c r="L41" s="72" t="s">
        <v>105</v>
      </c>
      <c r="M41" s="35"/>
    </row>
    <row r="42" spans="1:13" ht="24" x14ac:dyDescent="0.25">
      <c r="A42" s="52" t="s">
        <v>53</v>
      </c>
      <c r="B42" s="89"/>
      <c r="C42" s="89"/>
      <c r="D42" s="74" t="s">
        <v>36</v>
      </c>
      <c r="E42" s="96"/>
      <c r="F42" s="89" t="s">
        <v>105</v>
      </c>
      <c r="G42" s="89"/>
      <c r="H42" s="29" t="s">
        <v>105</v>
      </c>
      <c r="I42" s="88" t="s">
        <v>105</v>
      </c>
      <c r="J42" s="33"/>
      <c r="K42" s="36"/>
      <c r="L42" s="72" t="s">
        <v>105</v>
      </c>
      <c r="M42" s="35"/>
    </row>
    <row r="43" spans="1:13" s="7" customFormat="1" x14ac:dyDescent="0.25">
      <c r="A43" s="56" t="s">
        <v>34</v>
      </c>
      <c r="B43" s="89"/>
      <c r="C43" s="89"/>
      <c r="D43" s="77">
        <f>B36/'Datos Generales'!C7</f>
        <v>581.9146261235677</v>
      </c>
      <c r="E43" s="96"/>
      <c r="F43" s="89" t="s">
        <v>105</v>
      </c>
      <c r="G43" s="89"/>
      <c r="H43" s="29" t="s">
        <v>105</v>
      </c>
      <c r="I43" s="88"/>
      <c r="J43" s="30" t="s">
        <v>32</v>
      </c>
      <c r="K43" s="31">
        <v>72.45</v>
      </c>
      <c r="L43" s="72" t="s">
        <v>105</v>
      </c>
      <c r="M43" s="45"/>
    </row>
    <row r="44" spans="1:13" s="7" customFormat="1" ht="96" x14ac:dyDescent="0.25">
      <c r="A44" s="60" t="s">
        <v>113</v>
      </c>
      <c r="B44" s="30" t="s">
        <v>32</v>
      </c>
      <c r="C44" s="15" t="e">
        <f>C15+D43+D29</f>
        <v>#VALUE!</v>
      </c>
      <c r="D44" s="6" t="s">
        <v>36</v>
      </c>
      <c r="E44" s="37"/>
      <c r="F44" s="95">
        <f>I29</f>
        <v>577</v>
      </c>
      <c r="G44" s="89"/>
      <c r="H44" s="29" t="s">
        <v>92</v>
      </c>
      <c r="I44" s="30" t="s">
        <v>114</v>
      </c>
      <c r="J44" s="30" t="s">
        <v>35</v>
      </c>
      <c r="K44" s="32">
        <f>K43+K29+K15</f>
        <v>1982.0700000000002</v>
      </c>
      <c r="L44" s="72" t="s">
        <v>105</v>
      </c>
      <c r="M44" s="45"/>
    </row>
    <row r="45" spans="1:13" ht="24" customHeight="1" x14ac:dyDescent="0.25">
      <c r="A45" s="57" t="s">
        <v>16</v>
      </c>
      <c r="B45" s="90" t="s">
        <v>16</v>
      </c>
      <c r="C45" s="90"/>
      <c r="D45" s="3" t="s">
        <v>9</v>
      </c>
      <c r="E45" s="3" t="s">
        <v>18</v>
      </c>
      <c r="F45" s="90" t="s">
        <v>16</v>
      </c>
      <c r="G45" s="90"/>
      <c r="H45" s="3" t="s">
        <v>9</v>
      </c>
      <c r="I45" s="3" t="s">
        <v>18</v>
      </c>
      <c r="J45" s="9" t="s">
        <v>16</v>
      </c>
      <c r="K45" s="3" t="s">
        <v>9</v>
      </c>
      <c r="L45" s="58" t="s">
        <v>18</v>
      </c>
      <c r="M45" s="35"/>
    </row>
    <row r="46" spans="1:13" ht="90" customHeight="1" x14ac:dyDescent="0.25">
      <c r="A46" s="52" t="s">
        <v>54</v>
      </c>
      <c r="B46" s="89" t="s">
        <v>72</v>
      </c>
      <c r="C46" s="89"/>
      <c r="D46" s="36" t="s">
        <v>36</v>
      </c>
      <c r="E46" s="36" t="s">
        <v>111</v>
      </c>
      <c r="F46" s="115" t="s">
        <v>106</v>
      </c>
      <c r="G46" s="115"/>
      <c r="H46" s="29" t="s">
        <v>36</v>
      </c>
      <c r="I46" s="6" t="s">
        <v>105</v>
      </c>
      <c r="J46" s="33" t="s">
        <v>91</v>
      </c>
      <c r="K46" s="36" t="s">
        <v>36</v>
      </c>
      <c r="L46" s="69" t="s">
        <v>105</v>
      </c>
      <c r="M46" s="35"/>
    </row>
    <row r="47" spans="1:13" ht="24" customHeight="1" x14ac:dyDescent="0.25">
      <c r="A47" s="57" t="s">
        <v>119</v>
      </c>
      <c r="B47" s="90" t="s">
        <v>31</v>
      </c>
      <c r="C47" s="90"/>
      <c r="D47" s="3" t="s">
        <v>9</v>
      </c>
      <c r="E47" s="3" t="s">
        <v>18</v>
      </c>
      <c r="F47" s="90" t="s">
        <v>31</v>
      </c>
      <c r="G47" s="90"/>
      <c r="H47" s="3" t="s">
        <v>9</v>
      </c>
      <c r="I47" s="3" t="s">
        <v>18</v>
      </c>
      <c r="J47" s="9" t="s">
        <v>31</v>
      </c>
      <c r="K47" s="3" t="s">
        <v>9</v>
      </c>
      <c r="L47" s="58" t="s">
        <v>18</v>
      </c>
      <c r="M47" s="35"/>
    </row>
    <row r="48" spans="1:13" ht="60" customHeight="1" x14ac:dyDescent="0.25">
      <c r="A48" s="53" t="s">
        <v>116</v>
      </c>
      <c r="B48" s="89" t="s">
        <v>117</v>
      </c>
      <c r="C48" s="89"/>
      <c r="D48" s="29" t="s">
        <v>36</v>
      </c>
      <c r="E48" s="36" t="s">
        <v>111</v>
      </c>
      <c r="F48" s="89" t="s">
        <v>117</v>
      </c>
      <c r="G48" s="89"/>
      <c r="H48" s="29" t="s">
        <v>36</v>
      </c>
      <c r="I48" s="29" t="s">
        <v>105</v>
      </c>
      <c r="J48" s="36" t="s">
        <v>117</v>
      </c>
      <c r="K48" s="36" t="s">
        <v>36</v>
      </c>
      <c r="L48" s="69" t="s">
        <v>105</v>
      </c>
      <c r="M48" s="35"/>
    </row>
    <row r="49" spans="1:13" ht="141" customHeight="1" x14ac:dyDescent="0.25">
      <c r="A49" s="53"/>
      <c r="B49" s="89" t="s">
        <v>118</v>
      </c>
      <c r="C49" s="89"/>
      <c r="D49" s="29" t="s">
        <v>36</v>
      </c>
      <c r="E49" s="36" t="s">
        <v>111</v>
      </c>
      <c r="F49" s="89" t="s">
        <v>118</v>
      </c>
      <c r="G49" s="89"/>
      <c r="H49" s="29" t="s">
        <v>36</v>
      </c>
      <c r="I49" s="75" t="s">
        <v>127</v>
      </c>
      <c r="J49" s="36" t="s">
        <v>118</v>
      </c>
      <c r="K49" s="36" t="s">
        <v>36</v>
      </c>
      <c r="L49" s="69" t="s">
        <v>105</v>
      </c>
      <c r="M49" s="35"/>
    </row>
    <row r="50" spans="1:13" ht="24" x14ac:dyDescent="0.25">
      <c r="A50" s="54" t="s">
        <v>55</v>
      </c>
      <c r="B50" s="90" t="s">
        <v>33</v>
      </c>
      <c r="C50" s="90"/>
      <c r="D50" s="3" t="s">
        <v>9</v>
      </c>
      <c r="E50" s="3" t="s">
        <v>18</v>
      </c>
      <c r="F50" s="90" t="s">
        <v>33</v>
      </c>
      <c r="G50" s="90"/>
      <c r="H50" s="3" t="s">
        <v>9</v>
      </c>
      <c r="I50" s="3" t="s">
        <v>18</v>
      </c>
      <c r="J50" s="9" t="s">
        <v>33</v>
      </c>
      <c r="K50" s="3" t="s">
        <v>9</v>
      </c>
      <c r="L50" s="58" t="s">
        <v>18</v>
      </c>
      <c r="M50" s="35"/>
    </row>
    <row r="51" spans="1:13" ht="144.75" customHeight="1" thickBot="1" x14ac:dyDescent="0.3">
      <c r="A51" s="61" t="s">
        <v>120</v>
      </c>
      <c r="B51" s="114" t="s">
        <v>73</v>
      </c>
      <c r="C51" s="114"/>
      <c r="D51" s="62" t="s">
        <v>36</v>
      </c>
      <c r="E51" s="62" t="s">
        <v>111</v>
      </c>
      <c r="F51" s="114" t="s">
        <v>107</v>
      </c>
      <c r="G51" s="114"/>
      <c r="H51" s="63" t="s">
        <v>36</v>
      </c>
      <c r="I51" s="62" t="s">
        <v>105</v>
      </c>
      <c r="J51" s="64" t="s">
        <v>128</v>
      </c>
      <c r="K51" s="62" t="s">
        <v>36</v>
      </c>
      <c r="L51" s="73" t="s">
        <v>105</v>
      </c>
      <c r="M51" s="35"/>
    </row>
    <row r="52" spans="1:13" x14ac:dyDescent="0.25">
      <c r="A52" s="8"/>
      <c r="B52" s="8"/>
      <c r="C52" s="46"/>
      <c r="D52" s="8"/>
      <c r="E52" s="8"/>
      <c r="F52" s="8"/>
      <c r="G52" s="8"/>
      <c r="H52" s="8"/>
      <c r="I52" s="8"/>
      <c r="J52" s="8"/>
      <c r="K52" s="8"/>
      <c r="L52" s="8"/>
    </row>
  </sheetData>
  <mergeCells count="99">
    <mergeCell ref="I26:I28"/>
    <mergeCell ref="F19:G19"/>
    <mergeCell ref="F18:G18"/>
    <mergeCell ref="B17:C17"/>
    <mergeCell ref="E26:E29"/>
    <mergeCell ref="I40:I41"/>
    <mergeCell ref="B32:C32"/>
    <mergeCell ref="F31:G31"/>
    <mergeCell ref="B33:C33"/>
    <mergeCell ref="B34:C34"/>
    <mergeCell ref="B35:C35"/>
    <mergeCell ref="B36:C36"/>
    <mergeCell ref="F35:G35"/>
    <mergeCell ref="F37:G37"/>
    <mergeCell ref="F51:G51"/>
    <mergeCell ref="B31:C31"/>
    <mergeCell ref="F45:G45"/>
    <mergeCell ref="B46:C46"/>
    <mergeCell ref="F46:G46"/>
    <mergeCell ref="F47:G47"/>
    <mergeCell ref="F38:G38"/>
    <mergeCell ref="B50:C50"/>
    <mergeCell ref="F50:G50"/>
    <mergeCell ref="B37:C37"/>
    <mergeCell ref="B38:C38"/>
    <mergeCell ref="F33:G33"/>
    <mergeCell ref="F34:G34"/>
    <mergeCell ref="F48:G48"/>
    <mergeCell ref="B51:C51"/>
    <mergeCell ref="B47:C47"/>
    <mergeCell ref="B48:C48"/>
    <mergeCell ref="B45:C45"/>
    <mergeCell ref="I12:I14"/>
    <mergeCell ref="G12:G14"/>
    <mergeCell ref="B3:C3"/>
    <mergeCell ref="B19:C19"/>
    <mergeCell ref="F3:G3"/>
    <mergeCell ref="B4:C4"/>
    <mergeCell ref="B5:C5"/>
    <mergeCell ref="B6:C6"/>
    <mergeCell ref="B7:C7"/>
    <mergeCell ref="B8:C8"/>
    <mergeCell ref="C12:C14"/>
    <mergeCell ref="E12:E14"/>
    <mergeCell ref="D12:D14"/>
    <mergeCell ref="F4:G4"/>
    <mergeCell ref="F5:G5"/>
    <mergeCell ref="F6:G6"/>
    <mergeCell ref="F7:G7"/>
    <mergeCell ref="F8:G8"/>
    <mergeCell ref="F17:G17"/>
    <mergeCell ref="F9:G9"/>
    <mergeCell ref="F10:G10"/>
    <mergeCell ref="B11:C11"/>
    <mergeCell ref="B2:C2"/>
    <mergeCell ref="B1:E1"/>
    <mergeCell ref="B16:C16"/>
    <mergeCell ref="B25:C25"/>
    <mergeCell ref="B9:C9"/>
    <mergeCell ref="B10:C10"/>
    <mergeCell ref="B12:B14"/>
    <mergeCell ref="B18:C18"/>
    <mergeCell ref="B21:C21"/>
    <mergeCell ref="B22:C22"/>
    <mergeCell ref="B23:C23"/>
    <mergeCell ref="B24:C24"/>
    <mergeCell ref="B20:C20"/>
    <mergeCell ref="F1:G1"/>
    <mergeCell ref="F44:G44"/>
    <mergeCell ref="B49:C49"/>
    <mergeCell ref="B39:C39"/>
    <mergeCell ref="B40:C43"/>
    <mergeCell ref="E40:E43"/>
    <mergeCell ref="B26:C29"/>
    <mergeCell ref="F32:G32"/>
    <mergeCell ref="B30:C30"/>
    <mergeCell ref="F39:G39"/>
    <mergeCell ref="F25:G25"/>
    <mergeCell ref="F2:G2"/>
    <mergeCell ref="F11:G11"/>
    <mergeCell ref="F21:G21"/>
    <mergeCell ref="F23:G23"/>
    <mergeCell ref="F24:G24"/>
    <mergeCell ref="J12:J14"/>
    <mergeCell ref="J26:J28"/>
    <mergeCell ref="J40:J41"/>
    <mergeCell ref="I42:I43"/>
    <mergeCell ref="F49:G49"/>
    <mergeCell ref="F30:G30"/>
    <mergeCell ref="F36:G36"/>
    <mergeCell ref="F40:G40"/>
    <mergeCell ref="F41:G41"/>
    <mergeCell ref="F16:G16"/>
    <mergeCell ref="F26:G29"/>
    <mergeCell ref="F43:G43"/>
    <mergeCell ref="F42:G42"/>
    <mergeCell ref="F20:G20"/>
    <mergeCell ref="H12:H14"/>
    <mergeCell ref="F22:G2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Datos Generales</vt:lpstr>
      <vt:lpstr>HABILITANTES</vt:lpstr>
      <vt:lpstr>Hoja9</vt:lpstr>
      <vt:lpstr>Hoja10</vt:lpstr>
      <vt:lpstr>HABILITANTES!_Toc222656730</vt:lpstr>
      <vt:lpstr>HABILITANTES!_Toc350501054</vt:lpstr>
      <vt:lpstr>HABILITANTES!_Toc449971608</vt:lpstr>
      <vt:lpstr>HABILITANTES!_Toc449971609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Focion Silva Carrillo</dc:creator>
  <cp:lastModifiedBy>andres felipe pineda pulgarin</cp:lastModifiedBy>
  <cp:lastPrinted>2016-05-13T19:27:46Z</cp:lastPrinted>
  <dcterms:created xsi:type="dcterms:W3CDTF">2016-05-13T14:34:32Z</dcterms:created>
  <dcterms:modified xsi:type="dcterms:W3CDTF">2019-11-13T17:13:13Z</dcterms:modified>
</cp:coreProperties>
</file>