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SGC\CONTRATOS Y CONVENIOS\2019\SUBASTA\INSUMOS DE LABORATORIO\DEFINITIVOS\"/>
    </mc:Choice>
  </mc:AlternateContent>
  <bookViews>
    <workbookView xWindow="0" yWindow="0" windowWidth="28800" windowHeight="123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2" i="1" l="1"/>
  <c r="J72" i="1" l="1"/>
  <c r="H72" i="1"/>
  <c r="F72" i="1"/>
  <c r="O71" i="1"/>
  <c r="L71" i="1"/>
  <c r="H71" i="1"/>
  <c r="F71" i="1"/>
  <c r="L70" i="1"/>
  <c r="H70" i="1"/>
  <c r="F70" i="1"/>
  <c r="L69" i="1"/>
  <c r="H69" i="1"/>
  <c r="F69" i="1"/>
  <c r="O68" i="1"/>
  <c r="L68" i="1"/>
  <c r="J68" i="1"/>
  <c r="H68" i="1"/>
  <c r="F68" i="1"/>
  <c r="O67" i="1"/>
  <c r="L67" i="1"/>
  <c r="J67" i="1"/>
  <c r="H67" i="1"/>
  <c r="F67" i="1"/>
  <c r="L66" i="1"/>
  <c r="J66" i="1"/>
  <c r="H66" i="1"/>
  <c r="F66" i="1"/>
  <c r="L65" i="1"/>
  <c r="J65" i="1"/>
  <c r="H65" i="1"/>
  <c r="F65" i="1"/>
  <c r="L64" i="1"/>
  <c r="H64" i="1"/>
  <c r="F64" i="1"/>
  <c r="L63" i="1"/>
  <c r="J63" i="1"/>
  <c r="H63" i="1"/>
  <c r="F63" i="1"/>
  <c r="L62" i="1"/>
  <c r="J62" i="1"/>
  <c r="H62" i="1"/>
  <c r="F62" i="1"/>
  <c r="L61" i="1"/>
  <c r="H61" i="1"/>
  <c r="F61" i="1"/>
  <c r="L60" i="1"/>
  <c r="H60" i="1"/>
  <c r="F60" i="1"/>
  <c r="L59" i="1"/>
  <c r="H59" i="1"/>
  <c r="F59" i="1"/>
  <c r="L58" i="1"/>
  <c r="H58" i="1"/>
  <c r="F58" i="1"/>
  <c r="L57" i="1"/>
  <c r="H57" i="1"/>
  <c r="F57" i="1"/>
  <c r="O56" i="1"/>
  <c r="L56" i="1"/>
  <c r="J56" i="1"/>
  <c r="H56" i="1"/>
  <c r="F56" i="1"/>
  <c r="L55" i="1"/>
  <c r="J55" i="1"/>
  <c r="H55" i="1"/>
  <c r="F55" i="1"/>
  <c r="L54" i="1"/>
  <c r="J54" i="1"/>
  <c r="H54" i="1"/>
  <c r="F54" i="1"/>
  <c r="L53" i="1"/>
  <c r="J53" i="1"/>
  <c r="H53" i="1"/>
  <c r="F53" i="1"/>
  <c r="L52" i="1"/>
  <c r="J52" i="1"/>
  <c r="H52" i="1"/>
  <c r="F52" i="1"/>
  <c r="L51" i="1"/>
  <c r="J51" i="1"/>
  <c r="H51" i="1"/>
  <c r="F51" i="1"/>
  <c r="L50" i="1"/>
  <c r="J50" i="1"/>
  <c r="H50" i="1"/>
  <c r="F50" i="1"/>
  <c r="L49" i="1"/>
  <c r="J49" i="1"/>
  <c r="H49" i="1"/>
  <c r="F49" i="1"/>
  <c r="L48" i="1"/>
  <c r="J48" i="1"/>
  <c r="H48" i="1"/>
  <c r="F48" i="1"/>
  <c r="L47" i="1"/>
  <c r="J47" i="1"/>
  <c r="H47" i="1"/>
  <c r="F47" i="1"/>
  <c r="L46" i="1"/>
  <c r="J46" i="1"/>
  <c r="H46" i="1"/>
  <c r="F46" i="1"/>
  <c r="L45" i="1"/>
  <c r="J45" i="1"/>
  <c r="H45" i="1"/>
  <c r="F45" i="1"/>
  <c r="L44" i="1"/>
  <c r="J44" i="1"/>
  <c r="H44" i="1"/>
  <c r="F44" i="1"/>
  <c r="L43" i="1"/>
  <c r="H43" i="1"/>
  <c r="F43" i="1"/>
  <c r="L42" i="1"/>
  <c r="H42" i="1"/>
  <c r="F42" i="1"/>
  <c r="L41" i="1"/>
  <c r="H41" i="1"/>
  <c r="F41" i="1"/>
  <c r="L40" i="1"/>
  <c r="H40" i="1"/>
  <c r="F40" i="1"/>
  <c r="L39" i="1"/>
  <c r="H39" i="1"/>
  <c r="F39" i="1"/>
  <c r="L38" i="1"/>
  <c r="H38" i="1"/>
  <c r="F38" i="1"/>
  <c r="L37" i="1"/>
  <c r="H37" i="1"/>
  <c r="F37" i="1"/>
  <c r="L36" i="1"/>
  <c r="H36" i="1"/>
  <c r="F36" i="1"/>
  <c r="L35" i="1"/>
  <c r="H35" i="1"/>
  <c r="F35" i="1"/>
  <c r="L34" i="1"/>
  <c r="H34" i="1"/>
  <c r="F34" i="1"/>
  <c r="L33" i="1"/>
  <c r="H33" i="1"/>
  <c r="F33" i="1"/>
  <c r="O32" i="1"/>
  <c r="L32" i="1"/>
  <c r="J32" i="1"/>
  <c r="H32" i="1"/>
  <c r="F32" i="1"/>
  <c r="L31" i="1"/>
  <c r="J31" i="1"/>
  <c r="H31" i="1"/>
  <c r="F31" i="1"/>
  <c r="L30" i="1"/>
  <c r="J30" i="1"/>
  <c r="H30" i="1"/>
  <c r="F30" i="1"/>
  <c r="L29" i="1"/>
  <c r="H29" i="1"/>
  <c r="F29" i="1"/>
  <c r="L28" i="1"/>
  <c r="J28" i="1"/>
  <c r="H28" i="1"/>
  <c r="F28" i="1"/>
  <c r="L27" i="1"/>
  <c r="H27" i="1"/>
  <c r="F27" i="1"/>
  <c r="L26" i="1"/>
  <c r="H26" i="1"/>
  <c r="F26" i="1"/>
  <c r="L25" i="1"/>
  <c r="H25" i="1"/>
  <c r="F25" i="1"/>
  <c r="L24" i="1"/>
  <c r="J24" i="1"/>
  <c r="H24" i="1"/>
  <c r="F24" i="1"/>
  <c r="L23" i="1"/>
  <c r="H23" i="1"/>
  <c r="F23" i="1"/>
  <c r="L22" i="1"/>
  <c r="J22" i="1"/>
  <c r="H22" i="1"/>
  <c r="F22" i="1"/>
  <c r="L21" i="1"/>
  <c r="J21" i="1"/>
  <c r="H21" i="1"/>
  <c r="F21" i="1"/>
  <c r="L20" i="1"/>
  <c r="J20" i="1"/>
  <c r="H20" i="1"/>
  <c r="F20" i="1"/>
  <c r="L19" i="1"/>
  <c r="J19" i="1"/>
  <c r="H19" i="1"/>
  <c r="F19" i="1"/>
  <c r="L18" i="1"/>
  <c r="J18" i="1"/>
  <c r="H18" i="1"/>
  <c r="F18" i="1"/>
  <c r="L17" i="1"/>
  <c r="J17" i="1"/>
  <c r="H17" i="1"/>
  <c r="F17" i="1"/>
  <c r="L16" i="1"/>
  <c r="J16" i="1"/>
  <c r="H16" i="1"/>
  <c r="F16" i="1"/>
  <c r="L15" i="1"/>
  <c r="J15" i="1"/>
  <c r="H15" i="1"/>
  <c r="F15" i="1"/>
  <c r="L14" i="1"/>
  <c r="J14" i="1"/>
  <c r="H14" i="1"/>
  <c r="F14" i="1"/>
  <c r="L13" i="1"/>
  <c r="J13" i="1"/>
  <c r="H13" i="1"/>
  <c r="F13" i="1"/>
  <c r="L12" i="1"/>
  <c r="H12" i="1"/>
  <c r="F12" i="1"/>
  <c r="L11" i="1"/>
  <c r="H11" i="1"/>
  <c r="F11" i="1"/>
  <c r="L10" i="1"/>
  <c r="H10" i="1"/>
  <c r="F10" i="1"/>
  <c r="L9" i="1"/>
  <c r="H9" i="1"/>
  <c r="F9" i="1"/>
  <c r="L8" i="1"/>
  <c r="H8" i="1"/>
  <c r="F8" i="1"/>
  <c r="L7" i="1"/>
  <c r="H7" i="1"/>
  <c r="F7" i="1"/>
  <c r="L6" i="1"/>
  <c r="H6" i="1"/>
  <c r="F6" i="1"/>
  <c r="L5" i="1"/>
  <c r="H5" i="1"/>
  <c r="F5" i="1"/>
  <c r="L4" i="1"/>
  <c r="H4" i="1"/>
  <c r="F4" i="1"/>
</calcChain>
</file>

<file path=xl/sharedStrings.xml><?xml version="1.0" encoding="utf-8"?>
<sst xmlns="http://schemas.openxmlformats.org/spreadsheetml/2006/main" count="298" uniqueCount="107">
  <si>
    <t>ADQUISICIÓN DE INSUMOS, MATERIALES Y SUMINISTROS DE LABORATORIO</t>
  </si>
  <si>
    <t>Ítem</t>
  </si>
  <si>
    <t>Servicio o Bien</t>
  </si>
  <si>
    <t>Unidad de Medida</t>
  </si>
  <si>
    <t>Cantidad</t>
  </si>
  <si>
    <t>Valor Unitario</t>
  </si>
  <si>
    <t>Valor Total</t>
  </si>
  <si>
    <t>Dueño</t>
  </si>
  <si>
    <t>VALOR UNITARIO TECHO INCLUIDO IVA  ESTABLECIDO</t>
  </si>
  <si>
    <t>VALOR OFERTADO POR EL PROPONENTE INCLUIDO IVA</t>
  </si>
  <si>
    <t>Tamiz  #200 para lavado</t>
  </si>
  <si>
    <t>Unidad</t>
  </si>
  <si>
    <t>NO COTIZADO</t>
  </si>
  <si>
    <t>Geotecnia</t>
  </si>
  <si>
    <t xml:space="preserve">Tamiz # 2 1/2  </t>
  </si>
  <si>
    <t>Tamiz # 2 "</t>
  </si>
  <si>
    <t>Tamiz # 1 1/2</t>
  </si>
  <si>
    <t>Tamiz # 1</t>
  </si>
  <si>
    <t>Tamiz # 3/4</t>
  </si>
  <si>
    <t>Tamiz # 1/2</t>
  </si>
  <si>
    <t>Tamiz # 3/8</t>
  </si>
  <si>
    <t>Tamiz # 4</t>
  </si>
  <si>
    <t>Tamiz # 10</t>
  </si>
  <si>
    <t>Tamiz # 20</t>
  </si>
  <si>
    <t>Tamiz # 30</t>
  </si>
  <si>
    <t>Geotecnia /Medellin</t>
  </si>
  <si>
    <t>Tamiz # 40</t>
  </si>
  <si>
    <t>Tamiz # 50</t>
  </si>
  <si>
    <t>Tamiz # 60</t>
  </si>
  <si>
    <t>Tamiz # 100</t>
  </si>
  <si>
    <t>Geotecnia 2 / Medellin 1</t>
  </si>
  <si>
    <t>Tamiz # 120</t>
  </si>
  <si>
    <t>Tamiz # 140</t>
  </si>
  <si>
    <t>Tamiz # 200</t>
  </si>
  <si>
    <t>Tamiz # 230</t>
  </si>
  <si>
    <t>Fondo y tapas</t>
  </si>
  <si>
    <t>Tamiz en acero inoxidable malla 200 con certificado</t>
  </si>
  <si>
    <t>unidad</t>
  </si>
  <si>
    <t>Preparación Bogotá</t>
  </si>
  <si>
    <t>Tamiz en acero inoxidable malla 140 con certificado</t>
  </si>
  <si>
    <t>Tamiz en acero inoxidable malla 50 con certificado</t>
  </si>
  <si>
    <t>Termómetro digital de vástago largo</t>
  </si>
  <si>
    <t xml:space="preserve">Geotecnia </t>
  </si>
  <si>
    <t>Pie de rey digital</t>
  </si>
  <si>
    <t xml:space="preserve">Cronómetros </t>
  </si>
  <si>
    <t>Termohigrometro digital  - Con sensor de temperatura externa e indicación de hora y fecha Modelo Doble Pantalla. Rango de medición: 
Temperatura Indoor: 0 °C  a  50 °C,
Humedad relativa: 15% a  95%.
Resolución humedad: 1% RH
Resolución temperatura : 0.1°C
Función máximo y mínimo. Con Certificado de calibración expedido por el laboratorio de fábrica.</t>
  </si>
  <si>
    <t xml:space="preserve">Unidad </t>
  </si>
  <si>
    <t>Geotecnia/Manizales</t>
  </si>
  <si>
    <t xml:space="preserve">Carro de servicio abierto para  trasporte de muestras de laboratorio </t>
  </si>
  <si>
    <t>UNIDAD</t>
  </si>
  <si>
    <t>Tamiz Estándar Diámetro 8 pulgadas Diámetro 8 pulgadas por 2 de largo de acero inoxidable. La serie que siguen los tamices es de raíz (2) de la ASTM. 63 mm (Malla 2,5 in)</t>
  </si>
  <si>
    <t>Cali</t>
  </si>
  <si>
    <t>Tamiz Estándar Diámetro 8 pulgadas Diámetro 8 pulgadas por 2 de largo de acero inoxidable. La serie que siguen los tamices es de raíz (2) de la ASTM. 53 mm (Malla 2,12 in)</t>
  </si>
  <si>
    <t>Tamiz Estándar Diámetro 8 pulgadas Diámetro 8 pulgadas por 2 de largo de acero inoxidable. La serie que siguen los tamices es de raíz (2) de la ASTM. 37,5 mm (Malla 1,5 in)</t>
  </si>
  <si>
    <t>Tamiz Estándar Diámetro 8 pulgadas Diámetro 8 pulgadas por 2 de largo de acero inoxidable. La serie que siguen los tamices es de raíz (2) de la ASTM. 26,5 mm (Malla 1,06 in)</t>
  </si>
  <si>
    <t>Tamiz Estándar Diámetro 8 pulgadas Diámetro 8 pulgadas por 2 de largo de acero inoxidable. La serie que siguen los tamices es de raíz (2) de la ASTM. 19 mm (Malla 0,750 in)</t>
  </si>
  <si>
    <t>Tamiz Estándar Diámetro 8 pulgadas Diámetro 8 pulgadas por 2 de largo de acero inoxidable. La serie que siguen los tamices es de raíz (2 ) de la ASTM.11,2 mm (Malla 0,438 in)</t>
  </si>
  <si>
    <t>Tamiz Estándar Diámetro 8 pulgadas Diámetro 8 pulgadas por 2 de largo de acero inoxidable. La serie que siguen los tamices es de raíz (2) de la ASTM. 9,5 mm (Malla 0,375 in)</t>
  </si>
  <si>
    <t>Tamiz Estándar Diámetro 8 pulgadas Diámetro 8 pulgadas por 2 de largo de acero inoxidable. La serie que siguen los tamices es de raíz (2) de la ASTM. 6,7 mm (Malla 0,265 in )</t>
  </si>
  <si>
    <t>Tamiz Estándar Diámetro 8 pulgadas Diámetro 8 pulgadas por 2 de largo de acero inoxidable. La serie que siguen los tamices es de raíz (2) de la ASTM. 4,75 mm (Malla N° 4)</t>
  </si>
  <si>
    <t>Tamiz Estándar Diámetro 8 pulgadas Diámetro 8 pulgadas por 2 de largo de acero inoxidable. La serie que siguen los tamices es de raíz (2) de la ASTM. 3,35 mm (Malla N° 6)</t>
  </si>
  <si>
    <t>Tamiz Estándar Diámetro 8 pulgadas Diámetro 8 pulgadas por 2 de largo de acero inoxidable. La serie que siguen los tamices es de raíz (2) de la ASTM. 2,80 mm (Malla N° 7)</t>
  </si>
  <si>
    <t>Tamiz Estándar Diámetro 8 pulgadas Diámetro 8 pulgadas por 2 de largo de acero inoxidable. La serie que siguen los tamices es de raíz (2) de la ASTM. 2,36 mm (Malla N° 8)</t>
  </si>
  <si>
    <t>Tamiz Estándar Diámetro 8 pulgadas Diámetro 8 pulgadas por 2 de largo de acero inoxidable. La serie que siguen los tamices es de raíz (2) de la ASTM. 1,70 mm (Malla N° 12)</t>
  </si>
  <si>
    <t>Tamiz Estándar Diámetro 8 pulgadas Diámetro 8 pulgadas por 2 de largo de acero inoxidable. La serie que siguen los tamices es de raíz (2) de la ASTM. 1,40 mm (Malla N° 14)</t>
  </si>
  <si>
    <t>Tamiz Estándar Diámetro 8 pulgadas Diámetro 8 pulgadas por 2 de largo de acero inoxidable. La serie que siguen los tamices es de raíz (2) de la ASTM. 1,18 mm (Malla N° 16)</t>
  </si>
  <si>
    <t>Tamiz Estándar Diámetro 8 pulgadas Diámetro 8 pulgadas por 2 de largo de acero inoxidable. La serie que siguen los tamices es de raíz (2) de la ASTM. 0,85 mm (Malla N° 20)</t>
  </si>
  <si>
    <t>Tamiz Estándar Diámetro 8 pulgadas Diámetro 8 pulgadas por 2 de largo de acero inoxidable. La serie que siguen los tamices es de raíz (2) de la ASTM. 0,60 mm (Malla N° 30)</t>
  </si>
  <si>
    <t>Tamiz Estándar Diámetro 8 pulgadas Diámetro 8 pulgadas por 2 de largo de acero inoxidable. La serie que siguen los tamices es de raíz (2) de la ASTM. 0,425 mm (Malla N° 40)</t>
  </si>
  <si>
    <t>Tamiz Estándar Diámetro 8 pulgadas Diámetro 8 pulgadas por 2 de largo de acero inoxidable. La serie que siguen los tamices es de raíz (2) de la ASTM. 0,212 mm (Malla N° 70)</t>
  </si>
  <si>
    <t>Tamiz Estándar Diámetro 8 pulgadas Diámetro 8 pulgadas por 2 de largo de acero inoxidable. La serie que siguen los tamices es de raíz (2) de la ASTM. 0,150 mm (Malla N° 100)</t>
  </si>
  <si>
    <t>Tamiz Estándar Diámetro 8 pulgadas Diámetro 8 pulgadas por 2 de largo de acero inoxidable. La serie que siguen los tamices es de raíz (2) de la ASTM. 0,106 mm (Malla N° 140)</t>
  </si>
  <si>
    <t>Tamiz Estándar Diámetro 8 pulgadas Diámetro 8 pulgadas por 2 de largo de acero inoxidable. La serie que siguen los tamices es de raíz (2) de la ASTM. 0,075 mm (Malla N° 200)</t>
  </si>
  <si>
    <t>Tamiz Estándar Diámetro 8 pulgadas Diámetro 8 pulgadas por 2 de largo de acero inoxidable. La serie que siguen los tamices es de raíz (2) de la ASTM. 0,053 mm (Malla N° 270)</t>
  </si>
  <si>
    <t>Tamiz Estándar Diámetro 8 pulgadas Diámetro 8 pulgadas por 2 de largo de acero inoxidable. La serie que siguen los tamices es de raíz (2) de la ASTM. 0,038 mm (Malla N° 400)</t>
  </si>
  <si>
    <t>Tamiz en acero inoxidable malla 200</t>
  </si>
  <si>
    <t>DRX</t>
  </si>
  <si>
    <t>Fondo para tamiz en acero inoxidable</t>
  </si>
  <si>
    <t>Tapas para tamiz en acero inoxidable</t>
  </si>
  <si>
    <t>Tamiz en acero inoxidable malla 325</t>
  </si>
  <si>
    <t>Tamiz en acero inoxidable malla 400</t>
  </si>
  <si>
    <t>Termohigrometro - Termohigrometro con medidas de temperatura en grados centígrados y fahrenheit. Rango de temperatura operacional en grados centígrados entre -50°C a 70 °C con subdivisiones de 0,1 °C, rango de temperatura operacional en grados Fahrenheit entre -°F a + °F con subdivisiones de 0,2 °F rango de medida de humedad entre 10%-99% con subdivisiones de humedad del 1%.   Incluye datos y tiempos en pantalla.  Incluir certificado de calibración</t>
  </si>
  <si>
    <t>Arcillas</t>
  </si>
  <si>
    <t>Temporizador- Cronometro</t>
  </si>
  <si>
    <t xml:space="preserve">Micropipetas de capacidad de 100-1000 µL </t>
  </si>
  <si>
    <t>Carro para laboratorio en material plástico resistente a químicos. Tres niveles</t>
  </si>
  <si>
    <t>Carro de servicio para  trasporte de material de laboratorio</t>
  </si>
  <si>
    <t xml:space="preserve">ICP-MS </t>
  </si>
  <si>
    <t xml:space="preserve">Carro transportador muestras </t>
  </si>
  <si>
    <t>Manizales</t>
  </si>
  <si>
    <t>Carro de servicio para  trasporte de material de laboratorio - Carro para transportar muestras en acero inoxidable calibre 22, con 3 divisiones, las divisiones deben tener bordes que aseguren que el contenido de las mismas no se caiga. Patas de acero calibre 20, con las 4 ruedas giratorias que faciliten la maniobrabilidad, dimensiones mínimas: Para las bandejas: 68cmX45cm, Dimensiones del carro: 79cm X48cmmx100cm. Capacidad: 400kg</t>
  </si>
  <si>
    <t>LAAN / Carbones</t>
  </si>
  <si>
    <t>Pipeteador Automático</t>
  </si>
  <si>
    <t>Carbones</t>
  </si>
  <si>
    <t>Tapa para tamiz</t>
  </si>
  <si>
    <t>Fondo tamiz</t>
  </si>
  <si>
    <t>VALOR TOTAL</t>
  </si>
  <si>
    <r>
      <rPr>
        <b/>
        <sz val="11"/>
        <color indexed="8"/>
        <rFont val="Calibri"/>
        <family val="2"/>
      </rPr>
      <t>NOTA 1:</t>
    </r>
    <r>
      <rPr>
        <sz val="11"/>
        <color theme="1"/>
        <rFont val="Calibri"/>
        <family val="2"/>
        <scheme val="minor"/>
      </rPr>
      <t xml:space="preserve"> El valor ofertado por cada uno de los item no podrá superar los valores establecidos en la columna: "Valor unitario techo incluido IVA", so pena de incurrir en causal de rechazo. 
</t>
    </r>
  </si>
  <si>
    <r>
      <rPr>
        <b/>
        <sz val="11"/>
        <color indexed="8"/>
        <rFont val="Calibri"/>
        <family val="2"/>
      </rPr>
      <t>NOTA 2:</t>
    </r>
    <r>
      <rPr>
        <sz val="11"/>
        <color theme="1"/>
        <rFont val="Calibri"/>
        <family val="2"/>
        <scheme val="minor"/>
      </rPr>
      <t xml:space="preserve"> Los Valores Unitarios Ofertados deberán incluir todos los costos, impuestos, transporte y demás gastos inherentes al cumplimiento satisfactorio del contrato. </t>
    </r>
  </si>
  <si>
    <r>
      <rPr>
        <b/>
        <sz val="11"/>
        <color indexed="8"/>
        <rFont val="Calibri"/>
        <family val="2"/>
      </rPr>
      <t>NOTA 3:</t>
    </r>
    <r>
      <rPr>
        <sz val="11"/>
        <color theme="1"/>
        <rFont val="Calibri"/>
        <family val="2"/>
        <scheme val="minor"/>
      </rPr>
      <t xml:space="preserve"> En la PLATAFORMA SECOP II - Sobre Económico, se deberá ofertar el valor total del presupuesto del presente proceso de selección, es decir, la suma de VEINTIOCHO MILLONES DOSCIENTOS SETENTA Y OCHO MIL CUATROCIENTOS TREINTA Y CUATRO PESOS CON DIEZ CENTAVOS M/CTE ($28.278.434,10), incluido IVA y demás impuestos, tasas y contribuciones a que haya lugar</t>
    </r>
  </si>
  <si>
    <r>
      <rPr>
        <b/>
        <sz val="11"/>
        <color indexed="8"/>
        <rFont val="Calibri"/>
        <family val="2"/>
      </rPr>
      <t>Nota 4:</t>
    </r>
    <r>
      <rPr>
        <sz val="11"/>
        <color theme="1"/>
        <rFont val="Calibri"/>
        <family val="2"/>
        <scheme val="minor"/>
      </rPr>
      <t xml:space="preserve"> La entidad realizará la verificación aritmética de los Valores Totales Ofertados, en caso de error, prevalecerán los Valores Unitarios Ofertados y el Valor Total Ofertado corresponderá al resultado que arroje la sumatoria correcta de dichos valores unitarios. </t>
    </r>
  </si>
  <si>
    <r>
      <rPr>
        <b/>
        <sz val="11"/>
        <color indexed="8"/>
        <rFont val="Calibri"/>
        <family val="2"/>
      </rPr>
      <t xml:space="preserve">Nota 5: </t>
    </r>
    <r>
      <rPr>
        <sz val="11"/>
        <color theme="1"/>
        <rFont val="Calibri"/>
        <family val="2"/>
        <scheme val="minor"/>
      </rPr>
      <t xml:space="preserve">Una vez finalizada la puja de la subasta inversa presencial, a los valores unitarios ofertados inicialmente se le aplicará el porcentaje de descuento final obtenido mediante la subasta. </t>
    </r>
  </si>
  <si>
    <r>
      <rPr>
        <b/>
        <sz val="11"/>
        <color indexed="8"/>
        <rFont val="Calibri"/>
        <family val="2"/>
      </rPr>
      <t xml:space="preserve">Nota 6: </t>
    </r>
    <r>
      <rPr>
        <sz val="11"/>
        <color theme="1"/>
        <rFont val="Calibri"/>
        <family val="2"/>
        <scheme val="minor"/>
      </rPr>
      <t>En caso de que una vez efectuada la puja de la subasta y como resultado de ésta resulte un ahorro y en consecuencia un presupuesto sobrante, la Entidad se reserva el derecho de solicitar mayores cantidades de ítems con éste remanente, de acuerdo con la necesidad que manifieste la entidad, y bajo el precio unitario final ofertado por el proponente.</t>
    </r>
  </si>
  <si>
    <r>
      <rPr>
        <b/>
        <sz val="11"/>
        <color indexed="8"/>
        <rFont val="Calibri"/>
        <family val="2"/>
      </rPr>
      <t>NOTA 7:</t>
    </r>
    <r>
      <rPr>
        <sz val="11"/>
        <color theme="1"/>
        <rFont val="Calibri"/>
        <family val="2"/>
        <scheme val="minor"/>
      </rPr>
      <t xml:space="preserve"> El presente proceso de selección se adjudicara por el valor total del presupuesto oficial y las cantidades se determinaran en la etapa de ejecución de acuerdo a la necesidad.  </t>
    </r>
  </si>
  <si>
    <r>
      <rPr>
        <b/>
        <sz val="11"/>
        <color indexed="8"/>
        <rFont val="Calibri"/>
        <family val="2"/>
      </rPr>
      <t>NOTA 8</t>
    </r>
    <r>
      <rPr>
        <sz val="11"/>
        <color theme="1"/>
        <rFont val="Calibri"/>
        <family val="2"/>
        <scheme val="minor"/>
      </rPr>
      <t>: La entrega de los insumos se realizará en la sede Central del SGC.</t>
    </r>
  </si>
  <si>
    <r>
      <rPr>
        <b/>
        <sz val="11"/>
        <color indexed="8"/>
        <rFont val="Calibri"/>
        <family val="2"/>
      </rPr>
      <t>NOTA 9:</t>
    </r>
    <r>
      <rPr>
        <b/>
        <sz val="11"/>
        <color theme="1"/>
        <rFont val="Calibri"/>
        <family val="2"/>
        <scheme val="minor"/>
      </rPr>
      <t xml:space="preserve"> La presentación de la oferta económica deberá también realizarse en un archivo tipo *.xls (EXCEL)</t>
    </r>
  </si>
  <si>
    <t>ANEXO 12 -4 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</si>
</sst>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FF0000"/>
      <name val="Arial"/>
      <family val="2"/>
    </font>
    <font>
      <b/>
      <sz val="11"/>
      <color indexed="8"/>
      <name val="Calibri"/>
      <family val="2"/>
    </font>
    <font>
      <b/>
      <sz val="11"/>
      <color rgb="FF222222"/>
      <name val="Calibri"/>
      <family val="2"/>
      <scheme val="minor"/>
    </font>
    <font>
      <sz val="11"/>
      <color rgb="FF222222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6933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3" fillId="0" borderId="0" xfId="0" applyFont="1"/>
    <xf numFmtId="0" fontId="3" fillId="0" borderId="1" xfId="0" applyFont="1" applyBorder="1"/>
    <xf numFmtId="0" fontId="5" fillId="2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43" fontId="3" fillId="0" borderId="1" xfId="1" applyFont="1" applyFill="1" applyBorder="1" applyAlignment="1">
      <alignment horizontal="right" vertical="center"/>
    </xf>
    <xf numFmtId="43" fontId="6" fillId="0" borderId="1" xfId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 wrapText="1"/>
    </xf>
    <xf numFmtId="164" fontId="3" fillId="0" borderId="1" xfId="1" applyNumberFormat="1" applyFont="1" applyFill="1" applyBorder="1"/>
    <xf numFmtId="0" fontId="3" fillId="0" borderId="0" xfId="0" applyFont="1" applyFill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164" fontId="6" fillId="3" borderId="0" xfId="0" applyNumberFormat="1" applyFont="1" applyFill="1" applyAlignment="1">
      <alignment vertical="center"/>
    </xf>
    <xf numFmtId="0" fontId="7" fillId="0" borderId="0" xfId="0" applyFont="1" applyFill="1" applyBorder="1" applyAlignment="1">
      <alignment horizontal="left" vertical="center" wrapText="1"/>
    </xf>
    <xf numFmtId="43" fontId="6" fillId="3" borderId="0" xfId="0" applyNumberFormat="1" applyFont="1" applyFill="1" applyAlignment="1">
      <alignment vertical="center"/>
    </xf>
    <xf numFmtId="43" fontId="3" fillId="0" borderId="0" xfId="0" applyNumberFormat="1" applyFont="1" applyFill="1"/>
    <xf numFmtId="0" fontId="6" fillId="0" borderId="1" xfId="0" applyFont="1" applyFill="1" applyBorder="1"/>
    <xf numFmtId="43" fontId="6" fillId="0" borderId="1" xfId="1" applyFont="1" applyFill="1" applyBorder="1"/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/>
    <xf numFmtId="43" fontId="6" fillId="0" borderId="0" xfId="1" applyFont="1" applyFill="1" applyBorder="1"/>
    <xf numFmtId="164" fontId="3" fillId="0" borderId="0" xfId="1" applyNumberFormat="1" applyFont="1" applyFill="1" applyBorder="1"/>
    <xf numFmtId="165" fontId="3" fillId="0" borderId="0" xfId="1" applyNumberFormat="1" applyFont="1"/>
    <xf numFmtId="0" fontId="0" fillId="0" borderId="0" xfId="0" applyFont="1" applyFill="1" applyBorder="1" applyAlignment="1">
      <alignment horizontal="left" vertical="top" wrapText="1"/>
    </xf>
    <xf numFmtId="0" fontId="9" fillId="0" borderId="0" xfId="0" applyFont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2" fillId="0" borderId="0" xfId="0" applyFont="1" applyBorder="1" applyAlignment="1"/>
    <xf numFmtId="3" fontId="2" fillId="0" borderId="0" xfId="0" applyNumberFormat="1" applyFont="1" applyFill="1" applyBorder="1" applyAlignment="1">
      <alignment horizontal="center"/>
    </xf>
    <xf numFmtId="0" fontId="0" fillId="0" borderId="0" xfId="0" applyFont="1" applyAlignment="1"/>
    <xf numFmtId="0" fontId="3" fillId="0" borderId="0" xfId="0" applyFont="1" applyFill="1" applyAlignment="1"/>
    <xf numFmtId="0" fontId="0" fillId="0" borderId="0" xfId="0" applyAlignment="1">
      <alignment wrapText="1"/>
    </xf>
    <xf numFmtId="43" fontId="0" fillId="0" borderId="0" xfId="0" applyNumberFormat="1"/>
    <xf numFmtId="43" fontId="0" fillId="0" borderId="0" xfId="0" applyNumberFormat="1" applyAlignment="1">
      <alignment vertical="center"/>
    </xf>
    <xf numFmtId="0" fontId="0" fillId="4" borderId="0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164" fontId="11" fillId="0" borderId="1" xfId="0" applyNumberFormat="1" applyFont="1" applyFill="1" applyBorder="1" applyAlignment="1">
      <alignment vertical="center"/>
    </xf>
    <xf numFmtId="164" fontId="11" fillId="0" borderId="1" xfId="1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60</xdr:row>
      <xdr:rowOff>9525</xdr:rowOff>
    </xdr:from>
    <xdr:to>
      <xdr:col>12</xdr:col>
      <xdr:colOff>9525</xdr:colOff>
      <xdr:row>61</xdr:row>
      <xdr:rowOff>457200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3400" y="292989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58</xdr:row>
      <xdr:rowOff>66675</xdr:rowOff>
    </xdr:from>
    <xdr:to>
      <xdr:col>12</xdr:col>
      <xdr:colOff>9525</xdr:colOff>
      <xdr:row>61</xdr:row>
      <xdr:rowOff>76200</xdr:rowOff>
    </xdr:to>
    <xdr:pic>
      <xdr:nvPicPr>
        <xdr:cNvPr id="3" name="Imagen 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3400" y="29032200"/>
          <a:ext cx="952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228600</xdr:colOff>
      <xdr:row>0</xdr:row>
      <xdr:rowOff>133350</xdr:rowOff>
    </xdr:from>
    <xdr:to>
      <xdr:col>1</xdr:col>
      <xdr:colOff>1523280</xdr:colOff>
      <xdr:row>0</xdr:row>
      <xdr:rowOff>828675</xdr:rowOff>
    </xdr:to>
    <xdr:pic>
      <xdr:nvPicPr>
        <xdr:cNvPr id="4" name="1 Imagen" descr="LOGO SERVICIO GEOLOGICO.jp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33350"/>
          <a:ext cx="129468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5"/>
  <sheetViews>
    <sheetView tabSelected="1" topLeftCell="A79" workbookViewId="0">
      <selection activeCell="AB11" sqref="AB11"/>
    </sheetView>
  </sheetViews>
  <sheetFormatPr baseColWidth="10" defaultRowHeight="15" x14ac:dyDescent="0.25"/>
  <cols>
    <col min="1" max="1" width="8.5703125" customWidth="1"/>
    <col min="2" max="2" width="32.28515625" customWidth="1"/>
    <col min="3" max="3" width="14.28515625" customWidth="1"/>
    <col min="4" max="4" width="13.5703125" customWidth="1"/>
    <col min="5" max="12" width="0" hidden="1" customWidth="1"/>
    <col min="13" max="13" width="25.28515625" customWidth="1"/>
    <col min="14" max="14" width="23" customWidth="1"/>
    <col min="15" max="23" width="11.42578125" hidden="1" customWidth="1"/>
    <col min="25" max="25" width="14.140625" bestFit="1" customWidth="1"/>
  </cols>
  <sheetData>
    <row r="1" spans="1:25" ht="70.5" customHeight="1" x14ac:dyDescent="0.25">
      <c r="A1" s="1"/>
      <c r="B1" s="2"/>
      <c r="C1" s="35" t="s">
        <v>106</v>
      </c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1"/>
      <c r="Q1" s="1"/>
      <c r="R1" s="1"/>
      <c r="S1" s="1"/>
      <c r="T1" s="1"/>
      <c r="U1" s="1"/>
      <c r="V1" s="1"/>
      <c r="W1" s="1"/>
    </row>
    <row r="2" spans="1:25" ht="28.5" customHeight="1" x14ac:dyDescent="0.25">
      <c r="A2" s="1"/>
      <c r="B2" s="36" t="s">
        <v>0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1"/>
      <c r="Q2" s="1"/>
      <c r="R2" s="1"/>
      <c r="S2" s="1"/>
      <c r="T2" s="1"/>
      <c r="U2" s="1"/>
      <c r="V2" s="1"/>
      <c r="W2" s="1"/>
    </row>
    <row r="3" spans="1:25" ht="45" x14ac:dyDescent="0.2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5</v>
      </c>
      <c r="H3" s="3" t="s">
        <v>6</v>
      </c>
      <c r="I3" s="3" t="s">
        <v>5</v>
      </c>
      <c r="J3" s="3" t="s">
        <v>6</v>
      </c>
      <c r="K3" s="3" t="s">
        <v>7</v>
      </c>
      <c r="L3" s="3" t="s">
        <v>5</v>
      </c>
      <c r="M3" s="3" t="s">
        <v>8</v>
      </c>
      <c r="N3" s="3" t="s">
        <v>9</v>
      </c>
      <c r="O3" s="1"/>
      <c r="P3" s="1"/>
      <c r="Q3" s="1"/>
      <c r="R3" s="1"/>
      <c r="S3" s="1"/>
      <c r="T3" s="1"/>
      <c r="U3" s="1"/>
      <c r="V3" s="1"/>
      <c r="W3" s="1"/>
      <c r="X3" s="31"/>
      <c r="Y3" s="31"/>
    </row>
    <row r="4" spans="1:25" x14ac:dyDescent="0.25">
      <c r="A4" s="4">
        <v>1</v>
      </c>
      <c r="B4" s="5" t="s">
        <v>10</v>
      </c>
      <c r="C4" s="4" t="s">
        <v>11</v>
      </c>
      <c r="D4" s="4">
        <v>1</v>
      </c>
      <c r="E4" s="6">
        <v>252945</v>
      </c>
      <c r="F4" s="6">
        <f>+D4*E4</f>
        <v>252945</v>
      </c>
      <c r="G4" s="6">
        <v>165000</v>
      </c>
      <c r="H4" s="6">
        <f>+G4*D4</f>
        <v>165000</v>
      </c>
      <c r="I4" s="7" t="s">
        <v>12</v>
      </c>
      <c r="J4" s="7" t="s">
        <v>12</v>
      </c>
      <c r="K4" s="8" t="s">
        <v>13</v>
      </c>
      <c r="L4" s="9">
        <f t="shared" ref="L4:L67" si="0">MIN(E4,G4,I4)</f>
        <v>165000</v>
      </c>
      <c r="M4" s="40">
        <v>196350</v>
      </c>
      <c r="N4" s="9"/>
      <c r="O4" s="10"/>
      <c r="P4" s="10"/>
      <c r="Q4" s="10"/>
      <c r="R4" s="10"/>
      <c r="S4" s="10"/>
      <c r="T4" s="10"/>
      <c r="U4" s="10"/>
      <c r="V4" s="10"/>
      <c r="W4" s="10"/>
      <c r="X4" s="42"/>
      <c r="Y4" s="32"/>
    </row>
    <row r="5" spans="1:25" x14ac:dyDescent="0.25">
      <c r="A5" s="4">
        <v>2</v>
      </c>
      <c r="B5" s="5" t="s">
        <v>14</v>
      </c>
      <c r="C5" s="4" t="s">
        <v>11</v>
      </c>
      <c r="D5" s="4">
        <v>1</v>
      </c>
      <c r="E5" s="6">
        <v>192355</v>
      </c>
      <c r="F5" s="6">
        <f>+D5*E5</f>
        <v>192355</v>
      </c>
      <c r="G5" s="6">
        <v>165000</v>
      </c>
      <c r="H5" s="6">
        <f t="shared" ref="H5:H68" si="1">+G5*D5</f>
        <v>165000</v>
      </c>
      <c r="I5" s="7" t="s">
        <v>12</v>
      </c>
      <c r="J5" s="7" t="s">
        <v>12</v>
      </c>
      <c r="K5" s="8" t="s">
        <v>13</v>
      </c>
      <c r="L5" s="9">
        <f t="shared" si="0"/>
        <v>165000</v>
      </c>
      <c r="M5" s="40">
        <v>196350</v>
      </c>
      <c r="N5" s="9"/>
      <c r="O5" s="10"/>
      <c r="P5" s="10"/>
      <c r="Q5" s="10"/>
      <c r="R5" s="10"/>
      <c r="S5" s="10"/>
      <c r="T5" s="10"/>
      <c r="U5" s="10"/>
      <c r="V5" s="10"/>
      <c r="W5" s="10"/>
      <c r="X5" s="42"/>
      <c r="Y5" s="32"/>
    </row>
    <row r="6" spans="1:25" x14ac:dyDescent="0.25">
      <c r="A6" s="4">
        <v>3</v>
      </c>
      <c r="B6" s="5" t="s">
        <v>15</v>
      </c>
      <c r="C6" s="4" t="s">
        <v>11</v>
      </c>
      <c r="D6" s="4">
        <v>1</v>
      </c>
      <c r="E6" s="6">
        <v>192355</v>
      </c>
      <c r="F6" s="6">
        <f t="shared" ref="F6:F67" si="2">+D6*E6</f>
        <v>192355</v>
      </c>
      <c r="G6" s="6">
        <v>165000</v>
      </c>
      <c r="H6" s="6">
        <f t="shared" si="1"/>
        <v>165000</v>
      </c>
      <c r="I6" s="7" t="s">
        <v>12</v>
      </c>
      <c r="J6" s="7" t="s">
        <v>12</v>
      </c>
      <c r="K6" s="8" t="s">
        <v>13</v>
      </c>
      <c r="L6" s="9">
        <f t="shared" si="0"/>
        <v>165000</v>
      </c>
      <c r="M6" s="40">
        <v>196350</v>
      </c>
      <c r="N6" s="9"/>
      <c r="O6" s="10"/>
      <c r="P6" s="10"/>
      <c r="Q6" s="10"/>
      <c r="R6" s="10"/>
      <c r="S6" s="10"/>
      <c r="T6" s="10"/>
      <c r="U6" s="10"/>
      <c r="V6" s="10"/>
      <c r="W6" s="10"/>
      <c r="X6" s="42"/>
      <c r="Y6" s="32"/>
    </row>
    <row r="7" spans="1:25" x14ac:dyDescent="0.25">
      <c r="A7" s="4">
        <v>4</v>
      </c>
      <c r="B7" s="5" t="s">
        <v>16</v>
      </c>
      <c r="C7" s="4" t="s">
        <v>11</v>
      </c>
      <c r="D7" s="4">
        <v>1</v>
      </c>
      <c r="E7" s="6">
        <v>192355</v>
      </c>
      <c r="F7" s="6">
        <f t="shared" si="2"/>
        <v>192355</v>
      </c>
      <c r="G7" s="6">
        <v>165000</v>
      </c>
      <c r="H7" s="6">
        <f t="shared" si="1"/>
        <v>165000</v>
      </c>
      <c r="I7" s="7" t="s">
        <v>12</v>
      </c>
      <c r="J7" s="7" t="s">
        <v>12</v>
      </c>
      <c r="K7" s="11" t="s">
        <v>13</v>
      </c>
      <c r="L7" s="9">
        <f t="shared" si="0"/>
        <v>165000</v>
      </c>
      <c r="M7" s="40">
        <v>196350</v>
      </c>
      <c r="N7" s="9"/>
      <c r="O7" s="10"/>
      <c r="P7" s="10"/>
      <c r="Q7" s="10"/>
      <c r="R7" s="10"/>
      <c r="S7" s="10"/>
      <c r="T7" s="10"/>
      <c r="U7" s="10"/>
      <c r="V7" s="10"/>
      <c r="W7" s="10"/>
      <c r="X7" s="42"/>
      <c r="Y7" s="32"/>
    </row>
    <row r="8" spans="1:25" x14ac:dyDescent="0.25">
      <c r="A8" s="4">
        <v>5</v>
      </c>
      <c r="B8" s="5" t="s">
        <v>17</v>
      </c>
      <c r="C8" s="4" t="s">
        <v>11</v>
      </c>
      <c r="D8" s="4">
        <v>1</v>
      </c>
      <c r="E8" s="6">
        <v>192355</v>
      </c>
      <c r="F8" s="6">
        <f t="shared" si="2"/>
        <v>192355</v>
      </c>
      <c r="G8" s="6">
        <v>165000</v>
      </c>
      <c r="H8" s="6">
        <f t="shared" si="1"/>
        <v>165000</v>
      </c>
      <c r="I8" s="7" t="s">
        <v>12</v>
      </c>
      <c r="J8" s="7" t="s">
        <v>12</v>
      </c>
      <c r="K8" s="11" t="s">
        <v>13</v>
      </c>
      <c r="L8" s="9">
        <f t="shared" si="0"/>
        <v>165000</v>
      </c>
      <c r="M8" s="40">
        <v>196350</v>
      </c>
      <c r="N8" s="9"/>
      <c r="O8" s="10"/>
      <c r="P8" s="10"/>
      <c r="Q8" s="10"/>
      <c r="R8" s="10"/>
      <c r="S8" s="10"/>
      <c r="T8" s="10"/>
      <c r="U8" s="10"/>
      <c r="V8" s="10"/>
      <c r="W8" s="10"/>
      <c r="X8" s="42"/>
      <c r="Y8" s="32"/>
    </row>
    <row r="9" spans="1:25" x14ac:dyDescent="0.25">
      <c r="A9" s="4">
        <v>6</v>
      </c>
      <c r="B9" s="5" t="s">
        <v>18</v>
      </c>
      <c r="C9" s="4" t="s">
        <v>11</v>
      </c>
      <c r="D9" s="4">
        <v>1</v>
      </c>
      <c r="E9" s="6">
        <v>192355</v>
      </c>
      <c r="F9" s="6">
        <f t="shared" si="2"/>
        <v>192355</v>
      </c>
      <c r="G9" s="6">
        <v>165000</v>
      </c>
      <c r="H9" s="6">
        <f t="shared" si="1"/>
        <v>165000</v>
      </c>
      <c r="I9" s="7" t="s">
        <v>12</v>
      </c>
      <c r="J9" s="7" t="s">
        <v>12</v>
      </c>
      <c r="K9" s="11" t="s">
        <v>13</v>
      </c>
      <c r="L9" s="9">
        <f t="shared" si="0"/>
        <v>165000</v>
      </c>
      <c r="M9" s="40">
        <v>196350</v>
      </c>
      <c r="N9" s="9"/>
      <c r="O9" s="10"/>
      <c r="P9" s="10"/>
      <c r="Q9" s="10"/>
      <c r="R9" s="10"/>
      <c r="S9" s="10"/>
      <c r="T9" s="10"/>
      <c r="U9" s="10"/>
      <c r="V9" s="10"/>
      <c r="W9" s="10"/>
      <c r="X9" s="42"/>
      <c r="Y9" s="32"/>
    </row>
    <row r="10" spans="1:25" x14ac:dyDescent="0.25">
      <c r="A10" s="4">
        <v>7</v>
      </c>
      <c r="B10" s="5" t="s">
        <v>19</v>
      </c>
      <c r="C10" s="4" t="s">
        <v>11</v>
      </c>
      <c r="D10" s="4">
        <v>1</v>
      </c>
      <c r="E10" s="6">
        <v>192355</v>
      </c>
      <c r="F10" s="6">
        <f t="shared" si="2"/>
        <v>192355</v>
      </c>
      <c r="G10" s="6">
        <v>165000</v>
      </c>
      <c r="H10" s="6">
        <f t="shared" si="1"/>
        <v>165000</v>
      </c>
      <c r="I10" s="7" t="s">
        <v>12</v>
      </c>
      <c r="J10" s="7" t="s">
        <v>12</v>
      </c>
      <c r="K10" s="11" t="s">
        <v>13</v>
      </c>
      <c r="L10" s="9">
        <f t="shared" si="0"/>
        <v>165000</v>
      </c>
      <c r="M10" s="40">
        <v>196350</v>
      </c>
      <c r="N10" s="9"/>
      <c r="O10" s="10"/>
      <c r="P10" s="10"/>
      <c r="Q10" s="10"/>
      <c r="R10" s="10"/>
      <c r="S10" s="10"/>
      <c r="T10" s="10"/>
      <c r="U10" s="10"/>
      <c r="V10" s="10"/>
      <c r="W10" s="10"/>
      <c r="X10" s="42"/>
      <c r="Y10" s="32"/>
    </row>
    <row r="11" spans="1:25" x14ac:dyDescent="0.25">
      <c r="A11" s="4">
        <v>8</v>
      </c>
      <c r="B11" s="5" t="s">
        <v>20</v>
      </c>
      <c r="C11" s="4" t="s">
        <v>11</v>
      </c>
      <c r="D11" s="4">
        <v>1</v>
      </c>
      <c r="E11" s="6">
        <v>192355</v>
      </c>
      <c r="F11" s="6">
        <f t="shared" si="2"/>
        <v>192355</v>
      </c>
      <c r="G11" s="6">
        <v>165000</v>
      </c>
      <c r="H11" s="6">
        <f t="shared" si="1"/>
        <v>165000</v>
      </c>
      <c r="I11" s="7" t="s">
        <v>12</v>
      </c>
      <c r="J11" s="7" t="s">
        <v>12</v>
      </c>
      <c r="K11" s="11" t="s">
        <v>13</v>
      </c>
      <c r="L11" s="9">
        <f t="shared" si="0"/>
        <v>165000</v>
      </c>
      <c r="M11" s="40">
        <v>196350</v>
      </c>
      <c r="N11" s="9"/>
      <c r="O11" s="10"/>
      <c r="P11" s="10"/>
      <c r="Q11" s="10"/>
      <c r="R11" s="10"/>
      <c r="S11" s="10"/>
      <c r="T11" s="10"/>
      <c r="U11" s="10"/>
      <c r="V11" s="10"/>
      <c r="W11" s="10"/>
      <c r="X11" s="42"/>
      <c r="Y11" s="32"/>
    </row>
    <row r="12" spans="1:25" x14ac:dyDescent="0.25">
      <c r="A12" s="4">
        <v>9</v>
      </c>
      <c r="B12" s="5" t="s">
        <v>21</v>
      </c>
      <c r="C12" s="4" t="s">
        <v>11</v>
      </c>
      <c r="D12" s="4">
        <v>1</v>
      </c>
      <c r="E12" s="6">
        <v>192355</v>
      </c>
      <c r="F12" s="6">
        <f t="shared" si="2"/>
        <v>192355</v>
      </c>
      <c r="G12" s="6">
        <v>165000</v>
      </c>
      <c r="H12" s="6">
        <f t="shared" si="1"/>
        <v>165000</v>
      </c>
      <c r="I12" s="7" t="s">
        <v>12</v>
      </c>
      <c r="J12" s="7" t="s">
        <v>12</v>
      </c>
      <c r="K12" s="11" t="s">
        <v>13</v>
      </c>
      <c r="L12" s="9">
        <f t="shared" si="0"/>
        <v>165000</v>
      </c>
      <c r="M12" s="40">
        <v>196350</v>
      </c>
      <c r="N12" s="9"/>
      <c r="O12" s="10"/>
      <c r="P12" s="10"/>
      <c r="Q12" s="10"/>
      <c r="R12" s="10"/>
      <c r="S12" s="10"/>
      <c r="T12" s="10"/>
      <c r="U12" s="10"/>
      <c r="V12" s="10"/>
      <c r="W12" s="10"/>
      <c r="X12" s="42"/>
      <c r="Y12" s="32"/>
    </row>
    <row r="13" spans="1:25" x14ac:dyDescent="0.25">
      <c r="A13" s="4">
        <v>10</v>
      </c>
      <c r="B13" s="5" t="s">
        <v>22</v>
      </c>
      <c r="C13" s="4" t="s">
        <v>11</v>
      </c>
      <c r="D13" s="4">
        <v>1</v>
      </c>
      <c r="E13" s="6">
        <v>192355</v>
      </c>
      <c r="F13" s="6">
        <f t="shared" si="2"/>
        <v>192355</v>
      </c>
      <c r="G13" s="6">
        <v>165000</v>
      </c>
      <c r="H13" s="6">
        <f t="shared" si="1"/>
        <v>165000</v>
      </c>
      <c r="I13" s="6">
        <v>345100</v>
      </c>
      <c r="J13" s="6">
        <f t="shared" ref="J13:J68" si="3">+D13*I13</f>
        <v>345100</v>
      </c>
      <c r="K13" s="11" t="s">
        <v>13</v>
      </c>
      <c r="L13" s="9">
        <f t="shared" si="0"/>
        <v>165000</v>
      </c>
      <c r="M13" s="40">
        <v>196350</v>
      </c>
      <c r="N13" s="9"/>
      <c r="O13" s="10"/>
      <c r="P13" s="10"/>
      <c r="Q13" s="10"/>
      <c r="R13" s="10"/>
      <c r="S13" s="10"/>
      <c r="T13" s="10"/>
      <c r="U13" s="10"/>
      <c r="V13" s="10"/>
      <c r="W13" s="10"/>
      <c r="X13" s="42"/>
      <c r="Y13" s="32"/>
    </row>
    <row r="14" spans="1:25" x14ac:dyDescent="0.25">
      <c r="A14" s="4">
        <v>11</v>
      </c>
      <c r="B14" s="5" t="s">
        <v>23</v>
      </c>
      <c r="C14" s="4" t="s">
        <v>11</v>
      </c>
      <c r="D14" s="4">
        <v>1</v>
      </c>
      <c r="E14" s="6">
        <v>192355</v>
      </c>
      <c r="F14" s="6">
        <f t="shared" si="2"/>
        <v>192355</v>
      </c>
      <c r="G14" s="6">
        <v>165000</v>
      </c>
      <c r="H14" s="6">
        <f t="shared" si="1"/>
        <v>165000</v>
      </c>
      <c r="I14" s="6">
        <v>345100</v>
      </c>
      <c r="J14" s="6">
        <f t="shared" si="3"/>
        <v>345100</v>
      </c>
      <c r="K14" s="11" t="s">
        <v>13</v>
      </c>
      <c r="L14" s="9">
        <f t="shared" si="0"/>
        <v>165000</v>
      </c>
      <c r="M14" s="40">
        <v>196350</v>
      </c>
      <c r="N14" s="9"/>
      <c r="O14" s="10"/>
      <c r="P14" s="10"/>
      <c r="Q14" s="10"/>
      <c r="R14" s="10"/>
      <c r="S14" s="10"/>
      <c r="T14" s="10"/>
      <c r="U14" s="10"/>
      <c r="V14" s="10"/>
      <c r="W14" s="10"/>
      <c r="X14" s="42"/>
      <c r="Y14" s="32"/>
    </row>
    <row r="15" spans="1:25" x14ac:dyDescent="0.25">
      <c r="A15" s="4">
        <v>12</v>
      </c>
      <c r="B15" s="5" t="s">
        <v>24</v>
      </c>
      <c r="C15" s="4" t="s">
        <v>11</v>
      </c>
      <c r="D15" s="4">
        <v>1</v>
      </c>
      <c r="E15" s="6">
        <v>192355</v>
      </c>
      <c r="F15" s="6">
        <f t="shared" si="2"/>
        <v>192355</v>
      </c>
      <c r="G15" s="6">
        <v>165000</v>
      </c>
      <c r="H15" s="6">
        <f t="shared" si="1"/>
        <v>165000</v>
      </c>
      <c r="I15" s="6">
        <v>345100</v>
      </c>
      <c r="J15" s="6">
        <f t="shared" si="3"/>
        <v>345100</v>
      </c>
      <c r="K15" s="11" t="s">
        <v>25</v>
      </c>
      <c r="L15" s="9">
        <f t="shared" si="0"/>
        <v>165000</v>
      </c>
      <c r="M15" s="40">
        <v>196350</v>
      </c>
      <c r="N15" s="9"/>
      <c r="O15" s="10"/>
      <c r="P15" s="10"/>
      <c r="Q15" s="10"/>
      <c r="R15" s="10"/>
      <c r="S15" s="10"/>
      <c r="T15" s="10"/>
      <c r="U15" s="10"/>
      <c r="V15" s="10"/>
      <c r="W15" s="10"/>
      <c r="X15" s="42"/>
      <c r="Y15" s="32"/>
    </row>
    <row r="16" spans="1:25" x14ac:dyDescent="0.25">
      <c r="A16" s="4">
        <v>13</v>
      </c>
      <c r="B16" s="5" t="s">
        <v>26</v>
      </c>
      <c r="C16" s="4" t="s">
        <v>11</v>
      </c>
      <c r="D16" s="4">
        <v>1</v>
      </c>
      <c r="E16" s="6">
        <v>192355</v>
      </c>
      <c r="F16" s="6">
        <f t="shared" si="2"/>
        <v>192355</v>
      </c>
      <c r="G16" s="6">
        <v>165000</v>
      </c>
      <c r="H16" s="6">
        <f t="shared" si="1"/>
        <v>165000</v>
      </c>
      <c r="I16" s="6">
        <v>345100</v>
      </c>
      <c r="J16" s="6">
        <f t="shared" si="3"/>
        <v>345100</v>
      </c>
      <c r="K16" s="11" t="s">
        <v>13</v>
      </c>
      <c r="L16" s="9">
        <f t="shared" si="0"/>
        <v>165000</v>
      </c>
      <c r="M16" s="40">
        <v>196350</v>
      </c>
      <c r="N16" s="9"/>
      <c r="O16" s="10"/>
      <c r="P16" s="10"/>
      <c r="Q16" s="10"/>
      <c r="R16" s="10"/>
      <c r="S16" s="10"/>
      <c r="T16" s="10"/>
      <c r="U16" s="10"/>
      <c r="V16" s="10"/>
      <c r="W16" s="10"/>
      <c r="X16" s="42"/>
      <c r="Y16" s="32"/>
    </row>
    <row r="17" spans="1:25" x14ac:dyDescent="0.25">
      <c r="A17" s="4">
        <v>14</v>
      </c>
      <c r="B17" s="5" t="s">
        <v>27</v>
      </c>
      <c r="C17" s="4" t="s">
        <v>11</v>
      </c>
      <c r="D17" s="4">
        <v>1</v>
      </c>
      <c r="E17" s="6">
        <v>192355</v>
      </c>
      <c r="F17" s="6">
        <f t="shared" si="2"/>
        <v>192355</v>
      </c>
      <c r="G17" s="6">
        <v>165000</v>
      </c>
      <c r="H17" s="6">
        <f t="shared" si="1"/>
        <v>165000</v>
      </c>
      <c r="I17" s="6">
        <v>345100</v>
      </c>
      <c r="J17" s="6">
        <f t="shared" si="3"/>
        <v>345100</v>
      </c>
      <c r="K17" s="11" t="s">
        <v>13</v>
      </c>
      <c r="L17" s="9">
        <f t="shared" si="0"/>
        <v>165000</v>
      </c>
      <c r="M17" s="40">
        <v>196350</v>
      </c>
      <c r="N17" s="9"/>
      <c r="O17" s="10"/>
      <c r="P17" s="10"/>
      <c r="Q17" s="10"/>
      <c r="R17" s="10"/>
      <c r="S17" s="10"/>
      <c r="T17" s="10"/>
      <c r="U17" s="10"/>
      <c r="V17" s="10"/>
      <c r="W17" s="10"/>
      <c r="X17" s="42"/>
      <c r="Y17" s="32"/>
    </row>
    <row r="18" spans="1:25" x14ac:dyDescent="0.25">
      <c r="A18" s="4">
        <v>15</v>
      </c>
      <c r="B18" s="5" t="s">
        <v>28</v>
      </c>
      <c r="C18" s="4" t="s">
        <v>11</v>
      </c>
      <c r="D18" s="4">
        <v>1</v>
      </c>
      <c r="E18" s="6">
        <v>192355</v>
      </c>
      <c r="F18" s="6">
        <f t="shared" si="2"/>
        <v>192355</v>
      </c>
      <c r="G18" s="6">
        <v>165000</v>
      </c>
      <c r="H18" s="6">
        <f t="shared" si="1"/>
        <v>165000</v>
      </c>
      <c r="I18" s="6">
        <v>345100</v>
      </c>
      <c r="J18" s="6">
        <f t="shared" si="3"/>
        <v>345100</v>
      </c>
      <c r="K18" s="11" t="s">
        <v>13</v>
      </c>
      <c r="L18" s="9">
        <f t="shared" si="0"/>
        <v>165000</v>
      </c>
      <c r="M18" s="40">
        <v>196350</v>
      </c>
      <c r="N18" s="9"/>
      <c r="O18" s="10"/>
      <c r="P18" s="10"/>
      <c r="Q18" s="10"/>
      <c r="R18" s="10"/>
      <c r="S18" s="10"/>
      <c r="T18" s="10"/>
      <c r="U18" s="10"/>
      <c r="V18" s="10"/>
      <c r="W18" s="10"/>
      <c r="X18" s="42"/>
      <c r="Y18" s="32"/>
    </row>
    <row r="19" spans="1:25" x14ac:dyDescent="0.25">
      <c r="A19" s="4">
        <v>16</v>
      </c>
      <c r="B19" s="5" t="s">
        <v>29</v>
      </c>
      <c r="C19" s="4" t="s">
        <v>11</v>
      </c>
      <c r="D19" s="4">
        <v>1</v>
      </c>
      <c r="E19" s="6">
        <v>195900</v>
      </c>
      <c r="F19" s="6">
        <f t="shared" si="2"/>
        <v>195900</v>
      </c>
      <c r="G19" s="6">
        <v>165000</v>
      </c>
      <c r="H19" s="6">
        <f t="shared" si="1"/>
        <v>165000</v>
      </c>
      <c r="I19" s="6">
        <v>345100</v>
      </c>
      <c r="J19" s="6">
        <f t="shared" si="3"/>
        <v>345100</v>
      </c>
      <c r="K19" s="11" t="s">
        <v>30</v>
      </c>
      <c r="L19" s="9">
        <f t="shared" si="0"/>
        <v>165000</v>
      </c>
      <c r="M19" s="40">
        <v>196350</v>
      </c>
      <c r="N19" s="9"/>
      <c r="O19" s="10"/>
      <c r="P19" s="10"/>
      <c r="Q19" s="10"/>
      <c r="R19" s="10"/>
      <c r="S19" s="10"/>
      <c r="T19" s="10"/>
      <c r="U19" s="10"/>
      <c r="V19" s="10"/>
      <c r="W19" s="10"/>
      <c r="X19" s="42"/>
      <c r="Y19" s="32"/>
    </row>
    <row r="20" spans="1:25" x14ac:dyDescent="0.25">
      <c r="A20" s="4">
        <v>17</v>
      </c>
      <c r="B20" s="5" t="s">
        <v>31</v>
      </c>
      <c r="C20" s="4" t="s">
        <v>11</v>
      </c>
      <c r="D20" s="4">
        <v>1</v>
      </c>
      <c r="E20" s="6">
        <v>202945</v>
      </c>
      <c r="F20" s="6">
        <f t="shared" si="2"/>
        <v>202945</v>
      </c>
      <c r="G20" s="6">
        <v>165000</v>
      </c>
      <c r="H20" s="6">
        <f t="shared" si="1"/>
        <v>165000</v>
      </c>
      <c r="I20" s="6">
        <v>350000</v>
      </c>
      <c r="J20" s="6">
        <f t="shared" si="3"/>
        <v>350000</v>
      </c>
      <c r="K20" s="12" t="s">
        <v>13</v>
      </c>
      <c r="L20" s="9">
        <f t="shared" si="0"/>
        <v>165000</v>
      </c>
      <c r="M20" s="40">
        <v>196350</v>
      </c>
      <c r="N20" s="9"/>
      <c r="O20" s="10"/>
      <c r="P20" s="10"/>
      <c r="Q20" s="10"/>
      <c r="R20" s="10"/>
      <c r="S20" s="10"/>
      <c r="T20" s="10"/>
      <c r="U20" s="10"/>
      <c r="V20" s="10"/>
      <c r="W20" s="10"/>
      <c r="X20" s="42"/>
      <c r="Y20" s="32"/>
    </row>
    <row r="21" spans="1:25" x14ac:dyDescent="0.25">
      <c r="A21" s="4">
        <v>18</v>
      </c>
      <c r="B21" s="5" t="s">
        <v>32</v>
      </c>
      <c r="C21" s="4" t="s">
        <v>11</v>
      </c>
      <c r="D21" s="4">
        <v>1</v>
      </c>
      <c r="E21" s="6">
        <v>212355</v>
      </c>
      <c r="F21" s="6">
        <f t="shared" si="2"/>
        <v>212355</v>
      </c>
      <c r="G21" s="6">
        <v>165000</v>
      </c>
      <c r="H21" s="6">
        <f t="shared" si="1"/>
        <v>165000</v>
      </c>
      <c r="I21" s="6">
        <v>419900</v>
      </c>
      <c r="J21" s="6">
        <f t="shared" si="3"/>
        <v>419900</v>
      </c>
      <c r="K21" s="12" t="s">
        <v>13</v>
      </c>
      <c r="L21" s="9">
        <f t="shared" si="0"/>
        <v>165000</v>
      </c>
      <c r="M21" s="40">
        <v>196350</v>
      </c>
      <c r="N21" s="9"/>
      <c r="O21" s="10"/>
      <c r="P21" s="10"/>
      <c r="Q21" s="10"/>
      <c r="R21" s="10"/>
      <c r="S21" s="10"/>
      <c r="T21" s="10"/>
      <c r="U21" s="10"/>
      <c r="V21" s="10"/>
      <c r="W21" s="10"/>
      <c r="X21" s="42"/>
      <c r="Y21" s="32"/>
    </row>
    <row r="22" spans="1:25" x14ac:dyDescent="0.25">
      <c r="A22" s="4">
        <v>19</v>
      </c>
      <c r="B22" s="5" t="s">
        <v>33</v>
      </c>
      <c r="C22" s="4" t="s">
        <v>11</v>
      </c>
      <c r="D22" s="4">
        <v>1</v>
      </c>
      <c r="E22" s="6">
        <v>195885</v>
      </c>
      <c r="F22" s="6">
        <f t="shared" si="2"/>
        <v>195885</v>
      </c>
      <c r="G22" s="6">
        <v>165000</v>
      </c>
      <c r="H22" s="6">
        <f t="shared" si="1"/>
        <v>165000</v>
      </c>
      <c r="I22" s="6">
        <v>450000</v>
      </c>
      <c r="J22" s="6">
        <f t="shared" si="3"/>
        <v>450000</v>
      </c>
      <c r="K22" s="12" t="s">
        <v>30</v>
      </c>
      <c r="L22" s="9">
        <f t="shared" si="0"/>
        <v>165000</v>
      </c>
      <c r="M22" s="40">
        <v>196350</v>
      </c>
      <c r="N22" s="9"/>
      <c r="O22" s="10"/>
      <c r="P22" s="10"/>
      <c r="Q22" s="10"/>
      <c r="R22" s="10"/>
      <c r="S22" s="10"/>
      <c r="T22" s="10"/>
      <c r="U22" s="10"/>
      <c r="V22" s="10"/>
      <c r="W22" s="10"/>
      <c r="X22" s="42"/>
      <c r="Y22" s="32"/>
    </row>
    <row r="23" spans="1:25" x14ac:dyDescent="0.25">
      <c r="A23" s="4">
        <v>20</v>
      </c>
      <c r="B23" s="5" t="s">
        <v>34</v>
      </c>
      <c r="C23" s="4" t="s">
        <v>11</v>
      </c>
      <c r="D23" s="4">
        <v>1</v>
      </c>
      <c r="E23" s="6">
        <v>210000</v>
      </c>
      <c r="F23" s="6">
        <f t="shared" si="2"/>
        <v>210000</v>
      </c>
      <c r="G23" s="6">
        <v>195000</v>
      </c>
      <c r="H23" s="6">
        <f t="shared" si="1"/>
        <v>195000</v>
      </c>
      <c r="I23" s="7" t="s">
        <v>12</v>
      </c>
      <c r="J23" s="7" t="s">
        <v>12</v>
      </c>
      <c r="K23" s="12" t="s">
        <v>13</v>
      </c>
      <c r="L23" s="9">
        <f t="shared" si="0"/>
        <v>195000</v>
      </c>
      <c r="M23" s="40">
        <v>232050</v>
      </c>
      <c r="N23" s="9"/>
      <c r="O23" s="10"/>
      <c r="P23" s="10"/>
      <c r="Q23" s="10"/>
      <c r="R23" s="10"/>
      <c r="S23" s="10"/>
      <c r="T23" s="10"/>
      <c r="U23" s="10"/>
      <c r="V23" s="10"/>
      <c r="W23" s="10"/>
      <c r="X23" s="42"/>
      <c r="Y23" s="32"/>
    </row>
    <row r="24" spans="1:25" x14ac:dyDescent="0.25">
      <c r="A24" s="4">
        <v>21</v>
      </c>
      <c r="B24" s="5" t="s">
        <v>35</v>
      </c>
      <c r="C24" s="4" t="s">
        <v>11</v>
      </c>
      <c r="D24" s="4">
        <v>1</v>
      </c>
      <c r="E24" s="6">
        <v>237060</v>
      </c>
      <c r="F24" s="6">
        <f t="shared" si="2"/>
        <v>237060</v>
      </c>
      <c r="G24" s="6">
        <v>165000</v>
      </c>
      <c r="H24" s="6">
        <f t="shared" si="1"/>
        <v>165000</v>
      </c>
      <c r="I24" s="6">
        <v>155100</v>
      </c>
      <c r="J24" s="6">
        <f t="shared" si="3"/>
        <v>155100</v>
      </c>
      <c r="K24" s="12" t="s">
        <v>13</v>
      </c>
      <c r="L24" s="9">
        <f t="shared" si="0"/>
        <v>155100</v>
      </c>
      <c r="M24" s="40">
        <v>184569</v>
      </c>
      <c r="N24" s="9"/>
      <c r="O24" s="10"/>
      <c r="P24" s="10"/>
      <c r="Q24" s="10"/>
      <c r="R24" s="10"/>
      <c r="S24" s="10"/>
      <c r="T24" s="10"/>
      <c r="U24" s="10"/>
      <c r="V24" s="10"/>
      <c r="W24" s="10"/>
      <c r="X24" s="42"/>
      <c r="Y24" s="32"/>
    </row>
    <row r="25" spans="1:25" ht="25.5" x14ac:dyDescent="0.25">
      <c r="A25" s="4">
        <v>22</v>
      </c>
      <c r="B25" s="5" t="s">
        <v>36</v>
      </c>
      <c r="C25" s="4" t="s">
        <v>37</v>
      </c>
      <c r="D25" s="4">
        <v>1</v>
      </c>
      <c r="E25" s="6">
        <v>382775</v>
      </c>
      <c r="F25" s="6">
        <f t="shared" si="2"/>
        <v>382775</v>
      </c>
      <c r="G25" s="6">
        <v>318500</v>
      </c>
      <c r="H25" s="6">
        <f t="shared" si="1"/>
        <v>318500</v>
      </c>
      <c r="I25" s="7" t="s">
        <v>12</v>
      </c>
      <c r="J25" s="7" t="s">
        <v>12</v>
      </c>
      <c r="K25" s="12" t="s">
        <v>38</v>
      </c>
      <c r="L25" s="9">
        <f t="shared" si="0"/>
        <v>318500</v>
      </c>
      <c r="M25" s="40">
        <v>379015</v>
      </c>
      <c r="N25" s="9"/>
      <c r="O25" s="10"/>
      <c r="P25" s="10"/>
      <c r="Q25" s="10"/>
      <c r="R25" s="10"/>
      <c r="S25" s="10"/>
      <c r="T25" s="10"/>
      <c r="U25" s="10"/>
      <c r="V25" s="10"/>
      <c r="W25" s="10"/>
      <c r="X25" s="42"/>
      <c r="Y25" s="32"/>
    </row>
    <row r="26" spans="1:25" ht="25.5" x14ac:dyDescent="0.25">
      <c r="A26" s="4">
        <v>23</v>
      </c>
      <c r="B26" s="5" t="s">
        <v>39</v>
      </c>
      <c r="C26" s="4" t="s">
        <v>37</v>
      </c>
      <c r="D26" s="4">
        <v>1</v>
      </c>
      <c r="E26" s="6">
        <v>327600</v>
      </c>
      <c r="F26" s="6">
        <f t="shared" si="2"/>
        <v>327600</v>
      </c>
      <c r="G26" s="6">
        <v>318500</v>
      </c>
      <c r="H26" s="6">
        <f t="shared" si="1"/>
        <v>318500</v>
      </c>
      <c r="I26" s="7" t="s">
        <v>12</v>
      </c>
      <c r="J26" s="7" t="s">
        <v>12</v>
      </c>
      <c r="K26" s="12" t="s">
        <v>38</v>
      </c>
      <c r="L26" s="9">
        <f t="shared" si="0"/>
        <v>318500</v>
      </c>
      <c r="M26" s="40">
        <v>379015</v>
      </c>
      <c r="N26" s="9"/>
      <c r="O26" s="10"/>
      <c r="P26" s="10"/>
      <c r="Q26" s="10"/>
      <c r="R26" s="10"/>
      <c r="S26" s="10"/>
      <c r="T26" s="10"/>
      <c r="U26" s="10"/>
      <c r="V26" s="10"/>
      <c r="W26" s="10"/>
      <c r="X26" s="42"/>
      <c r="Y26" s="32"/>
    </row>
    <row r="27" spans="1:25" ht="25.5" x14ac:dyDescent="0.25">
      <c r="A27" s="4">
        <v>24</v>
      </c>
      <c r="B27" s="5" t="s">
        <v>40</v>
      </c>
      <c r="C27" s="4" t="s">
        <v>37</v>
      </c>
      <c r="D27" s="4">
        <v>1</v>
      </c>
      <c r="E27" s="6">
        <v>327600</v>
      </c>
      <c r="F27" s="6">
        <f t="shared" si="2"/>
        <v>327600</v>
      </c>
      <c r="G27" s="6">
        <v>318500</v>
      </c>
      <c r="H27" s="6">
        <f t="shared" si="1"/>
        <v>318500</v>
      </c>
      <c r="I27" s="7" t="s">
        <v>12</v>
      </c>
      <c r="J27" s="7" t="s">
        <v>12</v>
      </c>
      <c r="K27" s="12" t="s">
        <v>38</v>
      </c>
      <c r="L27" s="9">
        <f t="shared" si="0"/>
        <v>318500</v>
      </c>
      <c r="M27" s="40">
        <v>379015</v>
      </c>
      <c r="N27" s="9"/>
      <c r="O27" s="10"/>
      <c r="P27" s="10"/>
      <c r="Q27" s="10"/>
      <c r="R27" s="10"/>
      <c r="S27" s="10"/>
      <c r="T27" s="10"/>
      <c r="U27" s="10"/>
      <c r="V27" s="10"/>
      <c r="W27" s="10"/>
      <c r="X27" s="42"/>
      <c r="Y27" s="32"/>
    </row>
    <row r="28" spans="1:25" x14ac:dyDescent="0.25">
      <c r="A28" s="4">
        <v>25</v>
      </c>
      <c r="B28" s="5" t="s">
        <v>41</v>
      </c>
      <c r="C28" s="4" t="s">
        <v>11</v>
      </c>
      <c r="D28" s="4">
        <v>1</v>
      </c>
      <c r="E28" s="6">
        <v>708885</v>
      </c>
      <c r="F28" s="6">
        <f t="shared" si="2"/>
        <v>708885</v>
      </c>
      <c r="G28" s="6"/>
      <c r="H28" s="6">
        <f t="shared" si="1"/>
        <v>0</v>
      </c>
      <c r="I28" s="6">
        <v>208800</v>
      </c>
      <c r="J28" s="6">
        <f t="shared" si="3"/>
        <v>208800</v>
      </c>
      <c r="K28" s="8" t="s">
        <v>42</v>
      </c>
      <c r="L28" s="9">
        <f t="shared" si="0"/>
        <v>208800</v>
      </c>
      <c r="M28" s="40">
        <v>248472</v>
      </c>
      <c r="N28" s="9"/>
      <c r="O28" s="10"/>
      <c r="P28" s="10"/>
      <c r="Q28" s="10"/>
      <c r="R28" s="10"/>
      <c r="S28" s="10"/>
      <c r="T28" s="10"/>
      <c r="U28" s="10"/>
      <c r="V28" s="10"/>
      <c r="W28" s="10"/>
      <c r="X28" s="42"/>
      <c r="Y28" s="32"/>
    </row>
    <row r="29" spans="1:25" x14ac:dyDescent="0.25">
      <c r="A29" s="4">
        <v>26</v>
      </c>
      <c r="B29" s="5" t="s">
        <v>43</v>
      </c>
      <c r="C29" s="4" t="s">
        <v>11</v>
      </c>
      <c r="D29" s="4">
        <v>1</v>
      </c>
      <c r="E29" s="6">
        <v>1057535</v>
      </c>
      <c r="F29" s="6">
        <f t="shared" si="2"/>
        <v>1057535</v>
      </c>
      <c r="G29" s="6">
        <v>108000</v>
      </c>
      <c r="H29" s="6">
        <f t="shared" si="1"/>
        <v>108000</v>
      </c>
      <c r="I29" s="7" t="s">
        <v>12</v>
      </c>
      <c r="J29" s="7" t="s">
        <v>12</v>
      </c>
      <c r="K29" s="8" t="s">
        <v>13</v>
      </c>
      <c r="L29" s="9">
        <f t="shared" si="0"/>
        <v>108000</v>
      </c>
      <c r="M29" s="40">
        <v>128520</v>
      </c>
      <c r="N29" s="9"/>
      <c r="O29" s="10"/>
      <c r="P29" s="10"/>
      <c r="Q29" s="10"/>
      <c r="R29" s="10"/>
      <c r="S29" s="10"/>
      <c r="T29" s="10"/>
      <c r="U29" s="10"/>
      <c r="V29" s="10"/>
      <c r="W29" s="10"/>
      <c r="X29" s="42"/>
      <c r="Y29" s="32"/>
    </row>
    <row r="30" spans="1:25" x14ac:dyDescent="0.25">
      <c r="A30" s="4">
        <v>27</v>
      </c>
      <c r="B30" s="5" t="s">
        <v>44</v>
      </c>
      <c r="C30" s="4" t="s">
        <v>11</v>
      </c>
      <c r="D30" s="4">
        <v>1</v>
      </c>
      <c r="E30" s="6">
        <v>141750</v>
      </c>
      <c r="F30" s="6">
        <f t="shared" si="2"/>
        <v>141750</v>
      </c>
      <c r="G30" s="6">
        <v>96000</v>
      </c>
      <c r="H30" s="6">
        <f t="shared" si="1"/>
        <v>96000</v>
      </c>
      <c r="I30" s="6">
        <v>150100</v>
      </c>
      <c r="J30" s="6">
        <f t="shared" si="3"/>
        <v>150100</v>
      </c>
      <c r="K30" s="8" t="s">
        <v>13</v>
      </c>
      <c r="L30" s="9">
        <f t="shared" si="0"/>
        <v>96000</v>
      </c>
      <c r="M30" s="40">
        <v>114240</v>
      </c>
      <c r="N30" s="9"/>
      <c r="O30" s="10"/>
      <c r="P30" s="10"/>
      <c r="Q30" s="10"/>
      <c r="R30" s="10"/>
      <c r="S30" s="10"/>
      <c r="T30" s="10"/>
      <c r="U30" s="10"/>
      <c r="V30" s="10"/>
      <c r="W30" s="10"/>
      <c r="X30" s="42"/>
      <c r="Y30" s="32"/>
    </row>
    <row r="31" spans="1:25" ht="140.25" x14ac:dyDescent="0.25">
      <c r="A31" s="4">
        <v>28</v>
      </c>
      <c r="B31" s="5" t="s">
        <v>45</v>
      </c>
      <c r="C31" s="4" t="s">
        <v>46</v>
      </c>
      <c r="D31" s="4">
        <v>1</v>
      </c>
      <c r="E31" s="6">
        <v>696050</v>
      </c>
      <c r="F31" s="6">
        <f t="shared" si="2"/>
        <v>696050</v>
      </c>
      <c r="G31" s="6">
        <v>425000</v>
      </c>
      <c r="H31" s="6">
        <f t="shared" si="1"/>
        <v>425000</v>
      </c>
      <c r="I31" s="6">
        <v>195600</v>
      </c>
      <c r="J31" s="6">
        <f t="shared" si="3"/>
        <v>195600</v>
      </c>
      <c r="K31" s="8" t="s">
        <v>47</v>
      </c>
      <c r="L31" s="9">
        <f t="shared" si="0"/>
        <v>195600</v>
      </c>
      <c r="M31" s="40">
        <v>232764</v>
      </c>
      <c r="N31" s="9"/>
      <c r="O31" s="10"/>
      <c r="P31" s="10"/>
      <c r="Q31" s="10"/>
      <c r="R31" s="10"/>
      <c r="S31" s="10"/>
      <c r="T31" s="10"/>
      <c r="U31" s="10"/>
      <c r="V31" s="10"/>
      <c r="W31" s="10"/>
      <c r="X31" s="42"/>
      <c r="Y31" s="32"/>
    </row>
    <row r="32" spans="1:25" ht="25.5" x14ac:dyDescent="0.25">
      <c r="A32" s="4">
        <v>29</v>
      </c>
      <c r="B32" s="5" t="s">
        <v>48</v>
      </c>
      <c r="C32" s="4" t="s">
        <v>49</v>
      </c>
      <c r="D32" s="4">
        <v>1</v>
      </c>
      <c r="E32" s="6">
        <v>850000</v>
      </c>
      <c r="F32" s="6">
        <f t="shared" si="2"/>
        <v>850000</v>
      </c>
      <c r="G32" s="6">
        <v>1998000</v>
      </c>
      <c r="H32" s="6">
        <f t="shared" si="1"/>
        <v>1998000</v>
      </c>
      <c r="I32" s="6">
        <v>1900300</v>
      </c>
      <c r="J32" s="6">
        <f t="shared" si="3"/>
        <v>1900300</v>
      </c>
      <c r="K32" s="8" t="s">
        <v>13</v>
      </c>
      <c r="L32" s="9">
        <f t="shared" si="0"/>
        <v>850000</v>
      </c>
      <c r="M32" s="40">
        <v>1011500</v>
      </c>
      <c r="N32" s="9"/>
      <c r="O32" s="13" t="e">
        <f>SUM(#REF!)-391200</f>
        <v>#REF!</v>
      </c>
      <c r="P32" s="10"/>
      <c r="Q32" s="10"/>
      <c r="R32" s="10"/>
      <c r="S32" s="10"/>
      <c r="T32" s="10"/>
      <c r="U32" s="10"/>
      <c r="V32" s="10"/>
      <c r="W32" s="10"/>
      <c r="X32" s="42"/>
      <c r="Y32" s="32"/>
    </row>
    <row r="33" spans="1:25" ht="63.75" x14ac:dyDescent="0.25">
      <c r="A33" s="4">
        <v>30</v>
      </c>
      <c r="B33" s="5" t="s">
        <v>50</v>
      </c>
      <c r="C33" s="4" t="s">
        <v>37</v>
      </c>
      <c r="D33" s="4">
        <v>1</v>
      </c>
      <c r="E33" s="6">
        <v>307340</v>
      </c>
      <c r="F33" s="6">
        <f t="shared" si="2"/>
        <v>307340</v>
      </c>
      <c r="G33" s="6">
        <v>177000</v>
      </c>
      <c r="H33" s="6">
        <f t="shared" si="1"/>
        <v>177000</v>
      </c>
      <c r="I33" s="7" t="s">
        <v>12</v>
      </c>
      <c r="J33" s="7" t="s">
        <v>12</v>
      </c>
      <c r="K33" s="12" t="s">
        <v>51</v>
      </c>
      <c r="L33" s="9">
        <f t="shared" si="0"/>
        <v>177000</v>
      </c>
      <c r="M33" s="40">
        <v>210630</v>
      </c>
      <c r="N33" s="9"/>
      <c r="O33" s="10"/>
      <c r="P33" s="10"/>
      <c r="Q33" s="10"/>
      <c r="R33" s="10"/>
      <c r="S33" s="10"/>
      <c r="T33" s="10"/>
      <c r="U33" s="10"/>
      <c r="V33" s="10"/>
      <c r="W33" s="10"/>
      <c r="X33" s="42"/>
      <c r="Y33" s="32"/>
    </row>
    <row r="34" spans="1:25" ht="63.75" x14ac:dyDescent="0.25">
      <c r="A34" s="4">
        <v>31</v>
      </c>
      <c r="B34" s="5" t="s">
        <v>52</v>
      </c>
      <c r="C34" s="4" t="s">
        <v>37</v>
      </c>
      <c r="D34" s="4">
        <v>1</v>
      </c>
      <c r="E34" s="6">
        <v>661595</v>
      </c>
      <c r="F34" s="6">
        <f t="shared" si="2"/>
        <v>661595</v>
      </c>
      <c r="G34" s="6">
        <v>177000</v>
      </c>
      <c r="H34" s="6">
        <f t="shared" si="1"/>
        <v>177000</v>
      </c>
      <c r="I34" s="7" t="s">
        <v>12</v>
      </c>
      <c r="J34" s="7" t="s">
        <v>12</v>
      </c>
      <c r="K34" s="12" t="s">
        <v>51</v>
      </c>
      <c r="L34" s="9">
        <f t="shared" si="0"/>
        <v>177000</v>
      </c>
      <c r="M34" s="40">
        <v>210630</v>
      </c>
      <c r="N34" s="9"/>
      <c r="O34" s="10"/>
      <c r="P34" s="10"/>
      <c r="Q34" s="10"/>
      <c r="R34" s="10"/>
      <c r="S34" s="10"/>
      <c r="T34" s="10"/>
      <c r="U34" s="10"/>
      <c r="V34" s="10"/>
      <c r="W34" s="10"/>
      <c r="X34" s="42"/>
      <c r="Y34" s="32"/>
    </row>
    <row r="35" spans="1:25" ht="63.75" x14ac:dyDescent="0.25">
      <c r="A35" s="4">
        <v>32</v>
      </c>
      <c r="B35" s="5" t="s">
        <v>53</v>
      </c>
      <c r="C35" s="4" t="s">
        <v>37</v>
      </c>
      <c r="D35" s="4">
        <v>1</v>
      </c>
      <c r="E35" s="6">
        <v>307340</v>
      </c>
      <c r="F35" s="6">
        <f t="shared" si="2"/>
        <v>307340</v>
      </c>
      <c r="G35" s="6">
        <v>177000</v>
      </c>
      <c r="H35" s="6">
        <f t="shared" si="1"/>
        <v>177000</v>
      </c>
      <c r="I35" s="7" t="s">
        <v>12</v>
      </c>
      <c r="J35" s="7" t="s">
        <v>12</v>
      </c>
      <c r="K35" s="12" t="s">
        <v>51</v>
      </c>
      <c r="L35" s="9">
        <f t="shared" si="0"/>
        <v>177000</v>
      </c>
      <c r="M35" s="40">
        <v>210630</v>
      </c>
      <c r="N35" s="9"/>
      <c r="O35" s="10"/>
      <c r="P35" s="10"/>
      <c r="Q35" s="10"/>
      <c r="R35" s="10"/>
      <c r="S35" s="10"/>
      <c r="T35" s="10"/>
      <c r="U35" s="10"/>
      <c r="V35" s="10"/>
      <c r="W35" s="10"/>
      <c r="X35" s="42"/>
      <c r="Y35" s="32"/>
    </row>
    <row r="36" spans="1:25" ht="63.75" x14ac:dyDescent="0.25">
      <c r="A36" s="4">
        <v>33</v>
      </c>
      <c r="B36" s="5" t="s">
        <v>54</v>
      </c>
      <c r="C36" s="4" t="s">
        <v>37</v>
      </c>
      <c r="D36" s="4">
        <v>1</v>
      </c>
      <c r="E36" s="6">
        <v>307340</v>
      </c>
      <c r="F36" s="6">
        <f t="shared" si="2"/>
        <v>307340</v>
      </c>
      <c r="G36" s="6">
        <v>177000</v>
      </c>
      <c r="H36" s="6">
        <f t="shared" si="1"/>
        <v>177000</v>
      </c>
      <c r="I36" s="7" t="s">
        <v>12</v>
      </c>
      <c r="J36" s="7" t="s">
        <v>12</v>
      </c>
      <c r="K36" s="12" t="s">
        <v>51</v>
      </c>
      <c r="L36" s="9">
        <f t="shared" si="0"/>
        <v>177000</v>
      </c>
      <c r="M36" s="40">
        <v>210630</v>
      </c>
      <c r="N36" s="9"/>
      <c r="O36" s="10"/>
      <c r="P36" s="10"/>
      <c r="Q36" s="10"/>
      <c r="R36" s="10"/>
      <c r="S36" s="10"/>
      <c r="T36" s="10"/>
      <c r="U36" s="10"/>
      <c r="V36" s="10"/>
      <c r="W36" s="10"/>
      <c r="X36" s="42"/>
      <c r="Y36" s="32"/>
    </row>
    <row r="37" spans="1:25" ht="63.75" x14ac:dyDescent="0.25">
      <c r="A37" s="4">
        <v>34</v>
      </c>
      <c r="B37" s="5" t="s">
        <v>55</v>
      </c>
      <c r="C37" s="4" t="s">
        <v>37</v>
      </c>
      <c r="D37" s="4">
        <v>1</v>
      </c>
      <c r="E37" s="6">
        <v>307340</v>
      </c>
      <c r="F37" s="6">
        <f t="shared" si="2"/>
        <v>307340</v>
      </c>
      <c r="G37" s="6">
        <v>177000</v>
      </c>
      <c r="H37" s="6">
        <f t="shared" si="1"/>
        <v>177000</v>
      </c>
      <c r="I37" s="7" t="s">
        <v>12</v>
      </c>
      <c r="J37" s="7" t="s">
        <v>12</v>
      </c>
      <c r="K37" s="12" t="s">
        <v>51</v>
      </c>
      <c r="L37" s="9">
        <f t="shared" si="0"/>
        <v>177000</v>
      </c>
      <c r="M37" s="40">
        <v>210630</v>
      </c>
      <c r="N37" s="9"/>
      <c r="O37" s="10"/>
      <c r="P37" s="10"/>
      <c r="Q37" s="10"/>
      <c r="R37" s="10"/>
      <c r="S37" s="10"/>
      <c r="T37" s="10"/>
      <c r="U37" s="10"/>
      <c r="V37" s="10"/>
      <c r="W37" s="10"/>
      <c r="X37" s="42"/>
      <c r="Y37" s="32"/>
    </row>
    <row r="38" spans="1:25" ht="63.75" x14ac:dyDescent="0.25">
      <c r="A38" s="4">
        <v>35</v>
      </c>
      <c r="B38" s="5" t="s">
        <v>56</v>
      </c>
      <c r="C38" s="4" t="s">
        <v>37</v>
      </c>
      <c r="D38" s="4">
        <v>1</v>
      </c>
      <c r="E38" s="6">
        <v>661595</v>
      </c>
      <c r="F38" s="6">
        <f t="shared" si="2"/>
        <v>661595</v>
      </c>
      <c r="G38" s="6">
        <v>177000</v>
      </c>
      <c r="H38" s="6">
        <f t="shared" si="1"/>
        <v>177000</v>
      </c>
      <c r="I38" s="7" t="s">
        <v>12</v>
      </c>
      <c r="J38" s="7" t="s">
        <v>12</v>
      </c>
      <c r="K38" s="12" t="s">
        <v>51</v>
      </c>
      <c r="L38" s="9">
        <f t="shared" si="0"/>
        <v>177000</v>
      </c>
      <c r="M38" s="40">
        <v>210630</v>
      </c>
      <c r="N38" s="9"/>
      <c r="O38" s="10"/>
      <c r="P38" s="10"/>
      <c r="Q38" s="10"/>
      <c r="R38" s="10"/>
      <c r="S38" s="10"/>
      <c r="T38" s="10"/>
      <c r="U38" s="10"/>
      <c r="V38" s="10"/>
      <c r="W38" s="10"/>
      <c r="X38" s="42"/>
      <c r="Y38" s="32"/>
    </row>
    <row r="39" spans="1:25" ht="63.75" x14ac:dyDescent="0.25">
      <c r="A39" s="4">
        <v>36</v>
      </c>
      <c r="B39" s="5" t="s">
        <v>57</v>
      </c>
      <c r="C39" s="4" t="s">
        <v>37</v>
      </c>
      <c r="D39" s="4">
        <v>1</v>
      </c>
      <c r="E39" s="6">
        <v>307340</v>
      </c>
      <c r="F39" s="6">
        <f t="shared" si="2"/>
        <v>307340</v>
      </c>
      <c r="G39" s="6">
        <v>177000</v>
      </c>
      <c r="H39" s="6">
        <f t="shared" si="1"/>
        <v>177000</v>
      </c>
      <c r="I39" s="7" t="s">
        <v>12</v>
      </c>
      <c r="J39" s="7" t="s">
        <v>12</v>
      </c>
      <c r="K39" s="12" t="s">
        <v>51</v>
      </c>
      <c r="L39" s="9">
        <f t="shared" si="0"/>
        <v>177000</v>
      </c>
      <c r="M39" s="40">
        <v>210630</v>
      </c>
      <c r="N39" s="9"/>
      <c r="O39" s="10"/>
      <c r="P39" s="10"/>
      <c r="Q39" s="10"/>
      <c r="R39" s="10"/>
      <c r="S39" s="10"/>
      <c r="T39" s="10"/>
      <c r="U39" s="10"/>
      <c r="V39" s="10"/>
      <c r="W39" s="10"/>
      <c r="X39" s="42"/>
      <c r="Y39" s="32"/>
    </row>
    <row r="40" spans="1:25" ht="63.75" x14ac:dyDescent="0.25">
      <c r="A40" s="4">
        <v>37</v>
      </c>
      <c r="B40" s="5" t="s">
        <v>58</v>
      </c>
      <c r="C40" s="4" t="s">
        <v>37</v>
      </c>
      <c r="D40" s="4">
        <v>1</v>
      </c>
      <c r="E40" s="6">
        <v>661595</v>
      </c>
      <c r="F40" s="6">
        <f t="shared" si="2"/>
        <v>661595</v>
      </c>
      <c r="G40" s="6">
        <v>1502000</v>
      </c>
      <c r="H40" s="6">
        <f t="shared" si="1"/>
        <v>1502000</v>
      </c>
      <c r="I40" s="7" t="s">
        <v>12</v>
      </c>
      <c r="J40" s="7" t="s">
        <v>12</v>
      </c>
      <c r="K40" s="12" t="s">
        <v>51</v>
      </c>
      <c r="L40" s="9">
        <f t="shared" si="0"/>
        <v>661595</v>
      </c>
      <c r="M40" s="40">
        <v>787298.05</v>
      </c>
      <c r="N40" s="9"/>
      <c r="O40" s="10"/>
      <c r="P40" s="10"/>
      <c r="Q40" s="10"/>
      <c r="R40" s="10"/>
      <c r="S40" s="10"/>
      <c r="T40" s="10"/>
      <c r="U40" s="10"/>
      <c r="V40" s="10"/>
      <c r="W40" s="10"/>
      <c r="X40" s="42"/>
      <c r="Y40" s="32"/>
    </row>
    <row r="41" spans="1:25" ht="63.75" x14ac:dyDescent="0.25">
      <c r="A41" s="4">
        <v>38</v>
      </c>
      <c r="B41" s="5" t="s">
        <v>59</v>
      </c>
      <c r="C41" s="4" t="s">
        <v>37</v>
      </c>
      <c r="D41" s="4">
        <v>1</v>
      </c>
      <c r="E41" s="6">
        <v>307340</v>
      </c>
      <c r="F41" s="6">
        <f t="shared" si="2"/>
        <v>307340</v>
      </c>
      <c r="G41" s="6">
        <v>177000</v>
      </c>
      <c r="H41" s="6">
        <f t="shared" si="1"/>
        <v>177000</v>
      </c>
      <c r="I41" s="7" t="s">
        <v>12</v>
      </c>
      <c r="J41" s="7" t="s">
        <v>12</v>
      </c>
      <c r="K41" s="12" t="s">
        <v>51</v>
      </c>
      <c r="L41" s="9">
        <f t="shared" si="0"/>
        <v>177000</v>
      </c>
      <c r="M41" s="40">
        <v>210630</v>
      </c>
      <c r="N41" s="9"/>
      <c r="O41" s="10"/>
      <c r="P41" s="10"/>
      <c r="Q41" s="10"/>
      <c r="R41" s="10"/>
      <c r="S41" s="10"/>
      <c r="T41" s="10"/>
      <c r="U41" s="10"/>
      <c r="V41" s="10"/>
      <c r="W41" s="10"/>
      <c r="X41" s="42"/>
      <c r="Y41" s="32"/>
    </row>
    <row r="42" spans="1:25" ht="63.75" x14ac:dyDescent="0.25">
      <c r="A42" s="4">
        <v>39</v>
      </c>
      <c r="B42" s="5" t="s">
        <v>60</v>
      </c>
      <c r="C42" s="4" t="s">
        <v>37</v>
      </c>
      <c r="D42" s="4">
        <v>1</v>
      </c>
      <c r="E42" s="6">
        <v>292850</v>
      </c>
      <c r="F42" s="6">
        <f t="shared" si="2"/>
        <v>292850</v>
      </c>
      <c r="G42" s="6">
        <v>2081000</v>
      </c>
      <c r="H42" s="6">
        <f t="shared" si="1"/>
        <v>2081000</v>
      </c>
      <c r="I42" s="7" t="s">
        <v>12</v>
      </c>
      <c r="J42" s="7" t="s">
        <v>12</v>
      </c>
      <c r="K42" s="12" t="s">
        <v>51</v>
      </c>
      <c r="L42" s="9">
        <f t="shared" si="0"/>
        <v>292850</v>
      </c>
      <c r="M42" s="40">
        <v>348491.5</v>
      </c>
      <c r="N42" s="9"/>
      <c r="O42" s="10"/>
      <c r="P42" s="10"/>
      <c r="Q42" s="10"/>
      <c r="R42" s="10"/>
      <c r="S42" s="10"/>
      <c r="T42" s="10"/>
      <c r="U42" s="10"/>
      <c r="V42" s="10"/>
      <c r="W42" s="10"/>
      <c r="X42" s="42"/>
      <c r="Y42" s="32"/>
    </row>
    <row r="43" spans="1:25" ht="63.75" x14ac:dyDescent="0.25">
      <c r="A43" s="4">
        <v>40</v>
      </c>
      <c r="B43" s="5" t="s">
        <v>61</v>
      </c>
      <c r="C43" s="4" t="s">
        <v>37</v>
      </c>
      <c r="D43" s="4">
        <v>1</v>
      </c>
      <c r="E43" s="6">
        <v>292850</v>
      </c>
      <c r="F43" s="6">
        <f t="shared" si="2"/>
        <v>292850</v>
      </c>
      <c r="G43" s="6">
        <v>2081000</v>
      </c>
      <c r="H43" s="6">
        <f t="shared" si="1"/>
        <v>2081000</v>
      </c>
      <c r="I43" s="7" t="s">
        <v>12</v>
      </c>
      <c r="J43" s="7" t="s">
        <v>12</v>
      </c>
      <c r="K43" s="12" t="s">
        <v>51</v>
      </c>
      <c r="L43" s="9">
        <f t="shared" si="0"/>
        <v>292850</v>
      </c>
      <c r="M43" s="40">
        <v>348491.5</v>
      </c>
      <c r="N43" s="9"/>
      <c r="O43" s="10"/>
      <c r="P43" s="10"/>
      <c r="Q43" s="10"/>
      <c r="R43" s="10"/>
      <c r="S43" s="10"/>
      <c r="T43" s="10"/>
      <c r="U43" s="10"/>
      <c r="V43" s="10"/>
      <c r="W43" s="10"/>
      <c r="X43" s="42"/>
      <c r="Y43" s="32"/>
    </row>
    <row r="44" spans="1:25" ht="63.75" x14ac:dyDescent="0.25">
      <c r="A44" s="4">
        <v>41</v>
      </c>
      <c r="B44" s="5" t="s">
        <v>62</v>
      </c>
      <c r="C44" s="4" t="s">
        <v>37</v>
      </c>
      <c r="D44" s="4">
        <v>1</v>
      </c>
      <c r="E44" s="6">
        <v>292850</v>
      </c>
      <c r="F44" s="6">
        <f t="shared" si="2"/>
        <v>292850</v>
      </c>
      <c r="G44" s="6">
        <v>177000</v>
      </c>
      <c r="H44" s="6">
        <f t="shared" si="1"/>
        <v>177000</v>
      </c>
      <c r="I44" s="6">
        <v>391100</v>
      </c>
      <c r="J44" s="6">
        <f t="shared" si="3"/>
        <v>391100</v>
      </c>
      <c r="K44" s="12" t="s">
        <v>51</v>
      </c>
      <c r="L44" s="9">
        <f t="shared" si="0"/>
        <v>177000</v>
      </c>
      <c r="M44" s="40">
        <v>210630</v>
      </c>
      <c r="N44" s="9"/>
      <c r="O44" s="10"/>
      <c r="P44" s="10"/>
      <c r="Q44" s="10"/>
      <c r="R44" s="10"/>
      <c r="S44" s="10"/>
      <c r="T44" s="10"/>
      <c r="U44" s="10"/>
      <c r="V44" s="10"/>
      <c r="W44" s="10"/>
      <c r="X44" s="42"/>
      <c r="Y44" s="32"/>
    </row>
    <row r="45" spans="1:25" ht="63.75" x14ac:dyDescent="0.25">
      <c r="A45" s="4">
        <v>42</v>
      </c>
      <c r="B45" s="5" t="s">
        <v>63</v>
      </c>
      <c r="C45" s="4" t="s">
        <v>37</v>
      </c>
      <c r="D45" s="4">
        <v>1</v>
      </c>
      <c r="E45" s="6">
        <v>292850</v>
      </c>
      <c r="F45" s="6">
        <f t="shared" si="2"/>
        <v>292850</v>
      </c>
      <c r="G45" s="6">
        <v>177000</v>
      </c>
      <c r="H45" s="6">
        <f t="shared" si="1"/>
        <v>177000</v>
      </c>
      <c r="I45" s="6">
        <v>391100</v>
      </c>
      <c r="J45" s="6">
        <f t="shared" si="3"/>
        <v>391100</v>
      </c>
      <c r="K45" s="12" t="s">
        <v>51</v>
      </c>
      <c r="L45" s="9">
        <f t="shared" si="0"/>
        <v>177000</v>
      </c>
      <c r="M45" s="40">
        <v>210630</v>
      </c>
      <c r="N45" s="9"/>
      <c r="O45" s="10"/>
      <c r="P45" s="10"/>
      <c r="Q45" s="10"/>
      <c r="R45" s="10"/>
      <c r="S45" s="10"/>
      <c r="T45" s="10"/>
      <c r="U45" s="10"/>
      <c r="V45" s="10"/>
      <c r="W45" s="10"/>
      <c r="X45" s="42"/>
      <c r="Y45" s="32"/>
    </row>
    <row r="46" spans="1:25" ht="63.75" x14ac:dyDescent="0.25">
      <c r="A46" s="4">
        <v>43</v>
      </c>
      <c r="B46" s="5" t="s">
        <v>64</v>
      </c>
      <c r="C46" s="4" t="s">
        <v>37</v>
      </c>
      <c r="D46" s="4">
        <v>1</v>
      </c>
      <c r="E46" s="6">
        <v>292850</v>
      </c>
      <c r="F46" s="6">
        <f t="shared" si="2"/>
        <v>292850</v>
      </c>
      <c r="G46" s="6">
        <v>177000</v>
      </c>
      <c r="H46" s="6">
        <f t="shared" si="1"/>
        <v>177000</v>
      </c>
      <c r="I46" s="6">
        <v>391100</v>
      </c>
      <c r="J46" s="6">
        <f t="shared" si="3"/>
        <v>391100</v>
      </c>
      <c r="K46" s="11" t="s">
        <v>51</v>
      </c>
      <c r="L46" s="9">
        <f t="shared" si="0"/>
        <v>177000</v>
      </c>
      <c r="M46" s="40">
        <v>210630</v>
      </c>
      <c r="N46" s="9"/>
      <c r="O46" s="10"/>
      <c r="P46" s="10"/>
      <c r="Q46" s="10"/>
      <c r="R46" s="10"/>
      <c r="S46" s="10"/>
      <c r="T46" s="10"/>
      <c r="U46" s="10"/>
      <c r="V46" s="10"/>
      <c r="W46" s="10"/>
      <c r="X46" s="42"/>
      <c r="Y46" s="32"/>
    </row>
    <row r="47" spans="1:25" ht="63.75" x14ac:dyDescent="0.25">
      <c r="A47" s="4">
        <v>44</v>
      </c>
      <c r="B47" s="5" t="s">
        <v>65</v>
      </c>
      <c r="C47" s="4" t="s">
        <v>37</v>
      </c>
      <c r="D47" s="4">
        <v>1</v>
      </c>
      <c r="E47" s="6">
        <v>292850</v>
      </c>
      <c r="F47" s="6">
        <f t="shared" si="2"/>
        <v>292850</v>
      </c>
      <c r="G47" s="6">
        <v>177000</v>
      </c>
      <c r="H47" s="6">
        <f t="shared" si="1"/>
        <v>177000</v>
      </c>
      <c r="I47" s="6">
        <v>391100</v>
      </c>
      <c r="J47" s="6">
        <f t="shared" si="3"/>
        <v>391100</v>
      </c>
      <c r="K47" s="11" t="s">
        <v>51</v>
      </c>
      <c r="L47" s="9">
        <f t="shared" si="0"/>
        <v>177000</v>
      </c>
      <c r="M47" s="40">
        <v>210630</v>
      </c>
      <c r="N47" s="9"/>
      <c r="O47" s="10"/>
      <c r="P47" s="10"/>
      <c r="Q47" s="10"/>
      <c r="R47" s="10"/>
      <c r="S47" s="10"/>
      <c r="T47" s="10"/>
      <c r="U47" s="10"/>
      <c r="V47" s="10"/>
      <c r="W47" s="10"/>
      <c r="X47" s="42"/>
      <c r="Y47" s="32"/>
    </row>
    <row r="48" spans="1:25" ht="63.75" x14ac:dyDescent="0.25">
      <c r="A48" s="4">
        <v>45</v>
      </c>
      <c r="B48" s="5" t="s">
        <v>66</v>
      </c>
      <c r="C48" s="4" t="s">
        <v>37</v>
      </c>
      <c r="D48" s="4">
        <v>1</v>
      </c>
      <c r="E48" s="6">
        <v>327600</v>
      </c>
      <c r="F48" s="6">
        <f t="shared" si="2"/>
        <v>327600</v>
      </c>
      <c r="G48" s="6">
        <v>177000</v>
      </c>
      <c r="H48" s="6">
        <f t="shared" si="1"/>
        <v>177000</v>
      </c>
      <c r="I48" s="6">
        <v>391100</v>
      </c>
      <c r="J48" s="6">
        <f t="shared" si="3"/>
        <v>391100</v>
      </c>
      <c r="K48" s="11" t="s">
        <v>51</v>
      </c>
      <c r="L48" s="9">
        <f t="shared" si="0"/>
        <v>177000</v>
      </c>
      <c r="M48" s="40">
        <v>210630</v>
      </c>
      <c r="N48" s="9"/>
      <c r="O48" s="10"/>
      <c r="P48" s="10"/>
      <c r="Q48" s="10"/>
      <c r="R48" s="10"/>
      <c r="S48" s="10"/>
      <c r="T48" s="10"/>
      <c r="U48" s="10"/>
      <c r="V48" s="10"/>
      <c r="W48" s="10"/>
      <c r="X48" s="42"/>
      <c r="Y48" s="32"/>
    </row>
    <row r="49" spans="1:25" ht="63.75" x14ac:dyDescent="0.25">
      <c r="A49" s="4">
        <v>46</v>
      </c>
      <c r="B49" s="5" t="s">
        <v>67</v>
      </c>
      <c r="C49" s="4" t="s">
        <v>37</v>
      </c>
      <c r="D49" s="4">
        <v>1</v>
      </c>
      <c r="E49" s="6">
        <v>327600</v>
      </c>
      <c r="F49" s="6">
        <f t="shared" si="2"/>
        <v>327600</v>
      </c>
      <c r="G49" s="6">
        <v>177000</v>
      </c>
      <c r="H49" s="6">
        <f t="shared" si="1"/>
        <v>177000</v>
      </c>
      <c r="I49" s="6">
        <v>391100</v>
      </c>
      <c r="J49" s="6">
        <f t="shared" si="3"/>
        <v>391100</v>
      </c>
      <c r="K49" s="11" t="s">
        <v>51</v>
      </c>
      <c r="L49" s="9">
        <f t="shared" si="0"/>
        <v>177000</v>
      </c>
      <c r="M49" s="40">
        <v>210630</v>
      </c>
      <c r="N49" s="9"/>
      <c r="O49" s="10"/>
      <c r="P49" s="10"/>
      <c r="Q49" s="10"/>
      <c r="R49" s="10"/>
      <c r="S49" s="10"/>
      <c r="T49" s="10"/>
      <c r="U49" s="10"/>
      <c r="V49" s="10"/>
      <c r="W49" s="10"/>
      <c r="X49" s="42"/>
      <c r="Y49" s="32"/>
    </row>
    <row r="50" spans="1:25" ht="63.75" x14ac:dyDescent="0.25">
      <c r="A50" s="4">
        <v>47</v>
      </c>
      <c r="B50" s="5" t="s">
        <v>68</v>
      </c>
      <c r="C50" s="4" t="s">
        <v>37</v>
      </c>
      <c r="D50" s="4">
        <v>1</v>
      </c>
      <c r="E50" s="6">
        <v>327600</v>
      </c>
      <c r="F50" s="6">
        <f t="shared" si="2"/>
        <v>327600</v>
      </c>
      <c r="G50" s="6">
        <v>177000</v>
      </c>
      <c r="H50" s="6">
        <f t="shared" si="1"/>
        <v>177000</v>
      </c>
      <c r="I50" s="6">
        <v>391100</v>
      </c>
      <c r="J50" s="6">
        <f t="shared" si="3"/>
        <v>391100</v>
      </c>
      <c r="K50" s="11" t="s">
        <v>51</v>
      </c>
      <c r="L50" s="9">
        <f t="shared" si="0"/>
        <v>177000</v>
      </c>
      <c r="M50" s="40">
        <v>210630</v>
      </c>
      <c r="N50" s="9"/>
      <c r="O50" s="10"/>
      <c r="P50" s="10"/>
      <c r="Q50" s="10"/>
      <c r="R50" s="10"/>
      <c r="S50" s="10"/>
      <c r="T50" s="10"/>
      <c r="U50" s="10"/>
      <c r="V50" s="10"/>
      <c r="W50" s="10"/>
      <c r="X50" s="42"/>
      <c r="Y50" s="32"/>
    </row>
    <row r="51" spans="1:25" ht="63.75" x14ac:dyDescent="0.25">
      <c r="A51" s="4">
        <v>48</v>
      </c>
      <c r="B51" s="5" t="s">
        <v>69</v>
      </c>
      <c r="C51" s="4" t="s">
        <v>37</v>
      </c>
      <c r="D51" s="4">
        <v>1</v>
      </c>
      <c r="E51" s="6">
        <v>327600</v>
      </c>
      <c r="F51" s="6">
        <f t="shared" si="2"/>
        <v>327600</v>
      </c>
      <c r="G51" s="6">
        <v>177000</v>
      </c>
      <c r="H51" s="6">
        <f t="shared" si="1"/>
        <v>177000</v>
      </c>
      <c r="I51" s="6">
        <v>391100</v>
      </c>
      <c r="J51" s="6">
        <f t="shared" si="3"/>
        <v>391100</v>
      </c>
      <c r="K51" s="11" t="s">
        <v>51</v>
      </c>
      <c r="L51" s="9">
        <f t="shared" si="0"/>
        <v>177000</v>
      </c>
      <c r="M51" s="40">
        <v>210630</v>
      </c>
      <c r="N51" s="9"/>
      <c r="O51" s="10"/>
      <c r="P51" s="10"/>
      <c r="Q51" s="10"/>
      <c r="R51" s="10"/>
      <c r="S51" s="10"/>
      <c r="T51" s="10"/>
      <c r="U51" s="10"/>
      <c r="V51" s="10"/>
      <c r="W51" s="10"/>
      <c r="X51" s="42"/>
      <c r="Y51" s="32"/>
    </row>
    <row r="52" spans="1:25" ht="63.75" x14ac:dyDescent="0.25">
      <c r="A52" s="4">
        <v>49</v>
      </c>
      <c r="B52" s="5" t="s">
        <v>70</v>
      </c>
      <c r="C52" s="4" t="s">
        <v>37</v>
      </c>
      <c r="D52" s="4">
        <v>1</v>
      </c>
      <c r="E52" s="6">
        <v>327600</v>
      </c>
      <c r="F52" s="6">
        <f t="shared" si="2"/>
        <v>327600</v>
      </c>
      <c r="G52" s="6">
        <v>177000</v>
      </c>
      <c r="H52" s="6">
        <f t="shared" si="1"/>
        <v>177000</v>
      </c>
      <c r="I52" s="6">
        <v>403500</v>
      </c>
      <c r="J52" s="6">
        <f t="shared" si="3"/>
        <v>403500</v>
      </c>
      <c r="K52" s="8" t="s">
        <v>51</v>
      </c>
      <c r="L52" s="9">
        <f t="shared" si="0"/>
        <v>177000</v>
      </c>
      <c r="M52" s="40">
        <v>210630</v>
      </c>
      <c r="N52" s="9"/>
      <c r="O52" s="10"/>
      <c r="P52" s="10"/>
      <c r="Q52" s="10"/>
      <c r="R52" s="10"/>
      <c r="S52" s="10"/>
      <c r="T52" s="10"/>
      <c r="U52" s="10"/>
      <c r="V52" s="10"/>
      <c r="W52" s="10"/>
      <c r="X52" s="42"/>
      <c r="Y52" s="32"/>
    </row>
    <row r="53" spans="1:25" ht="63.75" x14ac:dyDescent="0.25">
      <c r="A53" s="4">
        <v>50</v>
      </c>
      <c r="B53" s="5" t="s">
        <v>71</v>
      </c>
      <c r="C53" s="4" t="s">
        <v>37</v>
      </c>
      <c r="D53" s="4">
        <v>1</v>
      </c>
      <c r="E53" s="6">
        <v>327600</v>
      </c>
      <c r="F53" s="6">
        <f t="shared" si="2"/>
        <v>327600</v>
      </c>
      <c r="G53" s="6">
        <v>177000</v>
      </c>
      <c r="H53" s="6">
        <f t="shared" si="1"/>
        <v>177000</v>
      </c>
      <c r="I53" s="6">
        <v>450700</v>
      </c>
      <c r="J53" s="6">
        <f t="shared" si="3"/>
        <v>450700</v>
      </c>
      <c r="K53" s="8" t="s">
        <v>51</v>
      </c>
      <c r="L53" s="9">
        <f t="shared" si="0"/>
        <v>177000</v>
      </c>
      <c r="M53" s="40">
        <v>210630</v>
      </c>
      <c r="N53" s="9"/>
      <c r="O53" s="10"/>
      <c r="P53" s="10"/>
      <c r="Q53" s="10"/>
      <c r="R53" s="10"/>
      <c r="S53" s="10"/>
      <c r="T53" s="10"/>
      <c r="U53" s="10"/>
      <c r="V53" s="10"/>
      <c r="W53" s="10"/>
      <c r="X53" s="42"/>
      <c r="Y53" s="32"/>
    </row>
    <row r="54" spans="1:25" ht="63.75" x14ac:dyDescent="0.25">
      <c r="A54" s="4">
        <v>51</v>
      </c>
      <c r="B54" s="5" t="s">
        <v>72</v>
      </c>
      <c r="C54" s="4" t="s">
        <v>37</v>
      </c>
      <c r="D54" s="4">
        <v>1</v>
      </c>
      <c r="E54" s="6">
        <v>382775</v>
      </c>
      <c r="F54" s="6">
        <f t="shared" si="2"/>
        <v>382775</v>
      </c>
      <c r="G54" s="6">
        <v>177000</v>
      </c>
      <c r="H54" s="6">
        <f t="shared" si="1"/>
        <v>177000</v>
      </c>
      <c r="I54" s="6">
        <v>539600</v>
      </c>
      <c r="J54" s="6">
        <f t="shared" si="3"/>
        <v>539600</v>
      </c>
      <c r="K54" s="14" t="s">
        <v>51</v>
      </c>
      <c r="L54" s="9">
        <f t="shared" si="0"/>
        <v>177000</v>
      </c>
      <c r="M54" s="40">
        <v>210630</v>
      </c>
      <c r="N54" s="9"/>
      <c r="O54" s="10"/>
      <c r="P54" s="10"/>
      <c r="Q54" s="10"/>
      <c r="R54" s="10"/>
      <c r="S54" s="10"/>
      <c r="T54" s="10"/>
      <c r="U54" s="10"/>
      <c r="V54" s="10"/>
      <c r="W54" s="10"/>
      <c r="X54" s="42"/>
      <c r="Y54" s="32"/>
    </row>
    <row r="55" spans="1:25" ht="63.75" x14ac:dyDescent="0.25">
      <c r="A55" s="4">
        <v>52</v>
      </c>
      <c r="B55" s="5" t="s">
        <v>73</v>
      </c>
      <c r="C55" s="4" t="s">
        <v>37</v>
      </c>
      <c r="D55" s="4">
        <v>1</v>
      </c>
      <c r="E55" s="6">
        <v>519815</v>
      </c>
      <c r="F55" s="6">
        <f t="shared" si="2"/>
        <v>519815</v>
      </c>
      <c r="G55" s="6">
        <v>223000</v>
      </c>
      <c r="H55" s="6">
        <f t="shared" si="1"/>
        <v>223000</v>
      </c>
      <c r="I55" s="6">
        <v>698200</v>
      </c>
      <c r="J55" s="6">
        <f t="shared" si="3"/>
        <v>698200</v>
      </c>
      <c r="K55" s="14" t="s">
        <v>51</v>
      </c>
      <c r="L55" s="9">
        <f t="shared" si="0"/>
        <v>223000</v>
      </c>
      <c r="M55" s="40">
        <v>265370</v>
      </c>
      <c r="N55" s="9"/>
      <c r="O55" s="10"/>
      <c r="P55" s="10"/>
      <c r="Q55" s="10"/>
      <c r="R55" s="10"/>
      <c r="S55" s="10"/>
      <c r="T55" s="10"/>
      <c r="U55" s="10"/>
      <c r="V55" s="10"/>
      <c r="W55" s="10"/>
      <c r="X55" s="42"/>
      <c r="Y55" s="32"/>
    </row>
    <row r="56" spans="1:25" ht="63.75" x14ac:dyDescent="0.25">
      <c r="A56" s="4">
        <v>53</v>
      </c>
      <c r="B56" s="5" t="s">
        <v>74</v>
      </c>
      <c r="C56" s="4" t="s">
        <v>37</v>
      </c>
      <c r="D56" s="4">
        <v>1</v>
      </c>
      <c r="E56" s="6">
        <v>843790</v>
      </c>
      <c r="F56" s="6">
        <f t="shared" si="2"/>
        <v>843790</v>
      </c>
      <c r="G56" s="6">
        <v>290000</v>
      </c>
      <c r="H56" s="6">
        <f t="shared" si="1"/>
        <v>290000</v>
      </c>
      <c r="I56" s="6">
        <v>980200</v>
      </c>
      <c r="J56" s="6">
        <f t="shared" si="3"/>
        <v>980200</v>
      </c>
      <c r="K56" s="14" t="s">
        <v>51</v>
      </c>
      <c r="L56" s="9">
        <f t="shared" si="0"/>
        <v>290000</v>
      </c>
      <c r="M56" s="40">
        <v>345100</v>
      </c>
      <c r="N56" s="9"/>
      <c r="O56" s="13" t="e">
        <f>SUM(#REF!)</f>
        <v>#REF!</v>
      </c>
      <c r="P56" s="10"/>
      <c r="Q56" s="10"/>
      <c r="R56" s="10"/>
      <c r="S56" s="10"/>
      <c r="T56" s="10"/>
      <c r="U56" s="10"/>
      <c r="V56" s="10"/>
      <c r="W56" s="10"/>
      <c r="X56" s="42"/>
      <c r="Y56" s="32"/>
    </row>
    <row r="57" spans="1:25" x14ac:dyDescent="0.25">
      <c r="A57" s="4">
        <v>54</v>
      </c>
      <c r="B57" s="5" t="s">
        <v>75</v>
      </c>
      <c r="C57" s="4" t="s">
        <v>11</v>
      </c>
      <c r="D57" s="4">
        <v>1</v>
      </c>
      <c r="E57" s="6">
        <v>136705</v>
      </c>
      <c r="F57" s="6">
        <f t="shared" si="2"/>
        <v>136705</v>
      </c>
      <c r="G57" s="6">
        <v>177000</v>
      </c>
      <c r="H57" s="6">
        <f t="shared" si="1"/>
        <v>177000</v>
      </c>
      <c r="I57" s="7" t="s">
        <v>12</v>
      </c>
      <c r="J57" s="7" t="s">
        <v>12</v>
      </c>
      <c r="K57" s="14" t="s">
        <v>76</v>
      </c>
      <c r="L57" s="9">
        <f t="shared" si="0"/>
        <v>136705</v>
      </c>
      <c r="M57" s="40">
        <v>162678.95000000001</v>
      </c>
      <c r="N57" s="9"/>
      <c r="O57" s="10"/>
      <c r="P57" s="10"/>
      <c r="Q57" s="10"/>
      <c r="R57" s="10"/>
      <c r="S57" s="10"/>
      <c r="T57" s="10"/>
      <c r="U57" s="10"/>
      <c r="V57" s="10"/>
      <c r="W57" s="10"/>
      <c r="X57" s="42"/>
      <c r="Y57" s="32"/>
    </row>
    <row r="58" spans="1:25" x14ac:dyDescent="0.25">
      <c r="A58" s="4">
        <v>55</v>
      </c>
      <c r="B58" s="5" t="s">
        <v>77</v>
      </c>
      <c r="C58" s="4" t="s">
        <v>11</v>
      </c>
      <c r="D58" s="4">
        <v>1</v>
      </c>
      <c r="E58" s="6">
        <v>103765</v>
      </c>
      <c r="F58" s="6">
        <f t="shared" si="2"/>
        <v>103765</v>
      </c>
      <c r="G58" s="6">
        <v>165000</v>
      </c>
      <c r="H58" s="6">
        <f t="shared" si="1"/>
        <v>165000</v>
      </c>
      <c r="I58" s="7" t="s">
        <v>12</v>
      </c>
      <c r="J58" s="7" t="s">
        <v>12</v>
      </c>
      <c r="K58" s="14" t="s">
        <v>76</v>
      </c>
      <c r="L58" s="9">
        <f t="shared" si="0"/>
        <v>103765</v>
      </c>
      <c r="M58" s="40">
        <v>123480.35</v>
      </c>
      <c r="N58" s="9"/>
      <c r="O58" s="10"/>
      <c r="P58" s="10"/>
      <c r="Q58" s="10"/>
      <c r="R58" s="10"/>
      <c r="S58" s="10"/>
      <c r="T58" s="10"/>
      <c r="U58" s="10"/>
      <c r="V58" s="10"/>
      <c r="W58" s="10"/>
      <c r="X58" s="42"/>
      <c r="Y58" s="32"/>
    </row>
    <row r="59" spans="1:25" x14ac:dyDescent="0.25">
      <c r="A59" s="4">
        <v>56</v>
      </c>
      <c r="B59" s="5" t="s">
        <v>78</v>
      </c>
      <c r="C59" s="4" t="s">
        <v>11</v>
      </c>
      <c r="D59" s="4">
        <v>1</v>
      </c>
      <c r="E59" s="6">
        <v>90600</v>
      </c>
      <c r="F59" s="6">
        <f t="shared" si="2"/>
        <v>90600</v>
      </c>
      <c r="G59" s="6">
        <v>165000</v>
      </c>
      <c r="H59" s="6">
        <f t="shared" si="1"/>
        <v>165000</v>
      </c>
      <c r="I59" s="7" t="s">
        <v>12</v>
      </c>
      <c r="J59" s="7" t="s">
        <v>12</v>
      </c>
      <c r="K59" s="14" t="s">
        <v>76</v>
      </c>
      <c r="L59" s="9">
        <f t="shared" si="0"/>
        <v>90600</v>
      </c>
      <c r="M59" s="40">
        <v>107814</v>
      </c>
      <c r="N59" s="9"/>
      <c r="O59" s="10"/>
      <c r="P59" s="10"/>
      <c r="Q59" s="10"/>
      <c r="R59" s="10"/>
      <c r="S59" s="10"/>
      <c r="T59" s="10"/>
      <c r="U59" s="10"/>
      <c r="V59" s="10"/>
      <c r="W59" s="10"/>
      <c r="X59" s="42"/>
      <c r="Y59" s="32"/>
    </row>
    <row r="60" spans="1:25" x14ac:dyDescent="0.25">
      <c r="A60" s="4">
        <v>57</v>
      </c>
      <c r="B60" s="5" t="s">
        <v>79</v>
      </c>
      <c r="C60" s="4" t="s">
        <v>11</v>
      </c>
      <c r="D60" s="4">
        <v>1</v>
      </c>
      <c r="E60" s="6">
        <v>174590</v>
      </c>
      <c r="F60" s="6">
        <f t="shared" si="2"/>
        <v>174590</v>
      </c>
      <c r="G60" s="6">
        <v>223000</v>
      </c>
      <c r="H60" s="6">
        <f t="shared" si="1"/>
        <v>223000</v>
      </c>
      <c r="I60" s="7" t="s">
        <v>12</v>
      </c>
      <c r="J60" s="7" t="s">
        <v>12</v>
      </c>
      <c r="K60" s="14" t="s">
        <v>76</v>
      </c>
      <c r="L60" s="9">
        <f t="shared" si="0"/>
        <v>174590</v>
      </c>
      <c r="M60" s="40">
        <v>207762.1</v>
      </c>
      <c r="N60" s="9"/>
      <c r="O60" s="10"/>
      <c r="P60" s="10"/>
      <c r="Q60" s="10"/>
      <c r="R60" s="10"/>
      <c r="S60" s="10"/>
      <c r="T60" s="10"/>
      <c r="U60" s="10"/>
      <c r="V60" s="10"/>
      <c r="W60" s="10"/>
      <c r="X60" s="42"/>
      <c r="Y60" s="32"/>
    </row>
    <row r="61" spans="1:25" x14ac:dyDescent="0.25">
      <c r="A61" s="4">
        <v>58</v>
      </c>
      <c r="B61" s="5" t="s">
        <v>80</v>
      </c>
      <c r="C61" s="4" t="s">
        <v>11</v>
      </c>
      <c r="D61" s="4">
        <v>1</v>
      </c>
      <c r="E61" s="6">
        <v>245415</v>
      </c>
      <c r="F61" s="6">
        <f t="shared" si="2"/>
        <v>245415</v>
      </c>
      <c r="G61" s="6">
        <v>290000</v>
      </c>
      <c r="H61" s="6">
        <f t="shared" si="1"/>
        <v>290000</v>
      </c>
      <c r="I61" s="7" t="s">
        <v>12</v>
      </c>
      <c r="J61" s="7" t="s">
        <v>12</v>
      </c>
      <c r="K61" s="14" t="s">
        <v>76</v>
      </c>
      <c r="L61" s="9">
        <f t="shared" si="0"/>
        <v>245415</v>
      </c>
      <c r="M61" s="40">
        <v>292043.84999999998</v>
      </c>
      <c r="N61" s="9"/>
      <c r="O61" s="10"/>
      <c r="P61" s="10"/>
      <c r="Q61" s="10"/>
      <c r="R61" s="10"/>
      <c r="S61" s="10"/>
      <c r="T61" s="10"/>
      <c r="U61" s="10"/>
      <c r="V61" s="10"/>
      <c r="W61" s="10"/>
      <c r="X61" s="42"/>
      <c r="Y61" s="32"/>
    </row>
    <row r="62" spans="1:25" ht="165.75" x14ac:dyDescent="0.25">
      <c r="A62" s="4">
        <v>59</v>
      </c>
      <c r="B62" s="5" t="s">
        <v>81</v>
      </c>
      <c r="C62" s="4" t="s">
        <v>11</v>
      </c>
      <c r="D62" s="4">
        <v>1</v>
      </c>
      <c r="E62" s="6">
        <v>696050</v>
      </c>
      <c r="F62" s="6">
        <f t="shared" si="2"/>
        <v>696050</v>
      </c>
      <c r="G62" s="6">
        <v>425000</v>
      </c>
      <c r="H62" s="6">
        <f t="shared" si="1"/>
        <v>425000</v>
      </c>
      <c r="I62" s="6">
        <v>1863300</v>
      </c>
      <c r="J62" s="6">
        <f t="shared" si="3"/>
        <v>1863300</v>
      </c>
      <c r="K62" s="14" t="s">
        <v>82</v>
      </c>
      <c r="L62" s="9">
        <f t="shared" si="0"/>
        <v>425000</v>
      </c>
      <c r="M62" s="40">
        <v>505750</v>
      </c>
      <c r="N62" s="9"/>
      <c r="O62" s="10"/>
      <c r="P62" s="10"/>
      <c r="Q62" s="10"/>
      <c r="R62" s="10"/>
      <c r="S62" s="10"/>
      <c r="T62" s="10"/>
      <c r="U62" s="10"/>
      <c r="V62" s="10"/>
      <c r="W62" s="10"/>
      <c r="X62" s="42"/>
      <c r="Y62" s="32"/>
    </row>
    <row r="63" spans="1:25" x14ac:dyDescent="0.25">
      <c r="A63" s="4">
        <v>60</v>
      </c>
      <c r="B63" s="5" t="s">
        <v>83</v>
      </c>
      <c r="C63" s="4" t="s">
        <v>11</v>
      </c>
      <c r="D63" s="4">
        <v>1</v>
      </c>
      <c r="E63" s="6">
        <v>141750</v>
      </c>
      <c r="F63" s="6">
        <f t="shared" si="2"/>
        <v>141750</v>
      </c>
      <c r="G63" s="6">
        <v>96000</v>
      </c>
      <c r="H63" s="6">
        <f t="shared" si="1"/>
        <v>96000</v>
      </c>
      <c r="I63" s="6">
        <v>171300</v>
      </c>
      <c r="J63" s="6">
        <f t="shared" si="3"/>
        <v>171300</v>
      </c>
      <c r="K63" s="14" t="s">
        <v>82</v>
      </c>
      <c r="L63" s="9">
        <f t="shared" si="0"/>
        <v>96000</v>
      </c>
      <c r="M63" s="40">
        <v>114240</v>
      </c>
      <c r="N63" s="9"/>
      <c r="O63" s="10"/>
      <c r="P63" s="10"/>
      <c r="Q63" s="10"/>
      <c r="R63" s="10"/>
      <c r="S63" s="10"/>
      <c r="T63" s="10"/>
      <c r="U63" s="10"/>
      <c r="V63" s="10"/>
      <c r="W63" s="10"/>
      <c r="X63" s="42"/>
      <c r="Y63" s="32"/>
    </row>
    <row r="64" spans="1:25" ht="25.5" x14ac:dyDescent="0.25">
      <c r="A64" s="4">
        <v>61</v>
      </c>
      <c r="B64" s="5" t="s">
        <v>84</v>
      </c>
      <c r="C64" s="4" t="s">
        <v>11</v>
      </c>
      <c r="D64" s="4">
        <v>1</v>
      </c>
      <c r="E64" s="6">
        <v>931995</v>
      </c>
      <c r="F64" s="6">
        <f t="shared" si="2"/>
        <v>931995</v>
      </c>
      <c r="G64" s="6">
        <v>380000</v>
      </c>
      <c r="H64" s="6">
        <f t="shared" si="1"/>
        <v>380000</v>
      </c>
      <c r="I64" s="7" t="s">
        <v>12</v>
      </c>
      <c r="J64" s="7" t="s">
        <v>12</v>
      </c>
      <c r="K64" s="14" t="s">
        <v>82</v>
      </c>
      <c r="L64" s="9">
        <f t="shared" si="0"/>
        <v>380000</v>
      </c>
      <c r="M64" s="40">
        <v>452200</v>
      </c>
      <c r="N64" s="9"/>
      <c r="O64" s="10"/>
      <c r="P64" s="10"/>
      <c r="Q64" s="10"/>
      <c r="R64" s="10"/>
      <c r="S64" s="10"/>
      <c r="T64" s="10"/>
      <c r="U64" s="10"/>
      <c r="V64" s="10"/>
      <c r="W64" s="10"/>
      <c r="X64" s="42"/>
      <c r="Y64" s="32"/>
    </row>
    <row r="65" spans="1:25" ht="38.25" x14ac:dyDescent="0.25">
      <c r="A65" s="4">
        <v>62</v>
      </c>
      <c r="B65" s="5" t="s">
        <v>85</v>
      </c>
      <c r="C65" s="4" t="s">
        <v>11</v>
      </c>
      <c r="D65" s="4">
        <v>1</v>
      </c>
      <c r="E65" s="6">
        <v>850000</v>
      </c>
      <c r="F65" s="6">
        <f t="shared" si="2"/>
        <v>850000</v>
      </c>
      <c r="G65" s="6">
        <v>1863000</v>
      </c>
      <c r="H65" s="6">
        <f t="shared" si="1"/>
        <v>1863000</v>
      </c>
      <c r="I65" s="6">
        <v>1900300</v>
      </c>
      <c r="J65" s="6">
        <f t="shared" si="3"/>
        <v>1900300</v>
      </c>
      <c r="K65" s="14" t="s">
        <v>82</v>
      </c>
      <c r="L65" s="9">
        <f t="shared" si="0"/>
        <v>850000</v>
      </c>
      <c r="M65" s="40">
        <v>1011500</v>
      </c>
      <c r="N65" s="9"/>
      <c r="O65" s="10"/>
      <c r="P65" s="10"/>
      <c r="Q65" s="10"/>
      <c r="R65" s="10"/>
      <c r="S65" s="10"/>
      <c r="T65" s="10"/>
      <c r="U65" s="10"/>
      <c r="V65" s="10"/>
      <c r="W65" s="10"/>
      <c r="X65" s="42"/>
      <c r="Y65" s="32"/>
    </row>
    <row r="66" spans="1:25" ht="25.5" x14ac:dyDescent="0.25">
      <c r="A66" s="4">
        <v>63</v>
      </c>
      <c r="B66" s="5" t="s">
        <v>86</v>
      </c>
      <c r="C66" s="4" t="s">
        <v>11</v>
      </c>
      <c r="D66" s="4">
        <v>1</v>
      </c>
      <c r="E66" s="6">
        <v>850000</v>
      </c>
      <c r="F66" s="6">
        <f t="shared" si="2"/>
        <v>850000</v>
      </c>
      <c r="G66" s="6">
        <v>1998000</v>
      </c>
      <c r="H66" s="6">
        <f t="shared" si="1"/>
        <v>1998000</v>
      </c>
      <c r="I66" s="6">
        <v>1900300</v>
      </c>
      <c r="J66" s="6">
        <f t="shared" si="3"/>
        <v>1900300</v>
      </c>
      <c r="K66" s="14" t="s">
        <v>87</v>
      </c>
      <c r="L66" s="9">
        <f t="shared" si="0"/>
        <v>850000</v>
      </c>
      <c r="M66" s="40">
        <v>1011500</v>
      </c>
      <c r="N66" s="9"/>
      <c r="O66" s="10"/>
      <c r="P66" s="10"/>
      <c r="Q66" s="10"/>
      <c r="R66" s="10"/>
      <c r="S66" s="10"/>
      <c r="T66" s="10"/>
      <c r="U66" s="10"/>
      <c r="V66" s="10"/>
      <c r="W66" s="10"/>
      <c r="X66" s="42"/>
      <c r="Y66" s="32"/>
    </row>
    <row r="67" spans="1:25" x14ac:dyDescent="0.25">
      <c r="A67" s="4">
        <v>64</v>
      </c>
      <c r="B67" s="5" t="s">
        <v>88</v>
      </c>
      <c r="C67" s="4" t="s">
        <v>46</v>
      </c>
      <c r="D67" s="4">
        <v>1</v>
      </c>
      <c r="E67" s="6">
        <v>850000</v>
      </c>
      <c r="F67" s="6">
        <f t="shared" si="2"/>
        <v>850000</v>
      </c>
      <c r="G67" s="6">
        <v>1998000</v>
      </c>
      <c r="H67" s="6">
        <f t="shared" si="1"/>
        <v>1998000</v>
      </c>
      <c r="I67" s="6">
        <v>1900300</v>
      </c>
      <c r="J67" s="6">
        <f t="shared" si="3"/>
        <v>1900300</v>
      </c>
      <c r="K67" s="14" t="s">
        <v>89</v>
      </c>
      <c r="L67" s="9">
        <f t="shared" si="0"/>
        <v>850000</v>
      </c>
      <c r="M67" s="40">
        <v>1011500</v>
      </c>
      <c r="N67" s="9"/>
      <c r="O67" s="13" t="e">
        <f>SUM(#REF!)+391200</f>
        <v>#REF!</v>
      </c>
      <c r="P67" s="10"/>
      <c r="Q67" s="10"/>
      <c r="R67" s="10"/>
      <c r="S67" s="10"/>
      <c r="T67" s="10"/>
      <c r="U67" s="10"/>
      <c r="V67" s="10"/>
      <c r="W67" s="10"/>
      <c r="X67" s="42"/>
      <c r="Y67" s="32"/>
    </row>
    <row r="68" spans="1:25" ht="170.25" customHeight="1" x14ac:dyDescent="0.25">
      <c r="A68" s="4">
        <v>65</v>
      </c>
      <c r="B68" s="5" t="s">
        <v>90</v>
      </c>
      <c r="C68" s="4" t="s">
        <v>11</v>
      </c>
      <c r="D68" s="4">
        <v>1</v>
      </c>
      <c r="E68" s="6">
        <v>850000</v>
      </c>
      <c r="F68" s="6">
        <f>+D68*E68</f>
        <v>850000</v>
      </c>
      <c r="G68" s="6">
        <v>1998000</v>
      </c>
      <c r="H68" s="6">
        <f t="shared" si="1"/>
        <v>1998000</v>
      </c>
      <c r="I68" s="6">
        <v>3171800</v>
      </c>
      <c r="J68" s="6">
        <f t="shared" si="3"/>
        <v>3171800</v>
      </c>
      <c r="K68" s="14" t="s">
        <v>91</v>
      </c>
      <c r="L68" s="9">
        <f t="shared" ref="L68:L71" si="4">MIN(E68,G68,I68)</f>
        <v>850000</v>
      </c>
      <c r="M68" s="40">
        <v>1011500</v>
      </c>
      <c r="N68" s="9"/>
      <c r="O68" s="15" t="e">
        <f>#REF!/2</f>
        <v>#REF!</v>
      </c>
      <c r="P68" s="10"/>
      <c r="Q68" s="10"/>
      <c r="R68" s="10"/>
      <c r="S68" s="10"/>
      <c r="T68" s="10"/>
      <c r="U68" s="10"/>
      <c r="V68" s="10"/>
      <c r="W68" s="10"/>
      <c r="X68" s="42"/>
      <c r="Y68" s="33"/>
    </row>
    <row r="69" spans="1:25" x14ac:dyDescent="0.25">
      <c r="A69" s="4">
        <v>66</v>
      </c>
      <c r="B69" s="5" t="s">
        <v>92</v>
      </c>
      <c r="C69" s="4" t="s">
        <v>11</v>
      </c>
      <c r="D69" s="4">
        <v>1</v>
      </c>
      <c r="E69" s="6">
        <v>2319395</v>
      </c>
      <c r="F69" s="6">
        <f t="shared" ref="F69:F71" si="5">+D69*E69</f>
        <v>2319395</v>
      </c>
      <c r="G69" s="6">
        <v>220000</v>
      </c>
      <c r="H69" s="6">
        <f t="shared" ref="H69:H71" si="6">+G69*D69</f>
        <v>220000</v>
      </c>
      <c r="I69" s="7" t="s">
        <v>12</v>
      </c>
      <c r="J69" s="7" t="s">
        <v>12</v>
      </c>
      <c r="K69" s="14" t="s">
        <v>93</v>
      </c>
      <c r="L69" s="9">
        <f t="shared" si="4"/>
        <v>220000</v>
      </c>
      <c r="M69" s="40">
        <v>261800</v>
      </c>
      <c r="N69" s="9"/>
      <c r="O69" s="16"/>
      <c r="P69" s="10"/>
      <c r="Q69" s="10"/>
      <c r="R69" s="10"/>
      <c r="S69" s="10"/>
      <c r="T69" s="10"/>
      <c r="U69" s="10"/>
      <c r="V69" s="10"/>
      <c r="W69" s="10"/>
      <c r="X69" s="42"/>
      <c r="Y69" s="32"/>
    </row>
    <row r="70" spans="1:25" ht="17.25" customHeight="1" x14ac:dyDescent="0.25">
      <c r="A70" s="4">
        <v>67</v>
      </c>
      <c r="B70" s="5" t="s">
        <v>94</v>
      </c>
      <c r="C70" s="4" t="s">
        <v>11</v>
      </c>
      <c r="D70" s="4">
        <v>1</v>
      </c>
      <c r="E70" s="6">
        <v>97060</v>
      </c>
      <c r="F70" s="6">
        <f t="shared" si="5"/>
        <v>97060</v>
      </c>
      <c r="G70" s="6">
        <v>165000</v>
      </c>
      <c r="H70" s="6">
        <f t="shared" si="6"/>
        <v>165000</v>
      </c>
      <c r="I70" s="7" t="s">
        <v>12</v>
      </c>
      <c r="J70" s="7" t="s">
        <v>12</v>
      </c>
      <c r="K70" s="14" t="s">
        <v>93</v>
      </c>
      <c r="L70" s="9">
        <f t="shared" si="4"/>
        <v>97060</v>
      </c>
      <c r="M70" s="40">
        <v>115501.4</v>
      </c>
      <c r="N70" s="9"/>
      <c r="O70" s="10"/>
      <c r="P70" s="10"/>
      <c r="Q70" s="10"/>
      <c r="R70" s="10"/>
      <c r="S70" s="10"/>
      <c r="T70" s="10"/>
      <c r="U70" s="10"/>
      <c r="V70" s="10"/>
      <c r="W70" s="10"/>
      <c r="X70" s="42"/>
      <c r="Y70" s="32"/>
    </row>
    <row r="71" spans="1:25" x14ac:dyDescent="0.25">
      <c r="A71" s="4">
        <v>68</v>
      </c>
      <c r="B71" s="5" t="s">
        <v>95</v>
      </c>
      <c r="C71" s="4" t="s">
        <v>11</v>
      </c>
      <c r="D71" s="4">
        <v>1</v>
      </c>
      <c r="E71" s="6">
        <v>111175</v>
      </c>
      <c r="F71" s="6">
        <f t="shared" si="5"/>
        <v>111175</v>
      </c>
      <c r="G71" s="6">
        <v>165000</v>
      </c>
      <c r="H71" s="6">
        <f t="shared" si="6"/>
        <v>165000</v>
      </c>
      <c r="I71" s="7" t="s">
        <v>12</v>
      </c>
      <c r="J71" s="7" t="s">
        <v>12</v>
      </c>
      <c r="K71" s="8" t="s">
        <v>93</v>
      </c>
      <c r="L71" s="9">
        <f t="shared" si="4"/>
        <v>111175</v>
      </c>
      <c r="M71" s="40">
        <v>132298.25</v>
      </c>
      <c r="N71" s="9"/>
      <c r="O71" s="13" t="e">
        <f>SUM(#REF!)+850000</f>
        <v>#REF!</v>
      </c>
      <c r="P71" s="10"/>
      <c r="Q71" s="10"/>
      <c r="R71" s="10"/>
      <c r="S71" s="10"/>
      <c r="T71" s="10"/>
      <c r="U71" s="10"/>
      <c r="V71" s="10"/>
      <c r="W71" s="10"/>
      <c r="X71" s="42"/>
      <c r="Y71" s="32"/>
    </row>
    <row r="72" spans="1:25" x14ac:dyDescent="0.25">
      <c r="A72" s="37" t="s">
        <v>96</v>
      </c>
      <c r="B72" s="37"/>
      <c r="C72" s="37"/>
      <c r="D72" s="37"/>
      <c r="E72" s="17"/>
      <c r="F72" s="18" t="e">
        <f>+#REF!+#REF!</f>
        <v>#REF!</v>
      </c>
      <c r="G72" s="17"/>
      <c r="H72" s="18" t="e">
        <f>+#REF!+#REF!</f>
        <v>#REF!</v>
      </c>
      <c r="I72" s="17"/>
      <c r="J72" s="18" t="e">
        <f>+#REF!+#REF!</f>
        <v>#REF!</v>
      </c>
      <c r="K72" s="10"/>
      <c r="L72" s="9"/>
      <c r="M72" s="41">
        <f>SUM(M4:M71)</f>
        <v>19638099.949999996</v>
      </c>
      <c r="N72" s="9"/>
      <c r="O72" s="10"/>
      <c r="P72" s="10"/>
      <c r="Q72" s="10"/>
      <c r="R72" s="10"/>
      <c r="S72" s="10"/>
      <c r="T72" s="10"/>
      <c r="U72" s="10"/>
      <c r="V72" s="10"/>
      <c r="W72" s="10"/>
      <c r="Y72" s="32"/>
    </row>
    <row r="73" spans="1:25" x14ac:dyDescent="0.25">
      <c r="A73" s="19"/>
      <c r="B73" s="19"/>
      <c r="C73" s="19"/>
      <c r="D73" s="19"/>
      <c r="E73" s="20"/>
      <c r="F73" s="21"/>
      <c r="G73" s="20"/>
      <c r="H73" s="21"/>
      <c r="I73" s="20"/>
      <c r="J73" s="21"/>
      <c r="K73" s="10"/>
      <c r="L73" s="22"/>
      <c r="M73" s="22"/>
      <c r="N73" s="22"/>
      <c r="O73" s="10"/>
      <c r="P73" s="10"/>
      <c r="Q73" s="10"/>
      <c r="R73" s="10"/>
      <c r="S73" s="10"/>
      <c r="T73" s="10"/>
      <c r="U73" s="10"/>
      <c r="V73" s="10"/>
      <c r="W73" s="10"/>
    </row>
    <row r="74" spans="1:25" x14ac:dyDescent="0.25">
      <c r="A74" s="1"/>
      <c r="B74" s="1"/>
      <c r="C74" s="1"/>
      <c r="D74" s="1"/>
      <c r="E74" s="1"/>
      <c r="F74" s="1"/>
      <c r="G74" s="1"/>
      <c r="H74" s="1"/>
      <c r="I74" s="10"/>
      <c r="J74" s="10"/>
      <c r="K74" s="1"/>
      <c r="L74" s="23"/>
      <c r="M74" s="23"/>
      <c r="N74" s="23"/>
      <c r="O74" s="1"/>
      <c r="P74" s="1"/>
      <c r="Q74" s="1"/>
      <c r="R74" s="1"/>
      <c r="S74" s="1"/>
      <c r="T74" s="1"/>
      <c r="U74" s="1"/>
      <c r="V74" s="1"/>
      <c r="W74" s="1"/>
    </row>
    <row r="75" spans="1:25" ht="33.75" customHeight="1" x14ac:dyDescent="0.25">
      <c r="A75" s="1"/>
      <c r="B75" s="38" t="s">
        <v>97</v>
      </c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</row>
    <row r="76" spans="1:25" ht="36" customHeight="1" x14ac:dyDescent="0.25">
      <c r="A76" s="1"/>
      <c r="B76" s="38" t="s">
        <v>98</v>
      </c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</row>
    <row r="77" spans="1:25" ht="68.25" customHeight="1" x14ac:dyDescent="0.25">
      <c r="A77" s="1"/>
      <c r="B77" s="34" t="s">
        <v>99</v>
      </c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</row>
    <row r="78" spans="1:25" ht="48.75" customHeight="1" x14ac:dyDescent="0.25">
      <c r="A78" s="1"/>
      <c r="B78" s="38" t="s">
        <v>100</v>
      </c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</row>
    <row r="79" spans="1:25" ht="34.5" customHeight="1" x14ac:dyDescent="0.25">
      <c r="A79" s="1"/>
      <c r="B79" s="38" t="s">
        <v>101</v>
      </c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</row>
    <row r="80" spans="1:25" ht="65.25" customHeight="1" x14ac:dyDescent="0.25">
      <c r="A80" s="1"/>
      <c r="B80" s="38" t="s">
        <v>102</v>
      </c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</row>
    <row r="81" spans="1:23" ht="36.75" customHeight="1" x14ac:dyDescent="0.25">
      <c r="A81" s="1"/>
      <c r="B81" s="38" t="s">
        <v>103</v>
      </c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</row>
    <row r="82" spans="1:23" ht="24" customHeight="1" x14ac:dyDescent="0.25">
      <c r="A82" s="1"/>
      <c r="B82" s="38" t="s">
        <v>104</v>
      </c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</row>
    <row r="83" spans="1:23" ht="33.75" customHeight="1" x14ac:dyDescent="0.25">
      <c r="A83" s="1"/>
      <c r="B83" s="39" t="s">
        <v>105</v>
      </c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</row>
    <row r="84" spans="1:23" x14ac:dyDescent="0.25">
      <c r="A84" s="1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</row>
    <row r="85" spans="1:23" x14ac:dyDescent="0.25">
      <c r="A85" s="1"/>
      <c r="B85" s="25"/>
      <c r="C85" s="26"/>
      <c r="D85" s="27"/>
      <c r="E85" s="28"/>
      <c r="F85" s="29"/>
      <c r="G85" s="29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</row>
  </sheetData>
  <mergeCells count="12">
    <mergeCell ref="B83:W83"/>
    <mergeCell ref="B78:W78"/>
    <mergeCell ref="B79:W79"/>
    <mergeCell ref="B80:W80"/>
    <mergeCell ref="B81:W81"/>
    <mergeCell ref="B82:W82"/>
    <mergeCell ref="B77:W77"/>
    <mergeCell ref="C1:O1"/>
    <mergeCell ref="B2:O2"/>
    <mergeCell ref="A72:D72"/>
    <mergeCell ref="B75:W75"/>
    <mergeCell ref="B76:W7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 Sotelo Granados</dc:creator>
  <cp:lastModifiedBy>René Sotelo Granados</cp:lastModifiedBy>
  <dcterms:created xsi:type="dcterms:W3CDTF">2019-11-07T19:22:42Z</dcterms:created>
  <dcterms:modified xsi:type="dcterms:W3CDTF">2019-11-25T17:34:30Z</dcterms:modified>
</cp:coreProperties>
</file>