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minima modulos vendedores\"/>
    </mc:Choice>
  </mc:AlternateContent>
  <xr:revisionPtr revIDLastSave="0" documentId="13_ncr:1_{2B9B9B77-A0B3-49A8-9465-AA4B752087B6}" xr6:coauthVersionLast="47" xr6:coauthVersionMax="47" xr10:uidLastSave="{00000000-0000-0000-0000-000000000000}"/>
  <bookViews>
    <workbookView xWindow="915" yWindow="1095" windowWidth="15510" windowHeight="10920" activeTab="2" xr2:uid="{6346F52F-EC38-418B-A148-2957A6B609C6}"/>
  </bookViews>
  <sheets>
    <sheet name="Hoja1" sheetId="1" r:id="rId1"/>
    <sheet name="Hoja2" sheetId="2" r:id="rId2"/>
    <sheet name="Hoja3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3" l="1"/>
  <c r="H8" i="3"/>
  <c r="H6" i="3"/>
  <c r="I6" i="3" s="1"/>
  <c r="H4" i="3"/>
  <c r="I4" i="3" s="1"/>
  <c r="J4" i="3" s="1"/>
  <c r="D14" i="3"/>
  <c r="E6" i="3"/>
  <c r="G10" i="3"/>
  <c r="H3" i="2"/>
  <c r="I3" i="2" s="1"/>
  <c r="H7" i="2"/>
  <c r="I7" i="2" s="1"/>
  <c r="H5" i="2"/>
  <c r="I5" i="2" s="1"/>
  <c r="F7" i="2"/>
  <c r="G7" i="2" s="1"/>
  <c r="F5" i="2"/>
  <c r="G5" i="2" s="1"/>
  <c r="F3" i="2"/>
  <c r="G3" i="2" s="1"/>
  <c r="D7" i="2"/>
  <c r="E7" i="2" s="1"/>
  <c r="D5" i="2"/>
  <c r="E5" i="2" s="1"/>
  <c r="D3" i="2"/>
  <c r="E3" i="2" s="1"/>
  <c r="J6" i="3" l="1"/>
  <c r="J10" i="3" s="1"/>
  <c r="I10" i="3"/>
  <c r="E10" i="3"/>
  <c r="J5" i="2"/>
  <c r="J3" i="2"/>
  <c r="J7" i="2"/>
  <c r="E9" i="2"/>
  <c r="J10" i="2" l="1"/>
  <c r="I9" i="2" l="1"/>
  <c r="G9" i="2"/>
</calcChain>
</file>

<file path=xl/sharedStrings.xml><?xml version="1.0" encoding="utf-8"?>
<sst xmlns="http://schemas.openxmlformats.org/spreadsheetml/2006/main" count="94" uniqueCount="26">
  <si>
    <t xml:space="preserve">DESCRIPCION </t>
  </si>
  <si>
    <t>UD</t>
  </si>
  <si>
    <t>COTIZACION 1</t>
  </si>
  <si>
    <t>COTIZACION 2</t>
  </si>
  <si>
    <t>PROMEDIO</t>
  </si>
  <si>
    <t>ESTACIÓN PARA SERVICIO DE COMIDAS RÁPIDAS</t>
  </si>
  <si>
    <t>Fabricado en acero inoxidable tipo 304 calibre 18, con estructura en tubería cuadrada de 1 1⁄2” en el mismo material. Con todas o algunas de sus caras abatibles (puertas y ventanas) según necesidad del cliente, equipado con mesón y repisas de apoyo, modulo diseñado para exteriores, antivandálico con soportes para anclar o fundir en concreto. Incluye accesorios, logos y emblemas.</t>
  </si>
  <si>
    <t xml:space="preserve"> </t>
  </si>
  <si>
    <t>Dimensiones: 126.5 cm de ancho (modulo cerrado) y 331 cm (abierto) x 76.5 cm de fondo (modulo cerrado) y 280 cm (abierto) x 226 cm de alto</t>
  </si>
  <si>
    <t>ESTACIÓN PARA COMERCIALIZACIÓN DE DULCES</t>
  </si>
  <si>
    <t xml:space="preserve">Dimensiones: 126.5 cm de ancho x 76.5 cm de fondo (modulo cerrado) y 178,5 cm (abierto) x 209 cm de alto.          </t>
  </si>
  <si>
    <t>ESTACIÓN PARA ELABORACIÓN DE PIZZA</t>
  </si>
  <si>
    <t>TOTAL</t>
  </si>
  <si>
    <t>PRODUCTO</t>
  </si>
  <si>
    <t>CANT.</t>
  </si>
  <si>
    <t>VALOR UNITARIO</t>
  </si>
  <si>
    <t>VALOR TOTAL</t>
  </si>
  <si>
    <t>MÓDULO DE VENTA TIPO 1:</t>
  </si>
  <si>
    <t>MODULO DE VENTA TIPO 2:</t>
  </si>
  <si>
    <t>MODULO DE VENTA TIPO 3:</t>
  </si>
  <si>
    <t xml:space="preserve">VALOR TOTAL </t>
  </si>
  <si>
    <t>IVA INCLUIDO:</t>
  </si>
  <si>
    <t>COTIZACION 3</t>
  </si>
  <si>
    <t>INGENIAR</t>
  </si>
  <si>
    <t>INV.</t>
  </si>
  <si>
    <t>AMBIENTES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</si>
</sst>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10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1"/>
      <color rgb="FF000000"/>
      <name val="Calibri"/>
      <family val="2"/>
    </font>
    <font>
      <sz val="9"/>
      <color rgb="FF000000"/>
      <name val="Arial"/>
      <family val="2"/>
    </font>
    <font>
      <b/>
      <sz val="11"/>
      <color rgb="FF000000"/>
      <name val="Calibri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8"/>
      <color theme="1"/>
      <name val="Arial"/>
      <family val="2"/>
    </font>
    <font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B4C6E7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8EA9DB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14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center" vertical="center" wrapText="1"/>
    </xf>
    <xf numFmtId="6" fontId="3" fillId="0" borderId="0" xfId="0" applyNumberFormat="1" applyFont="1" applyAlignment="1">
      <alignment horizontal="right" vertical="center" wrapText="1"/>
    </xf>
    <xf numFmtId="6" fontId="3" fillId="0" borderId="7" xfId="0" applyNumberFormat="1" applyFont="1" applyBorder="1" applyAlignment="1">
      <alignment horizontal="right" vertical="center" wrapText="1"/>
    </xf>
    <xf numFmtId="6" fontId="3" fillId="0" borderId="8" xfId="0" applyNumberFormat="1" applyFont="1" applyBorder="1" applyAlignment="1">
      <alignment horizontal="right" vertical="center" wrapText="1"/>
    </xf>
    <xf numFmtId="0" fontId="3" fillId="0" borderId="9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12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12" xfId="0" applyFont="1" applyBorder="1" applyAlignment="1">
      <alignment horizontal="justify" vertical="center" wrapText="1"/>
    </xf>
    <xf numFmtId="0" fontId="1" fillId="0" borderId="12" xfId="0" applyFont="1" applyBorder="1" applyAlignment="1">
      <alignment horizontal="center" vertical="center" wrapText="1"/>
    </xf>
    <xf numFmtId="6" fontId="3" fillId="0" borderId="7" xfId="0" applyNumberFormat="1" applyFont="1" applyBorder="1" applyAlignment="1">
      <alignment horizontal="center" vertical="center" wrapText="1"/>
    </xf>
    <xf numFmtId="6" fontId="3" fillId="0" borderId="13" xfId="0" applyNumberFormat="1" applyFont="1" applyBorder="1" applyAlignment="1">
      <alignment horizontal="right" vertical="center" wrapText="1"/>
    </xf>
    <xf numFmtId="6" fontId="3" fillId="0" borderId="13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justify" vertical="center" wrapText="1"/>
    </xf>
    <xf numFmtId="0" fontId="3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justify" vertical="center" wrapText="1"/>
    </xf>
    <xf numFmtId="0" fontId="1" fillId="0" borderId="14" xfId="0" applyFont="1" applyBorder="1" applyAlignment="1">
      <alignment horizontal="center" vertical="center" wrapText="1"/>
    </xf>
    <xf numFmtId="6" fontId="3" fillId="0" borderId="6" xfId="0" applyNumberFormat="1" applyFont="1" applyBorder="1" applyAlignment="1">
      <alignment horizontal="right" vertical="center" wrapText="1"/>
    </xf>
    <xf numFmtId="6" fontId="2" fillId="0" borderId="15" xfId="0" applyNumberFormat="1" applyFont="1" applyBorder="1" applyAlignment="1">
      <alignment horizontal="right" vertical="center"/>
    </xf>
    <xf numFmtId="6" fontId="2" fillId="0" borderId="1" xfId="0" applyNumberFormat="1" applyFont="1" applyBorder="1" applyAlignment="1">
      <alignment horizontal="right" vertical="center"/>
    </xf>
    <xf numFmtId="0" fontId="3" fillId="0" borderId="16" xfId="0" applyFont="1" applyBorder="1" applyAlignment="1">
      <alignment vertical="center" wrapText="1"/>
    </xf>
    <xf numFmtId="0" fontId="2" fillId="0" borderId="14" xfId="0" applyFont="1" applyBorder="1" applyAlignment="1">
      <alignment vertical="center"/>
    </xf>
    <xf numFmtId="0" fontId="1" fillId="0" borderId="15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6" fontId="4" fillId="0" borderId="4" xfId="0" applyNumberFormat="1" applyFont="1" applyBorder="1" applyAlignment="1">
      <alignment horizontal="right" vertical="center"/>
    </xf>
    <xf numFmtId="6" fontId="4" fillId="0" borderId="15" xfId="0" applyNumberFormat="1" applyFont="1" applyBorder="1" applyAlignment="1">
      <alignment horizontal="right" vertical="center"/>
    </xf>
    <xf numFmtId="6" fontId="4" fillId="0" borderId="1" xfId="0" applyNumberFormat="1" applyFont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1" fillId="3" borderId="17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5" fillId="0" borderId="0" xfId="0" applyFont="1"/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justify" vertical="center" wrapText="1"/>
    </xf>
    <xf numFmtId="0" fontId="7" fillId="0" borderId="16" xfId="0" applyFont="1" applyBorder="1" applyAlignment="1">
      <alignment horizontal="center" vertical="center" wrapText="1"/>
    </xf>
    <xf numFmtId="6" fontId="5" fillId="0" borderId="16" xfId="0" applyNumberFormat="1" applyFont="1" applyBorder="1" applyAlignment="1">
      <alignment vertical="center" wrapText="1"/>
    </xf>
    <xf numFmtId="6" fontId="7" fillId="0" borderId="16" xfId="0" applyNumberFormat="1" applyFont="1" applyBorder="1" applyAlignment="1">
      <alignment horizontal="center" vertical="center" wrapText="1"/>
    </xf>
    <xf numFmtId="6" fontId="5" fillId="0" borderId="9" xfId="0" applyNumberFormat="1" applyFont="1" applyBorder="1" applyAlignment="1">
      <alignment vertical="center" wrapText="1"/>
    </xf>
    <xf numFmtId="6" fontId="5" fillId="0" borderId="16" xfId="0" applyNumberFormat="1" applyFont="1" applyBorder="1" applyAlignment="1">
      <alignment vertical="center"/>
    </xf>
    <xf numFmtId="0" fontId="7" fillId="6" borderId="7" xfId="0" applyFont="1" applyFill="1" applyBorder="1" applyAlignment="1">
      <alignment horizontal="justify" vertical="center" wrapText="1"/>
    </xf>
    <xf numFmtId="0" fontId="7" fillId="0" borderId="7" xfId="0" applyFont="1" applyBorder="1" applyAlignment="1">
      <alignment horizontal="center" vertical="center" wrapText="1"/>
    </xf>
    <xf numFmtId="6" fontId="5" fillId="0" borderId="7" xfId="0" applyNumberFormat="1" applyFont="1" applyBorder="1" applyAlignment="1">
      <alignment vertical="center" wrapText="1"/>
    </xf>
    <xf numFmtId="6" fontId="7" fillId="0" borderId="7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vertical="center"/>
    </xf>
    <xf numFmtId="6" fontId="5" fillId="0" borderId="7" xfId="0" applyNumberFormat="1" applyFont="1" applyBorder="1" applyAlignment="1">
      <alignment vertical="center"/>
    </xf>
    <xf numFmtId="6" fontId="5" fillId="0" borderId="7" xfId="0" applyNumberFormat="1" applyFont="1" applyBorder="1"/>
    <xf numFmtId="6" fontId="7" fillId="0" borderId="16" xfId="0" applyNumberFormat="1" applyFont="1" applyBorder="1" applyAlignment="1">
      <alignment vertical="center" wrapText="1"/>
    </xf>
    <xf numFmtId="6" fontId="5" fillId="0" borderId="16" xfId="0" applyNumberFormat="1" applyFont="1" applyBorder="1"/>
    <xf numFmtId="6" fontId="7" fillId="0" borderId="7" xfId="0" applyNumberFormat="1" applyFont="1" applyBorder="1" applyAlignment="1">
      <alignment vertical="center" wrapText="1"/>
    </xf>
    <xf numFmtId="0" fontId="5" fillId="0" borderId="14" xfId="0" applyFont="1" applyBorder="1" applyAlignment="1">
      <alignment vertical="center"/>
    </xf>
    <xf numFmtId="6" fontId="7" fillId="0" borderId="9" xfId="0" applyNumberFormat="1" applyFont="1" applyBorder="1" applyAlignment="1">
      <alignment vertical="center" wrapText="1"/>
    </xf>
    <xf numFmtId="6" fontId="7" fillId="0" borderId="5" xfId="0" applyNumberFormat="1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6" fillId="7" borderId="9" xfId="0" applyFont="1" applyFill="1" applyBorder="1" applyAlignment="1">
      <alignment vertical="center" wrapText="1"/>
    </xf>
    <xf numFmtId="0" fontId="6" fillId="7" borderId="11" xfId="0" applyFont="1" applyFill="1" applyBorder="1" applyAlignment="1">
      <alignment vertical="center" wrapText="1"/>
    </xf>
    <xf numFmtId="0" fontId="8" fillId="7" borderId="11" xfId="0" applyFont="1" applyFill="1" applyBorder="1"/>
    <xf numFmtId="0" fontId="8" fillId="0" borderId="9" xfId="0" applyFont="1" applyBorder="1"/>
    <xf numFmtId="0" fontId="6" fillId="7" borderId="12" xfId="0" applyFont="1" applyFill="1" applyBorder="1" applyAlignment="1">
      <alignment vertical="center" wrapText="1"/>
    </xf>
    <xf numFmtId="0" fontId="6" fillId="7" borderId="8" xfId="0" applyFont="1" applyFill="1" applyBorder="1" applyAlignment="1">
      <alignment vertical="center" wrapText="1"/>
    </xf>
    <xf numFmtId="0" fontId="8" fillId="7" borderId="8" xfId="0" applyFont="1" applyFill="1" applyBorder="1"/>
    <xf numFmtId="6" fontId="8" fillId="7" borderId="12" xfId="0" applyNumberFormat="1" applyFont="1" applyFill="1" applyBorder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6" fillId="5" borderId="4" xfId="0" applyFont="1" applyFill="1" applyBorder="1" applyAlignment="1">
      <alignment horizontal="center" vertical="center" wrapText="1"/>
    </xf>
    <xf numFmtId="6" fontId="5" fillId="0" borderId="9" xfId="0" applyNumberFormat="1" applyFont="1" applyBorder="1" applyAlignment="1">
      <alignment vertical="center"/>
    </xf>
    <xf numFmtId="6" fontId="5" fillId="0" borderId="12" xfId="0" applyNumberFormat="1" applyFont="1" applyBorder="1"/>
    <xf numFmtId="6" fontId="5" fillId="0" borderId="9" xfId="0" applyNumberFormat="1" applyFont="1" applyBorder="1"/>
    <xf numFmtId="6" fontId="5" fillId="0" borderId="14" xfId="0" applyNumberFormat="1" applyFont="1" applyBorder="1"/>
    <xf numFmtId="0" fontId="5" fillId="0" borderId="5" xfId="0" applyFont="1" applyBorder="1"/>
    <xf numFmtId="6" fontId="8" fillId="0" borderId="16" xfId="0" applyNumberFormat="1" applyFont="1" applyBorder="1"/>
    <xf numFmtId="6" fontId="8" fillId="0" borderId="7" xfId="0" applyNumberFormat="1" applyFont="1" applyBorder="1"/>
    <xf numFmtId="0" fontId="8" fillId="0" borderId="16" xfId="0" applyFont="1" applyBorder="1"/>
    <xf numFmtId="6" fontId="0" fillId="0" borderId="0" xfId="0" applyNumberFormat="1"/>
    <xf numFmtId="0" fontId="6" fillId="0" borderId="18" xfId="0" applyFont="1" applyBorder="1" applyAlignment="1">
      <alignment vertical="center"/>
    </xf>
    <xf numFmtId="0" fontId="6" fillId="5" borderId="18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vertical="center"/>
    </xf>
    <xf numFmtId="0" fontId="7" fillId="0" borderId="18" xfId="0" applyFont="1" applyBorder="1" applyAlignment="1">
      <alignment horizontal="center" vertical="center" wrapText="1"/>
    </xf>
    <xf numFmtId="6" fontId="7" fillId="0" borderId="18" xfId="0" applyNumberFormat="1" applyFont="1" applyBorder="1" applyAlignment="1">
      <alignment horizontal="right" vertical="center" wrapText="1"/>
    </xf>
    <xf numFmtId="6" fontId="7" fillId="0" borderId="18" xfId="0" applyNumberFormat="1" applyFont="1" applyBorder="1" applyAlignment="1">
      <alignment horizontal="center" vertical="center" wrapText="1"/>
    </xf>
    <xf numFmtId="6" fontId="7" fillId="0" borderId="18" xfId="0" applyNumberFormat="1" applyFont="1" applyBorder="1" applyAlignment="1">
      <alignment vertical="center" wrapText="1"/>
    </xf>
    <xf numFmtId="6" fontId="7" fillId="0" borderId="18" xfId="0" applyNumberFormat="1" applyFont="1" applyBorder="1" applyAlignment="1">
      <alignment vertical="center"/>
    </xf>
    <xf numFmtId="6" fontId="7" fillId="0" borderId="18" xfId="0" applyNumberFormat="1" applyFont="1" applyBorder="1" applyAlignment="1">
      <alignment horizontal="right" vertical="center"/>
    </xf>
    <xf numFmtId="0" fontId="7" fillId="0" borderId="18" xfId="0" applyFont="1" applyBorder="1" applyAlignment="1">
      <alignment vertical="center" wrapText="1"/>
    </xf>
    <xf numFmtId="0" fontId="0" fillId="0" borderId="18" xfId="0" applyBorder="1"/>
    <xf numFmtId="0" fontId="6" fillId="6" borderId="23" xfId="0" applyFont="1" applyFill="1" applyBorder="1" applyAlignment="1">
      <alignment horizontal="justify" vertical="center" wrapText="1"/>
    </xf>
    <xf numFmtId="0" fontId="7" fillId="6" borderId="24" xfId="0" applyFont="1" applyFill="1" applyBorder="1" applyAlignment="1">
      <alignment horizontal="justify" vertical="center" wrapText="1"/>
    </xf>
    <xf numFmtId="0" fontId="0" fillId="0" borderId="11" xfId="0" applyBorder="1"/>
    <xf numFmtId="0" fontId="1" fillId="2" borderId="1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6" fontId="3" fillId="0" borderId="15" xfId="0" applyNumberFormat="1" applyFont="1" applyBorder="1" applyAlignment="1">
      <alignment horizontal="center" vertical="center" wrapText="1"/>
    </xf>
    <xf numFmtId="6" fontId="3" fillId="0" borderId="2" xfId="0" applyNumberFormat="1" applyFont="1" applyBorder="1" applyAlignment="1">
      <alignment horizontal="center" vertical="center" wrapText="1"/>
    </xf>
    <xf numFmtId="0" fontId="0" fillId="0" borderId="12" xfId="0" applyBorder="1"/>
    <xf numFmtId="0" fontId="0" fillId="0" borderId="13" xfId="0" applyBorder="1"/>
    <xf numFmtId="0" fontId="4" fillId="0" borderId="15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6" fontId="3" fillId="0" borderId="15" xfId="0" applyNumberFormat="1" applyFont="1" applyBorder="1" applyAlignment="1">
      <alignment horizontal="right" vertical="center" wrapText="1"/>
    </xf>
    <xf numFmtId="6" fontId="3" fillId="0" borderId="2" xfId="0" applyNumberFormat="1" applyFont="1" applyBorder="1" applyAlignment="1">
      <alignment horizontal="right"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6" fillId="8" borderId="15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center" wrapText="1"/>
    </xf>
    <xf numFmtId="0" fontId="6" fillId="9" borderId="0" xfId="0" applyFont="1" applyFill="1" applyAlignment="1">
      <alignment horizontal="center" vertical="center" wrapText="1"/>
    </xf>
    <xf numFmtId="6" fontId="8" fillId="7" borderId="10" xfId="0" applyNumberFormat="1" applyFont="1" applyFill="1" applyBorder="1" applyAlignment="1">
      <alignment horizontal="center" vertical="center"/>
    </xf>
    <xf numFmtId="6" fontId="8" fillId="7" borderId="13" xfId="0" applyNumberFormat="1" applyFont="1" applyFill="1" applyBorder="1" applyAlignment="1">
      <alignment horizontal="center" vertical="center"/>
    </xf>
    <xf numFmtId="6" fontId="8" fillId="0" borderId="11" xfId="0" applyNumberFormat="1" applyFont="1" applyBorder="1" applyAlignment="1">
      <alignment horizontal="center" vertical="center"/>
    </xf>
    <xf numFmtId="6" fontId="8" fillId="0" borderId="8" xfId="0" applyNumberFormat="1" applyFont="1" applyBorder="1" applyAlignment="1">
      <alignment horizontal="center" vertical="center"/>
    </xf>
    <xf numFmtId="6" fontId="6" fillId="7" borderId="10" xfId="0" applyNumberFormat="1" applyFont="1" applyFill="1" applyBorder="1" applyAlignment="1">
      <alignment horizontal="center" vertical="center" wrapText="1"/>
    </xf>
    <xf numFmtId="6" fontId="6" fillId="7" borderId="13" xfId="0" applyNumberFormat="1" applyFont="1" applyFill="1" applyBorder="1" applyAlignment="1">
      <alignment horizontal="center" vertical="center" wrapText="1"/>
    </xf>
    <xf numFmtId="0" fontId="6" fillId="10" borderId="15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6" fontId="6" fillId="6" borderId="18" xfId="0" applyNumberFormat="1" applyFont="1" applyFill="1" applyBorder="1" applyAlignment="1">
      <alignment horizontal="center" vertical="center" wrapText="1"/>
    </xf>
    <xf numFmtId="6" fontId="6" fillId="0" borderId="23" xfId="0" applyNumberFormat="1" applyFont="1" applyBorder="1" applyAlignment="1">
      <alignment horizontal="center" vertical="center"/>
    </xf>
    <xf numFmtId="6" fontId="6" fillId="0" borderId="24" xfId="0" applyNumberFormat="1" applyFont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4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11" borderId="18" xfId="0" applyFont="1" applyFill="1" applyBorder="1" applyAlignment="1">
      <alignment horizontal="center" vertical="center" wrapText="1"/>
    </xf>
    <xf numFmtId="0" fontId="6" fillId="12" borderId="18" xfId="0" applyFont="1" applyFill="1" applyBorder="1" applyAlignment="1">
      <alignment horizontal="center" vertical="center" wrapText="1"/>
    </xf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02189-85A6-46A9-84B0-ED36924AAA08}">
  <dimension ref="B1:I12"/>
  <sheetViews>
    <sheetView workbookViewId="0">
      <selection activeCell="D1" sqref="D1:E1"/>
    </sheetView>
  </sheetViews>
  <sheetFormatPr baseColWidth="10" defaultRowHeight="83.25" customHeight="1" x14ac:dyDescent="0.25"/>
  <cols>
    <col min="2" max="2" width="46.5703125" customWidth="1"/>
    <col min="5" max="5" width="12.5703125" bestFit="1" customWidth="1"/>
    <col min="8" max="9" width="12.5703125" bestFit="1" customWidth="1"/>
  </cols>
  <sheetData>
    <row r="1" spans="2:9" ht="15.75" customHeight="1" thickBot="1" x14ac:dyDescent="0.3">
      <c r="B1" s="1" t="s">
        <v>0</v>
      </c>
      <c r="C1" s="2" t="s">
        <v>1</v>
      </c>
      <c r="D1" s="101" t="s">
        <v>2</v>
      </c>
      <c r="E1" s="102"/>
      <c r="F1" s="41"/>
      <c r="G1" s="42" t="s">
        <v>3</v>
      </c>
      <c r="H1" s="43"/>
      <c r="I1" s="3" t="s">
        <v>4</v>
      </c>
    </row>
    <row r="2" spans="2:9" ht="15.75" thickBot="1" x14ac:dyDescent="0.3">
      <c r="B2" s="4" t="s">
        <v>5</v>
      </c>
      <c r="C2" s="5">
        <v>7</v>
      </c>
      <c r="D2" s="6">
        <v>11900000</v>
      </c>
      <c r="E2" s="7">
        <v>83300000</v>
      </c>
      <c r="F2" s="113">
        <v>11995200</v>
      </c>
      <c r="G2" s="114"/>
      <c r="H2" s="8">
        <v>83966400</v>
      </c>
      <c r="I2" s="7">
        <v>83633200</v>
      </c>
    </row>
    <row r="3" spans="2:9" ht="96.75" thickBot="1" x14ac:dyDescent="0.3">
      <c r="B3" s="9" t="s">
        <v>6</v>
      </c>
      <c r="C3" s="10"/>
      <c r="D3" s="11"/>
      <c r="E3" s="12" t="s">
        <v>7</v>
      </c>
      <c r="F3" s="115"/>
      <c r="G3" s="116"/>
      <c r="H3" s="13"/>
      <c r="I3" s="14"/>
    </row>
    <row r="4" spans="2:9" ht="36.75" thickBot="1" x14ac:dyDescent="0.3">
      <c r="B4" s="15" t="s">
        <v>8</v>
      </c>
      <c r="C4" s="16"/>
      <c r="D4" s="17"/>
      <c r="E4" s="18" t="s">
        <v>7</v>
      </c>
      <c r="F4" s="117"/>
      <c r="G4" s="118"/>
      <c r="H4" s="19"/>
      <c r="I4" s="20"/>
    </row>
    <row r="5" spans="2:9" ht="15.75" thickBot="1" x14ac:dyDescent="0.3">
      <c r="B5" s="21" t="s">
        <v>9</v>
      </c>
      <c r="C5" s="22">
        <v>7</v>
      </c>
      <c r="D5" s="23">
        <v>11305000</v>
      </c>
      <c r="E5" s="24">
        <v>79135000</v>
      </c>
      <c r="F5" s="107">
        <v>11424000</v>
      </c>
      <c r="G5" s="108"/>
      <c r="H5" s="25">
        <v>79968000</v>
      </c>
      <c r="I5" s="25">
        <v>79551500</v>
      </c>
    </row>
    <row r="6" spans="2:9" ht="96" x14ac:dyDescent="0.25">
      <c r="B6" s="26" t="s">
        <v>6</v>
      </c>
      <c r="C6" s="27"/>
      <c r="D6" s="27"/>
      <c r="E6" s="12" t="s">
        <v>7</v>
      </c>
      <c r="F6" s="103"/>
      <c r="G6" s="104"/>
      <c r="H6" s="13"/>
      <c r="I6" s="14"/>
    </row>
    <row r="7" spans="2:9" ht="24.75" thickBot="1" x14ac:dyDescent="0.3">
      <c r="B7" s="15" t="s">
        <v>10</v>
      </c>
      <c r="C7" s="16"/>
      <c r="D7" s="16"/>
      <c r="E7" s="18" t="s">
        <v>7</v>
      </c>
      <c r="F7" s="105"/>
      <c r="G7" s="106"/>
      <c r="H7" s="13"/>
      <c r="I7" s="14"/>
    </row>
    <row r="8" spans="2:9" ht="15.75" thickBot="1" x14ac:dyDescent="0.3">
      <c r="B8" s="28" t="s">
        <v>11</v>
      </c>
      <c r="C8" s="29">
        <v>1</v>
      </c>
      <c r="D8" s="23">
        <v>12197500</v>
      </c>
      <c r="E8" s="30">
        <v>12197500</v>
      </c>
      <c r="F8" s="107">
        <v>12280800</v>
      </c>
      <c r="G8" s="108"/>
      <c r="H8" s="31">
        <v>12280800</v>
      </c>
      <c r="I8" s="32">
        <v>12239150</v>
      </c>
    </row>
    <row r="9" spans="2:9" ht="96" x14ac:dyDescent="0.25">
      <c r="B9" s="9" t="s">
        <v>6</v>
      </c>
      <c r="C9" s="10"/>
      <c r="D9" s="27"/>
      <c r="E9" s="33" t="s">
        <v>7</v>
      </c>
      <c r="F9" s="103"/>
      <c r="G9" s="104"/>
      <c r="H9" s="34"/>
      <c r="I9" s="14"/>
    </row>
    <row r="10" spans="2:9" ht="36.75" thickBot="1" x14ac:dyDescent="0.3">
      <c r="B10" s="26" t="s">
        <v>8</v>
      </c>
      <c r="C10" s="27"/>
      <c r="D10" s="34"/>
      <c r="E10" s="12" t="s">
        <v>7</v>
      </c>
      <c r="F10" s="109"/>
      <c r="G10" s="110"/>
      <c r="H10" s="34"/>
      <c r="I10" s="14"/>
    </row>
    <row r="11" spans="2:9" ht="83.25" customHeight="1" thickBot="1" x14ac:dyDescent="0.3">
      <c r="B11" s="35" t="s">
        <v>12</v>
      </c>
      <c r="C11" s="36"/>
      <c r="D11" s="37" t="s">
        <v>7</v>
      </c>
      <c r="E11" s="38">
        <v>174632500</v>
      </c>
      <c r="F11" s="111" t="s">
        <v>7</v>
      </c>
      <c r="G11" s="112"/>
      <c r="H11" s="39">
        <v>176215200</v>
      </c>
      <c r="I11" s="40">
        <v>175423850</v>
      </c>
    </row>
    <row r="12" spans="2:9" ht="83.25" customHeight="1" x14ac:dyDescent="0.25">
      <c r="F12" s="100"/>
      <c r="G12" s="100"/>
    </row>
  </sheetData>
  <mergeCells count="12">
    <mergeCell ref="F12:G12"/>
    <mergeCell ref="D1:E1"/>
    <mergeCell ref="F6:G6"/>
    <mergeCell ref="F7:G7"/>
    <mergeCell ref="F8:G8"/>
    <mergeCell ref="F9:G9"/>
    <mergeCell ref="F10:G10"/>
    <mergeCell ref="F11:G11"/>
    <mergeCell ref="F2:G2"/>
    <mergeCell ref="F3:G3"/>
    <mergeCell ref="F4:G4"/>
    <mergeCell ref="F5:G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06567-6AF7-4CAD-AD4E-A585A6603551}">
  <dimension ref="B1:J10"/>
  <sheetViews>
    <sheetView workbookViewId="0">
      <selection activeCell="J11" sqref="J11"/>
    </sheetView>
  </sheetViews>
  <sheetFormatPr baseColWidth="10" defaultRowHeight="11.25" x14ac:dyDescent="0.2"/>
  <cols>
    <col min="1" max="1" width="8" style="44" customWidth="1"/>
    <col min="2" max="2" width="21.85546875" style="44" customWidth="1"/>
    <col min="3" max="3" width="5.7109375" style="75" bestFit="1" customWidth="1"/>
    <col min="4" max="4" width="10" style="44" bestFit="1" customWidth="1"/>
    <col min="5" max="5" width="11" style="44" customWidth="1"/>
    <col min="6" max="6" width="10" style="76" bestFit="1" customWidth="1"/>
    <col min="7" max="7" width="11.42578125" style="76" customWidth="1"/>
    <col min="8" max="8" width="10" style="44" bestFit="1" customWidth="1"/>
    <col min="9" max="9" width="11.42578125" style="44" customWidth="1"/>
    <col min="10" max="10" width="10.85546875" style="44" bestFit="1" customWidth="1"/>
    <col min="11" max="16384" width="11.42578125" style="44"/>
  </cols>
  <sheetData>
    <row r="1" spans="2:10" ht="15.75" customHeight="1" thickBot="1" x14ac:dyDescent="0.25">
      <c r="C1" s="128" t="s">
        <v>2</v>
      </c>
      <c r="D1" s="129"/>
      <c r="E1" s="130"/>
      <c r="F1" s="119" t="s">
        <v>3</v>
      </c>
      <c r="G1" s="120"/>
      <c r="H1" s="121" t="s">
        <v>22</v>
      </c>
      <c r="I1" s="121"/>
      <c r="J1" s="85" t="s">
        <v>4</v>
      </c>
    </row>
    <row r="2" spans="2:10" ht="23.25" thickBot="1" x14ac:dyDescent="0.25">
      <c r="B2" s="45" t="s">
        <v>13</v>
      </c>
      <c r="C2" s="46" t="s">
        <v>14</v>
      </c>
      <c r="D2" s="46" t="s">
        <v>15</v>
      </c>
      <c r="E2" s="46" t="s">
        <v>16</v>
      </c>
      <c r="F2" s="46" t="s">
        <v>15</v>
      </c>
      <c r="G2" s="46" t="s">
        <v>16</v>
      </c>
      <c r="H2" s="46" t="s">
        <v>15</v>
      </c>
      <c r="I2" s="77" t="s">
        <v>16</v>
      </c>
      <c r="J2" s="82"/>
    </row>
    <row r="3" spans="2:10" ht="27" customHeight="1" x14ac:dyDescent="0.2">
      <c r="B3" s="47" t="s">
        <v>17</v>
      </c>
      <c r="C3" s="48">
        <v>7</v>
      </c>
      <c r="D3" s="49">
        <f>10000000*1.19</f>
        <v>11900000</v>
      </c>
      <c r="E3" s="50">
        <f>D3*C3</f>
        <v>83300000</v>
      </c>
      <c r="F3" s="51">
        <f>11900000*1.19</f>
        <v>14161000</v>
      </c>
      <c r="G3" s="52">
        <f>F3*C3</f>
        <v>99127000</v>
      </c>
      <c r="H3" s="49">
        <f>10080000*1.19</f>
        <v>11995200</v>
      </c>
      <c r="I3" s="78">
        <f>H3*C3</f>
        <v>83966400</v>
      </c>
      <c r="J3" s="52">
        <f>(E3+G3+I3)/3</f>
        <v>88797800</v>
      </c>
    </row>
    <row r="4" spans="2:10" ht="23.25" thickBot="1" x14ac:dyDescent="0.25">
      <c r="B4" s="53" t="s">
        <v>5</v>
      </c>
      <c r="C4" s="54"/>
      <c r="D4" s="55"/>
      <c r="E4" s="56" t="s">
        <v>7</v>
      </c>
      <c r="F4" s="57"/>
      <c r="G4" s="58" t="s">
        <v>7</v>
      </c>
      <c r="H4" s="55"/>
      <c r="I4" s="79" t="s">
        <v>7</v>
      </c>
      <c r="J4" s="59" t="s">
        <v>7</v>
      </c>
    </row>
    <row r="5" spans="2:10" ht="17.25" customHeight="1" x14ac:dyDescent="0.2">
      <c r="B5" s="47" t="s">
        <v>18</v>
      </c>
      <c r="C5" s="48">
        <v>7</v>
      </c>
      <c r="D5" s="49">
        <f>9500000*1.19</f>
        <v>11305000</v>
      </c>
      <c r="E5" s="60">
        <f>D5*C5</f>
        <v>79135000</v>
      </c>
      <c r="F5" s="51">
        <f>11800000*1.19</f>
        <v>14042000</v>
      </c>
      <c r="G5" s="52">
        <f t="shared" ref="G5:G7" si="0">F5*C5</f>
        <v>98294000</v>
      </c>
      <c r="H5" s="49">
        <f>9600000*1.19</f>
        <v>11424000</v>
      </c>
      <c r="I5" s="80">
        <f t="shared" ref="I5:I7" si="1">H5*C5</f>
        <v>79968000</v>
      </c>
      <c r="J5" s="61">
        <f t="shared" ref="J5:J7" si="2">(E5+G5+I5)/3</f>
        <v>85799000</v>
      </c>
    </row>
    <row r="6" spans="2:10" ht="35.25" customHeight="1" thickBot="1" x14ac:dyDescent="0.25">
      <c r="B6" s="53" t="s">
        <v>9</v>
      </c>
      <c r="C6" s="54"/>
      <c r="D6" s="55"/>
      <c r="E6" s="62" t="s">
        <v>7</v>
      </c>
      <c r="F6" s="63"/>
      <c r="G6" s="58" t="s">
        <v>7</v>
      </c>
      <c r="H6" s="55"/>
      <c r="I6" s="79" t="s">
        <v>7</v>
      </c>
      <c r="J6" s="59" t="s">
        <v>7</v>
      </c>
    </row>
    <row r="7" spans="2:10" x14ac:dyDescent="0.2">
      <c r="B7" s="47" t="s">
        <v>19</v>
      </c>
      <c r="C7" s="48">
        <v>1</v>
      </c>
      <c r="D7" s="60">
        <f>10250000*1.19</f>
        <v>12197500</v>
      </c>
      <c r="E7" s="60">
        <f>D7*C7</f>
        <v>12197500</v>
      </c>
      <c r="F7" s="51">
        <f>13500000*1.19</f>
        <v>16065000</v>
      </c>
      <c r="G7" s="52">
        <f t="shared" si="0"/>
        <v>16065000</v>
      </c>
      <c r="H7" s="64">
        <f>10320000*1.19</f>
        <v>12280800</v>
      </c>
      <c r="I7" s="80">
        <f t="shared" si="1"/>
        <v>12280800</v>
      </c>
      <c r="J7" s="61">
        <f t="shared" si="2"/>
        <v>13514433.333333334</v>
      </c>
    </row>
    <row r="8" spans="2:10" ht="26.25" customHeight="1" thickBot="1" x14ac:dyDescent="0.25">
      <c r="B8" s="53" t="s">
        <v>11</v>
      </c>
      <c r="C8" s="54"/>
      <c r="D8" s="65"/>
      <c r="E8" s="66"/>
      <c r="F8" s="57"/>
      <c r="G8" s="58" t="s">
        <v>7</v>
      </c>
      <c r="I8" s="81" t="s">
        <v>7</v>
      </c>
      <c r="J8" s="59" t="s">
        <v>7</v>
      </c>
    </row>
    <row r="9" spans="2:10" x14ac:dyDescent="0.2">
      <c r="B9" s="67" t="s">
        <v>20</v>
      </c>
      <c r="C9" s="68"/>
      <c r="D9" s="67"/>
      <c r="E9" s="126">
        <f>E3+E5+E7</f>
        <v>174632500</v>
      </c>
      <c r="F9" s="69"/>
      <c r="G9" s="122">
        <f ca="1">SUM(G3:G9)</f>
        <v>213486000</v>
      </c>
      <c r="H9" s="70"/>
      <c r="I9" s="124">
        <f ca="1">SUM(I3:I9)</f>
        <v>176215200</v>
      </c>
      <c r="J9" s="83" t="s">
        <v>7</v>
      </c>
    </row>
    <row r="10" spans="2:10" ht="15.75" customHeight="1" thickBot="1" x14ac:dyDescent="0.25">
      <c r="B10" s="71" t="s">
        <v>21</v>
      </c>
      <c r="C10" s="72"/>
      <c r="D10" s="71"/>
      <c r="E10" s="127"/>
      <c r="F10" s="73"/>
      <c r="G10" s="123"/>
      <c r="H10" s="74" t="s">
        <v>7</v>
      </c>
      <c r="I10" s="125"/>
      <c r="J10" s="84">
        <f>J3+J5+J7</f>
        <v>188111233.33333334</v>
      </c>
    </row>
  </sheetData>
  <mergeCells count="6">
    <mergeCell ref="F1:G1"/>
    <mergeCell ref="H1:I1"/>
    <mergeCell ref="G9:G10"/>
    <mergeCell ref="I9:I10"/>
    <mergeCell ref="E9:E10"/>
    <mergeCell ref="C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FBD88-02E2-4175-828A-47A825421A0A}">
  <dimension ref="B1:J14"/>
  <sheetViews>
    <sheetView tabSelected="1" workbookViewId="0">
      <selection activeCell="F10" sqref="F10:F11"/>
    </sheetView>
  </sheetViews>
  <sheetFormatPr baseColWidth="10" defaultRowHeight="15" x14ac:dyDescent="0.25"/>
  <cols>
    <col min="2" max="2" width="31.7109375" customWidth="1"/>
    <col min="3" max="3" width="5.7109375" bestFit="1" customWidth="1"/>
    <col min="4" max="4" width="16" customWidth="1"/>
    <col min="5" max="5" width="10.5703125" customWidth="1"/>
    <col min="6" max="6" width="10" customWidth="1"/>
    <col min="7" max="7" width="11.42578125" customWidth="1"/>
    <col min="8" max="8" width="10.42578125" customWidth="1"/>
    <col min="9" max="9" width="10.7109375" customWidth="1"/>
    <col min="10" max="10" width="10.85546875" customWidth="1"/>
  </cols>
  <sheetData>
    <row r="1" spans="2:10" x14ac:dyDescent="0.25">
      <c r="D1" t="s">
        <v>23</v>
      </c>
      <c r="F1" t="s">
        <v>24</v>
      </c>
      <c r="H1" t="s">
        <v>25</v>
      </c>
    </row>
    <row r="2" spans="2:10" ht="16.5" customHeight="1" x14ac:dyDescent="0.25">
      <c r="B2" s="138" t="s">
        <v>13</v>
      </c>
      <c r="C2" s="141" t="s">
        <v>2</v>
      </c>
      <c r="D2" s="141"/>
      <c r="E2" s="141"/>
      <c r="F2" s="143" t="s">
        <v>3</v>
      </c>
      <c r="G2" s="143"/>
      <c r="H2" s="142" t="s">
        <v>22</v>
      </c>
      <c r="I2" s="142"/>
      <c r="J2" s="87" t="s">
        <v>4</v>
      </c>
    </row>
    <row r="3" spans="2:10" ht="22.5" x14ac:dyDescent="0.25">
      <c r="B3" s="138"/>
      <c r="C3" s="88" t="s">
        <v>14</v>
      </c>
      <c r="D3" s="88" t="s">
        <v>15</v>
      </c>
      <c r="E3" s="88" t="s">
        <v>16</v>
      </c>
      <c r="F3" s="88" t="s">
        <v>15</v>
      </c>
      <c r="G3" s="88" t="s">
        <v>16</v>
      </c>
      <c r="H3" s="88" t="s">
        <v>15</v>
      </c>
      <c r="I3" s="88" t="s">
        <v>16</v>
      </c>
      <c r="J3" s="89"/>
    </row>
    <row r="4" spans="2:10" ht="15" customHeight="1" x14ac:dyDescent="0.25">
      <c r="B4" s="98" t="s">
        <v>17</v>
      </c>
      <c r="C4" s="90">
        <v>1</v>
      </c>
      <c r="D4" s="91">
        <v>11900000</v>
      </c>
      <c r="E4" s="92">
        <v>11900000</v>
      </c>
      <c r="F4" s="91">
        <v>14161000</v>
      </c>
      <c r="G4" s="95">
        <v>14161000</v>
      </c>
      <c r="H4" s="93">
        <f>10080000*1.19</f>
        <v>11995200</v>
      </c>
      <c r="I4" s="94">
        <f>H4*C4</f>
        <v>11995200</v>
      </c>
      <c r="J4" s="94">
        <f>(E4+I4+G4)/3</f>
        <v>12685400</v>
      </c>
    </row>
    <row r="5" spans="2:10" ht="24" customHeight="1" x14ac:dyDescent="0.25">
      <c r="B5" s="99" t="s">
        <v>5</v>
      </c>
      <c r="C5" s="90"/>
      <c r="D5" s="96"/>
      <c r="E5" s="90" t="s">
        <v>7</v>
      </c>
      <c r="F5" s="96"/>
      <c r="G5" s="89" t="s">
        <v>7</v>
      </c>
      <c r="H5" s="89"/>
      <c r="I5" s="89" t="s">
        <v>7</v>
      </c>
      <c r="J5" s="94" t="s">
        <v>7</v>
      </c>
    </row>
    <row r="6" spans="2:10" ht="15" customHeight="1" x14ac:dyDescent="0.25">
      <c r="B6" s="98" t="s">
        <v>18</v>
      </c>
      <c r="C6" s="90">
        <v>5</v>
      </c>
      <c r="D6" s="91">
        <v>11305000</v>
      </c>
      <c r="E6" s="91">
        <f>D6*C6</f>
        <v>56525000</v>
      </c>
      <c r="F6" s="91">
        <v>14042000</v>
      </c>
      <c r="G6" s="95">
        <v>70210000</v>
      </c>
      <c r="H6" s="93">
        <f>9600000*1.19</f>
        <v>11424000</v>
      </c>
      <c r="I6" s="94">
        <f>H6*C6</f>
        <v>57120000</v>
      </c>
      <c r="J6" s="94">
        <f t="shared" ref="J5:J8" si="0">(E6+I6+G6)/3</f>
        <v>61285000</v>
      </c>
    </row>
    <row r="7" spans="2:10" ht="24.75" customHeight="1" x14ac:dyDescent="0.25">
      <c r="B7" s="99" t="s">
        <v>9</v>
      </c>
      <c r="C7" s="90"/>
      <c r="D7" s="96"/>
      <c r="E7" s="96" t="s">
        <v>7</v>
      </c>
      <c r="F7" s="96"/>
      <c r="G7" s="89" t="s">
        <v>7</v>
      </c>
      <c r="H7" s="93" t="s">
        <v>7</v>
      </c>
      <c r="I7" s="89" t="s">
        <v>7</v>
      </c>
      <c r="J7" s="94" t="s">
        <v>7</v>
      </c>
    </row>
    <row r="8" spans="2:10" ht="15" customHeight="1" x14ac:dyDescent="0.25">
      <c r="B8" s="98" t="s">
        <v>19</v>
      </c>
      <c r="C8" s="90">
        <v>1</v>
      </c>
      <c r="D8" s="91">
        <v>12197500</v>
      </c>
      <c r="E8" s="91">
        <v>12197500</v>
      </c>
      <c r="F8" s="91">
        <v>16065000</v>
      </c>
      <c r="G8" s="95">
        <v>16065000</v>
      </c>
      <c r="H8" s="93">
        <f>10320000*1.19</f>
        <v>12280800</v>
      </c>
      <c r="I8" s="94">
        <v>12280800</v>
      </c>
      <c r="J8" s="94">
        <f t="shared" si="0"/>
        <v>13514433.333333334</v>
      </c>
    </row>
    <row r="9" spans="2:10" ht="23.25" customHeight="1" x14ac:dyDescent="0.25">
      <c r="B9" s="99" t="s">
        <v>11</v>
      </c>
      <c r="C9" s="90"/>
      <c r="D9" s="96"/>
      <c r="E9" s="96"/>
      <c r="F9" s="97"/>
      <c r="G9" s="89" t="s">
        <v>7</v>
      </c>
      <c r="H9" s="89"/>
      <c r="I9" s="89" t="s">
        <v>7</v>
      </c>
      <c r="J9" s="89" t="s">
        <v>7</v>
      </c>
    </row>
    <row r="10" spans="2:10" x14ac:dyDescent="0.25">
      <c r="B10" s="139" t="s">
        <v>20</v>
      </c>
      <c r="C10" s="131"/>
      <c r="D10" s="132"/>
      <c r="E10" s="135">
        <f>SUM(E4:E9)</f>
        <v>80622500</v>
      </c>
      <c r="F10" s="135" t="s">
        <v>7</v>
      </c>
      <c r="G10" s="135">
        <f>SUM(G4:G9)</f>
        <v>100436000</v>
      </c>
      <c r="H10" s="135" t="s">
        <v>7</v>
      </c>
      <c r="I10" s="135">
        <f>SUM(I4:I9)</f>
        <v>81396000</v>
      </c>
      <c r="J10" s="136">
        <f>(J4+J6+J8)</f>
        <v>87484833.333333328</v>
      </c>
    </row>
    <row r="11" spans="2:10" x14ac:dyDescent="0.25">
      <c r="B11" s="140"/>
      <c r="C11" s="133"/>
      <c r="D11" s="134"/>
      <c r="E11" s="135"/>
      <c r="F11" s="135"/>
      <c r="G11" s="135"/>
      <c r="H11" s="135"/>
      <c r="I11" s="135"/>
      <c r="J11" s="137"/>
    </row>
    <row r="12" spans="2:10" x14ac:dyDescent="0.25">
      <c r="G12" s="86" t="s">
        <v>7</v>
      </c>
      <c r="H12" s="86"/>
      <c r="I12" s="86"/>
      <c r="J12">
        <v>685400</v>
      </c>
    </row>
    <row r="13" spans="2:10" x14ac:dyDescent="0.25">
      <c r="G13" s="86" t="s">
        <v>7</v>
      </c>
      <c r="H13" s="86"/>
      <c r="I13" s="86"/>
    </row>
    <row r="14" spans="2:10" x14ac:dyDescent="0.25">
      <c r="D14" s="144">
        <f>10250000*1.19</f>
        <v>12197500</v>
      </c>
    </row>
  </sheetData>
  <mergeCells count="12">
    <mergeCell ref="C10:D11"/>
    <mergeCell ref="H10:H11"/>
    <mergeCell ref="F10:F11"/>
    <mergeCell ref="J10:J11"/>
    <mergeCell ref="B2:B3"/>
    <mergeCell ref="B10:B11"/>
    <mergeCell ref="E10:E11"/>
    <mergeCell ref="I10:I11"/>
    <mergeCell ref="G10:G11"/>
    <mergeCell ref="C2:E2"/>
    <mergeCell ref="H2:I2"/>
    <mergeCell ref="F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2023-08-08T13:56:27Z</dcterms:created>
  <dcterms:modified xsi:type="dcterms:W3CDTF">2023-10-20T17:05:31Z</dcterms:modified>
</cp:coreProperties>
</file>