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CASA\Downloads\SENA\Nueva carpeta\"/>
    </mc:Choice>
  </mc:AlternateContent>
  <xr:revisionPtr revIDLastSave="0" documentId="13_ncr:1_{0139A0AB-04C9-4411-9823-44B77B0FECD8}" xr6:coauthVersionLast="47" xr6:coauthVersionMax="47" xr10:uidLastSave="{00000000-0000-0000-0000-000000000000}"/>
  <bookViews>
    <workbookView xWindow="-110" yWindow="-110" windowWidth="19420" windowHeight="10300" tabRatio="598" xr2:uid="{00000000-000D-0000-FFFF-FFFF00000000}"/>
  </bookViews>
  <sheets>
    <sheet name="ANEXO 2 TITULADA INTEGRALIDAD" sheetId="26" r:id="rId1"/>
  </sheets>
  <definedNames>
    <definedName name="_xlnm._FilterDatabase" localSheetId="0" hidden="1">'ANEXO 2 TITULADA INTEGRALIDAD'!$A$15:$U$15</definedName>
    <definedName name="_xlnm.Print_Area" localSheetId="0">'ANEXO 2 TITULADA INTEGRALIDAD'!$A$1:$U$30</definedName>
  </definedNames>
  <calcPr calcId="191029"/>
</workbook>
</file>

<file path=xl/calcChain.xml><?xml version="1.0" encoding="utf-8"?>
<calcChain xmlns="http://schemas.openxmlformats.org/spreadsheetml/2006/main">
  <c r="N16" i="26" l="1"/>
  <c r="R18" i="26"/>
  <c r="F19" i="26" l="1"/>
  <c r="N18" i="26"/>
  <c r="S18" i="26" s="1"/>
  <c r="N26" i="26"/>
  <c r="O26" i="26" s="1"/>
  <c r="N17" i="26" l="1"/>
  <c r="R17" i="26" l="1"/>
  <c r="S17" i="26"/>
  <c r="N19" i="26" l="1"/>
  <c r="S19" i="26" s="1"/>
  <c r="R16" i="26" l="1"/>
  <c r="S16" i="26"/>
  <c r="A10" i="26" l="1"/>
</calcChain>
</file>

<file path=xl/sharedStrings.xml><?xml version="1.0" encoding="utf-8"?>
<sst xmlns="http://schemas.openxmlformats.org/spreadsheetml/2006/main" count="75" uniqueCount="62">
  <si>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</si>
  <si>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</si>
  <si>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</si>
  <si>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</si>
  <si>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ANEXO FORMACION TITULADA - INTEGRALIDAD DE LA FORMACION </t>
  </si>
  <si>
    <t>TOPE GLOBAL PROGRAMADO</t>
  </si>
  <si>
    <t xml:space="preserve">ELABORADO POR:  </t>
  </si>
  <si>
    <t>SALDO</t>
  </si>
  <si>
    <t>Nombre: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</si>
  <si>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</si>
  <si>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</si>
  <si>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</si>
  <si>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</si>
  <si>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</si>
  <si>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</si>
  <si>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CONVOCATORIA</t>
  </si>
  <si>
    <t>CONTRATO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</si>
  <si>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</si>
  <si>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</si>
  <si>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</si>
  <si>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</si>
  <si>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</si>
  <si>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</si>
  <si>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</si>
  <si>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</si>
  <si>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</si>
  <si>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</si>
  <si>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</si>
  <si>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</si>
  <si>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</si>
  <si>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</si>
  <si>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</si>
  <si>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COMPETENCIA</t>
  </si>
  <si>
    <t>Requisitos Academicos</t>
  </si>
  <si>
    <t>Experiencia</t>
  </si>
  <si>
    <t>TECNICOS Y/O TECNOLOGOS</t>
  </si>
  <si>
    <t>Regional Cauca-Centro de Comercio y Servicios</t>
  </si>
  <si>
    <t>Operario-Tecnico-Tecnologo</t>
  </si>
  <si>
    <t>Prestación de servicios</t>
  </si>
  <si>
    <t>24 MESES</t>
  </si>
  <si>
    <t>TITULADA 
INSTITUCIONAL DE INTEGRALIDAD DE LA FORMACIÓN - INTERACCIÓN CONSIGO MISMO, CON LOS DEMÁS, CON LA NATURALEZA Y CON LA TRASCENDENCIA</t>
  </si>
  <si>
    <t xml:space="preserve">17739- Balboa / 17960 - Miranda / 17968 Popayán </t>
  </si>
  <si>
    <t>Balboa
Miranda
Popayán</t>
  </si>
  <si>
    <t>PROMOVER LA INTERACCIÓN IDÓNEA CONSIGO MISMO, CON LOS DEMÁS Y CON
LA NATURALEZA EN LOS CONTEXTOS LABORAL Y SOCIAL</t>
  </si>
  <si>
    <t xml:space="preserve">Título profesional en los núcleos de conocimiento de Antropología, artes liberales, o Filosofía, teología y afines, o Educación, o Sociología, trabajo social y afine, o Psicología, o Administración. Tarjeta Profesional en los Casos Exigidos por la Ley Veinticuatro (24) meses de experiencia distribuida así: </t>
  </si>
  <si>
    <t>Doce (12) meses de experiencia laboral relacionada con el desempeño en el área y doce (12) meses en docencia o instrucción.</t>
  </si>
  <si>
    <t>TITULADA                                                                                         INSTITUCIONAL DE PEDAGOGÍA - EDUMÁTICA EN LA FORMACIÓN PROFESIONAL</t>
  </si>
  <si>
    <t>22787 - Popayán  / 17993 - Balboa /  18000- Miranda</t>
  </si>
  <si>
    <t>Balboa 
Miranda
Popayán</t>
  </si>
  <si>
    <t>UTILIZAR HERRAMIENTAS INFORMÁTICAS DE ACUERDO CON LAS NECESIDADES DE MANEJO DE INFORMACIÓN</t>
  </si>
  <si>
    <t>TOTALES</t>
  </si>
  <si>
    <t>OLGA LUCIA HOYOS ASTUDILLO</t>
  </si>
  <si>
    <t>HAROL ARMANDO ROSERO SALAZAR</t>
  </si>
  <si>
    <t>Subdirector Encargado  del Centro de Comercio y Servicios</t>
  </si>
  <si>
    <t>1: profesional universitario en: ingeniería de sistemas profesional en sistemas de información.</t>
  </si>
  <si>
    <t>requisitos de experiencia laboral alternativa 1: veinticuatro (24) meses de experiencia: de los cuales dieciocho (18) meses estarán relacionados con el ejercicio de la profesión u oficio objeto de la formación profesional y seis (6) meses en labores de docencia</t>
  </si>
  <si>
    <t>PERIODO : AÑO 2023</t>
  </si>
  <si>
    <t>TITULADA 
INSTITUCIONAL DE PEDAGOGÍA - PROTECCIÓN AMBIENTAL, SEGURIDAD Y SALUD EN EL TRABAJO</t>
  </si>
  <si>
    <t>APLICAR PRÁCTICAS DE PROTECCIÓN AMBIENTAL, SEGURIDAD Y SALUD EN EL
TRABAJO DE ACUERDO CON LAS POLÍTICAS ORGANIZACIONALES Y LA
NORMATIVIDAD VIGENTE</t>
  </si>
  <si>
    <t xml:space="preserve">Título profesional en los núcleos de conocimiento de Otras ingenierías, o Ingeniería administrativa y afines, o Salud pública, o Ingeniería química y afines, o Enfermería, o Medicina, o Terapias, o Ingeniería ambiental, sanitaria y afines, o Sociología, trabajo social y afines, o Psicología, o Ingeniería industrial y afines, o  administración. Tarjeta Profesional en los Casos Exigidos por la Ley. </t>
  </si>
  <si>
    <t>Veinticuatro (24) meses de experiencia distribuida así: Doce (12) meses de experiencia laboral relacionada con el desempeño en el área y doce (12) meses en docencia o instrucción.</t>
  </si>
  <si>
    <t>CDP 3923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</si>
</sst>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87">
    <xf numFmtId="0" fontId="0" fillId="0" borderId="0" xfId="0"/>
    <xf numFmtId="165" fontId="2" fillId="0" borderId="1" xfId="3" applyNumberFormat="1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horizontal="left" vertical="center" wrapText="1"/>
    </xf>
    <xf numFmtId="165" fontId="2" fillId="0" borderId="2" xfId="3" applyNumberFormat="1" applyFont="1" applyFill="1" applyBorder="1" applyAlignment="1">
      <alignment horizontal="center" vertical="center" wrapText="1"/>
    </xf>
    <xf numFmtId="165" fontId="2" fillId="0" borderId="3" xfId="3" applyNumberFormat="1" applyFont="1" applyFill="1" applyBorder="1" applyAlignment="1">
      <alignment horizontal="center" vertical="center" wrapText="1"/>
    </xf>
    <xf numFmtId="165" fontId="2" fillId="0" borderId="0" xfId="3" applyNumberFormat="1" applyFont="1" applyFill="1" applyBorder="1" applyAlignment="1">
      <alignment horizontal="center" vertical="center" wrapText="1"/>
    </xf>
    <xf numFmtId="41" fontId="9" fillId="0" borderId="0" xfId="2" applyFont="1" applyFill="1" applyBorder="1"/>
    <xf numFmtId="41" fontId="9" fillId="0" borderId="1" xfId="2" applyFont="1" applyFill="1" applyBorder="1"/>
    <xf numFmtId="0" fontId="11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/>
    </xf>
    <xf numFmtId="0" fontId="2" fillId="0" borderId="0" xfId="5" applyFont="1" applyAlignment="1">
      <alignment horizontal="left"/>
    </xf>
    <xf numFmtId="0" fontId="2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left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9" fontId="2" fillId="0" borderId="1" xfId="5" applyNumberFormat="1" applyFont="1" applyBorder="1" applyAlignment="1">
      <alignment horizontal="center" vertical="center" wrapText="1"/>
    </xf>
    <xf numFmtId="0" fontId="9" fillId="0" borderId="1" xfId="0" applyFont="1" applyBorder="1"/>
    <xf numFmtId="3" fontId="2" fillId="0" borderId="2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3" fontId="2" fillId="0" borderId="5" xfId="5" applyNumberFormat="1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center" vertical="center" wrapText="1"/>
    </xf>
    <xf numFmtId="0" fontId="9" fillId="0" borderId="3" xfId="0" applyFont="1" applyBorder="1"/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3" fontId="5" fillId="0" borderId="1" xfId="5" applyNumberFormat="1" applyFont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17" fillId="0" borderId="1" xfId="5" applyNumberFormat="1" applyFont="1" applyBorder="1" applyAlignment="1">
      <alignment horizontal="center" vertical="center" wrapText="1"/>
    </xf>
    <xf numFmtId="14" fontId="3" fillId="0" borderId="1" xfId="5" applyNumberFormat="1" applyFont="1" applyBorder="1" applyAlignment="1">
      <alignment horizontal="center" vertical="center" wrapText="1"/>
    </xf>
    <xf numFmtId="3" fontId="13" fillId="0" borderId="1" xfId="0" applyNumberFormat="1" applyFont="1" applyBorder="1"/>
    <xf numFmtId="3" fontId="15" fillId="0" borderId="1" xfId="0" applyNumberFormat="1" applyFont="1" applyBorder="1" applyAlignment="1">
      <alignment horizontal="center"/>
    </xf>
    <xf numFmtId="0" fontId="10" fillId="0" borderId="0" xfId="0" applyFont="1"/>
    <xf numFmtId="3" fontId="9" fillId="0" borderId="0" xfId="0" applyNumberFormat="1" applyFont="1"/>
    <xf numFmtId="43" fontId="9" fillId="0" borderId="0" xfId="1" applyFont="1" applyFill="1"/>
    <xf numFmtId="0" fontId="2" fillId="0" borderId="11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14" xfId="5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right" vertical="center"/>
    </xf>
    <xf numFmtId="14" fontId="5" fillId="2" borderId="1" xfId="0" applyNumberFormat="1" applyFont="1" applyFill="1" applyBorder="1" applyAlignment="1">
      <alignment horizontal="center" vertical="center"/>
    </xf>
    <xf numFmtId="41" fontId="5" fillId="2" borderId="1" xfId="2" applyFont="1" applyFill="1" applyBorder="1" applyAlignment="1">
      <alignment vertical="center"/>
    </xf>
    <xf numFmtId="166" fontId="9" fillId="0" borderId="0" xfId="10" applyNumberFormat="1" applyFont="1"/>
    <xf numFmtId="0" fontId="12" fillId="0" borderId="0" xfId="0" applyFont="1" applyAlignment="1">
      <alignment horizontal="center"/>
    </xf>
    <xf numFmtId="3" fontId="3" fillId="0" borderId="1" xfId="5" applyNumberFormat="1" applyFont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 wrapText="1"/>
    </xf>
    <xf numFmtId="165" fontId="2" fillId="0" borderId="2" xfId="3" applyNumberFormat="1" applyFont="1" applyFill="1" applyBorder="1" applyAlignment="1">
      <alignment horizontal="left" vertical="center" wrapText="1"/>
    </xf>
    <xf numFmtId="165" fontId="2" fillId="0" borderId="5" xfId="3" applyNumberFormat="1" applyFont="1" applyFill="1" applyBorder="1" applyAlignment="1">
      <alignment horizontal="left" vertical="center" wrapText="1"/>
    </xf>
    <xf numFmtId="165" fontId="2" fillId="0" borderId="6" xfId="3" applyNumberFormat="1" applyFont="1" applyFill="1" applyBorder="1" applyAlignment="1">
      <alignment horizontal="left" vertical="center" wrapText="1"/>
    </xf>
    <xf numFmtId="0" fontId="2" fillId="0" borderId="1" xfId="5" applyFont="1" applyBorder="1" applyAlignment="1">
      <alignment horizontal="left" vertical="center" wrapText="1"/>
    </xf>
    <xf numFmtId="165" fontId="2" fillId="0" borderId="1" xfId="3" applyNumberFormat="1" applyFont="1" applyFill="1" applyBorder="1" applyAlignment="1">
      <alignment horizontal="center" vertical="center" wrapText="1"/>
    </xf>
    <xf numFmtId="3" fontId="2" fillId="0" borderId="11" xfId="5" applyNumberFormat="1" applyFont="1" applyBorder="1" applyAlignment="1">
      <alignment horizontal="center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 wrapText="1"/>
    </xf>
    <xf numFmtId="3" fontId="2" fillId="0" borderId="2" xfId="5" applyNumberFormat="1" applyFont="1" applyBorder="1" applyAlignment="1">
      <alignment horizontal="center" vertical="center" wrapText="1"/>
    </xf>
    <xf numFmtId="3" fontId="2" fillId="0" borderId="6" xfId="5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 wrapText="1"/>
    </xf>
    <xf numFmtId="3" fontId="2" fillId="0" borderId="7" xfId="5" applyNumberFormat="1" applyFont="1" applyBorder="1" applyAlignment="1">
      <alignment horizontal="center" vertical="center" wrapText="1"/>
    </xf>
    <xf numFmtId="3" fontId="2" fillId="0" borderId="12" xfId="5" applyNumberFormat="1" applyFont="1" applyBorder="1" applyAlignment="1">
      <alignment horizontal="center" vertical="center" wrapText="1"/>
    </xf>
    <xf numFmtId="3" fontId="2" fillId="0" borderId="8" xfId="5" applyNumberFormat="1" applyFont="1" applyBorder="1" applyAlignment="1">
      <alignment horizontal="center" vertical="center" wrapText="1"/>
    </xf>
    <xf numFmtId="3" fontId="2" fillId="0" borderId="9" xfId="5" applyNumberFormat="1" applyFont="1" applyBorder="1" applyAlignment="1">
      <alignment horizontal="center" vertical="center" wrapText="1"/>
    </xf>
    <xf numFmtId="3" fontId="2" fillId="0" borderId="13" xfId="5" applyNumberFormat="1" applyFont="1" applyBorder="1" applyAlignment="1">
      <alignment horizontal="center" vertical="center" wrapText="1"/>
    </xf>
    <xf numFmtId="3" fontId="2" fillId="0" borderId="10" xfId="5" applyNumberFormat="1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2" fillId="0" borderId="1" xfId="5" applyFont="1" applyBorder="1" applyAlignment="1">
      <alignment horizontal="center" vertical="center"/>
    </xf>
    <xf numFmtId="0" fontId="2" fillId="0" borderId="6" xfId="5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5" applyFont="1" applyBorder="1" applyAlignment="1">
      <alignment horizontal="left" vertical="center"/>
    </xf>
  </cellXfs>
  <cellStyles count="11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Moneda" xfId="10" builtinId="4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170960</xdr:colOff>
      <xdr:row>0</xdr:row>
      <xdr:rowOff>36635</xdr:rowOff>
    </xdr:from>
    <xdr:to>
      <xdr:col>13</xdr:col>
      <xdr:colOff>884065</xdr:colOff>
      <xdr:row>2</xdr:row>
      <xdr:rowOff>66040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799A6FD-72E5-4B1D-AC3D-4CB87AE1A94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0672" y="36635"/>
          <a:ext cx="713105" cy="70104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830384</xdr:colOff>
      <xdr:row>20</xdr:row>
      <xdr:rowOff>48845</xdr:rowOff>
    </xdr:from>
    <xdr:to>
      <xdr:col>14</xdr:col>
      <xdr:colOff>14989</xdr:colOff>
      <xdr:row>21</xdr:row>
      <xdr:rowOff>48846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F57321-D128-B381-840C-17A8C98D4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61057" y="9634903"/>
          <a:ext cx="1883355" cy="793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"/>
  <sheetViews>
    <sheetView tabSelected="1" view="pageBreakPreview" topLeftCell="E14" zoomScale="78" zoomScaleNormal="78" zoomScaleSheetLayoutView="78" workbookViewId="0">
      <selection activeCell="N17" sqref="N17"/>
    </sheetView>
  </sheetViews>
  <sheetFormatPr baseColWidth="10" defaultColWidth="11.453125" defaultRowHeight="14" x14ac:dyDescent="0.3"/>
  <cols>
    <col min="1" max="1" width="22.26953125" style="9" bestFit="1" customWidth="1"/>
    <col min="2" max="2" width="23.54296875" style="9" bestFit="1" customWidth="1"/>
    <col min="3" max="3" width="43.453125" style="9" customWidth="1"/>
    <col min="4" max="4" width="43.453125" style="9" hidden="1" customWidth="1"/>
    <col min="5" max="5" width="29.54296875" style="9" customWidth="1"/>
    <col min="6" max="6" width="13.453125" style="9" bestFit="1" customWidth="1"/>
    <col min="7" max="8" width="13.453125" style="9" hidden="1" customWidth="1"/>
    <col min="9" max="9" width="12.453125" style="9" bestFit="1" customWidth="1"/>
    <col min="10" max="10" width="10.453125" style="9" bestFit="1" customWidth="1"/>
    <col min="11" max="11" width="9.81640625" style="9" bestFit="1" customWidth="1"/>
    <col min="12" max="12" width="14" style="9" bestFit="1" customWidth="1"/>
    <col min="13" max="13" width="16.54296875" style="9" bestFit="1" customWidth="1"/>
    <col min="14" max="14" width="24" style="9" bestFit="1" customWidth="1"/>
    <col min="15" max="15" width="44.7265625" style="9" customWidth="1"/>
    <col min="16" max="16" width="37.54296875" style="9" customWidth="1"/>
    <col min="17" max="17" width="48.81640625" style="9" customWidth="1"/>
    <col min="18" max="18" width="13.7265625" style="9" bestFit="1" customWidth="1"/>
    <col min="19" max="19" width="13.81640625" style="9" bestFit="1" customWidth="1"/>
    <col min="20" max="20" width="12.1796875" style="9" bestFit="1" customWidth="1"/>
    <col min="21" max="21" width="19.54296875" style="9" bestFit="1" customWidth="1"/>
    <col min="22" max="16384" width="11.453125" style="9"/>
  </cols>
  <sheetData>
    <row r="1" spans="1:21" ht="21.75" customHeight="1" x14ac:dyDescent="0.3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" t="s">
        <v>0</v>
      </c>
    </row>
    <row r="2" spans="1:21" ht="30.75" customHeight="1" x14ac:dyDescent="0.3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10" t="s">
        <v>1</v>
      </c>
    </row>
    <row r="3" spans="1:21" ht="34.5" customHeight="1" x14ac:dyDescent="0.3">
      <c r="A3" s="60" t="s">
        <v>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1" x14ac:dyDescent="0.3">
      <c r="A4" s="81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21" x14ac:dyDescent="0.3">
      <c r="A5" s="82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4"/>
    </row>
    <row r="6" spans="1:21" x14ac:dyDescent="0.3">
      <c r="A6" s="85" t="s">
        <v>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</row>
    <row r="8" spans="1:21" x14ac:dyDescent="0.3">
      <c r="A8" s="75" t="s">
        <v>56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11"/>
      <c r="O8" s="12"/>
      <c r="P8" s="12"/>
      <c r="Q8" s="12"/>
      <c r="R8" s="12"/>
      <c r="S8" s="12"/>
      <c r="T8" s="12"/>
    </row>
    <row r="9" spans="1:21" x14ac:dyDescent="0.3">
      <c r="A9" s="86" t="s">
        <v>5</v>
      </c>
      <c r="B9" s="86"/>
      <c r="C9" s="86"/>
      <c r="D9" s="13"/>
      <c r="E9" s="14"/>
      <c r="F9" s="15"/>
      <c r="G9" s="15"/>
      <c r="H9" s="15"/>
      <c r="I9" s="1"/>
      <c r="J9" s="1"/>
      <c r="K9" s="1"/>
      <c r="L9" s="1"/>
      <c r="M9" s="4"/>
      <c r="N9" s="4"/>
      <c r="O9" s="5"/>
      <c r="P9" s="5"/>
      <c r="Q9" s="5"/>
      <c r="R9" s="5"/>
      <c r="S9" s="5"/>
      <c r="T9" s="5"/>
    </row>
    <row r="10" spans="1:21" x14ac:dyDescent="0.3">
      <c r="A10" s="50">
        <f>N19</f>
        <v>14668000</v>
      </c>
      <c r="B10" s="51"/>
      <c r="C10" s="51"/>
      <c r="D10" s="16"/>
      <c r="E10" s="16"/>
      <c r="F10" s="17"/>
      <c r="G10" s="17"/>
      <c r="H10" s="17"/>
      <c r="I10" s="1"/>
      <c r="J10" s="1"/>
      <c r="K10" s="15"/>
      <c r="L10" s="3"/>
      <c r="M10" s="52" t="s">
        <v>6</v>
      </c>
      <c r="N10" s="53"/>
      <c r="O10" s="53"/>
      <c r="P10" s="53"/>
      <c r="Q10" s="53"/>
      <c r="R10" s="53"/>
      <c r="S10" s="53"/>
      <c r="T10" s="53"/>
      <c r="U10" s="54"/>
    </row>
    <row r="11" spans="1:21" x14ac:dyDescent="0.3">
      <c r="A11" s="55" t="s">
        <v>7</v>
      </c>
      <c r="B11" s="51"/>
      <c r="C11" s="51"/>
      <c r="D11" s="16"/>
      <c r="E11" s="16"/>
      <c r="F11" s="17"/>
      <c r="G11" s="17"/>
      <c r="H11" s="17"/>
      <c r="I11" s="1"/>
      <c r="J11" s="1"/>
      <c r="K11" s="1"/>
      <c r="L11" s="3"/>
      <c r="M11" s="2" t="s">
        <v>8</v>
      </c>
      <c r="N11" s="53" t="s">
        <v>51</v>
      </c>
      <c r="O11" s="53"/>
      <c r="P11" s="53"/>
      <c r="Q11" s="53"/>
      <c r="R11" s="53"/>
      <c r="S11" s="53"/>
      <c r="T11" s="53"/>
      <c r="U11" s="54"/>
    </row>
    <row r="12" spans="1:21" ht="21" x14ac:dyDescent="0.3">
      <c r="A12" s="55" t="s">
        <v>9</v>
      </c>
      <c r="B12" s="51"/>
      <c r="C12" s="51"/>
      <c r="D12" s="16"/>
      <c r="E12" s="16"/>
      <c r="F12" s="18"/>
      <c r="G12" s="18"/>
      <c r="H12" s="18"/>
      <c r="I12" s="1"/>
      <c r="J12" s="1"/>
      <c r="K12" s="1"/>
      <c r="L12" s="3"/>
      <c r="M12" s="1" t="s">
        <v>10</v>
      </c>
      <c r="N12" s="2" t="s">
        <v>11</v>
      </c>
      <c r="O12" s="2"/>
      <c r="P12" s="2"/>
      <c r="Q12" s="2"/>
      <c r="R12" s="2"/>
      <c r="S12" s="2"/>
      <c r="T12" s="2"/>
      <c r="U12" s="19"/>
    </row>
    <row r="13" spans="1:21" ht="42.75" customHeight="1" x14ac:dyDescent="0.3">
      <c r="A13" s="65" t="s">
        <v>12</v>
      </c>
      <c r="B13" s="61" t="s">
        <v>13</v>
      </c>
      <c r="C13" s="61" t="s">
        <v>14</v>
      </c>
      <c r="D13" s="61" t="s">
        <v>15</v>
      </c>
      <c r="E13" s="61" t="s">
        <v>16</v>
      </c>
      <c r="F13" s="61" t="s">
        <v>17</v>
      </c>
      <c r="G13" s="61" t="s">
        <v>18</v>
      </c>
      <c r="H13" s="42"/>
      <c r="I13" s="76" t="s">
        <v>19</v>
      </c>
      <c r="J13" s="77"/>
      <c r="K13" s="56" t="s">
        <v>20</v>
      </c>
      <c r="L13" s="56"/>
      <c r="M13" s="57" t="s">
        <v>21</v>
      </c>
      <c r="N13" s="57" t="s">
        <v>22</v>
      </c>
      <c r="O13" s="69" t="s">
        <v>23</v>
      </c>
      <c r="P13" s="70"/>
      <c r="Q13" s="71"/>
      <c r="R13" s="57" t="s">
        <v>21</v>
      </c>
      <c r="S13" s="57" t="s">
        <v>22</v>
      </c>
      <c r="T13" s="20" t="s">
        <v>24</v>
      </c>
      <c r="U13" s="59" t="s">
        <v>25</v>
      </c>
    </row>
    <row r="14" spans="1:21" ht="30.75" customHeight="1" x14ac:dyDescent="0.3">
      <c r="A14" s="66"/>
      <c r="B14" s="68"/>
      <c r="C14" s="68"/>
      <c r="D14" s="68"/>
      <c r="E14" s="68"/>
      <c r="F14" s="68"/>
      <c r="G14" s="68"/>
      <c r="H14" s="43"/>
      <c r="I14" s="78"/>
      <c r="J14" s="79"/>
      <c r="K14" s="61" t="s">
        <v>26</v>
      </c>
      <c r="L14" s="61" t="s">
        <v>27</v>
      </c>
      <c r="M14" s="58"/>
      <c r="N14" s="58"/>
      <c r="O14" s="72"/>
      <c r="P14" s="73"/>
      <c r="Q14" s="74"/>
      <c r="R14" s="58"/>
      <c r="S14" s="58"/>
      <c r="T14" s="17" t="s">
        <v>28</v>
      </c>
      <c r="U14" s="60"/>
    </row>
    <row r="15" spans="1:21" ht="18" customHeight="1" x14ac:dyDescent="0.3">
      <c r="A15" s="67"/>
      <c r="B15" s="62"/>
      <c r="C15" s="62"/>
      <c r="D15" s="62"/>
      <c r="E15" s="62"/>
      <c r="F15" s="62"/>
      <c r="G15" s="62"/>
      <c r="H15" s="41"/>
      <c r="I15" s="21" t="s">
        <v>29</v>
      </c>
      <c r="J15" s="21" t="s">
        <v>30</v>
      </c>
      <c r="K15" s="62"/>
      <c r="L15" s="62"/>
      <c r="M15" s="63" t="s">
        <v>31</v>
      </c>
      <c r="N15" s="64"/>
      <c r="O15" s="22" t="s">
        <v>32</v>
      </c>
      <c r="P15" s="22" t="s">
        <v>33</v>
      </c>
      <c r="Q15" s="22" t="s">
        <v>34</v>
      </c>
      <c r="R15" s="63" t="s">
        <v>35</v>
      </c>
      <c r="S15" s="64"/>
      <c r="T15" s="23"/>
      <c r="U15" s="24"/>
    </row>
    <row r="16" spans="1:21" ht="120" customHeight="1" x14ac:dyDescent="0.3">
      <c r="A16" s="25" t="s">
        <v>36</v>
      </c>
      <c r="B16" s="25" t="s">
        <v>37</v>
      </c>
      <c r="C16" s="25" t="s">
        <v>40</v>
      </c>
      <c r="D16" s="25" t="s">
        <v>41</v>
      </c>
      <c r="E16" s="25" t="s">
        <v>38</v>
      </c>
      <c r="F16" s="26">
        <v>1</v>
      </c>
      <c r="G16" s="27" t="s">
        <v>42</v>
      </c>
      <c r="H16" s="27"/>
      <c r="I16" s="44">
        <v>1</v>
      </c>
      <c r="J16" s="44">
        <v>8</v>
      </c>
      <c r="K16" s="45">
        <v>45237</v>
      </c>
      <c r="L16" s="46">
        <v>45275</v>
      </c>
      <c r="M16" s="47">
        <v>3860000</v>
      </c>
      <c r="N16" s="28">
        <f>(I16*M16+(M16/30*J16))*F16</f>
        <v>4889333.333333333</v>
      </c>
      <c r="O16" s="28" t="s">
        <v>43</v>
      </c>
      <c r="P16" s="28" t="s">
        <v>44</v>
      </c>
      <c r="Q16" s="28" t="s">
        <v>45</v>
      </c>
      <c r="R16" s="29">
        <f t="shared" ref="R16:R18" si="0">+M16</f>
        <v>3860000</v>
      </c>
      <c r="S16" s="28">
        <f t="shared" ref="S16:S18" si="1">+N16</f>
        <v>4889333.333333333</v>
      </c>
      <c r="T16" s="28" t="s">
        <v>39</v>
      </c>
      <c r="U16" s="28" t="s">
        <v>61</v>
      </c>
    </row>
    <row r="17" spans="1:22" ht="137.25" customHeight="1" x14ac:dyDescent="0.3">
      <c r="A17" s="25" t="s">
        <v>36</v>
      </c>
      <c r="B17" s="25" t="s">
        <v>37</v>
      </c>
      <c r="C17" s="25" t="s">
        <v>46</v>
      </c>
      <c r="D17" s="25" t="s">
        <v>47</v>
      </c>
      <c r="E17" s="25" t="s">
        <v>38</v>
      </c>
      <c r="F17" s="26">
        <v>1</v>
      </c>
      <c r="G17" s="27" t="s">
        <v>48</v>
      </c>
      <c r="H17" s="27"/>
      <c r="I17" s="44">
        <v>1</v>
      </c>
      <c r="J17" s="44">
        <v>8</v>
      </c>
      <c r="K17" s="45">
        <v>45237</v>
      </c>
      <c r="L17" s="46">
        <v>45275</v>
      </c>
      <c r="M17" s="47">
        <v>3860000</v>
      </c>
      <c r="N17" s="28">
        <f>(I17*M17+(M17/30*J17))*F17</f>
        <v>4889333.333333333</v>
      </c>
      <c r="O17" s="28" t="s">
        <v>49</v>
      </c>
      <c r="P17" s="28" t="s">
        <v>54</v>
      </c>
      <c r="Q17" s="28" t="s">
        <v>55</v>
      </c>
      <c r="R17" s="29">
        <f t="shared" si="0"/>
        <v>3860000</v>
      </c>
      <c r="S17" s="28">
        <f t="shared" si="1"/>
        <v>4889333.333333333</v>
      </c>
      <c r="T17" s="28" t="s">
        <v>39</v>
      </c>
      <c r="U17" s="28" t="s">
        <v>61</v>
      </c>
    </row>
    <row r="18" spans="1:22" ht="137.25" customHeight="1" x14ac:dyDescent="0.3">
      <c r="A18" s="25" t="s">
        <v>36</v>
      </c>
      <c r="B18" s="25" t="s">
        <v>37</v>
      </c>
      <c r="C18" s="25" t="s">
        <v>57</v>
      </c>
      <c r="D18" s="25"/>
      <c r="E18" s="25" t="s">
        <v>38</v>
      </c>
      <c r="F18" s="26">
        <v>1</v>
      </c>
      <c r="G18" s="27" t="s">
        <v>48</v>
      </c>
      <c r="H18" s="27"/>
      <c r="I18" s="44">
        <v>1</v>
      </c>
      <c r="J18" s="44">
        <v>8</v>
      </c>
      <c r="K18" s="45">
        <v>45237</v>
      </c>
      <c r="L18" s="46">
        <v>45275</v>
      </c>
      <c r="M18" s="47">
        <v>3860000</v>
      </c>
      <c r="N18" s="28">
        <f>(I18*M18+(M18/30*J18))*F18</f>
        <v>4889333.333333333</v>
      </c>
      <c r="O18" s="28" t="s">
        <v>58</v>
      </c>
      <c r="P18" s="28" t="s">
        <v>59</v>
      </c>
      <c r="Q18" s="28" t="s">
        <v>60</v>
      </c>
      <c r="R18" s="29">
        <f t="shared" si="0"/>
        <v>3860000</v>
      </c>
      <c r="S18" s="28">
        <f t="shared" si="1"/>
        <v>4889333.333333333</v>
      </c>
      <c r="T18" s="28" t="s">
        <v>39</v>
      </c>
      <c r="U18" s="28" t="s">
        <v>61</v>
      </c>
    </row>
    <row r="19" spans="1:22" x14ac:dyDescent="0.3">
      <c r="A19" s="30" t="s">
        <v>50</v>
      </c>
      <c r="B19" s="31"/>
      <c r="C19" s="32"/>
      <c r="D19" s="32"/>
      <c r="E19" s="33"/>
      <c r="F19" s="34">
        <f>+F16+F17+F18</f>
        <v>3</v>
      </c>
      <c r="G19" s="34"/>
      <c r="H19" s="34"/>
      <c r="I19" s="35"/>
      <c r="J19" s="23"/>
      <c r="K19" s="17"/>
      <c r="L19" s="19"/>
      <c r="M19" s="36"/>
      <c r="N19" s="37">
        <f>+N16+N17+N18</f>
        <v>14668000</v>
      </c>
      <c r="O19" s="37"/>
      <c r="P19" s="37"/>
      <c r="Q19" s="37"/>
      <c r="R19" s="36"/>
      <c r="S19" s="28">
        <f>+N19</f>
        <v>14668000</v>
      </c>
      <c r="T19" s="19"/>
      <c r="U19" s="7"/>
    </row>
    <row r="20" spans="1:22" ht="29.25" customHeight="1" x14ac:dyDescent="0.3">
      <c r="B20" s="38"/>
      <c r="N20" s="39"/>
      <c r="R20" s="40"/>
      <c r="U20" s="6"/>
    </row>
    <row r="21" spans="1:22" ht="62.25" customHeight="1" x14ac:dyDescent="0.3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</row>
    <row r="22" spans="1:22" x14ac:dyDescent="0.3">
      <c r="A22" s="49" t="s">
        <v>52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</row>
    <row r="23" spans="1:22" x14ac:dyDescent="0.3">
      <c r="A23" s="49" t="s">
        <v>53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</row>
    <row r="24" spans="1:22" x14ac:dyDescent="0.3">
      <c r="L24" s="39"/>
    </row>
    <row r="25" spans="1:22" x14ac:dyDescent="0.3">
      <c r="M25" s="39"/>
    </row>
    <row r="26" spans="1:22" x14ac:dyDescent="0.3">
      <c r="K26" s="39"/>
      <c r="N26" s="9">
        <f>+M17*30</f>
        <v>115800000</v>
      </c>
      <c r="O26" s="48">
        <f>+N26*10</f>
        <v>1158000000</v>
      </c>
    </row>
    <row r="27" spans="1:22" x14ac:dyDescent="0.3">
      <c r="M27" s="39"/>
    </row>
  </sheetData>
  <mergeCells count="34">
    <mergeCell ref="A8:M8"/>
    <mergeCell ref="E13:E15"/>
    <mergeCell ref="F13:F15"/>
    <mergeCell ref="I13:J14"/>
    <mergeCell ref="A1:T2"/>
    <mergeCell ref="A3:U3"/>
    <mergeCell ref="A4:U4"/>
    <mergeCell ref="A5:U5"/>
    <mergeCell ref="A6:U6"/>
    <mergeCell ref="A9:C9"/>
    <mergeCell ref="D13:D15"/>
    <mergeCell ref="A23:U23"/>
    <mergeCell ref="K13:L13"/>
    <mergeCell ref="M13:M14"/>
    <mergeCell ref="N13:N14"/>
    <mergeCell ref="R13:R14"/>
    <mergeCell ref="S13:S14"/>
    <mergeCell ref="U13:U14"/>
    <mergeCell ref="K14:K15"/>
    <mergeCell ref="L14:L15"/>
    <mergeCell ref="M15:N15"/>
    <mergeCell ref="R15:S15"/>
    <mergeCell ref="A13:A15"/>
    <mergeCell ref="C13:C15"/>
    <mergeCell ref="O13:Q14"/>
    <mergeCell ref="B13:B15"/>
    <mergeCell ref="G13:G15"/>
    <mergeCell ref="A22:U22"/>
    <mergeCell ref="A10:C10"/>
    <mergeCell ref="M10:U10"/>
    <mergeCell ref="A11:C11"/>
    <mergeCell ref="N11:U11"/>
    <mergeCell ref="A12:C12"/>
    <mergeCell ref="B21:V21"/>
  </mergeCells>
  <phoneticPr fontId="16" type="noConversion"/>
  <pageMargins left="0.7" right="0.7" top="0.75" bottom="0.75" header="0.3" footer="0.3"/>
  <pageSetup scale="26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066BDB-02B5-4CB4-814A-0B2DFAAF45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E00BD9-89AE-460D-80C2-B89D0F240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46CBC6-BB91-400F-AFB5-072EA4F241B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INTEGRALIDAD</vt:lpstr>
      <vt:lpstr>'ANEXO 2 TITULADA INTEGRALIDAD'!Área_de_impresión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Manuela Dulcey David</cp:lastModifiedBy>
  <cp:revision/>
  <dcterms:created xsi:type="dcterms:W3CDTF">2020-02-28T20:30:41Z</dcterms:created>
  <dcterms:modified xsi:type="dcterms:W3CDTF">2023-11-03T21:33:16Z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2022-08-16T15:42:04Z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c8cb0f9f-d740-48a7-bd8e-d8b0d80b5135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