
<file path=[Content_Types].xml><?xml version="1.0" encoding="utf-8"?>
<Types xmlns="http://schemas.openxmlformats.org/package/2006/content-types">
  <Default Extension="bin" ContentType="application/vnd.openxmlformats-officedocument.spreadsheetml.printerSettings"/>
  <Default Extension="jfif"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codeName="ThisWorkbook" autoCompressPictures="0"/>
  <mc:AlternateContent xmlns:mc="http://schemas.openxmlformats.org/markup-compatibility/2006">
    <mc:Choice Requires="x15">
      <x15ac:absPath xmlns:x15ac="http://schemas.microsoft.com/office/spreadsheetml/2010/11/ac" url="C:\Users\eperez\Documents\CONTRATOS\CONTRATOS 2023\SA-MC-DT-GUA-007-2023\DOC-PROCESO-SA-MC-DT-GUA-007-2023-OCT\A PUBLICAR\Definitivos\"/>
    </mc:Choice>
  </mc:AlternateContent>
  <xr:revisionPtr revIDLastSave="0" documentId="13_ncr:1_{D892BFE1-773E-419A-A8BA-13903B80648C}" xr6:coauthVersionLast="47" xr6:coauthVersionMax="47" xr10:uidLastSave="{00000000-0000-0000-0000-000000000000}"/>
  <bookViews>
    <workbookView xWindow="-120" yWindow="-120" windowWidth="29040" windowHeight="15720" firstSheet="9" activeTab="9" xr2:uid="{00000000-000D-0000-FFFF-FFFF00000000}"/>
  </bookViews>
  <sheets>
    <sheet name="PORTADA" sheetId="585" state="hidden" r:id="rId1"/>
    <sheet name="MENU" sheetId="586" state="hidden" r:id="rId2"/>
    <sheet name="LISTADO PROVINCIAS" sheetId="542" state="hidden" r:id="rId3"/>
    <sheet name="ÍNDICE" sheetId="532" state="hidden" r:id="rId4"/>
    <sheet name="MATERIALES" sheetId="528" state="hidden" r:id="rId5"/>
    <sheet name="EQUIPOS" sheetId="529" state="hidden" r:id="rId6"/>
    <sheet name="TRANSPORTE" sheetId="530" state="hidden" r:id="rId7"/>
    <sheet name="MANO DE OBRA" sheetId="531" state="hidden" r:id="rId8"/>
    <sheet name="GEOSINT." sheetId="635" state="hidden" r:id="rId9"/>
    <sheet name="PRESUPUESTO" sheetId="747" r:id="rId10"/>
    <sheet name="330,1" sheetId="749" r:id="rId11"/>
    <sheet name="465,1" sheetId="750" r:id="rId12"/>
    <sheet name="421.1" sheetId="126" r:id="rId13"/>
    <sheet name="450.2P" sheetId="144" r:id="rId14"/>
    <sheet name="460.1P" sheetId="748" r:id="rId15"/>
    <sheet name="620.3" sheetId="466" state="hidden" r:id="rId16"/>
    <sheet name="621.3" sheetId="470" state="hidden" r:id="rId17"/>
    <sheet name="621.4" sheetId="471" state="hidden" r:id="rId18"/>
    <sheet name="621.6" sheetId="474" state="hidden" r:id="rId19"/>
    <sheet name="700.1" sheetId="150" r:id="rId20"/>
  </sheets>
  <externalReferences>
    <externalReference r:id="rId21"/>
  </externalReferences>
  <definedNames>
    <definedName name="_xlnm._FilterDatabase" localSheetId="5" hidden="1">EQUIPOS!$A$5:$H$5</definedName>
    <definedName name="_xlnm._FilterDatabase" localSheetId="3" hidden="1">ÍNDICE!$A$5:$P$449</definedName>
    <definedName name="_xlnm._FilterDatabase" localSheetId="7" hidden="1">'MANO DE OBRA'!#REF!</definedName>
    <definedName name="_xlnm._FilterDatabase" localSheetId="4" hidden="1">MATERIALES!$B$5:$G$437</definedName>
    <definedName name="_xlnm._FilterDatabase" localSheetId="6" hidden="1">TRANSPORTE!$B$5:$F$5</definedName>
    <definedName name="Print_Area" localSheetId="5">EQUIPOS!$A$1:$H$146</definedName>
    <definedName name="Print_Area" localSheetId="3">ÍNDICE!$A$1:$P$450</definedName>
    <definedName name="Print_Area" localSheetId="7">'MANO DE OBRA'!$A$1:$H$79</definedName>
    <definedName name="Print_Area" localSheetId="4">MATERIALES!$A$1:$F$386</definedName>
    <definedName name="Print_Area" localSheetId="1">MENU!$A$1:$K$24</definedName>
    <definedName name="Print_Area" localSheetId="0">PORTADA!$A$1:$L$24</definedName>
    <definedName name="Print_Area" localSheetId="6">TRANSPORTE!$A$1:$G$41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78" i="144" l="1"/>
  <c r="L40" i="144"/>
  <c r="L38" i="144"/>
  <c r="L39" i="144"/>
  <c r="H14" i="747"/>
  <c r="J88" i="750"/>
  <c r="H88" i="750" s="1"/>
  <c r="M82" i="750"/>
  <c r="M81" i="750"/>
  <c r="M80" i="750"/>
  <c r="M79" i="750"/>
  <c r="M78" i="750"/>
  <c r="K78" i="750"/>
  <c r="M72" i="750"/>
  <c r="M71" i="750"/>
  <c r="M70" i="750"/>
  <c r="M69" i="750"/>
  <c r="M68" i="750"/>
  <c r="M67" i="750"/>
  <c r="M66" i="750"/>
  <c r="M65" i="750"/>
  <c r="M64" i="750"/>
  <c r="M63" i="750"/>
  <c r="M62" i="750"/>
  <c r="M61" i="750"/>
  <c r="M60" i="750"/>
  <c r="M59" i="750"/>
  <c r="M58" i="750"/>
  <c r="M51" i="750"/>
  <c r="M50" i="750"/>
  <c r="M49" i="750"/>
  <c r="M48" i="750"/>
  <c r="M47" i="750"/>
  <c r="M46" i="750"/>
  <c r="M45" i="750"/>
  <c r="M44" i="750"/>
  <c r="M43" i="750"/>
  <c r="M42" i="750"/>
  <c r="K41" i="750"/>
  <c r="J41" i="750"/>
  <c r="K40" i="750"/>
  <c r="J40" i="750"/>
  <c r="M40" i="750" s="1"/>
  <c r="K39" i="750"/>
  <c r="J39" i="750"/>
  <c r="M39" i="750" s="1"/>
  <c r="K38" i="750"/>
  <c r="M38" i="750"/>
  <c r="G10" i="750"/>
  <c r="K88" i="749"/>
  <c r="J88" i="749"/>
  <c r="H88" i="749" s="1"/>
  <c r="M82" i="749"/>
  <c r="M81" i="749"/>
  <c r="M80" i="749"/>
  <c r="M79" i="749"/>
  <c r="I78" i="749"/>
  <c r="K78" i="749" s="1"/>
  <c r="M78" i="749" s="1"/>
  <c r="M72" i="749"/>
  <c r="M71" i="749"/>
  <c r="M70" i="749"/>
  <c r="M69" i="749"/>
  <c r="M68" i="749"/>
  <c r="M67" i="749"/>
  <c r="M66" i="749"/>
  <c r="M65" i="749"/>
  <c r="M64" i="749"/>
  <c r="M63" i="749"/>
  <c r="M62" i="749"/>
  <c r="M61" i="749"/>
  <c r="M60" i="749"/>
  <c r="M59" i="749"/>
  <c r="K58" i="749"/>
  <c r="M58" i="749" s="1"/>
  <c r="K40" i="749"/>
  <c r="J40" i="749"/>
  <c r="M40" i="749" s="1"/>
  <c r="K39" i="749"/>
  <c r="J39" i="749"/>
  <c r="M39" i="749" s="1"/>
  <c r="K38" i="749"/>
  <c r="J38" i="749"/>
  <c r="G10" i="749"/>
  <c r="M83" i="750" l="1"/>
  <c r="M83" i="749"/>
  <c r="M73" i="750"/>
  <c r="M73" i="749"/>
  <c r="M88" i="749"/>
  <c r="M98" i="749" s="1"/>
  <c r="M38" i="749"/>
  <c r="M41" i="750"/>
  <c r="M88" i="750"/>
  <c r="M98" i="750" s="1"/>
  <c r="M52" i="750" s="1"/>
  <c r="M53" i="750" l="1"/>
  <c r="M100" i="750" s="1"/>
  <c r="K105" i="750" s="1"/>
  <c r="M52" i="749"/>
  <c r="M53" i="749" s="1"/>
  <c r="M100" i="749" s="1"/>
  <c r="K107" i="750" l="1"/>
  <c r="K106" i="750"/>
  <c r="M108" i="750" s="1"/>
  <c r="M110" i="750" s="1"/>
  <c r="G16" i="747" s="1"/>
  <c r="I16" i="747" s="1"/>
  <c r="K107" i="749"/>
  <c r="K105" i="749"/>
  <c r="K106" i="749"/>
  <c r="M108" i="749" l="1"/>
  <c r="M110" i="749" s="1"/>
  <c r="G12" i="747" s="1"/>
  <c r="I12" i="747" s="1"/>
  <c r="N19" i="144"/>
  <c r="N88" i="748" l="1"/>
  <c r="N98" i="748" s="1"/>
  <c r="N52" i="748" s="1"/>
  <c r="I88" i="748"/>
  <c r="N82" i="748"/>
  <c r="N81" i="748"/>
  <c r="N80" i="748"/>
  <c r="N79" i="748"/>
  <c r="L78" i="748"/>
  <c r="N78" i="748" s="1"/>
  <c r="N72" i="748"/>
  <c r="N71" i="748"/>
  <c r="N70" i="748"/>
  <c r="N69" i="748"/>
  <c r="N68" i="748"/>
  <c r="N67" i="748"/>
  <c r="N66" i="748"/>
  <c r="N65" i="748"/>
  <c r="N64" i="748"/>
  <c r="N63" i="748"/>
  <c r="N62" i="748"/>
  <c r="N61" i="748"/>
  <c r="N60" i="748"/>
  <c r="N59" i="748"/>
  <c r="N58" i="748"/>
  <c r="N51" i="748"/>
  <c r="N50" i="748"/>
  <c r="N49" i="748"/>
  <c r="N48" i="748"/>
  <c r="N47" i="748"/>
  <c r="N46" i="748"/>
  <c r="N45" i="748"/>
  <c r="N44" i="748"/>
  <c r="N43" i="748"/>
  <c r="N42" i="748"/>
  <c r="N41" i="748"/>
  <c r="N40" i="748"/>
  <c r="N39" i="748"/>
  <c r="N38" i="748"/>
  <c r="I28" i="747"/>
  <c r="A18" i="747"/>
  <c r="N53" i="748" l="1"/>
  <c r="N83" i="748"/>
  <c r="N73" i="748"/>
  <c r="N100" i="748" l="1"/>
  <c r="L107" i="748" s="1"/>
  <c r="L106" i="748" l="1"/>
  <c r="L105" i="748"/>
  <c r="N108" i="748" l="1"/>
  <c r="N110" i="748" s="1"/>
  <c r="G15" i="747" s="1"/>
  <c r="I15" i="747" s="1"/>
  <c r="K35" i="586"/>
  <c r="N55" i="586"/>
  <c r="F246" i="532"/>
  <c r="F247" i="532"/>
  <c r="F248" i="532"/>
  <c r="D247" i="532" a="1"/>
  <c r="D192" i="532" a="1"/>
  <c r="G330" i="532" a="1"/>
  <c r="D191" i="532" a="1"/>
  <c r="D330" i="532" a="1"/>
  <c r="G189" i="532" a="1"/>
  <c r="D189" i="532" a="1"/>
  <c r="D248" i="532" a="1"/>
  <c r="D246" i="532" a="1"/>
  <c r="G192" i="532" a="1"/>
  <c r="D329" i="532" a="1"/>
  <c r="G6" i="532" a="1"/>
  <c r="G191" i="532" a="1"/>
  <c r="D190" i="532" a="1"/>
  <c r="G190" i="532" a="1"/>
  <c r="G246" i="532" a="1"/>
  <c r="G247" i="532" a="1"/>
  <c r="G248" i="532" a="1"/>
  <c r="G6" i="532" l="1"/>
  <c r="D329" i="532"/>
  <c r="D330" i="532"/>
  <c r="G330" i="532"/>
  <c r="G248" i="532"/>
  <c r="G246" i="532"/>
  <c r="D247" i="532"/>
  <c r="G247" i="532"/>
  <c r="D246" i="532"/>
  <c r="D248" i="532"/>
  <c r="G192" i="532"/>
  <c r="G190" i="532"/>
  <c r="G191" i="532"/>
  <c r="G189" i="532"/>
  <c r="D191" i="532"/>
  <c r="D192" i="532"/>
  <c r="D190" i="532"/>
  <c r="D189" i="532"/>
  <c r="J248" i="532" a="1"/>
  <c r="J246" i="532" a="1"/>
  <c r="J247" i="532" a="1"/>
  <c r="J246" i="532" l="1"/>
  <c r="J247" i="532"/>
  <c r="J248" i="532"/>
  <c r="K246" i="532" a="1"/>
  <c r="K248" i="532" a="1"/>
  <c r="K247" i="532" a="1"/>
  <c r="K246" i="532" l="1"/>
  <c r="K248" i="532"/>
  <c r="K247" i="532"/>
  <c r="K38" i="150" l="1"/>
  <c r="K39" i="150"/>
  <c r="K38" i="126"/>
  <c r="N56" i="585"/>
  <c r="N58" i="542"/>
  <c r="K38" i="542"/>
  <c r="K36" i="585"/>
  <c r="H10" i="126"/>
  <c r="F366" i="532"/>
  <c r="H74" i="532"/>
  <c r="H73" i="532"/>
  <c r="H71" i="532"/>
  <c r="H72" i="532"/>
  <c r="H70" i="532"/>
  <c r="H69" i="532"/>
  <c r="H68" i="532"/>
  <c r="H67" i="532"/>
  <c r="J192" i="532" a="1"/>
  <c r="J192" i="532" l="1"/>
  <c r="H66" i="532"/>
  <c r="J191" i="532" a="1"/>
  <c r="J190" i="532" a="1"/>
  <c r="J189" i="532"/>
  <c r="J190" i="532" l="1"/>
  <c r="J191" i="532"/>
  <c r="H10" i="144"/>
  <c r="H10" i="466"/>
  <c r="H10" i="470" s="1"/>
  <c r="H10" i="471" s="1"/>
  <c r="H10" i="474" s="1"/>
  <c r="K189" i="532"/>
  <c r="K190" i="532" a="1"/>
  <c r="K192" i="532" a="1"/>
  <c r="K191" i="532" a="1"/>
  <c r="K190" i="532" l="1"/>
  <c r="K192" i="532"/>
  <c r="K191" i="532"/>
  <c r="F11" i="531"/>
  <c r="F12" i="531"/>
  <c r="F16" i="531" l="1"/>
  <c r="F20" i="531"/>
  <c r="F24" i="531"/>
  <c r="F28" i="531"/>
  <c r="F32" i="531"/>
  <c r="F36" i="531"/>
  <c r="F40" i="531"/>
  <c r="F44" i="531"/>
  <c r="F48" i="531"/>
  <c r="F52" i="531"/>
  <c r="F56" i="531"/>
  <c r="F60" i="531"/>
  <c r="F64" i="531"/>
  <c r="F68" i="531"/>
  <c r="F72" i="531"/>
  <c r="F76" i="531"/>
  <c r="F15" i="531"/>
  <c r="F17" i="531"/>
  <c r="F21" i="531"/>
  <c r="F25" i="531"/>
  <c r="F29" i="531"/>
  <c r="F33" i="531"/>
  <c r="F37" i="531"/>
  <c r="F41" i="531"/>
  <c r="F45" i="531"/>
  <c r="F49" i="531"/>
  <c r="F53" i="531"/>
  <c r="F57" i="531"/>
  <c r="F61" i="531"/>
  <c r="F65" i="531"/>
  <c r="F69" i="531"/>
  <c r="F73" i="531"/>
  <c r="F77" i="531"/>
  <c r="F18" i="531"/>
  <c r="F22" i="531"/>
  <c r="F26" i="531"/>
  <c r="F30" i="531"/>
  <c r="F34" i="531"/>
  <c r="F38" i="531"/>
  <c r="F42" i="531"/>
  <c r="F50" i="531"/>
  <c r="F54" i="531"/>
  <c r="F58" i="531"/>
  <c r="F62" i="531"/>
  <c r="F66" i="531"/>
  <c r="F70" i="531"/>
  <c r="F74" i="531"/>
  <c r="F78" i="531"/>
  <c r="F19" i="531"/>
  <c r="F23" i="531"/>
  <c r="F27" i="531"/>
  <c r="F31" i="531"/>
  <c r="F35" i="531"/>
  <c r="F39" i="531"/>
  <c r="F43" i="531"/>
  <c r="F47" i="531"/>
  <c r="F51" i="531"/>
  <c r="F55" i="531"/>
  <c r="F59" i="531"/>
  <c r="F63" i="531"/>
  <c r="F67" i="531"/>
  <c r="F71" i="531"/>
  <c r="F75" i="531"/>
  <c r="F79" i="531"/>
  <c r="H10" i="150"/>
  <c r="H18" i="585" l="1"/>
  <c r="F227" i="532" l="1"/>
  <c r="F226" i="532"/>
  <c r="F228" i="532"/>
  <c r="F232" i="532"/>
  <c r="F233" i="532"/>
  <c r="F222" i="532"/>
  <c r="F223" i="532"/>
  <c r="F224" i="532"/>
  <c r="F225" i="532"/>
  <c r="F217" i="532"/>
  <c r="F218" i="532"/>
  <c r="F219" i="532"/>
  <c r="F220" i="532"/>
  <c r="F221" i="532"/>
  <c r="F214" i="532"/>
  <c r="F215" i="532"/>
  <c r="F216" i="532"/>
  <c r="F212" i="532"/>
  <c r="F213" i="532"/>
  <c r="F205" i="532"/>
  <c r="F210" i="532"/>
  <c r="F211" i="532"/>
  <c r="F197" i="532"/>
  <c r="F198" i="532"/>
  <c r="F199" i="532"/>
  <c r="F200" i="532"/>
  <c r="F201" i="532"/>
  <c r="F202" i="532"/>
  <c r="F203" i="532"/>
  <c r="F204" i="532"/>
  <c r="F206" i="532"/>
  <c r="F207" i="532"/>
  <c r="F208" i="532"/>
  <c r="F209" i="532"/>
  <c r="F196" i="532"/>
  <c r="F194" i="532"/>
  <c r="F195" i="532"/>
  <c r="F193" i="532"/>
  <c r="L39" i="150" l="1"/>
  <c r="L38" i="150"/>
  <c r="G46" i="531" l="1"/>
  <c r="F46" i="531" s="1"/>
  <c r="F10" i="532" l="1"/>
  <c r="F11" i="532"/>
  <c r="F12" i="532"/>
  <c r="F13" i="532"/>
  <c r="F14" i="532"/>
  <c r="F15" i="532"/>
  <c r="F16" i="532"/>
  <c r="F17" i="532"/>
  <c r="F18" i="532"/>
  <c r="F19" i="532"/>
  <c r="F20" i="532"/>
  <c r="F21" i="532"/>
  <c r="F22" i="532"/>
  <c r="F23" i="532"/>
  <c r="F24" i="532"/>
  <c r="F25" i="532"/>
  <c r="F26" i="532"/>
  <c r="F27" i="532"/>
  <c r="F28" i="532"/>
  <c r="F29" i="532"/>
  <c r="F30" i="532"/>
  <c r="F31" i="532"/>
  <c r="F32" i="532"/>
  <c r="F33" i="532"/>
  <c r="F34" i="532"/>
  <c r="F35" i="532"/>
  <c r="F36" i="532"/>
  <c r="F37" i="532"/>
  <c r="F38" i="532"/>
  <c r="F39" i="532"/>
  <c r="F40" i="532"/>
  <c r="F41" i="532"/>
  <c r="F42" i="532"/>
  <c r="F43" i="532"/>
  <c r="F44" i="532"/>
  <c r="F45" i="532"/>
  <c r="F46" i="532"/>
  <c r="F47" i="532"/>
  <c r="F48" i="532"/>
  <c r="F49" i="532"/>
  <c r="F50" i="532"/>
  <c r="F51" i="532"/>
  <c r="F53" i="532"/>
  <c r="F54" i="532"/>
  <c r="F55" i="532"/>
  <c r="F56" i="532"/>
  <c r="F57" i="532"/>
  <c r="F58" i="532"/>
  <c r="F59" i="532"/>
  <c r="F60" i="532"/>
  <c r="F61" i="532"/>
  <c r="F62" i="532"/>
  <c r="F76" i="532"/>
  <c r="F77" i="532"/>
  <c r="F78" i="532"/>
  <c r="F79" i="532"/>
  <c r="F80" i="532"/>
  <c r="F81" i="532"/>
  <c r="F82" i="532"/>
  <c r="F83" i="532"/>
  <c r="F84" i="532"/>
  <c r="F85" i="532"/>
  <c r="F86" i="532"/>
  <c r="F87" i="532"/>
  <c r="F88" i="532"/>
  <c r="F89" i="532"/>
  <c r="F90" i="532"/>
  <c r="F91" i="532"/>
  <c r="F92" i="532"/>
  <c r="F93" i="532"/>
  <c r="F106" i="532"/>
  <c r="F107" i="532"/>
  <c r="F108" i="532"/>
  <c r="F109" i="532"/>
  <c r="F110" i="532"/>
  <c r="F111" i="532"/>
  <c r="F112" i="532"/>
  <c r="F113" i="532"/>
  <c r="F114" i="532"/>
  <c r="F115" i="532"/>
  <c r="F116" i="532"/>
  <c r="F117" i="532"/>
  <c r="F118" i="532"/>
  <c r="F119" i="532"/>
  <c r="F120" i="532"/>
  <c r="F123" i="532"/>
  <c r="F124" i="532"/>
  <c r="F125" i="532"/>
  <c r="F126" i="532"/>
  <c r="F132" i="532"/>
  <c r="F133" i="532"/>
  <c r="F134" i="532"/>
  <c r="F135" i="532"/>
  <c r="F136" i="532"/>
  <c r="F137" i="532"/>
  <c r="F138" i="532"/>
  <c r="F141" i="532"/>
  <c r="F142" i="532"/>
  <c r="F143" i="532"/>
  <c r="F144" i="532"/>
  <c r="F145" i="532"/>
  <c r="F146" i="532"/>
  <c r="F147" i="532"/>
  <c r="F148" i="532"/>
  <c r="F149" i="532"/>
  <c r="F150" i="532"/>
  <c r="F151" i="532"/>
  <c r="F152" i="532"/>
  <c r="F153" i="532"/>
  <c r="F155" i="532"/>
  <c r="F156" i="532"/>
  <c r="F157" i="532"/>
  <c r="F158" i="532"/>
  <c r="F159" i="532"/>
  <c r="F160" i="532"/>
  <c r="F161" i="532"/>
  <c r="F162" i="532"/>
  <c r="F163" i="532"/>
  <c r="F164" i="532"/>
  <c r="F165" i="532"/>
  <c r="F170" i="532"/>
  <c r="F171" i="532"/>
  <c r="F172" i="532"/>
  <c r="F173" i="532"/>
  <c r="F174" i="532"/>
  <c r="F175" i="532"/>
  <c r="F176" i="532"/>
  <c r="F177" i="532"/>
  <c r="F178" i="532"/>
  <c r="F179" i="532"/>
  <c r="F180" i="532"/>
  <c r="F181" i="532"/>
  <c r="F182" i="532"/>
  <c r="F183" i="532"/>
  <c r="F184" i="532"/>
  <c r="F234" i="532"/>
  <c r="F235" i="532"/>
  <c r="F236" i="532"/>
  <c r="F237" i="532"/>
  <c r="F238" i="532"/>
  <c r="F239" i="532"/>
  <c r="F240" i="532"/>
  <c r="F241" i="532"/>
  <c r="F242" i="532"/>
  <c r="F243" i="532"/>
  <c r="F244" i="532"/>
  <c r="F245" i="532"/>
  <c r="F249" i="532"/>
  <c r="F250" i="532"/>
  <c r="F251" i="532"/>
  <c r="F252" i="532"/>
  <c r="F253" i="532"/>
  <c r="F254" i="532"/>
  <c r="F255" i="532"/>
  <c r="F256" i="532"/>
  <c r="F257" i="532"/>
  <c r="F258" i="532"/>
  <c r="F259" i="532"/>
  <c r="F260" i="532"/>
  <c r="F261" i="532"/>
  <c r="F262" i="532"/>
  <c r="F263" i="532"/>
  <c r="F264" i="532"/>
  <c r="F265" i="532"/>
  <c r="F266" i="532"/>
  <c r="F267" i="532"/>
  <c r="F276" i="532"/>
  <c r="F277" i="532"/>
  <c r="F278" i="532"/>
  <c r="F279" i="532"/>
  <c r="F280" i="532"/>
  <c r="F281" i="532"/>
  <c r="F282" i="532"/>
  <c r="F283" i="532"/>
  <c r="F284" i="532"/>
  <c r="F285" i="532"/>
  <c r="F286" i="532"/>
  <c r="F287" i="532"/>
  <c r="F289" i="532"/>
  <c r="F290" i="532"/>
  <c r="F291" i="532"/>
  <c r="F292" i="532"/>
  <c r="F293" i="532"/>
  <c r="F294" i="532"/>
  <c r="F295" i="532"/>
  <c r="F296" i="532"/>
  <c r="F297" i="532"/>
  <c r="F298" i="532"/>
  <c r="F299" i="532"/>
  <c r="F300" i="532"/>
  <c r="F301" i="532"/>
  <c r="F302" i="532"/>
  <c r="F306" i="532"/>
  <c r="F307" i="532"/>
  <c r="F308" i="532"/>
  <c r="F309" i="532"/>
  <c r="F310" i="532"/>
  <c r="F311" i="532"/>
  <c r="F312" i="532"/>
  <c r="F313" i="532"/>
  <c r="F314" i="532"/>
  <c r="F315" i="532"/>
  <c r="F316" i="532"/>
  <c r="F317" i="532"/>
  <c r="F318" i="532"/>
  <c r="F319" i="532"/>
  <c r="F320" i="532"/>
  <c r="F321" i="532"/>
  <c r="F322" i="532"/>
  <c r="F323" i="532"/>
  <c r="F324" i="532"/>
  <c r="F325" i="532"/>
  <c r="F326" i="532"/>
  <c r="F327" i="532"/>
  <c r="F328" i="532"/>
  <c r="F329" i="532"/>
  <c r="F331" i="532"/>
  <c r="F332" i="532"/>
  <c r="F333" i="532"/>
  <c r="F334" i="532"/>
  <c r="F335" i="532"/>
  <c r="F336" i="532"/>
  <c r="F337" i="532"/>
  <c r="F338" i="532"/>
  <c r="F339" i="532"/>
  <c r="F340" i="532"/>
  <c r="F341" i="532"/>
  <c r="F342" i="532"/>
  <c r="F343" i="532"/>
  <c r="F344" i="532"/>
  <c r="F345" i="532"/>
  <c r="F346" i="532"/>
  <c r="F347" i="532"/>
  <c r="F348" i="532"/>
  <c r="F349" i="532"/>
  <c r="F350" i="532"/>
  <c r="F351" i="532"/>
  <c r="F352" i="532"/>
  <c r="F353" i="532"/>
  <c r="F354" i="532"/>
  <c r="F355" i="532"/>
  <c r="F356" i="532"/>
  <c r="F357" i="532"/>
  <c r="F358" i="532"/>
  <c r="F359" i="532"/>
  <c r="F368" i="532"/>
  <c r="F367" i="532"/>
  <c r="F369" i="532"/>
  <c r="F370" i="532"/>
  <c r="F371" i="532"/>
  <c r="F372" i="532"/>
  <c r="F373" i="532"/>
  <c r="F374" i="532"/>
  <c r="F385" i="532"/>
  <c r="F386" i="532"/>
  <c r="F387" i="532"/>
  <c r="F388" i="532"/>
  <c r="F389" i="532"/>
  <c r="F390" i="532"/>
  <c r="F391" i="532"/>
  <c r="F392" i="532"/>
  <c r="F393" i="532"/>
  <c r="F394" i="532"/>
  <c r="F395" i="532"/>
  <c r="F397" i="532"/>
  <c r="F398" i="532"/>
  <c r="F400" i="532"/>
  <c r="F401" i="532"/>
  <c r="F402" i="532"/>
  <c r="F403" i="532"/>
  <c r="F404" i="532"/>
  <c r="F405" i="532"/>
  <c r="F406" i="532"/>
  <c r="F408" i="532"/>
  <c r="F409" i="532"/>
  <c r="F410" i="532"/>
  <c r="F411" i="532"/>
  <c r="F412" i="532"/>
  <c r="F413" i="532"/>
  <c r="F414" i="532"/>
  <c r="F415" i="532"/>
  <c r="F416" i="532"/>
  <c r="F417" i="532"/>
  <c r="F418" i="532"/>
  <c r="F419" i="532"/>
  <c r="F420" i="532"/>
  <c r="F421" i="532"/>
  <c r="F422" i="532"/>
  <c r="F425" i="532"/>
  <c r="F426" i="532"/>
  <c r="F443" i="532"/>
  <c r="F444" i="532"/>
  <c r="F445" i="532"/>
  <c r="F447" i="532"/>
  <c r="F448" i="532"/>
  <c r="F449" i="532"/>
  <c r="F8" i="532"/>
  <c r="F6" i="532" l="1"/>
  <c r="N68" i="126" l="1"/>
  <c r="N69" i="126"/>
  <c r="N70" i="126"/>
  <c r="N71" i="126"/>
  <c r="N79" i="144"/>
  <c r="N80" i="144"/>
  <c r="N81" i="144"/>
  <c r="N82" i="144"/>
  <c r="N79" i="470"/>
  <c r="N80" i="470"/>
  <c r="N81" i="470"/>
  <c r="N82" i="470"/>
  <c r="N79" i="471"/>
  <c r="N80" i="471"/>
  <c r="N81" i="471"/>
  <c r="N82" i="471"/>
  <c r="N79" i="474"/>
  <c r="N80" i="474"/>
  <c r="N81" i="474"/>
  <c r="N82" i="474"/>
  <c r="N79" i="150"/>
  <c r="N80" i="150"/>
  <c r="N81" i="150"/>
  <c r="N82" i="150"/>
  <c r="N67" i="126"/>
  <c r="N78" i="150"/>
  <c r="N40" i="126"/>
  <c r="N51" i="144"/>
  <c r="N51" i="470"/>
  <c r="N51" i="471"/>
  <c r="N51" i="474"/>
  <c r="N51" i="150"/>
  <c r="N42" i="144"/>
  <c r="N43" i="144"/>
  <c r="N44" i="144"/>
  <c r="N45" i="144"/>
  <c r="N46" i="144"/>
  <c r="N47" i="144"/>
  <c r="N48" i="144"/>
  <c r="N49" i="144"/>
  <c r="N50" i="144"/>
  <c r="N45" i="470"/>
  <c r="N46" i="470"/>
  <c r="N47" i="470"/>
  <c r="N48" i="470"/>
  <c r="N49" i="470"/>
  <c r="N50" i="470"/>
  <c r="N41" i="471"/>
  <c r="N42" i="471"/>
  <c r="N43" i="471"/>
  <c r="N44" i="471"/>
  <c r="N45" i="471"/>
  <c r="N46" i="471"/>
  <c r="N47" i="471"/>
  <c r="N48" i="471"/>
  <c r="N49" i="471"/>
  <c r="N50" i="471"/>
  <c r="N45" i="474"/>
  <c r="N46" i="474"/>
  <c r="N47" i="474"/>
  <c r="N48" i="474"/>
  <c r="N49" i="474"/>
  <c r="N50" i="474"/>
  <c r="N40" i="150"/>
  <c r="N41" i="150"/>
  <c r="N42" i="150"/>
  <c r="N43" i="150"/>
  <c r="N44" i="150"/>
  <c r="N45" i="150"/>
  <c r="N46" i="150"/>
  <c r="N47" i="150"/>
  <c r="N48" i="150"/>
  <c r="N49" i="150"/>
  <c r="N50" i="150"/>
  <c r="N48" i="126"/>
  <c r="N49" i="126"/>
  <c r="N50" i="126"/>
  <c r="N51" i="126"/>
  <c r="N52" i="126"/>
  <c r="N53" i="126"/>
  <c r="N54" i="126"/>
  <c r="N55" i="126"/>
  <c r="N56" i="126"/>
  <c r="N57" i="126"/>
  <c r="N58" i="126"/>
  <c r="N59" i="126"/>
  <c r="N60" i="126"/>
  <c r="N61" i="126"/>
  <c r="N59" i="144"/>
  <c r="N60" i="144"/>
  <c r="N61" i="144"/>
  <c r="N62" i="144"/>
  <c r="N63" i="144"/>
  <c r="N64" i="144"/>
  <c r="N65" i="144"/>
  <c r="N66" i="144"/>
  <c r="N67" i="144"/>
  <c r="N68" i="144"/>
  <c r="N69" i="144"/>
  <c r="N70" i="144"/>
  <c r="N71" i="144"/>
  <c r="N72" i="144"/>
  <c r="N66" i="471"/>
  <c r="N67" i="471"/>
  <c r="N68" i="471"/>
  <c r="N69" i="471"/>
  <c r="N70" i="471"/>
  <c r="N71" i="471"/>
  <c r="N72" i="471"/>
  <c r="N65" i="474"/>
  <c r="N66" i="474"/>
  <c r="N67" i="474"/>
  <c r="N68" i="474"/>
  <c r="N69" i="474"/>
  <c r="N70" i="474"/>
  <c r="N71" i="474"/>
  <c r="N72" i="474"/>
  <c r="N61" i="150"/>
  <c r="N62" i="150"/>
  <c r="N63" i="150"/>
  <c r="N64" i="150"/>
  <c r="N65" i="150"/>
  <c r="N66" i="150"/>
  <c r="N67" i="150"/>
  <c r="N68" i="150"/>
  <c r="N69" i="150"/>
  <c r="N70" i="150"/>
  <c r="N71" i="150"/>
  <c r="N72" i="150"/>
  <c r="N72" i="126" l="1"/>
  <c r="N83" i="150"/>
  <c r="N83" i="466" l="1"/>
  <c r="L39" i="126" l="1"/>
  <c r="L38" i="126"/>
  <c r="N39" i="150"/>
  <c r="N44" i="470"/>
  <c r="N38" i="144"/>
  <c r="N39" i="144"/>
  <c r="K39" i="126"/>
  <c r="F8" i="531"/>
  <c r="F9" i="531" s="1"/>
  <c r="N39" i="126" l="1"/>
  <c r="N40" i="144"/>
  <c r="N41" i="144"/>
  <c r="N38" i="126"/>
  <c r="N58" i="144"/>
  <c r="L47" i="126"/>
  <c r="N47" i="126" s="1"/>
  <c r="N38" i="150"/>
  <c r="N78" i="144" l="1"/>
  <c r="N83" i="144" s="1"/>
  <c r="N73" i="144"/>
  <c r="N62" i="126"/>
  <c r="L60" i="150"/>
  <c r="N60" i="150" s="1"/>
  <c r="L59" i="150"/>
  <c r="N59" i="150" s="1"/>
  <c r="L58" i="150"/>
  <c r="N58" i="150" s="1"/>
  <c r="N78" i="470"/>
  <c r="N83" i="470" s="1"/>
  <c r="N78" i="474"/>
  <c r="N83" i="474" s="1"/>
  <c r="N78" i="471"/>
  <c r="N83" i="471" s="1"/>
  <c r="K88" i="144" l="1"/>
  <c r="N88" i="144" s="1"/>
  <c r="K89" i="144"/>
  <c r="N89" i="144" s="1"/>
  <c r="K89" i="150"/>
  <c r="N89" i="150" s="1"/>
  <c r="K90" i="144"/>
  <c r="K77" i="126"/>
  <c r="I77" i="126" s="1"/>
  <c r="N73" i="150"/>
  <c r="N73" i="466"/>
  <c r="N73" i="471"/>
  <c r="N73" i="470"/>
  <c r="N73" i="474"/>
  <c r="K88" i="150"/>
  <c r="N88" i="150" s="1"/>
  <c r="D148" i="532" a="1"/>
  <c r="G432" i="532" a="1"/>
  <c r="I121" i="532" a="1"/>
  <c r="K236" i="532" a="1"/>
  <c r="G240" i="532" a="1"/>
  <c r="J225" i="532" a="1"/>
  <c r="D122" i="532" a="1"/>
  <c r="G188" i="532" a="1"/>
  <c r="D62" i="532" a="1"/>
  <c r="K438" i="532" a="1"/>
  <c r="D297" i="532" a="1"/>
  <c r="J272" i="532" a="1"/>
  <c r="G371" i="532" a="1"/>
  <c r="G366" i="532" a="1"/>
  <c r="D29" i="532" a="1"/>
  <c r="D389" i="532" a="1"/>
  <c r="G182" i="532" a="1"/>
  <c r="G163" i="532" a="1"/>
  <c r="K370" i="532" a="1"/>
  <c r="D280" i="532" a="1"/>
  <c r="D93" i="532" a="1"/>
  <c r="G101" i="532" a="1"/>
  <c r="G268" i="532" a="1"/>
  <c r="D286" i="532" a="1"/>
  <c r="D109" i="532" a="1"/>
  <c r="D152" i="532" a="1"/>
  <c r="L149" i="532" a="1"/>
  <c r="D439" i="532" a="1"/>
  <c r="J34" i="532" a="1"/>
  <c r="D375" i="532" a="1"/>
  <c r="J295" i="532" a="1"/>
  <c r="D74" i="532" a="1"/>
  <c r="G120" i="532" a="1"/>
  <c r="J68" i="532" a="1"/>
  <c r="D363" i="532" a="1"/>
  <c r="G40" i="532" a="1"/>
  <c r="D366" i="532" a="1"/>
  <c r="D35" i="532" a="1"/>
  <c r="D241" i="532" a="1"/>
  <c r="K365" i="532" a="1"/>
  <c r="G108" i="532" a="1"/>
  <c r="J376" i="532" a="1"/>
  <c r="G262" i="532" a="1"/>
  <c r="G158" i="532" a="1"/>
  <c r="J363" i="532" a="1"/>
  <c r="G390" i="532" a="1"/>
  <c r="D129" i="532" a="1"/>
  <c r="L144" i="532" a="1"/>
  <c r="D92" i="532" a="1"/>
  <c r="G416" i="532" a="1"/>
  <c r="L122" i="532" a="1"/>
  <c r="D370" i="532" a="1"/>
  <c r="D288" i="532" a="1"/>
  <c r="I443" i="532" a="1"/>
  <c r="K220" i="532" a="1"/>
  <c r="G391" i="532" a="1"/>
  <c r="G90" i="532" a="1"/>
  <c r="D338" i="532" a="1"/>
  <c r="D321" i="532" a="1"/>
  <c r="G344" i="532" a="1"/>
  <c r="G47" i="532" a="1"/>
  <c r="J231" i="532" a="1"/>
  <c r="G428" i="532" a="1"/>
  <c r="K425" i="532" a="1"/>
  <c r="G89" i="532" a="1"/>
  <c r="D308" i="532" a="1"/>
  <c r="K35" i="532" a="1"/>
  <c r="J96" i="532" a="1"/>
  <c r="D231" i="532" a="1"/>
  <c r="G318" i="532" a="1"/>
  <c r="K307" i="532" a="1"/>
  <c r="K58" i="532" a="1"/>
  <c r="M62" i="532" a="1"/>
  <c r="G264" i="532" a="1"/>
  <c r="D210" i="532" a="1"/>
  <c r="K405" i="532" a="1"/>
  <c r="K288" i="532" a="1"/>
  <c r="G124" i="532" a="1"/>
  <c r="G150" i="532" a="1"/>
  <c r="G20" i="532" a="1"/>
  <c r="D199" i="532" a="1"/>
  <c r="G307" i="532" a="1"/>
  <c r="I145" i="532" a="1"/>
  <c r="L146" i="532" a="1"/>
  <c r="G134" i="532" a="1"/>
  <c r="D391" i="532" a="1"/>
  <c r="G359" i="532" a="1"/>
  <c r="L446" i="532" a="1"/>
  <c r="G287" i="532" a="1"/>
  <c r="G256" i="532" a="1"/>
  <c r="D95" i="532" a="1"/>
  <c r="G340" i="532" a="1"/>
  <c r="J422" i="532" a="1"/>
  <c r="G95" i="532" a="1"/>
  <c r="D15" i="532" a="1"/>
  <c r="K419" i="532" a="1"/>
  <c r="D147" i="532" a="1"/>
  <c r="K447" i="532" a="1"/>
  <c r="D76" i="532" a="1"/>
  <c r="G69" i="532" a="1"/>
  <c r="K387" i="532" a="1"/>
  <c r="D27" i="532" a="1"/>
  <c r="K137" i="532" a="1"/>
  <c r="K335" i="532" a="1"/>
  <c r="J62" i="532" a="1"/>
  <c r="K400" i="532" a="1"/>
  <c r="K448" i="532" a="1"/>
  <c r="I445" i="532" a="1"/>
  <c r="G60" i="532" a="1"/>
  <c r="K440" i="532" a="1"/>
  <c r="K40" i="532" a="1"/>
  <c r="K65" i="532" a="1"/>
  <c r="J275" i="532" a="1"/>
  <c r="K346" i="532" a="1"/>
  <c r="G208" i="532" a="1"/>
  <c r="G263" i="532" a="1"/>
  <c r="D277" i="532" a="1"/>
  <c r="G179" i="532" a="1"/>
  <c r="D186" i="532" a="1"/>
  <c r="K205" i="532" a="1"/>
  <c r="G67" i="532" a="1"/>
  <c r="K348" i="532" a="1"/>
  <c r="J69" i="532" a="1"/>
  <c r="I80" i="532" a="1"/>
  <c r="I152" i="532" a="1"/>
  <c r="D60" i="532" a="1"/>
  <c r="D368" i="532" a="1"/>
  <c r="G420" i="532" a="1"/>
  <c r="G17" i="532" a="1"/>
  <c r="D228" i="532" a="1"/>
  <c r="D236" i="532" a="1"/>
  <c r="J431" i="532" a="1"/>
  <c r="D61" i="532" a="1"/>
  <c r="G45" i="532" a="1"/>
  <c r="J137" i="532" a="1"/>
  <c r="D270" i="532" a="1"/>
  <c r="G241" i="532" a="1"/>
  <c r="D406" i="532" a="1"/>
  <c r="G170" i="532" a="1"/>
  <c r="G57" i="532" a="1"/>
  <c r="D374" i="532" a="1"/>
  <c r="K193" i="532" a="1"/>
  <c r="D263" i="532" a="1"/>
  <c r="G276" i="532" a="1"/>
  <c r="G22" i="532" a="1"/>
  <c r="D283" i="532" a="1"/>
  <c r="D213" i="532" a="1"/>
  <c r="N62" i="532" a="1"/>
  <c r="D437" i="532" a="1"/>
  <c r="K422" i="532" a="1"/>
  <c r="G194" i="532" a="1"/>
  <c r="D272" i="532" a="1"/>
  <c r="D407" i="532" a="1"/>
  <c r="G243" i="532" a="1"/>
  <c r="G351" i="532" a="1"/>
  <c r="D112" i="532" a="1"/>
  <c r="L148" i="532" a="1"/>
  <c r="D312" i="532" a="1"/>
  <c r="D230" i="532" a="1"/>
  <c r="G82" i="532" a="1"/>
  <c r="K225" i="532" a="1"/>
  <c r="G55" i="532" a="1"/>
  <c r="D349" i="532" a="1"/>
  <c r="G332" i="532" a="1"/>
  <c r="D315" i="532" a="1"/>
  <c r="K433" i="532" a="1"/>
  <c r="N146" i="532" a="1"/>
  <c r="D276" i="532" a="1"/>
  <c r="K406" i="532" a="1"/>
  <c r="D401" i="532" a="1"/>
  <c r="G132" i="532" a="1"/>
  <c r="L151" i="532" a="1"/>
  <c r="K80" i="532" a="1"/>
  <c r="K19" i="532" a="1"/>
  <c r="D287" i="532" a="1"/>
  <c r="K293" i="532" a="1"/>
  <c r="G106" i="532" a="1"/>
  <c r="J74" i="532" a="1"/>
  <c r="I252" i="532" a="1"/>
  <c r="K443" i="532" a="1"/>
  <c r="D352" i="532" a="1"/>
  <c r="D335" i="532" a="1"/>
  <c r="G200" i="532" a="1"/>
  <c r="G122" i="532" a="1"/>
  <c r="N94" i="532" a="1"/>
  <c r="G181" i="532" a="1"/>
  <c r="D414" i="532" a="1"/>
  <c r="D179" i="532" a="1"/>
  <c r="G329" i="532" a="1"/>
  <c r="G177" i="532" a="1"/>
  <c r="D354" i="532" a="1"/>
  <c r="K201" i="532" a="1"/>
  <c r="D66" i="532" a="1"/>
  <c r="D318" i="532" a="1"/>
  <c r="K227" i="532" a="1"/>
  <c r="G183" i="532" a="1"/>
  <c r="D394" i="532" a="1"/>
  <c r="G114" i="532" a="1"/>
  <c r="G306" i="532" a="1"/>
  <c r="D80" i="532" a="1"/>
  <c r="D39" i="532" a="1"/>
  <c r="G71" i="532" a="1"/>
  <c r="G199" i="532" a="1"/>
  <c r="D125" i="532" a="1"/>
  <c r="K79" i="532" a="1"/>
  <c r="G94" i="532" a="1"/>
  <c r="I361" i="532" a="1"/>
  <c r="D158" i="532" a="1"/>
  <c r="D404" i="532" a="1"/>
  <c r="G78" i="532" a="1"/>
  <c r="D291" i="532" a="1"/>
  <c r="G197" i="532" a="1"/>
  <c r="L253" i="532" a="1"/>
  <c r="D384" i="532" a="1"/>
  <c r="K361" i="532" a="1"/>
  <c r="G121" i="532" a="1"/>
  <c r="J399" i="532" a="1"/>
  <c r="G77" i="532" a="1"/>
  <c r="I146" i="532" a="1"/>
  <c r="G433" i="532" a="1"/>
  <c r="G70" i="532" a="1"/>
  <c r="G326" i="532" a="1"/>
  <c r="J18" i="532" a="1"/>
  <c r="M137" i="532" a="1"/>
  <c r="J10" i="532" a="1"/>
  <c r="K344" i="532" a="1"/>
  <c r="G33" i="532" a="1"/>
  <c r="G302" i="532" a="1"/>
  <c r="G145" i="532" a="1"/>
  <c r="D140" i="532" a="1"/>
  <c r="D11" i="532" a="1"/>
  <c r="D38" i="532" a="1"/>
  <c r="D294" i="532" a="1"/>
  <c r="G382" i="532" a="1"/>
  <c r="G222" i="532" a="1"/>
  <c r="K317" i="532" a="1"/>
  <c r="L314" i="532" a="1"/>
  <c r="G404" i="532" a="1"/>
  <c r="L361" i="532" a="1"/>
  <c r="D10" i="532" a="1"/>
  <c r="J382" i="532" a="1"/>
  <c r="K8" i="532" a="1"/>
  <c r="J216" i="532" a="1"/>
  <c r="G152" i="532" a="1"/>
  <c r="D63" i="532" a="1"/>
  <c r="K37" i="532" a="1"/>
  <c r="G75" i="532" a="1"/>
  <c r="G389" i="532" a="1"/>
  <c r="K56" i="532" a="1"/>
  <c r="K312" i="532" a="1"/>
  <c r="G12" i="532" a="1"/>
  <c r="D388" i="532" a="1"/>
  <c r="K351" i="532" a="1"/>
  <c r="D356" i="532" a="1"/>
  <c r="D279" i="532" a="1"/>
  <c r="G250" i="532" a="1"/>
  <c r="D138" i="532" a="1"/>
  <c r="G426" i="532" a="1"/>
  <c r="D157" i="532" a="1"/>
  <c r="D52" i="532" a="1"/>
  <c r="J314" i="532" a="1"/>
  <c r="G441" i="532" a="1"/>
  <c r="K432" i="532" a="1"/>
  <c r="I358" i="532" a="1"/>
  <c r="K75" i="532" a="1"/>
  <c r="G166" i="532" a="1"/>
  <c r="G138" i="532" a="1"/>
  <c r="D41" i="532" a="1"/>
  <c r="K70" i="532" a="1"/>
  <c r="G322" i="532" a="1"/>
  <c r="D239" i="532" a="1"/>
  <c r="J7" i="532" a="1"/>
  <c r="G198" i="532" a="1"/>
  <c r="D292" i="532" a="1"/>
  <c r="G304" i="532" a="1"/>
  <c r="G423" i="532" a="1"/>
  <c r="D55" i="532" a="1"/>
  <c r="M95" i="532" a="1"/>
  <c r="D53" i="532" a="1"/>
  <c r="G316" i="532" a="1"/>
  <c r="G85" i="532" a="1"/>
  <c r="K98" i="532" a="1"/>
  <c r="D410" i="532" a="1"/>
  <c r="J40" i="532" a="1"/>
  <c r="D222" i="532" a="1"/>
  <c r="G259" i="532" a="1"/>
  <c r="K309" i="532" a="1"/>
  <c r="J384" i="532" a="1"/>
  <c r="G74" i="532" a="1"/>
  <c r="D121" i="532" a="1"/>
  <c r="G61" i="532" a="1"/>
  <c r="G83" i="532" a="1"/>
  <c r="K96" i="532" a="1"/>
  <c r="G230" i="532" a="1"/>
  <c r="G406" i="532" a="1"/>
  <c r="D47" i="532" a="1"/>
  <c r="G448" i="532" a="1"/>
  <c r="D28" i="532" a="1"/>
  <c r="D425" i="532" a="1"/>
  <c r="G440" i="532" a="1"/>
  <c r="G54" i="532" a="1"/>
  <c r="J205" i="532" a="1"/>
  <c r="D398" i="532" a="1"/>
  <c r="D250" i="532" a="1"/>
  <c r="D269" i="532" a="1"/>
  <c r="D110" i="532" a="1"/>
  <c r="J330" i="532" a="1"/>
  <c r="J232" i="532" a="1"/>
  <c r="G413" i="532" a="1"/>
  <c r="D211" i="532" a="1"/>
  <c r="K313" i="532" a="1"/>
  <c r="I314" i="532" a="1"/>
  <c r="J73" i="532" a="1"/>
  <c r="G373" i="532" a="1"/>
  <c r="L137" i="532" a="1"/>
  <c r="G128" i="532" a="1"/>
  <c r="D360" i="532" a="1"/>
  <c r="G245" i="532" a="1"/>
  <c r="G396" i="532" a="1"/>
  <c r="D111" i="532" a="1"/>
  <c r="K274" i="532" a="1"/>
  <c r="D346" i="532" a="1"/>
  <c r="D181" i="532" a="1"/>
  <c r="D82" i="532" a="1"/>
  <c r="G289" i="532" a="1"/>
  <c r="G249" i="532" a="1"/>
  <c r="I131" i="532" a="1"/>
  <c r="G367" i="532" a="1"/>
  <c r="G97" i="532" a="1"/>
  <c r="G286" i="532" a="1"/>
  <c r="G218" i="532" a="1"/>
  <c r="G24" i="532" a="1"/>
  <c r="G360" i="532" a="1"/>
  <c r="G353" i="532" a="1"/>
  <c r="D165" i="532" a="1"/>
  <c r="K395" i="532" a="1"/>
  <c r="G174" i="532" a="1"/>
  <c r="N139" i="532" a="1"/>
  <c r="J20" i="532" a="1"/>
  <c r="K232" i="532" a="1"/>
  <c r="I142" i="532" a="1"/>
  <c r="D68" i="532" a="1"/>
  <c r="D200" i="532" a="1"/>
  <c r="J43" i="532" a="1"/>
  <c r="G226" i="532" a="1"/>
  <c r="G73" i="532" a="1"/>
  <c r="K275" i="532" a="1"/>
  <c r="G272" i="532" a="1"/>
  <c r="G355" i="532" a="1"/>
  <c r="K338" i="532" a="1"/>
  <c r="D317" i="532" a="1"/>
  <c r="G210" i="532" a="1"/>
  <c r="D204" i="532" a="1"/>
  <c r="J139" i="532" a="1"/>
  <c r="D46" i="532" a="1"/>
  <c r="D260" i="532" a="1"/>
  <c r="D187" i="532" a="1"/>
  <c r="D98" i="532" a="1"/>
  <c r="G308" i="532" a="1"/>
  <c r="J336" i="532" a="1"/>
  <c r="J105" i="532" a="1"/>
  <c r="D217" i="532" a="1"/>
  <c r="D223" i="532" a="1"/>
  <c r="D434" i="532" a="1"/>
  <c r="G26" i="532" a="1"/>
  <c r="D402" i="532" a="1"/>
  <c r="G98" i="532" a="1"/>
  <c r="G129" i="532" a="1"/>
  <c r="G141" i="532" a="1"/>
  <c r="G227" i="532" a="1"/>
  <c r="D299" i="532" a="1"/>
  <c r="G88" i="532" a="1"/>
  <c r="K223" i="532" a="1"/>
  <c r="G102" i="532" a="1"/>
  <c r="G143" i="532" a="1"/>
  <c r="L131" i="532" a="1"/>
  <c r="G107" i="532" a="1"/>
  <c r="D107" i="532" a="1"/>
  <c r="D132" i="532" a="1"/>
  <c r="G14" i="532" a="1"/>
  <c r="G21" i="532" a="1"/>
  <c r="K103" i="532" a="1"/>
  <c r="G300" i="532" a="1"/>
  <c r="G283" i="532" a="1"/>
  <c r="D65" i="532" a="1"/>
  <c r="D385" i="532" a="1"/>
  <c r="J377" i="532" a="1"/>
  <c r="D395" i="532" a="1"/>
  <c r="D295" i="532" a="1"/>
  <c r="G358" i="532" a="1"/>
  <c r="D115" i="532" a="1"/>
  <c r="G405" i="532" a="1"/>
  <c r="G157" i="532" a="1"/>
  <c r="G185" i="532" a="1"/>
  <c r="L134" i="532" a="1"/>
  <c r="D302" i="532" a="1"/>
  <c r="K67" i="532" a="1"/>
  <c r="D387" i="532" a="1"/>
  <c r="G252" i="532" a="1"/>
  <c r="I140" i="532" a="1"/>
  <c r="K158" i="532" a="1"/>
  <c r="K105" i="532" a="1"/>
  <c r="D221" i="532" a="1"/>
  <c r="D259" i="532" a="1"/>
  <c r="G91" i="532" a="1"/>
  <c r="D69" i="532" a="1"/>
  <c r="G427" i="532" a="1"/>
  <c r="G436" i="532" a="1"/>
  <c r="G27" i="532" a="1"/>
  <c r="D397" i="532" a="1"/>
  <c r="I95" i="532" a="1"/>
  <c r="G164" i="532" a="1"/>
  <c r="G209" i="532" a="1"/>
  <c r="G379" i="532" a="1"/>
  <c r="G139" i="532" a="1"/>
  <c r="K203" i="532" a="1"/>
  <c r="K437" i="532" a="1"/>
  <c r="D314" i="532" a="1"/>
  <c r="G96" i="532" a="1"/>
  <c r="K102" i="532" a="1"/>
  <c r="K363" i="532" a="1"/>
  <c r="J223" i="532" a="1"/>
  <c r="L254" i="532" a="1"/>
  <c r="D196" i="532" a="1"/>
  <c r="D428" i="532" a="1"/>
  <c r="G169" i="532" a="1"/>
  <c r="D91" i="532" a="1"/>
  <c r="D206" i="532" a="1"/>
  <c r="D348" i="532" a="1"/>
  <c r="D309" i="532" a="1"/>
  <c r="G383" i="532" a="1"/>
  <c r="L147" i="532" a="1"/>
  <c r="K388" i="532" a="1"/>
  <c r="K7" i="532" a="1"/>
  <c r="G126" i="532" a="1"/>
  <c r="G195" i="532" a="1"/>
  <c r="G56" i="532" a="1"/>
  <c r="G13" i="532" a="1"/>
  <c r="D372" i="532" a="1"/>
  <c r="K94" i="532" a="1"/>
  <c r="J445" i="532" a="1"/>
  <c r="K353" i="532" a="1"/>
  <c r="K77" i="532" a="1"/>
  <c r="G314" i="532" a="1"/>
  <c r="K161" i="532" a="1"/>
  <c r="J423" i="532" a="1"/>
  <c r="K372" i="532" a="1"/>
  <c r="G364" i="532" a="1"/>
  <c r="J101" i="532" a="1"/>
  <c r="I153" i="532" a="1"/>
  <c r="J214" i="532" a="1"/>
  <c r="D432" i="532" a="1"/>
  <c r="K214" i="532" a="1"/>
  <c r="K118" i="532" a="1"/>
  <c r="K336" i="532" a="1"/>
  <c r="K325" i="532" a="1"/>
  <c r="J243" i="532" a="1"/>
  <c r="K198" i="532" a="1"/>
  <c r="K256" i="532" a="1"/>
  <c r="G144" i="532" a="1"/>
  <c r="G411" i="532" a="1"/>
  <c r="G31" i="532" a="1"/>
  <c r="D106" i="532" a="1"/>
  <c r="J430" i="532" a="1"/>
  <c r="G63" i="532" a="1"/>
  <c r="K358" i="532" a="1"/>
  <c r="D422" i="532" a="1"/>
  <c r="D9" i="532" a="1"/>
  <c r="D251" i="532" a="1"/>
  <c r="G277" i="532" a="1"/>
  <c r="G32" i="532" a="1"/>
  <c r="G380" i="532" a="1"/>
  <c r="I139" i="532" a="1"/>
  <c r="G365" i="532" a="1"/>
  <c r="D233" i="532" a="1"/>
  <c r="D421" i="532" a="1"/>
  <c r="D399" i="532" a="1"/>
  <c r="K153" i="532" a="1"/>
  <c r="K170" i="532" a="1"/>
  <c r="D334" i="532" a="1"/>
  <c r="G317" i="532" a="1"/>
  <c r="D345" i="532" a="1"/>
  <c r="K366" i="532" a="1"/>
  <c r="D267" i="532" a="1"/>
  <c r="D59" i="532" a="1"/>
  <c r="D336" i="532" a="1"/>
  <c r="D85" i="532" a="1"/>
  <c r="G39" i="532" a="1"/>
  <c r="K409" i="532" a="1"/>
  <c r="G127" i="532" a="1"/>
  <c r="K63" i="532" a="1"/>
  <c r="D324" i="532" a="1"/>
  <c r="D18" i="532" a="1"/>
  <c r="D73" i="532" a="1"/>
  <c r="K81" i="532" a="1"/>
  <c r="D130" i="532" a="1"/>
  <c r="D362" i="532" a="1"/>
  <c r="G135" i="532" a="1"/>
  <c r="G11" i="532" a="1"/>
  <c r="G154" i="532" a="1"/>
  <c r="J71" i="532" a="1"/>
  <c r="G100" i="532" a="1"/>
  <c r="G9" i="532" a="1"/>
  <c r="K133" i="532" a="1"/>
  <c r="K150" i="532" a="1"/>
  <c r="L449" i="532" a="1"/>
  <c r="D175" i="532" a="1"/>
  <c r="J211" i="532" a="1"/>
  <c r="D271" i="532" a="1"/>
  <c r="I148" i="532" a="1"/>
  <c r="J197" i="532" a="1"/>
  <c r="D84" i="532" a="1"/>
  <c r="D108" i="532" a="1"/>
  <c r="G274" i="532" a="1"/>
  <c r="L154" i="532" a="1"/>
  <c r="D396" i="532" a="1"/>
  <c r="G111" i="532" a="1"/>
  <c r="D449" i="532" a="1"/>
  <c r="D311" i="532" a="1"/>
  <c r="K273" i="532" a="1"/>
  <c r="D58" i="532" a="1"/>
  <c r="G65" i="532" a="1"/>
  <c r="D431" i="532" a="1"/>
  <c r="I149" i="532" a="1"/>
  <c r="K407" i="532" a="1"/>
  <c r="D182" i="532" a="1"/>
  <c r="J364" i="532"/>
  <c r="J361" i="532" a="1"/>
  <c r="G34" i="532" a="1"/>
  <c r="G315" i="532" a="1"/>
  <c r="D367" i="532" a="1"/>
  <c r="L143" i="532" a="1"/>
  <c r="K362" i="532" a="1"/>
  <c r="J63" i="532" a="1"/>
  <c r="J64" i="532" a="1"/>
  <c r="D340" i="532" a="1"/>
  <c r="L59" i="532" a="1"/>
  <c r="G431" i="532" a="1"/>
  <c r="J6" i="532" a="1"/>
  <c r="G361" i="532" a="1"/>
  <c r="K97" i="532" a="1"/>
  <c r="L135" i="532" a="1"/>
  <c r="D176" i="532" a="1"/>
  <c r="G398" i="532" a="1"/>
  <c r="D135" i="532" a="1"/>
  <c r="G372" i="532" a="1"/>
  <c r="G255" i="532" a="1"/>
  <c r="D146" i="532" a="1"/>
  <c r="J100" i="532" a="1"/>
  <c r="G363" i="532" a="1"/>
  <c r="G125" i="532" a="1"/>
  <c r="K345" i="532" a="1"/>
  <c r="M446" i="532" a="1"/>
  <c r="I144" i="532" a="1"/>
  <c r="G298" i="532" a="1"/>
  <c r="G193" i="532" a="1"/>
  <c r="D118" i="532" a="1"/>
  <c r="D300" i="532" a="1"/>
  <c r="I357" i="532" a="1"/>
  <c r="D364" i="532" a="1"/>
  <c r="D254" i="532" a="1"/>
  <c r="G352" i="532" a="1"/>
  <c r="I444" i="532" a="1"/>
  <c r="K401" i="532" a="1"/>
  <c r="I254" i="532" a="1"/>
  <c r="G299" i="532" a="1"/>
  <c r="D218" i="532" a="1"/>
  <c r="D274" i="532" a="1"/>
  <c r="J442" i="532" a="1"/>
  <c r="G267" i="532" a="1"/>
  <c r="D167" i="532" a="1"/>
  <c r="G220" i="532" a="1"/>
  <c r="D412" i="532" a="1"/>
  <c r="D71" i="532" a="1"/>
  <c r="D117" i="532" a="1"/>
  <c r="G168" i="532" a="1"/>
  <c r="D327" i="532" a="1"/>
  <c r="D429" i="532" a="1"/>
  <c r="L444" i="532" a="1"/>
  <c r="K231" i="532" a="1"/>
  <c r="G148" i="532" a="1"/>
  <c r="L79" i="532" a="1"/>
  <c r="G52" i="532" a="1"/>
  <c r="K244" i="532" a="1"/>
  <c r="K204" i="532" a="1"/>
  <c r="K413" i="532" a="1"/>
  <c r="D244" i="532" a="1"/>
  <c r="D316" i="532" a="1"/>
  <c r="J378" i="532" a="1"/>
  <c r="D137" i="532" a="1"/>
  <c r="G444" i="532" a="1"/>
  <c r="K100" i="532" a="1"/>
  <c r="D139" i="532" a="1"/>
  <c r="D30" i="532" a="1"/>
  <c r="D120" i="532" a="1"/>
  <c r="G278" i="532" a="1"/>
  <c r="D50" i="532" a="1"/>
  <c r="G84" i="532" a="1"/>
  <c r="G386" i="532" a="1"/>
  <c r="G309" i="532" a="1"/>
  <c r="D383" i="532" a="1"/>
  <c r="K66" i="532" a="1"/>
  <c r="K431" i="532" a="1"/>
  <c r="M445" i="532" a="1"/>
  <c r="K426" i="532" a="1"/>
  <c r="G167" i="532" a="1"/>
  <c r="G281" i="532" a="1"/>
  <c r="D81" i="532" a="1"/>
  <c r="G305" i="532" a="1"/>
  <c r="K140" i="532" a="1"/>
  <c r="K132" i="532" a="1"/>
  <c r="G203" i="532" a="1"/>
  <c r="K147" i="532" a="1"/>
  <c r="I62" i="532" a="1"/>
  <c r="J353" i="532" a="1"/>
  <c r="D229" i="532" a="1"/>
  <c r="G116" i="532" a="1"/>
  <c r="G239" i="532" a="1"/>
  <c r="G175" i="532" a="1"/>
  <c r="D264" i="532" a="1"/>
  <c r="K436" i="532" a="1"/>
  <c r="D160" i="532" a="1"/>
  <c r="D94" i="532" a="1"/>
  <c r="J72" i="532" a="1"/>
  <c r="D326" i="532" a="1"/>
  <c r="G244" i="532" a="1"/>
  <c r="K142" i="532" a="1"/>
  <c r="D127" i="532" a="1"/>
  <c r="I447" i="532" a="1"/>
  <c r="J443" i="532" a="1"/>
  <c r="K378" i="532" a="1"/>
  <c r="D409" i="532" a="1"/>
  <c r="D357" i="532" a="1"/>
  <c r="K240" i="532" a="1"/>
  <c r="D319" i="532" a="1"/>
  <c r="K221" i="532" a="1"/>
  <c r="G424" i="532" a="1"/>
  <c r="D303" i="532" a="1"/>
  <c r="D40" i="532" a="1"/>
  <c r="D23" i="532" a="1"/>
  <c r="J146" i="532" a="1"/>
  <c r="G41" i="532" a="1"/>
  <c r="G400" i="532" a="1"/>
  <c r="G64" i="532" a="1"/>
  <c r="K310" i="532" a="1"/>
  <c r="G328" i="532" a="1"/>
  <c r="G136" i="532" a="1"/>
  <c r="D436" i="532" a="1"/>
  <c r="D351" i="532" a="1"/>
  <c r="K230" i="532" a="1"/>
  <c r="D205" i="532" a="1"/>
  <c r="D262" i="532" a="1"/>
  <c r="D51" i="532" a="1"/>
  <c r="G439" i="532" a="1"/>
  <c r="I141" i="532" a="1"/>
  <c r="G311" i="532" a="1"/>
  <c r="L95" i="532" a="1"/>
  <c r="G429" i="532" a="1"/>
  <c r="G216" i="532" a="1"/>
  <c r="I356" i="532" a="1"/>
  <c r="G46" i="532" a="1"/>
  <c r="D249" i="532" a="1"/>
  <c r="J65" i="532" a="1"/>
  <c r="G261" i="532" a="1"/>
  <c r="K171" i="532" a="1"/>
  <c r="G446" i="532" a="1"/>
  <c r="M139" i="532" a="1"/>
  <c r="D144" i="532" a="1"/>
  <c r="D258" i="532" a="1"/>
  <c r="D201" i="532" a="1"/>
  <c r="D114" i="532" a="1"/>
  <c r="L141" i="532" a="1"/>
  <c r="D54" i="532" a="1"/>
  <c r="G37" i="532" a="1"/>
  <c r="G346" i="532" a="1"/>
  <c r="G214" i="532" a="1"/>
  <c r="J432" i="532" a="1"/>
  <c r="G290" i="532" a="1"/>
  <c r="G419" i="532" a="1"/>
  <c r="G445" i="532" a="1"/>
  <c r="D88" i="532" a="1"/>
  <c r="D405" i="532" a="1"/>
  <c r="G232" i="532" a="1"/>
  <c r="L80" i="532" a="1"/>
  <c r="D225" i="532" a="1"/>
  <c r="G335" i="532" a="1"/>
  <c r="G173" i="532" a="1"/>
  <c r="N121" i="532" a="1"/>
  <c r="G279" i="532" a="1"/>
  <c r="D305" i="532" a="1"/>
  <c r="K278" i="532" a="1"/>
  <c r="D433" i="532" a="1"/>
  <c r="J441" i="532" a="1"/>
  <c r="G265" i="532" a="1"/>
  <c r="D393" i="532" a="1"/>
  <c r="I147" i="532" a="1"/>
  <c r="D178" i="532" a="1"/>
  <c r="G110" i="532" a="1"/>
  <c r="D237" i="532" a="1"/>
  <c r="G180" i="532" a="1"/>
  <c r="G228" i="532" a="1"/>
  <c r="L152" i="532" a="1"/>
  <c r="G81" i="532" a="1"/>
  <c r="D150" i="532" a="1"/>
  <c r="D20" i="532" a="1"/>
  <c r="G253" i="532" a="1"/>
  <c r="D290" i="532" a="1"/>
  <c r="D440" i="532" a="1"/>
  <c r="N361" i="532" a="1"/>
  <c r="D197" i="532" a="1"/>
  <c r="K197" i="532" a="1"/>
  <c r="L136" i="532" a="1"/>
  <c r="D86" i="532" a="1"/>
  <c r="G147" i="532" a="1"/>
  <c r="I134" i="532" a="1"/>
  <c r="G162" i="532" a="1"/>
  <c r="N140" i="532" a="1"/>
  <c r="D16" i="532" a="1"/>
  <c r="G212" i="532" a="1"/>
  <c r="K245" i="532" a="1"/>
  <c r="D203" i="532" a="1"/>
  <c r="G80" i="532" a="1"/>
  <c r="D275" i="532" a="1"/>
  <c r="G303" i="532" a="1"/>
  <c r="J448" i="532" a="1"/>
  <c r="J288" i="532" a="1"/>
  <c r="K322" i="532" a="1"/>
  <c r="J212" i="532" a="1"/>
  <c r="G296" i="532" a="1"/>
  <c r="G301" i="532" a="1"/>
  <c r="G385" i="532" a="1"/>
  <c r="G354" i="532" a="1"/>
  <c r="D430" i="532" a="1"/>
  <c r="G417" i="532" a="1"/>
  <c r="J8" i="532" a="1"/>
  <c r="J122" i="532" a="1"/>
  <c r="J433" i="532" a="1"/>
  <c r="K229" i="532" a="1"/>
  <c r="G137" i="532" a="1"/>
  <c r="D153" i="532" a="1"/>
  <c r="L140" i="532" a="1"/>
  <c r="J444" i="532" a="1"/>
  <c r="K195" i="532" a="1"/>
  <c r="K106" i="532" a="1"/>
  <c r="G338" i="532" a="1"/>
  <c r="G369" i="532" a="1"/>
  <c r="G378" i="532" a="1"/>
  <c r="L150" i="532" a="1"/>
  <c r="D133" i="532" a="1"/>
  <c r="D170" i="532" a="1"/>
  <c r="K441" i="532" a="1"/>
  <c r="K218" i="532" a="1"/>
  <c r="K200" i="532" a="1"/>
  <c r="J233" i="532" a="1"/>
  <c r="D256" i="532" a="1"/>
  <c r="G62" i="532" a="1"/>
  <c r="D24" i="532" a="1"/>
  <c r="K290" i="532" a="1"/>
  <c r="K289" i="532" a="1"/>
  <c r="K380" i="532" a="1"/>
  <c r="D105" i="532" a="1"/>
  <c r="D322" i="532" a="1"/>
  <c r="G93" i="532" a="1"/>
  <c r="D57" i="532" a="1"/>
  <c r="J97" i="532" a="1"/>
  <c r="G234" i="532" a="1"/>
  <c r="D212" i="532" a="1"/>
  <c r="G447" i="532" a="1"/>
  <c r="J437" i="532" a="1"/>
  <c r="K428" i="532" a="1"/>
  <c r="J17" i="532" a="1"/>
  <c r="J335" i="532" a="1"/>
  <c r="N95" i="532" a="1"/>
  <c r="M154" i="532" a="1"/>
  <c r="D208" i="532" a="1"/>
  <c r="D413" i="532" a="1"/>
  <c r="G30" i="532" a="1"/>
  <c r="D282" i="532" a="1"/>
  <c r="G254" i="532" a="1"/>
  <c r="D72" i="532" a="1"/>
  <c r="K429" i="532" a="1"/>
  <c r="K445" i="532" a="1"/>
  <c r="G140" i="532" a="1"/>
  <c r="G113" i="532" a="1"/>
  <c r="J38" i="532" a="1"/>
  <c r="D445" i="532" a="1"/>
  <c r="I94" i="532" a="1"/>
  <c r="K423" i="532" a="1"/>
  <c r="K122" i="532" a="1"/>
  <c r="G271" i="532" a="1"/>
  <c r="D382" i="532" a="1"/>
  <c r="G384" i="532" a="1"/>
  <c r="G310" i="532" a="1"/>
  <c r="G117" i="532" a="1"/>
  <c r="K52" i="532" a="1"/>
  <c r="D142" i="532" a="1"/>
  <c r="D243" i="532" a="1"/>
  <c r="D34" i="532" a="1"/>
  <c r="D350" i="532" a="1"/>
  <c r="D8" i="532" a="1"/>
  <c r="I143" i="532" a="1"/>
  <c r="J104" i="532" a="1"/>
  <c r="J365" i="532" a="1"/>
  <c r="G7" i="532" a="1"/>
  <c r="G15" i="532" a="1"/>
  <c r="D344" i="532" a="1"/>
  <c r="G236" i="532" a="1"/>
  <c r="G273" i="532" a="1"/>
  <c r="K439" i="532" a="1"/>
  <c r="G434" i="532" a="1"/>
  <c r="K373" i="532" a="1"/>
  <c r="G172" i="532" a="1"/>
  <c r="G59" i="532" a="1"/>
  <c r="D227" i="532" a="1"/>
  <c r="G285" i="532" a="1"/>
  <c r="K434" i="532" a="1"/>
  <c r="D31" i="532" a="1"/>
  <c r="M361" i="532" a="1"/>
  <c r="K418" i="532" a="1"/>
  <c r="D7" i="532" a="1"/>
  <c r="D180" i="532" a="1"/>
  <c r="D113" i="532" a="1"/>
  <c r="D171" i="532" a="1"/>
  <c r="J121" i="532" a="1"/>
  <c r="D355" i="532" a="1"/>
  <c r="J195" i="532" a="1"/>
  <c r="D79" i="532" a="1"/>
  <c r="D26" i="532" a="1"/>
  <c r="J50" i="532" a="1"/>
  <c r="K42" i="532" a="1"/>
  <c r="K384" i="532" a="1"/>
  <c r="G131" i="532" a="1"/>
  <c r="K9" i="532" a="1"/>
  <c r="G217" i="532" a="1"/>
  <c r="D242" i="532" a="1"/>
  <c r="D442" i="532" a="1"/>
  <c r="D215" i="532" a="1"/>
  <c r="G105" i="532" a="1"/>
  <c r="K211" i="532" a="1"/>
  <c r="D128" i="532" a="1"/>
  <c r="G19" i="532" a="1"/>
  <c r="J380" i="532" a="1"/>
  <c r="G213" i="532" a="1"/>
  <c r="G28" i="532" a="1"/>
  <c r="G156" i="532" a="1"/>
  <c r="G347" i="532" a="1"/>
  <c r="D185" i="532" a="1"/>
  <c r="K219" i="532" a="1"/>
  <c r="D173" i="532" a="1"/>
  <c r="G186" i="532" a="1"/>
  <c r="D359" i="532" a="1"/>
  <c r="D426" i="532" a="1"/>
  <c r="K287" i="532" a="1"/>
  <c r="I132" i="532" a="1"/>
  <c r="D424" i="532" a="1"/>
  <c r="J221" i="532" a="1"/>
  <c r="K284" i="532" a="1"/>
  <c r="D89" i="532" a="1"/>
  <c r="G270" i="532" a="1"/>
  <c r="L448" i="532" a="1"/>
  <c r="D99" i="532" a="1"/>
  <c r="G356" i="532" a="1"/>
  <c r="K369" i="532" a="1"/>
  <c r="D216" i="532" a="1"/>
  <c r="D6" i="532" a="1"/>
  <c r="G165" i="532" a="1"/>
  <c r="D13" i="532" a="1"/>
  <c r="K424" i="532" a="1"/>
  <c r="D273" i="532" a="1"/>
  <c r="D253" i="532" a="1"/>
  <c r="K101" i="532" a="1"/>
  <c r="G219" i="532" a="1"/>
  <c r="D43" i="532" a="1"/>
  <c r="K121" i="532" a="1"/>
  <c r="D285" i="532" a="1"/>
  <c r="D188" i="532" a="1"/>
  <c r="G242" i="532" a="1"/>
  <c r="D235" i="532" a="1"/>
  <c r="D333" i="532" a="1"/>
  <c r="J236" i="532" a="1"/>
  <c r="D234" i="532" a="1"/>
  <c r="G109" i="532" a="1"/>
  <c r="K199" i="532" a="1"/>
  <c r="K430" i="532" a="1"/>
  <c r="G394" i="532" a="1"/>
  <c r="N122" i="532" a="1"/>
  <c r="D281" i="532" a="1"/>
  <c r="G87" i="532" a="1"/>
  <c r="J360" i="532" a="1"/>
  <c r="G425" i="532" a="1"/>
  <c r="K159" i="532" a="1"/>
  <c r="L443" i="532" a="1"/>
  <c r="I355" i="532" a="1"/>
  <c r="D32" i="532" a="1"/>
  <c r="G224" i="532" a="1"/>
  <c r="G178" i="532" a="1"/>
  <c r="D101" i="532" a="1"/>
  <c r="D361" i="532" a="1"/>
  <c r="J95" i="532" a="1"/>
  <c r="G295" i="532" a="1"/>
  <c r="G196" i="532" a="1"/>
  <c r="K216" i="532" a="1"/>
  <c r="M448" i="532" a="1"/>
  <c r="G251" i="532" a="1"/>
  <c r="G86" i="532" a="1"/>
  <c r="G402" i="532" a="1"/>
  <c r="L153" i="532" a="1"/>
  <c r="G257" i="532" a="1"/>
  <c r="D365" i="532" a="1"/>
  <c r="D220" i="532" a="1"/>
  <c r="G374" i="532" a="1"/>
  <c r="G392" i="532" a="1"/>
  <c r="D193" i="532" a="1"/>
  <c r="I42" i="532" a="1"/>
  <c r="K71" i="532" a="1"/>
  <c r="J435" i="532" a="1"/>
  <c r="K154" i="532" a="1"/>
  <c r="K389" i="532" a="1"/>
  <c r="L145" i="532" a="1"/>
  <c r="D75" i="532" a="1"/>
  <c r="G282" i="532" a="1"/>
  <c r="G376" i="532" a="1"/>
  <c r="K341" i="532" a="1"/>
  <c r="K350" i="532" a="1"/>
  <c r="K134" i="532" a="1"/>
  <c r="K95" i="532" a="1"/>
  <c r="D124" i="532" a="1"/>
  <c r="D136" i="532" a="1"/>
  <c r="L138" i="532" a="1"/>
  <c r="K76" i="532" a="1"/>
  <c r="G51" i="532" a="1"/>
  <c r="D261" i="532" a="1"/>
  <c r="K417" i="532" a="1"/>
  <c r="J429" i="532" a="1"/>
  <c r="G258" i="532" a="1"/>
  <c r="M140" i="532" a="1"/>
  <c r="J41" i="532" a="1"/>
  <c r="G357" i="532" a="1"/>
  <c r="G269" i="532" a="1"/>
  <c r="G49" i="532" a="1"/>
  <c r="K368" i="532" a="1"/>
  <c r="K224" i="532" a="1"/>
  <c r="K50" i="532" a="1"/>
  <c r="D56" i="532" a="1"/>
  <c r="M122" i="532" a="1"/>
  <c r="K160" i="532" a="1"/>
  <c r="K357" i="532" a="1"/>
  <c r="K315" i="532" a="1"/>
  <c r="G320" i="532" a="1"/>
  <c r="J375" i="532" a="1"/>
  <c r="G149" i="532" a="1"/>
  <c r="K226" i="532" a="1"/>
  <c r="D446" i="532" a="1"/>
  <c r="K386" i="532" a="1"/>
  <c r="L447" i="532" a="1"/>
  <c r="I285" i="532" a="1"/>
  <c r="G29" i="532" a="1"/>
  <c r="G99" i="532" a="1"/>
  <c r="G414" i="532" a="1"/>
  <c r="D19" i="532" a="1"/>
  <c r="K421" i="532" a="1"/>
  <c r="J395" i="532" a="1"/>
  <c r="I136" i="532" a="1"/>
  <c r="D289" i="532" a="1"/>
  <c r="J98" i="532" a="1"/>
  <c r="G422" i="532" a="1"/>
  <c r="J255" i="532" a="1"/>
  <c r="D265" i="532" a="1"/>
  <c r="G184" i="532" a="1"/>
  <c r="G201" i="532" a="1"/>
  <c r="G207" i="532" a="1"/>
  <c r="G36" i="532" a="1"/>
  <c r="D371" i="532" a="1"/>
  <c r="G449" i="532" a="1"/>
  <c r="K276" i="532" a="1"/>
  <c r="G291" i="532" a="1"/>
  <c r="G171" i="532" a="1"/>
  <c r="G342" i="532" a="1"/>
  <c r="J67" i="532" a="1"/>
  <c r="D418" i="532" a="1"/>
  <c r="G153" i="532" a="1"/>
  <c r="D155" i="532" a="1"/>
  <c r="K99" i="532" a="1"/>
  <c r="D313" i="532" a="1"/>
  <c r="G292" i="532" a="1"/>
  <c r="D163" i="532" a="1"/>
  <c r="G79" i="532" a="1"/>
  <c r="L142" i="532" a="1"/>
  <c r="G260" i="532" a="1"/>
  <c r="K385" i="532" a="1"/>
  <c r="K129" i="532" a="1"/>
  <c r="K39" i="532" a="1"/>
  <c r="K212" i="532" a="1"/>
  <c r="D411" i="532" a="1"/>
  <c r="K202" i="532" a="1"/>
  <c r="G438" i="532" a="1"/>
  <c r="D119" i="532" a="1"/>
  <c r="L121" i="532" a="1"/>
  <c r="K34" i="532" a="1"/>
  <c r="J428" i="532" a="1"/>
  <c r="K311" i="532" a="1"/>
  <c r="D104" i="532" a="1"/>
  <c r="K6" i="532" a="1"/>
  <c r="D298" i="532" a="1"/>
  <c r="J227" i="532" a="1"/>
  <c r="J199" i="532" a="1"/>
  <c r="J274" i="532" a="1"/>
  <c r="D417" i="532" a="1"/>
  <c r="K120" i="532" a="1"/>
  <c r="I154" i="532" a="1"/>
  <c r="J229" i="532" a="1"/>
  <c r="J99" i="532" a="1"/>
  <c r="J447" i="532" a="1"/>
  <c r="D339" i="532" a="1"/>
  <c r="D97" i="532" a="1"/>
  <c r="D67" i="532" a="1"/>
  <c r="J362" i="532" a="1"/>
  <c r="G221" i="532" a="1"/>
  <c r="I78" i="532" a="1"/>
  <c r="J94" i="532" a="1"/>
  <c r="G23" i="532" a="1"/>
  <c r="J103" i="532" a="1"/>
  <c r="D154" i="532" a="1"/>
  <c r="D42" i="532" a="1"/>
  <c r="D70" i="532" a="1"/>
  <c r="G319" i="532" a="1"/>
  <c r="D257" i="532" a="1"/>
  <c r="D159" i="532" a="1"/>
  <c r="G123" i="532" a="1"/>
  <c r="K61" i="532" a="1"/>
  <c r="G409" i="532" a="1"/>
  <c r="J56" i="532" a="1"/>
  <c r="K355" i="532" a="1"/>
  <c r="G118" i="532" a="1"/>
  <c r="J436" i="532" a="1"/>
  <c r="L445" i="532" a="1"/>
  <c r="G176" i="532" a="1"/>
  <c r="L133" i="532" a="1"/>
  <c r="K38" i="532" a="1"/>
  <c r="D207" i="532" a="1"/>
  <c r="D376" i="532" a="1"/>
  <c r="D293" i="532" a="1"/>
  <c r="D443" i="532" a="1"/>
  <c r="D141" i="532" a="1"/>
  <c r="I137" i="532" a="1"/>
  <c r="J230" i="532" a="1"/>
  <c r="D45" i="532" a="1"/>
  <c r="D447" i="532" a="1"/>
  <c r="M121" i="532" a="1"/>
  <c r="D392" i="532" a="1"/>
  <c r="D420" i="532" a="1"/>
  <c r="I59" i="532" a="1"/>
  <c r="J396" i="532" a="1"/>
  <c r="K383" i="532" a="1"/>
  <c r="J237" i="532" a="1"/>
  <c r="G25" i="532" a="1"/>
  <c r="G8" i="532" a="1"/>
  <c r="K272" i="532" a="1"/>
  <c r="K379" i="532" a="1"/>
  <c r="J203" i="532" a="1"/>
  <c r="J75" i="532" a="1"/>
  <c r="D373" i="532" a="1"/>
  <c r="D195" i="532" a="1"/>
  <c r="G215" i="532" a="1"/>
  <c r="G58" i="532" a="1"/>
  <c r="G339" i="532" a="1"/>
  <c r="K145" i="532" a="1"/>
  <c r="D320" i="532" a="1"/>
  <c r="D390" i="532" a="1"/>
  <c r="J379" i="532" a="1"/>
  <c r="G418" i="532" a="1"/>
  <c r="G362" i="532" a="1"/>
  <c r="J70" i="532" a="1"/>
  <c r="D245" i="532" a="1"/>
  <c r="D441" i="532" a="1"/>
  <c r="K446" i="532" a="1"/>
  <c r="K41" i="532" a="1"/>
  <c r="D126" i="532" a="1"/>
  <c r="G395" i="532" a="1"/>
  <c r="D369" i="532" a="1"/>
  <c r="K36" i="532" a="1"/>
  <c r="D427" i="532" a="1"/>
  <c r="J219" i="532" a="1"/>
  <c r="G288" i="532" a="1"/>
  <c r="K360" i="532" a="1"/>
  <c r="K374" i="532" a="1"/>
  <c r="D209" i="532" a="1"/>
  <c r="L139" i="532" a="1"/>
  <c r="D149" i="532" a="1"/>
  <c r="K420" i="532" a="1"/>
  <c r="G403" i="532" a="1"/>
  <c r="G205" i="532" a="1"/>
  <c r="I449" i="532" a="1"/>
  <c r="D169" i="532" a="1"/>
  <c r="G381" i="532" a="1"/>
  <c r="K364" i="532"/>
  <c r="K139" i="532" a="1"/>
  <c r="G412" i="532" a="1"/>
  <c r="K393" i="532" a="1"/>
  <c r="D408" i="532" a="1"/>
  <c r="D342" i="532" a="1"/>
  <c r="G266" i="532" a="1"/>
  <c r="D103" i="532" a="1"/>
  <c r="D168" i="532" a="1"/>
  <c r="D378" i="532" a="1"/>
  <c r="G336" i="532" a="1"/>
  <c r="G235" i="532" a="1"/>
  <c r="D49" i="532" a="1"/>
  <c r="K68" i="532" a="1"/>
  <c r="D183" i="532" a="1"/>
  <c r="G35" i="532" a="1"/>
  <c r="D232" i="532" a="1"/>
  <c r="K381" i="532" a="1"/>
  <c r="D123" i="532" a="1"/>
  <c r="I41" i="532" a="1"/>
  <c r="K73" i="532" a="1"/>
  <c r="K415" i="532" a="1"/>
  <c r="J434" i="532" a="1"/>
  <c r="K104" i="532" a="1"/>
  <c r="G229" i="532" a="1"/>
  <c r="K394" i="532" a="1"/>
  <c r="K375" i="532" a="1"/>
  <c r="D444" i="532" a="1"/>
  <c r="J440" i="532" a="1"/>
  <c r="J149" i="532" a="1"/>
  <c r="G293" i="532" a="1"/>
  <c r="J193" i="532" a="1"/>
  <c r="K74" i="532" a="1"/>
  <c r="G350" i="532" a="1"/>
  <c r="D306" i="532" a="1"/>
  <c r="D164" i="532" a="1"/>
  <c r="N137" i="532" a="1"/>
  <c r="G393" i="532" a="1"/>
  <c r="D268" i="532" a="1"/>
  <c r="K126" i="532" a="1"/>
  <c r="L78" i="532" a="1"/>
  <c r="K414" i="532" a="1"/>
  <c r="M146" i="532" a="1"/>
  <c r="G284" i="532" a="1"/>
  <c r="G410" i="532" a="1"/>
  <c r="D307" i="532" a="1"/>
  <c r="G151" i="532" a="1"/>
  <c r="K435" i="532" a="1"/>
  <c r="D33" i="532" a="1"/>
  <c r="G104" i="532" a="1"/>
  <c r="J427" i="532" a="1"/>
  <c r="G38" i="532" a="1"/>
  <c r="D381" i="532" a="1"/>
  <c r="I133" i="532" a="1"/>
  <c r="G345" i="532" a="1"/>
  <c r="K243" i="532" a="1"/>
  <c r="G44" i="532" a="1"/>
  <c r="G112" i="532" a="1"/>
  <c r="G50" i="532" a="1"/>
  <c r="N154" i="532" a="1"/>
  <c r="K241" i="532" a="1"/>
  <c r="G238" i="532" a="1"/>
  <c r="D166" i="532" a="1"/>
  <c r="K69" i="532" a="1"/>
  <c r="D145" i="532" a="1"/>
  <c r="G187" i="532" a="1"/>
  <c r="D25" i="532" a="1"/>
  <c r="K148" i="532" a="1"/>
  <c r="G421" i="532" a="1"/>
  <c r="D184" i="532" a="1"/>
  <c r="G401" i="532" a="1"/>
  <c r="D301" i="532" a="1"/>
  <c r="K233" i="532" a="1"/>
  <c r="D174" i="532" a="1"/>
  <c r="D252" i="532" a="1"/>
  <c r="D328" i="532" a="1"/>
  <c r="G204" i="532" a="1"/>
  <c r="G435" i="532" a="1"/>
  <c r="D266" i="532" a="1"/>
  <c r="D226" i="532" a="1"/>
  <c r="J14" i="532" a="1"/>
  <c r="K396" i="532" a="1"/>
  <c r="D194" i="532" a="1"/>
  <c r="K367" i="532" a="1"/>
  <c r="G337" i="532" a="1"/>
  <c r="G397" i="532" a="1"/>
  <c r="G327" i="532" a="1"/>
  <c r="D131" i="532" a="1"/>
  <c r="D172" i="532" a="1"/>
  <c r="J201" i="532" a="1"/>
  <c r="D87" i="532" a="1"/>
  <c r="G233" i="532" a="1"/>
  <c r="D198" i="532" a="1"/>
  <c r="J16" i="532" a="1"/>
  <c r="K330" i="532" a="1"/>
  <c r="K217" i="532" a="1"/>
  <c r="N446" i="532" a="1"/>
  <c r="D379" i="532" a="1"/>
  <c r="D21" i="532" a="1"/>
  <c r="D337" i="532" a="1"/>
  <c r="G313" i="532" a="1"/>
  <c r="D224" i="532" a="1"/>
  <c r="D310" i="532" a="1"/>
  <c r="G43" i="532" a="1"/>
  <c r="J42" i="532" a="1"/>
  <c r="K371" i="532" a="1"/>
  <c r="L94" i="532" a="1"/>
  <c r="G370" i="532" a="1"/>
  <c r="D423" i="532" a="1"/>
  <c r="G161" i="532" a="1"/>
  <c r="G377" i="532" a="1"/>
  <c r="D219" i="532" a="1"/>
  <c r="L132" i="532" a="1"/>
  <c r="G119" i="532" a="1"/>
  <c r="K402" i="532" a="1"/>
  <c r="G323" i="532" a="1"/>
  <c r="K356" i="532" a="1"/>
  <c r="G92" i="532" a="1"/>
  <c r="G442" i="532" a="1"/>
  <c r="D403" i="532" a="1"/>
  <c r="D143" i="532" a="1"/>
  <c r="I79" i="532" a="1"/>
  <c r="G146" i="532" a="1"/>
  <c r="D214" i="532" a="1"/>
  <c r="G312" i="532" a="1"/>
  <c r="D296" i="532" a="1"/>
  <c r="J438" i="532" a="1"/>
  <c r="D386" i="532" a="1"/>
  <c r="D161" i="532" a="1"/>
  <c r="D284" i="532" a="1"/>
  <c r="G280" i="532" a="1"/>
  <c r="G68" i="532" a="1"/>
  <c r="D100" i="532" a="1"/>
  <c r="I253" i="532" a="1"/>
  <c r="J424" i="532" a="1"/>
  <c r="G225" i="532" a="1"/>
  <c r="K271" i="532" a="1"/>
  <c r="K13" i="532" a="1"/>
  <c r="D240" i="532" a="1"/>
  <c r="G325" i="532" a="1"/>
  <c r="D96" i="532" a="1"/>
  <c r="G349" i="532" a="1"/>
  <c r="D341" i="532" a="1"/>
  <c r="L252" i="532" a="1"/>
  <c r="G408" i="532" a="1"/>
  <c r="L62" i="532" a="1"/>
  <c r="D400" i="532" a="1"/>
  <c r="K20" i="532" a="1"/>
  <c r="J52" i="532" a="1"/>
  <c r="G443" i="532" a="1"/>
  <c r="G159" i="532" a="1"/>
  <c r="G387" i="532" a="1"/>
  <c r="G48" i="532" a="1"/>
  <c r="G321" i="532" a="1"/>
  <c r="J66" i="532" a="1"/>
  <c r="K33" i="532" a="1"/>
  <c r="K64" i="532" a="1"/>
  <c r="G348" i="532" a="1"/>
  <c r="G334" i="532" a="1"/>
  <c r="K10" i="532" a="1"/>
  <c r="I150" i="532" a="1"/>
  <c r="G53" i="532" a="1"/>
  <c r="J154" i="532" a="1"/>
  <c r="D377" i="532" a="1"/>
  <c r="K237" i="532" a="1"/>
  <c r="G343" i="532" a="1"/>
  <c r="G341" i="532" a="1"/>
  <c r="G368" i="532" a="1"/>
  <c r="D90" i="532" a="1"/>
  <c r="J273" i="532" a="1"/>
  <c r="G399" i="532" a="1"/>
  <c r="G415" i="532" a="1"/>
  <c r="K403" i="532" a="1"/>
  <c r="K78" i="532" a="1"/>
  <c r="K442" i="532" a="1"/>
  <c r="G42" i="532" a="1"/>
  <c r="D37" i="532" a="1"/>
  <c r="G10" i="532" a="1"/>
  <c r="K49" i="532" a="1"/>
  <c r="G297" i="532" a="1"/>
  <c r="J407" i="532" a="1"/>
  <c r="K143" i="532" a="1"/>
  <c r="D278" i="532" a="1"/>
  <c r="K146" i="532" a="1"/>
  <c r="K11" i="532" a="1"/>
  <c r="D332" i="532" a="1"/>
  <c r="D419" i="532" a="1"/>
  <c r="K228" i="532" a="1"/>
  <c r="D331" i="532" a="1"/>
  <c r="G76" i="532" a="1"/>
  <c r="K408" i="532" a="1"/>
  <c r="G160" i="532" a="1"/>
  <c r="G18" i="532" a="1"/>
  <c r="K194" i="532" a="1"/>
  <c r="J449" i="532" a="1"/>
  <c r="D380" i="532" a="1"/>
  <c r="D44" i="532" a="1"/>
  <c r="J383" i="532" a="1"/>
  <c r="G331" i="532" a="1"/>
  <c r="K72" i="532" a="1"/>
  <c r="G223" i="532" a="1"/>
  <c r="D353" i="532" a="1"/>
  <c r="K427" i="532" a="1"/>
  <c r="D64" i="532" a="1"/>
  <c r="D134" i="532" a="1"/>
  <c r="D151" i="532" a="1"/>
  <c r="K222" i="532" a="1"/>
  <c r="D17" i="532" a="1"/>
  <c r="D36" i="532" a="1"/>
  <c r="D177" i="532" a="1"/>
  <c r="K410" i="532" a="1"/>
  <c r="G206" i="532" a="1"/>
  <c r="G130" i="532" a="1"/>
  <c r="G275" i="532" a="1"/>
  <c r="D162" i="532" a="1"/>
  <c r="G375" i="532" a="1"/>
  <c r="D116" i="532" a="1"/>
  <c r="D416" i="532" a="1"/>
  <c r="K213" i="532" a="1"/>
  <c r="G324" i="532" a="1"/>
  <c r="G231" i="532" a="1"/>
  <c r="J102" i="532" a="1"/>
  <c r="G66" i="532" a="1"/>
  <c r="D343" i="532" a="1"/>
  <c r="K382" i="532" a="1"/>
  <c r="I122" i="532" a="1"/>
  <c r="D14" i="532" a="1"/>
  <c r="K152" i="532" a="1"/>
  <c r="K404" i="532" a="1"/>
  <c r="G72" i="532" a="1"/>
  <c r="G142" i="532" a="1"/>
  <c r="I135" i="532" a="1"/>
  <c r="D323" i="532" a="1"/>
  <c r="D448" i="532" a="1"/>
  <c r="G430" i="532" a="1"/>
  <c r="D304" i="532" a="1"/>
  <c r="K377" i="532" a="1"/>
  <c r="K416" i="532" a="1"/>
  <c r="D255" i="532" a="1"/>
  <c r="G388" i="532" a="1"/>
  <c r="D156" i="532" a="1"/>
  <c r="J381" i="532" a="1"/>
  <c r="K62" i="532" a="1"/>
  <c r="G103" i="532" a="1"/>
  <c r="J287" i="532" a="1"/>
  <c r="D83" i="532" a="1"/>
  <c r="D202" i="532" a="1"/>
  <c r="G202" i="532" a="1"/>
  <c r="G211" i="532" a="1"/>
  <c r="G407" i="532" a="1"/>
  <c r="D77" i="532" a="1"/>
  <c r="I151" i="532" a="1"/>
  <c r="G155" i="532" a="1"/>
  <c r="K376" i="532" a="1"/>
  <c r="J446" i="532" a="1"/>
  <c r="D438" i="532" a="1"/>
  <c r="D22" i="532" a="1"/>
  <c r="D48" i="532" a="1"/>
  <c r="K399" i="532" a="1"/>
  <c r="I446" i="532" a="1"/>
  <c r="D435" i="532" a="1"/>
  <c r="G294" i="532" a="1"/>
  <c r="K144" i="532" a="1"/>
  <c r="D325" i="532" a="1"/>
  <c r="J19" i="532" a="1"/>
  <c r="K321" i="532" a="1"/>
  <c r="D12" i="532" a="1"/>
  <c r="G437" i="532" a="1"/>
  <c r="K151" i="532" a="1"/>
  <c r="G16" i="532" a="1"/>
  <c r="D78" i="532" a="1"/>
  <c r="D358" i="532" a="1"/>
  <c r="G333" i="532" a="1"/>
  <c r="J439" i="532" a="1"/>
  <c r="J9" i="532" a="1"/>
  <c r="G133" i="532" a="1"/>
  <c r="J140" i="532" a="1"/>
  <c r="I448" i="532" a="1"/>
  <c r="K294" i="532" a="1"/>
  <c r="I138" i="532" a="1"/>
  <c r="M94" i="532" a="1"/>
  <c r="D102" i="532" a="1"/>
  <c r="D415" i="532" a="1"/>
  <c r="G115" i="532" a="1"/>
  <c r="D347" i="532" a="1"/>
  <c r="K119" i="532" a="1"/>
  <c r="D238" i="532" a="1"/>
  <c r="G237" i="532" a="1"/>
  <c r="D134" i="532" l="1"/>
  <c r="K213" i="532"/>
  <c r="G44" i="532"/>
  <c r="G395" i="532"/>
  <c r="K76" i="532"/>
  <c r="D143" i="532"/>
  <c r="D149" i="532"/>
  <c r="D298" i="532"/>
  <c r="J14" i="532"/>
  <c r="G206" i="532"/>
  <c r="D339" i="532"/>
  <c r="D124" i="532"/>
  <c r="D238" i="532"/>
  <c r="G151" i="532"/>
  <c r="J41" i="532"/>
  <c r="I446" i="532"/>
  <c r="K144" i="532"/>
  <c r="G280" i="532"/>
  <c r="G16" i="532"/>
  <c r="G160" i="532"/>
  <c r="D184" i="532"/>
  <c r="G237" i="532"/>
  <c r="D353" i="532"/>
  <c r="L445" i="532"/>
  <c r="D100" i="532"/>
  <c r="G325" i="532"/>
  <c r="D266" i="532"/>
  <c r="D403" i="532"/>
  <c r="J449" i="532"/>
  <c r="G187" i="532"/>
  <c r="D284" i="532"/>
  <c r="D307" i="532"/>
  <c r="G421" i="532"/>
  <c r="D169" i="532"/>
  <c r="K243" i="532"/>
  <c r="D126" i="532"/>
  <c r="G435" i="532"/>
  <c r="D154" i="532"/>
  <c r="L139" i="532"/>
  <c r="K6" i="532"/>
  <c r="G50" i="532"/>
  <c r="K160" i="532"/>
  <c r="J447" i="532"/>
  <c r="K95" i="532"/>
  <c r="G381" i="532"/>
  <c r="K294" i="532"/>
  <c r="M140" i="532"/>
  <c r="K399" i="532"/>
  <c r="G146" i="532"/>
  <c r="K410" i="532"/>
  <c r="K151" i="532"/>
  <c r="K408" i="532"/>
  <c r="G403" i="532"/>
  <c r="K38" i="532"/>
  <c r="G223" i="532"/>
  <c r="D408" i="532"/>
  <c r="J375" i="532"/>
  <c r="D240" i="532"/>
  <c r="J395" i="532"/>
  <c r="G442" i="532"/>
  <c r="D33" i="532"/>
  <c r="D145" i="532"/>
  <c r="D161" i="532"/>
  <c r="G410" i="532"/>
  <c r="G320" i="532"/>
  <c r="D257" i="532"/>
  <c r="G345" i="532"/>
  <c r="K41" i="532"/>
  <c r="D67" i="532"/>
  <c r="J103" i="532"/>
  <c r="D209" i="532"/>
  <c r="D104" i="532"/>
  <c r="D102" i="532"/>
  <c r="M122" i="532"/>
  <c r="J99" i="532"/>
  <c r="K134" i="532"/>
  <c r="K36" i="532"/>
  <c r="I448" i="532"/>
  <c r="G258" i="532"/>
  <c r="D48" i="532"/>
  <c r="G269" i="532"/>
  <c r="D177" i="532"/>
  <c r="G437" i="532"/>
  <c r="G76" i="532"/>
  <c r="G275" i="532"/>
  <c r="G324" i="532"/>
  <c r="K72" i="532"/>
  <c r="G204" i="532"/>
  <c r="J199" i="532"/>
  <c r="K13" i="532"/>
  <c r="G443" i="532"/>
  <c r="G92" i="532"/>
  <c r="D358" i="532"/>
  <c r="K69" i="532"/>
  <c r="D386" i="532"/>
  <c r="G284" i="532"/>
  <c r="D289" i="532"/>
  <c r="K226" i="532"/>
  <c r="I133" i="532"/>
  <c r="K446" i="532"/>
  <c r="L138" i="532"/>
  <c r="G23" i="532"/>
  <c r="K374" i="532"/>
  <c r="K311" i="532"/>
  <c r="D64" i="532"/>
  <c r="D56" i="532"/>
  <c r="J229" i="532"/>
  <c r="K350" i="532"/>
  <c r="G349" i="532"/>
  <c r="J140" i="532"/>
  <c r="G155" i="532"/>
  <c r="J429" i="532"/>
  <c r="G239" i="532"/>
  <c r="D22" i="532"/>
  <c r="K11" i="532"/>
  <c r="K377" i="532"/>
  <c r="K63" i="532"/>
  <c r="G294" i="532"/>
  <c r="J436" i="532"/>
  <c r="D90" i="532"/>
  <c r="D434" i="532"/>
  <c r="D36" i="532"/>
  <c r="L132" i="532"/>
  <c r="G408" i="532"/>
  <c r="G404" i="532"/>
  <c r="D12" i="532"/>
  <c r="D268" i="532"/>
  <c r="D368" i="532"/>
  <c r="K40" i="532"/>
  <c r="D331" i="532"/>
  <c r="G418" i="532"/>
  <c r="D281" i="532"/>
  <c r="K101" i="532"/>
  <c r="K194" i="532"/>
  <c r="G438" i="532"/>
  <c r="K380" i="532"/>
  <c r="K106" i="532"/>
  <c r="D226" i="532"/>
  <c r="L145" i="532"/>
  <c r="N446" i="532"/>
  <c r="K330" i="532"/>
  <c r="G331" i="532"/>
  <c r="I151" i="532"/>
  <c r="D357" i="532"/>
  <c r="G116" i="532"/>
  <c r="D19" i="532"/>
  <c r="K146" i="532"/>
  <c r="L449" i="532"/>
  <c r="G127" i="532"/>
  <c r="L133" i="532"/>
  <c r="D328" i="532"/>
  <c r="D132" i="532"/>
  <c r="D223" i="532"/>
  <c r="K271" i="532"/>
  <c r="D219" i="532"/>
  <c r="K351" i="532"/>
  <c r="L314" i="532"/>
  <c r="D342" i="532"/>
  <c r="G393" i="532"/>
  <c r="D60" i="532"/>
  <c r="K440" i="532"/>
  <c r="K356" i="532"/>
  <c r="J379" i="532"/>
  <c r="N122" i="532"/>
  <c r="D253" i="532"/>
  <c r="K148" i="532"/>
  <c r="K202" i="532"/>
  <c r="K289" i="532"/>
  <c r="K195" i="532"/>
  <c r="D166" i="532"/>
  <c r="K389" i="532"/>
  <c r="J434" i="532"/>
  <c r="K73" i="532"/>
  <c r="J438" i="532"/>
  <c r="D77" i="532"/>
  <c r="D409" i="532"/>
  <c r="D229" i="532"/>
  <c r="M146" i="532"/>
  <c r="D278" i="532"/>
  <c r="K150" i="532"/>
  <c r="K409" i="532"/>
  <c r="K421" i="532"/>
  <c r="K393" i="532"/>
  <c r="D107" i="532"/>
  <c r="D217" i="532"/>
  <c r="I449" i="532"/>
  <c r="G377" i="532"/>
  <c r="D388" i="532"/>
  <c r="K317" i="532"/>
  <c r="D381" i="532"/>
  <c r="N137" i="532"/>
  <c r="I152" i="532"/>
  <c r="G60" i="532"/>
  <c r="D441" i="532"/>
  <c r="D390" i="532"/>
  <c r="G394" i="532"/>
  <c r="D273" i="532"/>
  <c r="G68" i="532"/>
  <c r="D411" i="532"/>
  <c r="K290" i="532"/>
  <c r="J444" i="532"/>
  <c r="J94" i="532"/>
  <c r="K154" i="532"/>
  <c r="J237" i="532"/>
  <c r="J396" i="532"/>
  <c r="K360" i="532"/>
  <c r="G407" i="532"/>
  <c r="K378" i="532"/>
  <c r="J353" i="532"/>
  <c r="J428" i="532"/>
  <c r="K143" i="532"/>
  <c r="K133" i="532"/>
  <c r="G39" i="532"/>
  <c r="D159" i="532"/>
  <c r="G414" i="532"/>
  <c r="G107" i="532"/>
  <c r="J105" i="532"/>
  <c r="K50" i="532"/>
  <c r="G161" i="532"/>
  <c r="G12" i="532"/>
  <c r="G222" i="532"/>
  <c r="I154" i="532"/>
  <c r="D164" i="532"/>
  <c r="I80" i="532"/>
  <c r="I445" i="532"/>
  <c r="K341" i="532"/>
  <c r="D320" i="532"/>
  <c r="K430" i="532"/>
  <c r="K424" i="532"/>
  <c r="I79" i="532"/>
  <c r="K212" i="532"/>
  <c r="D24" i="532"/>
  <c r="L140" i="532"/>
  <c r="G133" i="532"/>
  <c r="J435" i="532"/>
  <c r="D418" i="532"/>
  <c r="G342" i="532"/>
  <c r="K417" i="532"/>
  <c r="G211" i="532"/>
  <c r="J443" i="532"/>
  <c r="I62" i="532"/>
  <c r="D438" i="532"/>
  <c r="J407" i="532"/>
  <c r="G9" i="532"/>
  <c r="D85" i="532"/>
  <c r="G112" i="532"/>
  <c r="G118" i="532"/>
  <c r="L131" i="532"/>
  <c r="J336" i="532"/>
  <c r="D17" i="532"/>
  <c r="D423" i="532"/>
  <c r="K312" i="532"/>
  <c r="G382" i="532"/>
  <c r="K321" i="532"/>
  <c r="D306" i="532"/>
  <c r="J69" i="532"/>
  <c r="K448" i="532"/>
  <c r="K228" i="532"/>
  <c r="K145" i="532"/>
  <c r="K199" i="532"/>
  <c r="D13" i="532"/>
  <c r="D70" i="532"/>
  <c r="K39" i="532"/>
  <c r="G62" i="532"/>
  <c r="D153" i="532"/>
  <c r="I136" i="532"/>
  <c r="K71" i="532"/>
  <c r="M448" i="532"/>
  <c r="G196" i="532"/>
  <c r="J383" i="532"/>
  <c r="G202" i="532"/>
  <c r="I447" i="532"/>
  <c r="K147" i="532"/>
  <c r="D347" i="532"/>
  <c r="G297" i="532"/>
  <c r="G100" i="532"/>
  <c r="D336" i="532"/>
  <c r="K435" i="532"/>
  <c r="D400" i="532"/>
  <c r="G143" i="532"/>
  <c r="G308" i="532"/>
  <c r="G225" i="532"/>
  <c r="G370" i="532"/>
  <c r="K56" i="532"/>
  <c r="D294" i="532"/>
  <c r="G176" i="532"/>
  <c r="G350" i="532"/>
  <c r="K348" i="532"/>
  <c r="K400" i="532"/>
  <c r="G323" i="532"/>
  <c r="G339" i="532"/>
  <c r="G109" i="532"/>
  <c r="G165" i="532"/>
  <c r="K420" i="532"/>
  <c r="K129" i="532"/>
  <c r="D256" i="532"/>
  <c r="G137" i="532"/>
  <c r="G238" i="532"/>
  <c r="I42" i="532"/>
  <c r="D304" i="532"/>
  <c r="D448" i="532"/>
  <c r="D296" i="532"/>
  <c r="D202" i="532"/>
  <c r="D127" i="532"/>
  <c r="G203" i="532"/>
  <c r="K414" i="532"/>
  <c r="K49" i="532"/>
  <c r="J71" i="532"/>
  <c r="D59" i="532"/>
  <c r="K315" i="532"/>
  <c r="G115" i="532"/>
  <c r="G102" i="532"/>
  <c r="D98" i="532"/>
  <c r="G319" i="532"/>
  <c r="L94" i="532"/>
  <c r="G389" i="532"/>
  <c r="D38" i="532"/>
  <c r="G38" i="532"/>
  <c r="K74" i="532"/>
  <c r="G67" i="532"/>
  <c r="J62" i="532"/>
  <c r="D245" i="532"/>
  <c r="G58" i="532"/>
  <c r="D234" i="532"/>
  <c r="D6" i="532"/>
  <c r="D369" i="532"/>
  <c r="K385" i="532"/>
  <c r="J233" i="532"/>
  <c r="K229" i="532"/>
  <c r="I78" i="532"/>
  <c r="D193" i="532"/>
  <c r="G368" i="532"/>
  <c r="G343" i="532"/>
  <c r="G288" i="532"/>
  <c r="D83" i="532"/>
  <c r="K142" i="532"/>
  <c r="K132" i="532"/>
  <c r="K34" i="532"/>
  <c r="G10" i="532"/>
  <c r="G154" i="532"/>
  <c r="D267" i="532"/>
  <c r="D97" i="532"/>
  <c r="G375" i="532"/>
  <c r="K223" i="532"/>
  <c r="D187" i="532"/>
  <c r="K224" i="532"/>
  <c r="K371" i="532"/>
  <c r="G75" i="532"/>
  <c r="D11" i="532"/>
  <c r="K120" i="532"/>
  <c r="J193" i="532"/>
  <c r="K205" i="532"/>
  <c r="K335" i="532"/>
  <c r="G376" i="532"/>
  <c r="G215" i="532"/>
  <c r="J236" i="532"/>
  <c r="D216" i="532"/>
  <c r="M94" i="532"/>
  <c r="G260" i="532"/>
  <c r="K200" i="532"/>
  <c r="J433" i="532"/>
  <c r="J9" i="532"/>
  <c r="G392" i="532"/>
  <c r="K233" i="532"/>
  <c r="I285" i="532"/>
  <c r="D261" i="532"/>
  <c r="J287" i="532"/>
  <c r="G244" i="532"/>
  <c r="K140" i="532"/>
  <c r="J446" i="532"/>
  <c r="D37" i="532"/>
  <c r="G11" i="532"/>
  <c r="K366" i="532"/>
  <c r="J227" i="532"/>
  <c r="D252" i="532"/>
  <c r="G88" i="532"/>
  <c r="D260" i="532"/>
  <c r="K222" i="532"/>
  <c r="J42" i="532"/>
  <c r="K37" i="532"/>
  <c r="D140" i="532"/>
  <c r="J19" i="532"/>
  <c r="G293" i="532"/>
  <c r="D186" i="532"/>
  <c r="K137" i="532"/>
  <c r="D419" i="532"/>
  <c r="D195" i="532"/>
  <c r="D333" i="532"/>
  <c r="K369" i="532"/>
  <c r="G357" i="532"/>
  <c r="L142" i="532"/>
  <c r="K218" i="532"/>
  <c r="J122" i="532"/>
  <c r="G266" i="532"/>
  <c r="G374" i="532"/>
  <c r="K217" i="532"/>
  <c r="J16" i="532"/>
  <c r="D44" i="532"/>
  <c r="G103" i="532"/>
  <c r="D326" i="532"/>
  <c r="G305" i="532"/>
  <c r="D116" i="532"/>
  <c r="G42" i="532"/>
  <c r="G135" i="532"/>
  <c r="D345" i="532"/>
  <c r="G130" i="532"/>
  <c r="G99" i="532"/>
  <c r="D299" i="532"/>
  <c r="D46" i="532"/>
  <c r="J424" i="532"/>
  <c r="G43" i="532"/>
  <c r="D63" i="532"/>
  <c r="G145" i="532"/>
  <c r="K119" i="532"/>
  <c r="J149" i="532"/>
  <c r="G179" i="532"/>
  <c r="D27" i="532"/>
  <c r="K402" i="532"/>
  <c r="D373" i="532"/>
  <c r="D235" i="532"/>
  <c r="G356" i="532"/>
  <c r="D136" i="532"/>
  <c r="G79" i="532"/>
  <c r="K441" i="532"/>
  <c r="J8" i="532"/>
  <c r="K241" i="532"/>
  <c r="D220" i="532"/>
  <c r="K415" i="532"/>
  <c r="I41" i="532"/>
  <c r="G312" i="532"/>
  <c r="K62" i="532"/>
  <c r="J72" i="532"/>
  <c r="D81" i="532"/>
  <c r="L78" i="532"/>
  <c r="K442" i="532"/>
  <c r="D362" i="532"/>
  <c r="G317" i="532"/>
  <c r="G387" i="532"/>
  <c r="G412" i="532"/>
  <c r="G227" i="532"/>
  <c r="J139" i="532"/>
  <c r="G149" i="532"/>
  <c r="D310" i="532"/>
  <c r="G152" i="532"/>
  <c r="G302" i="532"/>
  <c r="J427" i="532"/>
  <c r="J440" i="532"/>
  <c r="D277" i="532"/>
  <c r="K387" i="532"/>
  <c r="J70" i="532"/>
  <c r="J75" i="532"/>
  <c r="G242" i="532"/>
  <c r="D99" i="532"/>
  <c r="D78" i="532"/>
  <c r="D163" i="532"/>
  <c r="D170" i="532"/>
  <c r="G417" i="532"/>
  <c r="G221" i="532"/>
  <c r="D365" i="532"/>
  <c r="K383" i="532"/>
  <c r="I59" i="532"/>
  <c r="J219" i="532"/>
  <c r="J381" i="532"/>
  <c r="D94" i="532"/>
  <c r="G281" i="532"/>
  <c r="L121" i="532"/>
  <c r="K78" i="532"/>
  <c r="D130" i="532"/>
  <c r="D334" i="532"/>
  <c r="D435" i="532"/>
  <c r="L62" i="532"/>
  <c r="G141" i="532"/>
  <c r="D204" i="532"/>
  <c r="K368" i="532"/>
  <c r="D224" i="532"/>
  <c r="J216" i="532"/>
  <c r="G33" i="532"/>
  <c r="D417" i="532"/>
  <c r="D444" i="532"/>
  <c r="G263" i="532"/>
  <c r="G69" i="532"/>
  <c r="G282" i="532"/>
  <c r="J203" i="532"/>
  <c r="D188" i="532"/>
  <c r="L448" i="532"/>
  <c r="D96" i="532"/>
  <c r="G292" i="532"/>
  <c r="D133" i="532"/>
  <c r="D430" i="532"/>
  <c r="J439" i="532"/>
  <c r="G257" i="532"/>
  <c r="J67" i="532"/>
  <c r="G171" i="532"/>
  <c r="J121" i="532"/>
  <c r="G51" i="532"/>
  <c r="L252" i="532"/>
  <c r="D86" i="532"/>
  <c r="D178" i="532"/>
  <c r="D156" i="532"/>
  <c r="K66" i="532"/>
  <c r="D301" i="532"/>
  <c r="K61" i="532"/>
  <c r="D160" i="532"/>
  <c r="D233" i="532"/>
  <c r="K413" i="532"/>
  <c r="G267" i="532"/>
  <c r="G167" i="532"/>
  <c r="G272" i="532"/>
  <c r="K256" i="532"/>
  <c r="K77" i="532"/>
  <c r="K376" i="532"/>
  <c r="G326" i="532"/>
  <c r="G24" i="532"/>
  <c r="G128" i="532"/>
  <c r="K403" i="532"/>
  <c r="D15" i="532"/>
  <c r="G94" i="532"/>
  <c r="G177" i="532"/>
  <c r="K81" i="532"/>
  <c r="D424" i="532"/>
  <c r="G150" i="532"/>
  <c r="G428" i="532"/>
  <c r="K170" i="532"/>
  <c r="J212" i="532"/>
  <c r="K211" i="532"/>
  <c r="D171" i="532"/>
  <c r="D25" i="532"/>
  <c r="D198" i="532"/>
  <c r="L136" i="532"/>
  <c r="I147" i="532"/>
  <c r="K355" i="532"/>
  <c r="D383" i="532"/>
  <c r="D87" i="532"/>
  <c r="D172" i="532"/>
  <c r="G129" i="532"/>
  <c r="G365" i="532"/>
  <c r="K204" i="532"/>
  <c r="J442" i="532"/>
  <c r="G210" i="532"/>
  <c r="K275" i="532"/>
  <c r="K198" i="532"/>
  <c r="K353" i="532"/>
  <c r="D151" i="532"/>
  <c r="G70" i="532"/>
  <c r="G218" i="532"/>
  <c r="L137" i="532"/>
  <c r="G313" i="532"/>
  <c r="G95" i="532"/>
  <c r="K79" i="532"/>
  <c r="G329" i="532"/>
  <c r="K8" i="532"/>
  <c r="I132" i="532"/>
  <c r="G124" i="532"/>
  <c r="J231" i="532"/>
  <c r="K344" i="532"/>
  <c r="K322" i="532"/>
  <c r="G105" i="532"/>
  <c r="D113" i="532"/>
  <c r="D325" i="532"/>
  <c r="D123" i="532"/>
  <c r="K197" i="532"/>
  <c r="D393" i="532"/>
  <c r="K375" i="532"/>
  <c r="G309" i="532"/>
  <c r="D232" i="532"/>
  <c r="D183" i="532"/>
  <c r="G208" i="532"/>
  <c r="I139" i="532"/>
  <c r="K244" i="532"/>
  <c r="D274" i="532"/>
  <c r="D76" i="532"/>
  <c r="G73" i="532"/>
  <c r="J243" i="532"/>
  <c r="J445" i="532"/>
  <c r="D332" i="532"/>
  <c r="G433" i="532"/>
  <c r="G286" i="532"/>
  <c r="G373" i="532"/>
  <c r="K379" i="532"/>
  <c r="J422" i="532"/>
  <c r="D125" i="532"/>
  <c r="D179" i="532"/>
  <c r="D285" i="532"/>
  <c r="K287" i="532"/>
  <c r="K288" i="532"/>
  <c r="G47" i="532"/>
  <c r="G270" i="532"/>
  <c r="J288" i="532"/>
  <c r="D215" i="532"/>
  <c r="D180" i="532"/>
  <c r="G18" i="532"/>
  <c r="D420" i="532"/>
  <c r="D197" i="532"/>
  <c r="G265" i="532"/>
  <c r="D313" i="532"/>
  <c r="G386" i="532"/>
  <c r="M121" i="532"/>
  <c r="D45" i="532"/>
  <c r="L150" i="532"/>
  <c r="G380" i="532"/>
  <c r="G52" i="532"/>
  <c r="D218" i="532"/>
  <c r="G354" i="532"/>
  <c r="G226" i="532"/>
  <c r="K325" i="532"/>
  <c r="K94" i="532"/>
  <c r="G159" i="532"/>
  <c r="I146" i="532"/>
  <c r="G97" i="532"/>
  <c r="J73" i="532"/>
  <c r="L153" i="532"/>
  <c r="G340" i="532"/>
  <c r="G199" i="532"/>
  <c r="D414" i="532"/>
  <c r="K216" i="532"/>
  <c r="D426" i="532"/>
  <c r="K405" i="532"/>
  <c r="G344" i="532"/>
  <c r="G295" i="532"/>
  <c r="J448" i="532"/>
  <c r="D442" i="532"/>
  <c r="D7" i="532"/>
  <c r="D380" i="532"/>
  <c r="G291" i="532"/>
  <c r="N361" i="532"/>
  <c r="J441" i="532"/>
  <c r="G388" i="532"/>
  <c r="G84" i="532"/>
  <c r="G449" i="532"/>
  <c r="G36" i="532"/>
  <c r="K436" i="532"/>
  <c r="G32" i="532"/>
  <c r="L79" i="532"/>
  <c r="G299" i="532"/>
  <c r="K426" i="532"/>
  <c r="J43" i="532"/>
  <c r="K336" i="532"/>
  <c r="D372" i="532"/>
  <c r="K20" i="532"/>
  <c r="G77" i="532"/>
  <c r="G367" i="532"/>
  <c r="I314" i="532"/>
  <c r="G415" i="532"/>
  <c r="D95" i="532"/>
  <c r="G71" i="532"/>
  <c r="G181" i="532"/>
  <c r="D73" i="532"/>
  <c r="D359" i="532"/>
  <c r="D210" i="532"/>
  <c r="D321" i="532"/>
  <c r="K153" i="532"/>
  <c r="G303" i="532"/>
  <c r="D242" i="532"/>
  <c r="K418" i="532"/>
  <c r="D446" i="532"/>
  <c r="J95" i="532"/>
  <c r="D440" i="532"/>
  <c r="D433" i="532"/>
  <c r="G29" i="532"/>
  <c r="D50" i="532"/>
  <c r="D101" i="532"/>
  <c r="G224" i="532"/>
  <c r="G98" i="532"/>
  <c r="G277" i="532"/>
  <c r="G148" i="532"/>
  <c r="I254" i="532"/>
  <c r="D317" i="532"/>
  <c r="D200" i="532"/>
  <c r="K118" i="532"/>
  <c r="G13" i="532"/>
  <c r="I253" i="532"/>
  <c r="J399" i="532"/>
  <c r="I131" i="532"/>
  <c r="K313" i="532"/>
  <c r="D337" i="532"/>
  <c r="G256" i="532"/>
  <c r="D39" i="532"/>
  <c r="N94" i="532"/>
  <c r="J382" i="532"/>
  <c r="G186" i="532"/>
  <c r="G264" i="532"/>
  <c r="D338" i="532"/>
  <c r="J10" i="532"/>
  <c r="D275" i="532"/>
  <c r="G217" i="532"/>
  <c r="M361" i="532"/>
  <c r="D416" i="532"/>
  <c r="I135" i="532"/>
  <c r="D290" i="532"/>
  <c r="K278" i="532"/>
  <c r="K394" i="532"/>
  <c r="G278" i="532"/>
  <c r="G72" i="532"/>
  <c r="K152" i="532"/>
  <c r="K346" i="532"/>
  <c r="D251" i="532"/>
  <c r="K231" i="532"/>
  <c r="K401" i="532"/>
  <c r="K447" i="532"/>
  <c r="D68" i="532"/>
  <c r="K214" i="532"/>
  <c r="G56" i="532"/>
  <c r="G119" i="532"/>
  <c r="G121" i="532"/>
  <c r="G249" i="532"/>
  <c r="D211" i="532"/>
  <c r="K272" i="532"/>
  <c r="G287" i="532"/>
  <c r="D80" i="532"/>
  <c r="G122" i="532"/>
  <c r="K121" i="532"/>
  <c r="D173" i="532"/>
  <c r="M62" i="532"/>
  <c r="G90" i="532"/>
  <c r="D89" i="532"/>
  <c r="G80" i="532"/>
  <c r="K9" i="532"/>
  <c r="D31" i="532"/>
  <c r="D42" i="532"/>
  <c r="D377" i="532"/>
  <c r="G253" i="532"/>
  <c r="D305" i="532"/>
  <c r="K99" i="532"/>
  <c r="D120" i="532"/>
  <c r="G53" i="532"/>
  <c r="K10" i="532"/>
  <c r="G378" i="532"/>
  <c r="D9" i="532"/>
  <c r="L444" i="532"/>
  <c r="I444" i="532"/>
  <c r="G385" i="532"/>
  <c r="I142" i="532"/>
  <c r="D432" i="532"/>
  <c r="G195" i="532"/>
  <c r="N154" i="532"/>
  <c r="K361" i="532"/>
  <c r="G289" i="532"/>
  <c r="G413" i="532"/>
  <c r="G402" i="532"/>
  <c r="L446" i="532"/>
  <c r="G306" i="532"/>
  <c r="G200" i="532"/>
  <c r="G430" i="532"/>
  <c r="K219" i="532"/>
  <c r="K58" i="532"/>
  <c r="G391" i="532"/>
  <c r="D323" i="532"/>
  <c r="D203" i="532"/>
  <c r="G131" i="532"/>
  <c r="K434" i="532"/>
  <c r="D214" i="532"/>
  <c r="G409" i="532"/>
  <c r="D20" i="532"/>
  <c r="G279" i="532"/>
  <c r="D255" i="532"/>
  <c r="D30" i="532"/>
  <c r="L447" i="532"/>
  <c r="D341" i="532"/>
  <c r="D264" i="532"/>
  <c r="D422" i="532"/>
  <c r="D429" i="532"/>
  <c r="G352" i="532"/>
  <c r="M445" i="532"/>
  <c r="K232" i="532"/>
  <c r="J214" i="532"/>
  <c r="G126" i="532"/>
  <c r="K126" i="532"/>
  <c r="D384" i="532"/>
  <c r="D82" i="532"/>
  <c r="J232" i="532"/>
  <c r="G399" i="532"/>
  <c r="G359" i="532"/>
  <c r="G114" i="532"/>
  <c r="D335" i="532"/>
  <c r="D18" i="532"/>
  <c r="D185" i="532"/>
  <c r="K307" i="532"/>
  <c r="K220" i="532"/>
  <c r="D399" i="532"/>
  <c r="K245" i="532"/>
  <c r="K384" i="532"/>
  <c r="G285" i="532"/>
  <c r="K357" i="532"/>
  <c r="G233" i="532"/>
  <c r="D150" i="532"/>
  <c r="N121" i="532"/>
  <c r="D174" i="532"/>
  <c r="D139" i="532"/>
  <c r="J201" i="532"/>
  <c r="D131" i="532"/>
  <c r="D402" i="532"/>
  <c r="K358" i="532"/>
  <c r="D327" i="532"/>
  <c r="D254" i="532"/>
  <c r="K338" i="532"/>
  <c r="J20" i="532"/>
  <c r="I153" i="532"/>
  <c r="K7" i="532"/>
  <c r="G205" i="532"/>
  <c r="L253" i="532"/>
  <c r="D181" i="532"/>
  <c r="J330" i="532"/>
  <c r="D21" i="532"/>
  <c r="D391" i="532"/>
  <c r="D394" i="532"/>
  <c r="D352" i="532"/>
  <c r="D10" i="532"/>
  <c r="G347" i="532"/>
  <c r="G318" i="532"/>
  <c r="I443" i="532"/>
  <c r="M137" i="532"/>
  <c r="G212" i="532"/>
  <c r="K42" i="532"/>
  <c r="D227" i="532"/>
  <c r="G104" i="532"/>
  <c r="K381" i="532"/>
  <c r="G81" i="532"/>
  <c r="G173" i="532"/>
  <c r="G229" i="532"/>
  <c r="K100" i="532"/>
  <c r="G35" i="532"/>
  <c r="K68" i="532"/>
  <c r="J275" i="532"/>
  <c r="G63" i="532"/>
  <c r="G168" i="532"/>
  <c r="D364" i="532"/>
  <c r="D147" i="532"/>
  <c r="N139" i="532"/>
  <c r="J101" i="532"/>
  <c r="K388" i="532"/>
  <c r="G362" i="532"/>
  <c r="G197" i="532"/>
  <c r="D346" i="532"/>
  <c r="D110" i="532"/>
  <c r="G8" i="532"/>
  <c r="G134" i="532"/>
  <c r="G183" i="532"/>
  <c r="K443" i="532"/>
  <c r="D43" i="532"/>
  <c r="G156" i="532"/>
  <c r="D231" i="532"/>
  <c r="D288" i="532"/>
  <c r="K284" i="532"/>
  <c r="D16" i="532"/>
  <c r="J50" i="532"/>
  <c r="G59" i="532"/>
  <c r="I138" i="532"/>
  <c r="D392" i="532"/>
  <c r="L152" i="532"/>
  <c r="G335" i="532"/>
  <c r="D155" i="532"/>
  <c r="G444" i="532"/>
  <c r="D447" i="532"/>
  <c r="J230" i="532"/>
  <c r="G369" i="532"/>
  <c r="J430" i="532"/>
  <c r="D117" i="532"/>
  <c r="I357" i="532"/>
  <c r="G301" i="532"/>
  <c r="G174" i="532"/>
  <c r="G364" i="532"/>
  <c r="L147" i="532"/>
  <c r="J362" i="532"/>
  <c r="D291" i="532"/>
  <c r="K274" i="532"/>
  <c r="D269" i="532"/>
  <c r="G86" i="532"/>
  <c r="L146" i="532"/>
  <c r="K227" i="532"/>
  <c r="I252" i="532"/>
  <c r="G341" i="532"/>
  <c r="G28" i="532"/>
  <c r="J96" i="532"/>
  <c r="D370" i="532"/>
  <c r="K237" i="532"/>
  <c r="G273" i="532"/>
  <c r="D74" i="532"/>
  <c r="D263" i="532"/>
  <c r="N140" i="532"/>
  <c r="D88" i="532"/>
  <c r="G384" i="532"/>
  <c r="D389" i="532"/>
  <c r="D26" i="532"/>
  <c r="D162" i="532"/>
  <c r="K171" i="532"/>
  <c r="D413" i="532"/>
  <c r="G172" i="532"/>
  <c r="I144" i="532"/>
  <c r="D351" i="532"/>
  <c r="D427" i="532"/>
  <c r="D91" i="532"/>
  <c r="G431" i="532"/>
  <c r="K386" i="532"/>
  <c r="K276" i="532"/>
  <c r="G440" i="532"/>
  <c r="I95" i="532"/>
  <c r="G65" i="532"/>
  <c r="G228" i="532"/>
  <c r="K19" i="532"/>
  <c r="J40" i="532"/>
  <c r="L134" i="532"/>
  <c r="D225" i="532"/>
  <c r="D129" i="532"/>
  <c r="D312" i="532"/>
  <c r="D41" i="532"/>
  <c r="K416" i="532"/>
  <c r="G236" i="532"/>
  <c r="J295" i="532"/>
  <c r="K193" i="532"/>
  <c r="D137" i="532"/>
  <c r="G445" i="532"/>
  <c r="D382" i="532"/>
  <c r="D29" i="532"/>
  <c r="D371" i="532"/>
  <c r="G327" i="532"/>
  <c r="G261" i="532"/>
  <c r="D208" i="532"/>
  <c r="G207" i="532"/>
  <c r="M446" i="532"/>
  <c r="G337" i="532"/>
  <c r="D436" i="532"/>
  <c r="G175" i="532"/>
  <c r="G169" i="532"/>
  <c r="L59" i="532"/>
  <c r="D194" i="532"/>
  <c r="D106" i="532"/>
  <c r="D425" i="532"/>
  <c r="D397" i="532"/>
  <c r="D58" i="532"/>
  <c r="D71" i="532"/>
  <c r="K80" i="532"/>
  <c r="D410" i="532"/>
  <c r="G185" i="532"/>
  <c r="D300" i="532"/>
  <c r="G390" i="532"/>
  <c r="L148" i="532"/>
  <c r="G138" i="532"/>
  <c r="K431" i="532"/>
  <c r="D344" i="532"/>
  <c r="D375" i="532"/>
  <c r="D374" i="532"/>
  <c r="K395" i="532"/>
  <c r="G419" i="532"/>
  <c r="G271" i="532"/>
  <c r="G366" i="532"/>
  <c r="K372" i="532"/>
  <c r="D49" i="532"/>
  <c r="J65" i="532"/>
  <c r="M154" i="532"/>
  <c r="G383" i="532"/>
  <c r="K345" i="532"/>
  <c r="G336" i="532"/>
  <c r="G136" i="532"/>
  <c r="D119" i="532"/>
  <c r="D428" i="532"/>
  <c r="D340" i="532"/>
  <c r="D168" i="532"/>
  <c r="G78" i="532"/>
  <c r="D28" i="532"/>
  <c r="G27" i="532"/>
  <c r="K273" i="532"/>
  <c r="D111" i="532"/>
  <c r="L151" i="532"/>
  <c r="K98" i="532"/>
  <c r="G157" i="532"/>
  <c r="D250" i="532"/>
  <c r="J363" i="532"/>
  <c r="D112" i="532"/>
  <c r="G166" i="532"/>
  <c r="J273" i="532"/>
  <c r="G15" i="532"/>
  <c r="J34" i="532"/>
  <c r="G57" i="532"/>
  <c r="I145" i="532"/>
  <c r="G290" i="532"/>
  <c r="K122" i="532"/>
  <c r="G371" i="532"/>
  <c r="D318" i="532"/>
  <c r="I137" i="532"/>
  <c r="D249" i="532"/>
  <c r="N95" i="532"/>
  <c r="J74" i="532"/>
  <c r="G125" i="532"/>
  <c r="D443" i="532"/>
  <c r="G328" i="532"/>
  <c r="D324" i="532"/>
  <c r="D196" i="532"/>
  <c r="J64" i="532"/>
  <c r="D376" i="532"/>
  <c r="G213" i="532"/>
  <c r="G448" i="532"/>
  <c r="G436" i="532"/>
  <c r="D311" i="532"/>
  <c r="K35" i="532"/>
  <c r="G132" i="532"/>
  <c r="G85" i="532"/>
  <c r="G405" i="532"/>
  <c r="L122" i="532"/>
  <c r="G158" i="532"/>
  <c r="G351" i="532"/>
  <c r="K75" i="532"/>
  <c r="D421" i="532"/>
  <c r="G7" i="532"/>
  <c r="D439" i="532"/>
  <c r="G170" i="532"/>
  <c r="G162" i="532"/>
  <c r="J432" i="532"/>
  <c r="K423" i="532"/>
  <c r="J272" i="532"/>
  <c r="D79" i="532"/>
  <c r="G201" i="532"/>
  <c r="G46" i="532"/>
  <c r="J335" i="532"/>
  <c r="K373" i="532"/>
  <c r="G363" i="532"/>
  <c r="D265" i="532"/>
  <c r="K310" i="532"/>
  <c r="K427" i="532"/>
  <c r="L254" i="532"/>
  <c r="J63" i="532"/>
  <c r="G422" i="532"/>
  <c r="D361" i="532"/>
  <c r="D47" i="532"/>
  <c r="G427" i="532"/>
  <c r="D449" i="532"/>
  <c r="G180" i="532"/>
  <c r="D401" i="532"/>
  <c r="G316" i="532"/>
  <c r="D115" i="532"/>
  <c r="L80" i="532"/>
  <c r="G262" i="532"/>
  <c r="G243" i="532"/>
  <c r="I358" i="532"/>
  <c r="J56" i="532"/>
  <c r="J365" i="532"/>
  <c r="L149" i="532"/>
  <c r="D406" i="532"/>
  <c r="J378" i="532"/>
  <c r="G214" i="532"/>
  <c r="I94" i="532"/>
  <c r="D297" i="532"/>
  <c r="G178" i="532"/>
  <c r="I355" i="532"/>
  <c r="I356" i="532"/>
  <c r="J17" i="532"/>
  <c r="D32" i="532"/>
  <c r="J100" i="532"/>
  <c r="K159" i="532"/>
  <c r="G64" i="532"/>
  <c r="G26" i="532"/>
  <c r="J223" i="532"/>
  <c r="K362" i="532"/>
  <c r="J360" i="532"/>
  <c r="G31" i="532"/>
  <c r="G406" i="532"/>
  <c r="D69" i="532"/>
  <c r="G111" i="532"/>
  <c r="D412" i="532"/>
  <c r="K406" i="532"/>
  <c r="D53" i="532"/>
  <c r="G358" i="532"/>
  <c r="D118" i="532"/>
  <c r="J376" i="532"/>
  <c r="D407" i="532"/>
  <c r="K432" i="532"/>
  <c r="G355" i="532"/>
  <c r="J104" i="532"/>
  <c r="D152" i="532"/>
  <c r="G241" i="532"/>
  <c r="D165" i="532"/>
  <c r="G346" i="532"/>
  <c r="D445" i="532"/>
  <c r="K438" i="532"/>
  <c r="J423" i="532"/>
  <c r="I122" i="532"/>
  <c r="G216" i="532"/>
  <c r="K428" i="532"/>
  <c r="D309" i="532"/>
  <c r="D146" i="532"/>
  <c r="D343" i="532"/>
  <c r="G400" i="532"/>
  <c r="G49" i="532"/>
  <c r="K363" i="532"/>
  <c r="L143" i="532"/>
  <c r="J102" i="532"/>
  <c r="D404" i="532"/>
  <c r="G230" i="532"/>
  <c r="G91" i="532"/>
  <c r="D396" i="532"/>
  <c r="G396" i="532"/>
  <c r="D276" i="532"/>
  <c r="M95" i="532"/>
  <c r="D295" i="532"/>
  <c r="D398" i="532"/>
  <c r="G108" i="532"/>
  <c r="D272" i="532"/>
  <c r="G441" i="532"/>
  <c r="D379" i="532"/>
  <c r="I143" i="532"/>
  <c r="D109" i="532"/>
  <c r="D270" i="532"/>
  <c r="G307" i="532"/>
  <c r="G37" i="532"/>
  <c r="J38" i="532"/>
  <c r="D62" i="532"/>
  <c r="D66" i="532"/>
  <c r="G348" i="532"/>
  <c r="G429" i="532"/>
  <c r="J437" i="532"/>
  <c r="G106" i="532"/>
  <c r="G255" i="532"/>
  <c r="K33" i="532"/>
  <c r="G41" i="532"/>
  <c r="L361" i="532"/>
  <c r="K102" i="532"/>
  <c r="D367" i="532"/>
  <c r="G321" i="532"/>
  <c r="J380" i="532"/>
  <c r="K96" i="532"/>
  <c r="D259" i="532"/>
  <c r="L154" i="532"/>
  <c r="D308" i="532"/>
  <c r="N146" i="532"/>
  <c r="D55" i="532"/>
  <c r="D395" i="532"/>
  <c r="G416" i="532"/>
  <c r="K365" i="532"/>
  <c r="G194" i="532"/>
  <c r="J314" i="532"/>
  <c r="J18" i="532"/>
  <c r="D8" i="532"/>
  <c r="D286" i="532"/>
  <c r="J137" i="532"/>
  <c r="I134" i="532"/>
  <c r="D54" i="532"/>
  <c r="G113" i="532"/>
  <c r="G188" i="532"/>
  <c r="J195" i="532"/>
  <c r="D415" i="532"/>
  <c r="L95" i="532"/>
  <c r="G447" i="532"/>
  <c r="G434" i="532"/>
  <c r="G372" i="532"/>
  <c r="G123" i="532"/>
  <c r="J146" i="532"/>
  <c r="J274" i="532"/>
  <c r="G96" i="532"/>
  <c r="G315" i="532"/>
  <c r="G401" i="532"/>
  <c r="G142" i="532"/>
  <c r="G83" i="532"/>
  <c r="D221" i="532"/>
  <c r="G274" i="532"/>
  <c r="D237" i="532"/>
  <c r="K433" i="532"/>
  <c r="G423" i="532"/>
  <c r="J377" i="532"/>
  <c r="G232" i="532"/>
  <c r="D241" i="532"/>
  <c r="K422" i="532"/>
  <c r="D52" i="532"/>
  <c r="K104" i="532"/>
  <c r="D350" i="532"/>
  <c r="G268" i="532"/>
  <c r="G45" i="532"/>
  <c r="D316" i="532"/>
  <c r="L141" i="532"/>
  <c r="G140" i="532"/>
  <c r="D122" i="532"/>
  <c r="K404" i="532"/>
  <c r="G397" i="532"/>
  <c r="G311" i="532"/>
  <c r="D212" i="532"/>
  <c r="D14" i="532"/>
  <c r="D135" i="532"/>
  <c r="K367" i="532"/>
  <c r="D23" i="532"/>
  <c r="K65" i="532"/>
  <c r="D314" i="532"/>
  <c r="G34" i="532"/>
  <c r="K396" i="532"/>
  <c r="G411" i="532"/>
  <c r="G61" i="532"/>
  <c r="K105" i="532"/>
  <c r="D108" i="532"/>
  <c r="G220" i="532"/>
  <c r="D315" i="532"/>
  <c r="G304" i="532"/>
  <c r="D385" i="532"/>
  <c r="G193" i="532"/>
  <c r="D35" i="532"/>
  <c r="D437" i="532"/>
  <c r="D157" i="532"/>
  <c r="K419" i="532"/>
  <c r="D34" i="532"/>
  <c r="G101" i="532"/>
  <c r="D61" i="532"/>
  <c r="G353" i="532"/>
  <c r="D114" i="532"/>
  <c r="K445" i="532"/>
  <c r="J225" i="532"/>
  <c r="K161" i="532"/>
  <c r="G235" i="532"/>
  <c r="I141" i="532"/>
  <c r="G234" i="532"/>
  <c r="D348" i="532"/>
  <c r="G398" i="532"/>
  <c r="D378" i="532"/>
  <c r="D40" i="532"/>
  <c r="D75" i="532"/>
  <c r="K437" i="532"/>
  <c r="J361" i="532"/>
  <c r="D103" i="532"/>
  <c r="D158" i="532"/>
  <c r="D121" i="532"/>
  <c r="K158" i="532"/>
  <c r="D84" i="532"/>
  <c r="G245" i="532"/>
  <c r="G332" i="532"/>
  <c r="D292" i="532"/>
  <c r="D65" i="532"/>
  <c r="J205" i="532"/>
  <c r="D366" i="532"/>
  <c r="N62" i="532"/>
  <c r="G426" i="532"/>
  <c r="G25" i="532"/>
  <c r="D243" i="532"/>
  <c r="D93" i="532"/>
  <c r="J431" i="532"/>
  <c r="D199" i="532"/>
  <c r="D201" i="532"/>
  <c r="K429" i="532"/>
  <c r="G240" i="532"/>
  <c r="K201" i="532"/>
  <c r="D141" i="532"/>
  <c r="G439" i="532"/>
  <c r="J97" i="532"/>
  <c r="K293" i="532"/>
  <c r="D176" i="532"/>
  <c r="D293" i="532"/>
  <c r="D303" i="532"/>
  <c r="G219" i="532"/>
  <c r="K203" i="532"/>
  <c r="D207" i="532"/>
  <c r="G19" i="532"/>
  <c r="G74" i="532"/>
  <c r="I140" i="532"/>
  <c r="J197" i="532"/>
  <c r="G89" i="532"/>
  <c r="D349" i="532"/>
  <c r="G198" i="532"/>
  <c r="G283" i="532"/>
  <c r="D92" i="532"/>
  <c r="G40" i="532"/>
  <c r="D213" i="532"/>
  <c r="D138" i="532"/>
  <c r="J221" i="532"/>
  <c r="D142" i="532"/>
  <c r="D280" i="532"/>
  <c r="D236" i="532"/>
  <c r="G147" i="532"/>
  <c r="D258" i="532"/>
  <c r="D72" i="532"/>
  <c r="K236" i="532"/>
  <c r="D355" i="532"/>
  <c r="G184" i="532"/>
  <c r="D51" i="532"/>
  <c r="D57" i="532"/>
  <c r="K439" i="532"/>
  <c r="L135" i="532"/>
  <c r="J255" i="532"/>
  <c r="G424" i="532"/>
  <c r="J52" i="532"/>
  <c r="G139" i="532"/>
  <c r="D182" i="532"/>
  <c r="J98" i="532"/>
  <c r="J154" i="532"/>
  <c r="J384" i="532"/>
  <c r="G252" i="532"/>
  <c r="I148" i="532"/>
  <c r="G110" i="532"/>
  <c r="G55" i="532"/>
  <c r="J7" i="532"/>
  <c r="G300" i="532"/>
  <c r="D405" i="532"/>
  <c r="D363" i="532"/>
  <c r="D283" i="532"/>
  <c r="G250" i="532"/>
  <c r="G153" i="532"/>
  <c r="K52" i="532"/>
  <c r="K370" i="532"/>
  <c r="D228" i="532"/>
  <c r="D244" i="532"/>
  <c r="D144" i="532"/>
  <c r="G254" i="532"/>
  <c r="I121" i="532"/>
  <c r="I150" i="532"/>
  <c r="L443" i="532"/>
  <c r="D262" i="532"/>
  <c r="G93" i="532"/>
  <c r="G334" i="532"/>
  <c r="K97" i="532"/>
  <c r="G425" i="532"/>
  <c r="K221" i="532"/>
  <c r="G338" i="532"/>
  <c r="G379" i="532"/>
  <c r="K407" i="532"/>
  <c r="G87" i="532"/>
  <c r="G144" i="532"/>
  <c r="K309" i="532"/>
  <c r="D387" i="532"/>
  <c r="D271" i="532"/>
  <c r="D167" i="532"/>
  <c r="K225" i="532"/>
  <c r="D239" i="532"/>
  <c r="K103" i="532"/>
  <c r="G298" i="532"/>
  <c r="J68" i="532"/>
  <c r="G22" i="532"/>
  <c r="D279" i="532"/>
  <c r="G296" i="532"/>
  <c r="G117" i="532"/>
  <c r="G163" i="532"/>
  <c r="G17" i="532"/>
  <c r="G360" i="532"/>
  <c r="M139" i="532"/>
  <c r="D282" i="532"/>
  <c r="G432" i="532"/>
  <c r="G314" i="532"/>
  <c r="K382" i="532"/>
  <c r="D205" i="532"/>
  <c r="D322" i="532"/>
  <c r="D206" i="532"/>
  <c r="G361" i="532"/>
  <c r="G66" i="532"/>
  <c r="D319" i="532"/>
  <c r="G333" i="532"/>
  <c r="G209" i="532"/>
  <c r="I149" i="532"/>
  <c r="G231" i="532"/>
  <c r="I361" i="532"/>
  <c r="G259" i="532"/>
  <c r="K67" i="532"/>
  <c r="J211" i="532"/>
  <c r="D360" i="532"/>
  <c r="G82" i="532"/>
  <c r="G322" i="532"/>
  <c r="G21" i="532"/>
  <c r="G54" i="532"/>
  <c r="G120" i="532"/>
  <c r="G276" i="532"/>
  <c r="D356" i="532"/>
  <c r="G251" i="532"/>
  <c r="G310" i="532"/>
  <c r="G182" i="532"/>
  <c r="G420" i="532"/>
  <c r="G20" i="532"/>
  <c r="G446" i="532"/>
  <c r="G30" i="532"/>
  <c r="D148" i="532"/>
  <c r="D354" i="532"/>
  <c r="K64" i="532"/>
  <c r="K230" i="532"/>
  <c r="D105" i="532"/>
  <c r="D287" i="532"/>
  <c r="J6" i="532"/>
  <c r="J66" i="532"/>
  <c r="K240" i="532"/>
  <c r="K139" i="532"/>
  <c r="G164" i="532"/>
  <c r="D431" i="532"/>
  <c r="G48" i="532"/>
  <c r="D128" i="532"/>
  <c r="D222" i="532"/>
  <c r="D302" i="532"/>
  <c r="D175" i="532"/>
  <c r="K425" i="532"/>
  <c r="D230" i="532"/>
  <c r="K70" i="532"/>
  <c r="G14" i="532"/>
  <c r="L144" i="532"/>
  <c r="I88" i="144"/>
  <c r="I89" i="144"/>
  <c r="I89" i="150"/>
  <c r="N98" i="470"/>
  <c r="N98" i="466"/>
  <c r="N98" i="471"/>
  <c r="I90" i="144"/>
  <c r="N90" i="144"/>
  <c r="N98" i="144" s="1"/>
  <c r="N98" i="474"/>
  <c r="N77" i="126"/>
  <c r="N87" i="126" s="1"/>
  <c r="N98" i="150"/>
  <c r="I88" i="150"/>
  <c r="N53" i="470" l="1"/>
  <c r="N53" i="466"/>
  <c r="N53" i="474"/>
  <c r="N53" i="471"/>
  <c r="N41" i="126"/>
  <c r="N42" i="126" s="1"/>
  <c r="N52" i="150"/>
  <c r="N53" i="150" s="1"/>
  <c r="N52" i="144"/>
  <c r="N53" i="144" s="1"/>
  <c r="N100" i="144" s="1"/>
  <c r="N89" i="126" l="1"/>
  <c r="N100" i="150"/>
  <c r="N100" i="470"/>
  <c r="N100" i="474"/>
  <c r="N100" i="471"/>
  <c r="N100" i="466"/>
  <c r="L106" i="144" l="1"/>
  <c r="L106" i="150"/>
  <c r="L95" i="126"/>
  <c r="L107" i="150"/>
  <c r="L105" i="150"/>
  <c r="L105" i="144"/>
  <c r="L107" i="144"/>
  <c r="L94" i="126"/>
  <c r="L96" i="126"/>
  <c r="L106" i="471"/>
  <c r="L107" i="471"/>
  <c r="L105" i="471"/>
  <c r="L106" i="470"/>
  <c r="L107" i="470"/>
  <c r="L105" i="470"/>
  <c r="L106" i="466"/>
  <c r="L107" i="466"/>
  <c r="L105" i="466"/>
  <c r="L106" i="474"/>
  <c r="L107" i="474"/>
  <c r="L105" i="474"/>
  <c r="N108" i="144" l="1"/>
  <c r="N110" i="144" s="1"/>
  <c r="N97" i="126"/>
  <c r="N99" i="126" s="1"/>
  <c r="N108" i="470"/>
  <c r="N110" i="470" s="1"/>
  <c r="N108" i="474"/>
  <c r="N110" i="474" s="1"/>
  <c r="N108" i="471"/>
  <c r="N110" i="471" s="1"/>
  <c r="N108" i="466"/>
  <c r="N110" i="466" s="1"/>
  <c r="N108" i="150"/>
  <c r="N110" i="150" s="1"/>
  <c r="G14" i="747" l="1"/>
  <c r="I14" i="747" s="1"/>
  <c r="G18" i="747"/>
  <c r="I18" i="747" s="1"/>
  <c r="I17" i="747" s="1"/>
  <c r="G13" i="747"/>
  <c r="I13" i="747" s="1"/>
  <c r="I11" i="747" l="1"/>
  <c r="I19" i="747" s="1"/>
  <c r="I20" i="747" s="1"/>
  <c r="I21" i="747" s="1"/>
  <c r="I22" i="747" s="1"/>
  <c r="M444" i="532" l="1" a="1"/>
  <c r="J408" i="532" a="1"/>
  <c r="N66" i="532" a="1"/>
  <c r="N125" i="532" a="1"/>
  <c r="L202" i="532" a="1"/>
  <c r="M414" i="532" a="1"/>
  <c r="L442" i="532" a="1"/>
  <c r="I207" i="532" a="1"/>
  <c r="J110" i="532" a="1"/>
  <c r="I156" i="532" a="1"/>
  <c r="I242" i="532" a="1"/>
  <c r="J222" i="532" a="1"/>
  <c r="J185" i="532" a="1"/>
  <c r="M38" i="532" a="1"/>
  <c r="I57" i="532" a="1"/>
  <c r="M66" i="532" a="1"/>
  <c r="M384" i="532" a="1"/>
  <c r="M7" i="532" a="1"/>
  <c r="L193" i="532" a="1"/>
  <c r="N367" i="532" a="1"/>
  <c r="K188" i="532" a="1"/>
  <c r="N273" i="532" a="1"/>
  <c r="I260" i="532" a="1"/>
  <c r="N336" i="532" a="1"/>
  <c r="N195" i="532" a="1"/>
  <c r="J366" i="532" a="1"/>
  <c r="I353" i="532" a="1"/>
  <c r="M372" i="532" a="1"/>
  <c r="M421" i="532" a="1"/>
  <c r="L319" i="532" a="1"/>
  <c r="L240" i="532" a="1"/>
  <c r="L61" i="532" a="1"/>
  <c r="J328" i="532" a="1"/>
  <c r="M257" i="532" a="1"/>
  <c r="M279" i="532" a="1"/>
  <c r="M90" i="532" a="1"/>
  <c r="M305" i="532" a="1"/>
  <c r="N431" i="532" a="1"/>
  <c r="I47" i="532" a="1"/>
  <c r="L399" i="532" a="1"/>
  <c r="L85" i="532" a="1"/>
  <c r="L48" i="532" a="1"/>
  <c r="I186" i="532" a="1"/>
  <c r="M43" i="532" a="1"/>
  <c r="I293" i="532" a="1"/>
  <c r="J303" i="532" a="1"/>
  <c r="L334" i="532" a="1"/>
  <c r="J49" i="532" a="1"/>
  <c r="I175" i="532" a="1"/>
  <c r="N118" i="532" a="1"/>
  <c r="J301" i="532" a="1"/>
  <c r="K331" i="532" a="1"/>
  <c r="N414" i="532" a="1"/>
  <c r="M280" i="532" a="1"/>
  <c r="J150" i="532" a="1"/>
  <c r="J304" i="532" a="1"/>
  <c r="L87" i="532" a="1"/>
  <c r="I13" i="532" a="1"/>
  <c r="M307" i="532" a="1"/>
  <c r="M160" i="532" a="1"/>
  <c r="J253" i="532" a="1"/>
  <c r="K286" i="532" a="1"/>
  <c r="M109" i="532" a="1"/>
  <c r="L421" i="532" a="1"/>
  <c r="I426" i="532" a="1"/>
  <c r="M8" i="532" a="1"/>
  <c r="J37" i="532" a="1"/>
  <c r="J60" i="532" a="1"/>
  <c r="I20" i="532" a="1"/>
  <c r="M424" i="532" a="1"/>
  <c r="K255" i="532" a="1"/>
  <c r="L307" i="532" a="1"/>
  <c r="J208" i="532" a="1"/>
  <c r="M322" i="532" a="1"/>
  <c r="I421" i="532" a="1"/>
  <c r="L208" i="532" a="1"/>
  <c r="M443" i="532" a="1"/>
  <c r="N79" i="532" a="1"/>
  <c r="N192" i="532" a="1"/>
  <c r="N149" i="532" a="1"/>
  <c r="L405" i="532" a="1"/>
  <c r="L114" i="532" a="1"/>
  <c r="I27" i="532" a="1"/>
  <c r="L344" i="532" a="1"/>
  <c r="M184" i="532" a="1"/>
  <c r="J285" i="532" a="1"/>
  <c r="N191" i="532" a="1"/>
  <c r="I422" i="532" a="1"/>
  <c r="J182" i="532" a="1"/>
  <c r="J299" i="532" a="1"/>
  <c r="M72" i="532" a="1"/>
  <c r="M16" i="532" a="1"/>
  <c r="I247" i="532" a="1"/>
  <c r="M142" i="532" a="1"/>
  <c r="M28" i="532" a="1"/>
  <c r="L76" i="532" a="1"/>
  <c r="I424" i="532" a="1"/>
  <c r="N153" i="532" a="1"/>
  <c r="N398" i="532" a="1"/>
  <c r="L372" i="532" a="1"/>
  <c r="L115" i="532" a="1"/>
  <c r="J412" i="532" a="1"/>
  <c r="K113" i="532" a="1"/>
  <c r="L36" i="532" a="1"/>
  <c r="L101" i="532" a="1"/>
  <c r="I366" i="532" a="1"/>
  <c r="K128" i="532" a="1"/>
  <c r="M353" i="532" a="1"/>
  <c r="N64" i="532" a="1"/>
  <c r="I381" i="532" a="1"/>
  <c r="M351" i="532" a="1"/>
  <c r="L49" i="532" a="1"/>
  <c r="K257" i="532" a="1"/>
  <c r="K251" i="532" a="1"/>
  <c r="I58" i="532" a="1"/>
  <c r="L236" i="532" a="1"/>
  <c r="M298" i="532" a="1"/>
  <c r="M236" i="532" a="1"/>
  <c r="L201" i="532" a="1"/>
  <c r="M398" i="532" a="1"/>
  <c r="M337" i="532" a="1"/>
  <c r="I315" i="532" a="1"/>
  <c r="L259" i="532" a="1"/>
  <c r="M169" i="532" a="1"/>
  <c r="K48" i="532" a="1"/>
  <c r="M436" i="532" a="1"/>
  <c r="M218" i="532" a="1"/>
  <c r="M394" i="532" a="1"/>
  <c r="K179" i="532" a="1"/>
  <c r="I197" i="532" a="1"/>
  <c r="N29" i="532" a="1"/>
  <c r="N9" i="532" a="1"/>
  <c r="M202" i="532" a="1"/>
  <c r="I436" i="532" a="1"/>
  <c r="L30" i="532" a="1"/>
  <c r="K32" i="532" a="1"/>
  <c r="I425" i="532" a="1"/>
  <c r="L34" i="532" a="1"/>
  <c r="I88" i="532" a="1"/>
  <c r="K279" i="532" a="1"/>
  <c r="N18" i="532" a="1"/>
  <c r="L171" i="532" a="1"/>
  <c r="J215" i="532" a="1"/>
  <c r="M9" i="532" a="1"/>
  <c r="J279" i="532" a="1"/>
  <c r="M195" i="532" a="1"/>
  <c r="N344" i="532" a="1"/>
  <c r="N424" i="532" a="1"/>
  <c r="M111" i="532" a="1"/>
  <c r="K46" i="532" a="1"/>
  <c r="N221" i="532" a="1"/>
  <c r="N86" i="532" a="1"/>
  <c r="J194" i="532" a="1"/>
  <c r="L335" i="532" a="1"/>
  <c r="L354" i="532" a="1"/>
  <c r="N325" i="532" a="1"/>
  <c r="L321" i="532" a="1"/>
  <c r="I200" i="532" a="1"/>
  <c r="M177" i="532" a="1"/>
  <c r="N30" i="532" a="1"/>
  <c r="L204" i="532" a="1"/>
  <c r="J261" i="532" a="1"/>
  <c r="L346" i="532" a="1"/>
  <c r="J332" i="532" a="1"/>
  <c r="N448" i="532" a="1"/>
  <c r="M185" i="532" a="1"/>
  <c r="I104" i="532" a="1"/>
  <c r="L205" i="532" a="1"/>
  <c r="L397" i="532" a="1"/>
  <c r="M269" i="532" a="1"/>
  <c r="J113" i="532" a="1"/>
  <c r="L44" i="532" a="1"/>
  <c r="J266" i="532" a="1"/>
  <c r="J31" i="532" a="1"/>
  <c r="M325" i="532" a="1"/>
  <c r="L303" i="532" a="1"/>
  <c r="L203" i="532" a="1"/>
  <c r="J358" i="532" a="1"/>
  <c r="K149" i="532" a="1"/>
  <c r="N200" i="532" a="1"/>
  <c r="K45" i="532" a="1"/>
  <c r="M162" i="532" a="1"/>
  <c r="N133" i="532" a="1"/>
  <c r="J224" i="532" a="1"/>
  <c r="L407" i="532" a="1"/>
  <c r="I411" i="532" a="1"/>
  <c r="I123" i="532" a="1"/>
  <c r="I300" i="532" a="1"/>
  <c r="M99" i="532" a="1"/>
  <c r="I307" i="532" a="1"/>
  <c r="N69" i="532" a="1"/>
  <c r="J202" i="532" a="1"/>
  <c r="M336" i="532" a="1"/>
  <c r="M192" i="532" a="1"/>
  <c r="L315" i="532" a="1"/>
  <c r="I125" i="532" a="1"/>
  <c r="I305" i="532" a="1"/>
  <c r="L50" i="532" a="1"/>
  <c r="I341" i="532" a="1"/>
  <c r="I281" i="532" a="1"/>
  <c r="N215" i="532" a="1"/>
  <c r="I423" i="532" a="1"/>
  <c r="L349" i="532" a="1"/>
  <c r="J298" i="532" a="1"/>
  <c r="J206" i="532" a="1"/>
  <c r="J264" i="532" a="1"/>
  <c r="L112" i="532" a="1"/>
  <c r="M297" i="532" a="1"/>
  <c r="M374" i="532" a="1"/>
  <c r="M405" i="532" a="1"/>
  <c r="I271" i="532" a="1"/>
  <c r="J35" i="532" a="1"/>
  <c r="I165" i="532" a="1"/>
  <c r="N176" i="532" a="1"/>
  <c r="K196" i="532" a="1"/>
  <c r="I266" i="532" a="1"/>
  <c r="J39" i="532" a="1"/>
  <c r="M103" i="532" a="1"/>
  <c r="I206" i="532" a="1"/>
  <c r="M378" i="532" a="1"/>
  <c r="M317" i="532" a="1"/>
  <c r="L364" i="532"/>
  <c r="K166" i="532" a="1"/>
  <c r="I317" i="532" a="1"/>
  <c r="I248" i="532" a="1"/>
  <c r="K235" i="532" a="1"/>
  <c r="L323" i="532" a="1"/>
  <c r="N289" i="532" a="1"/>
  <c r="M346" i="532" a="1"/>
  <c r="M50" i="532" a="1"/>
  <c r="M64" i="532" a="1"/>
  <c r="I238" i="532" a="1"/>
  <c r="M340" i="532" a="1"/>
  <c r="N220" i="532" a="1"/>
  <c r="L41" i="532" a="1"/>
  <c r="N393" i="532" a="1"/>
  <c r="J120" i="532" a="1"/>
  <c r="M36" i="532" a="1"/>
  <c r="M12" i="532" a="1"/>
  <c r="I324" i="532" a="1"/>
  <c r="J142" i="532" a="1"/>
  <c r="N32" i="532" a="1"/>
  <c r="M191" i="532" a="1"/>
  <c r="M303" i="532" a="1"/>
  <c r="M354" i="532" a="1"/>
  <c r="M289" i="532" a="1"/>
  <c r="I278" i="532" a="1"/>
  <c r="L220" i="532" a="1"/>
  <c r="K398" i="532" a="1"/>
  <c r="N357" i="532" a="1"/>
  <c r="M438" i="532" a="1"/>
  <c r="J145" i="532" a="1"/>
  <c r="K110" i="532" a="1"/>
  <c r="M350" i="532" a="1"/>
  <c r="M92" i="532" a="1"/>
  <c r="N260" i="532" a="1"/>
  <c r="J141" i="532" a="1"/>
  <c r="M343" i="532" a="1"/>
  <c r="I405" i="532" a="1"/>
  <c r="L46" i="532" a="1"/>
  <c r="I91" i="532" a="1"/>
  <c r="L35" i="532" a="1"/>
  <c r="I267" i="532" a="1"/>
  <c r="L9" i="532" a="1"/>
  <c r="M49" i="532" a="1"/>
  <c r="I113" i="532" a="1"/>
  <c r="N445" i="532" a="1"/>
  <c r="K91" i="532" a="1"/>
  <c r="N287" i="532" a="1"/>
  <c r="L353" i="532" a="1"/>
  <c r="J271" i="532" a="1"/>
  <c r="N88" i="532" a="1"/>
  <c r="L301" i="532" a="1"/>
  <c r="L197" i="532" a="1"/>
  <c r="I335" i="532" a="1"/>
  <c r="L207" i="532" a="1"/>
  <c r="N394" i="532" a="1"/>
  <c r="I256" i="532" a="1"/>
  <c r="L96" i="532" a="1"/>
  <c r="L13" i="532" a="1"/>
  <c r="M306" i="532" a="1"/>
  <c r="M370" i="532" a="1"/>
  <c r="L25" i="532" a="1"/>
  <c r="I53" i="532" a="1"/>
  <c r="N432" i="532" a="1"/>
  <c r="K253" i="532" a="1"/>
  <c r="M221" i="532" a="1"/>
  <c r="J317" i="532" a="1"/>
  <c r="M365" i="532" a="1"/>
  <c r="N83" i="532" a="1"/>
  <c r="I343" i="532" a="1"/>
  <c r="K184" i="532" a="1"/>
  <c r="L343" i="532" a="1"/>
  <c r="J133" i="532" a="1"/>
  <c r="M130" i="532" a="1"/>
  <c r="N281" i="532" a="1"/>
  <c r="K125" i="532" a="1"/>
  <c r="J91" i="532" a="1"/>
  <c r="M241" i="532" a="1"/>
  <c r="I237" i="532" a="1"/>
  <c r="M248" i="532" a="1"/>
  <c r="M118" i="532" a="1"/>
  <c r="I399" i="532" a="1"/>
  <c r="N185" i="532" a="1"/>
  <c r="I334" i="532" a="1"/>
  <c r="N16" i="532" a="1"/>
  <c r="N198" i="532" a="1"/>
  <c r="J318" i="532" a="1"/>
  <c r="L14" i="532" a="1"/>
  <c r="I106" i="532" a="1"/>
  <c r="N123" i="532" a="1"/>
  <c r="N408" i="532" a="1"/>
  <c r="J218" i="532" a="1"/>
  <c r="L238" i="532" a="1"/>
  <c r="M201" i="532" a="1"/>
  <c r="K93" i="532" a="1"/>
  <c r="M400" i="532" a="1"/>
  <c r="J86" i="532" a="1"/>
  <c r="L320" i="532" a="1"/>
  <c r="N211" i="532" a="1"/>
  <c r="J61" i="532" a="1"/>
  <c r="I52" i="532" a="1"/>
  <c r="I110" i="532" a="1"/>
  <c r="K116" i="532" a="1"/>
  <c r="M415" i="532" a="1"/>
  <c r="M397" i="532" a="1"/>
  <c r="M78" i="532" a="1"/>
  <c r="M412" i="532" a="1"/>
  <c r="I81" i="532" a="1"/>
  <c r="N173" i="532" a="1"/>
  <c r="M161" i="532" a="1"/>
  <c r="I261" i="532" a="1"/>
  <c r="L82" i="532" a="1"/>
  <c r="L184" i="532" a="1"/>
  <c r="K282" i="532" a="1"/>
  <c r="L402" i="532" a="1"/>
  <c r="L88" i="532" a="1"/>
  <c r="I190" i="532" a="1"/>
  <c r="M32" i="532" a="1"/>
  <c r="L8" i="532" a="1"/>
  <c r="L56" i="532" a="1"/>
  <c r="L403" i="532" a="1"/>
  <c r="M209" i="532" a="1"/>
  <c r="J242" i="532" a="1"/>
  <c r="N100" i="532" a="1"/>
  <c r="M291" i="532" a="1"/>
  <c r="L117" i="532" a="1"/>
  <c r="I386" i="532" a="1"/>
  <c r="N401" i="532" a="1"/>
  <c r="K249" i="532" a="1"/>
  <c r="L247" i="532" a="1"/>
  <c r="I103" i="532" a="1"/>
  <c r="M381" i="532" a="1"/>
  <c r="N157" i="532" a="1"/>
  <c r="M181" i="532" a="1"/>
  <c r="N142" i="532" a="1"/>
  <c r="I240" i="532" a="1"/>
  <c r="N239" i="532" a="1"/>
  <c r="I328" i="532" a="1"/>
  <c r="K124" i="532" a="1"/>
  <c r="K163" i="532" a="1"/>
  <c r="I216" i="532" a="1"/>
  <c r="N212" i="532" a="1"/>
  <c r="M127" i="532" a="1"/>
  <c r="J107" i="532" a="1"/>
  <c r="N232" i="532" a="1"/>
  <c r="N196" i="532" a="1"/>
  <c r="M431" i="532" a="1"/>
  <c r="M134" i="532" a="1"/>
  <c r="J306" i="532" a="1"/>
  <c r="K337" i="532" a="1"/>
  <c r="M367" i="532" a="1"/>
  <c r="K328" i="532" a="1"/>
  <c r="M17" i="532" a="1"/>
  <c r="K343" i="532" a="1"/>
  <c r="I246" i="532" a="1"/>
  <c r="M60" i="532" a="1"/>
  <c r="I222" i="532" a="1"/>
  <c r="I289" i="532" a="1"/>
  <c r="M108" i="532" a="1"/>
  <c r="L285" i="532" a="1"/>
  <c r="L268" i="532" a="1"/>
  <c r="L66" i="532" a="1"/>
  <c r="M245" i="532" a="1"/>
  <c r="N423" i="532" a="1"/>
  <c r="N80" i="532" a="1"/>
  <c r="J258" i="532" a="1"/>
  <c r="M406" i="532" a="1"/>
  <c r="M396" i="532" a="1"/>
  <c r="I61" i="532" a="1"/>
  <c r="L217" i="532" a="1"/>
  <c r="M417" i="532" a="1"/>
  <c r="N413" i="532" a="1"/>
  <c r="I318" i="532" a="1"/>
  <c r="J158" i="532" a="1"/>
  <c r="J359" i="532" a="1"/>
  <c r="J173" i="532" a="1"/>
  <c r="I342" i="532" a="1"/>
  <c r="M30" i="532" a="1"/>
  <c r="M59" i="532" a="1"/>
  <c r="K55" i="532" a="1"/>
  <c r="M125" i="532" a="1"/>
  <c r="N188" i="532" a="1"/>
  <c r="I64" i="532" a="1"/>
  <c r="J323" i="532" a="1"/>
  <c r="J348" i="532" a="1"/>
  <c r="J417" i="532" a="1"/>
  <c r="M410" i="532" a="1"/>
  <c r="L256" i="532" a="1"/>
  <c r="M171" i="532" a="1"/>
  <c r="N407" i="532" a="1"/>
  <c r="I332" i="532" a="1"/>
  <c r="I126" i="532" a="1"/>
  <c r="L394" i="532" a="1"/>
  <c r="L249" i="532" a="1"/>
  <c r="K57" i="532" a="1"/>
  <c r="L116" i="532" a="1"/>
  <c r="L412" i="532" a="1"/>
  <c r="K182" i="532" a="1"/>
  <c r="J174" i="532" a="1"/>
  <c r="L431" i="532" a="1"/>
  <c r="I406" i="532" a="1"/>
  <c r="N162" i="532" a="1"/>
  <c r="M413" i="532" a="1"/>
  <c r="L308" i="532" a="1"/>
  <c r="I179" i="532" a="1"/>
  <c r="M58" i="532" a="1"/>
  <c r="I352" i="532" a="1"/>
  <c r="J129" i="532" a="1"/>
  <c r="K390" i="532" a="1"/>
  <c r="K185" i="532" a="1"/>
  <c r="N91" i="532" a="1"/>
  <c r="L58" i="532" a="1"/>
  <c r="J178" i="532" a="1"/>
  <c r="L281" i="532" a="1"/>
  <c r="J277" i="532" a="1"/>
  <c r="N111" i="532" a="1"/>
  <c r="I26" i="532" a="1"/>
  <c r="N223" i="532" a="1"/>
  <c r="M292" i="532" a="1"/>
  <c r="L126" i="532" a="1"/>
  <c r="M246" i="532" a="1"/>
  <c r="I245" i="532" a="1"/>
  <c r="N254" i="532" a="1"/>
  <c r="K176" i="532" a="1"/>
  <c r="L210" i="532" a="1"/>
  <c r="J305" i="532" a="1"/>
  <c r="J355" i="532" a="1"/>
  <c r="N109" i="532" a="1"/>
  <c r="L233" i="532" a="1"/>
  <c r="M176" i="532" a="1"/>
  <c r="L419" i="532" a="1"/>
  <c r="K314" i="532" a="1"/>
  <c r="J404" i="532" a="1"/>
  <c r="N224" i="532" a="1"/>
  <c r="L279" i="532" a="1"/>
  <c r="L93" i="532" a="1"/>
  <c r="I159" i="532" a="1"/>
  <c r="M341" i="532" a="1"/>
  <c r="M79" i="532" a="1"/>
  <c r="I55" i="532" a="1"/>
  <c r="J155" i="532" a="1"/>
  <c r="J119" i="532" a="1"/>
  <c r="N53" i="532" a="1"/>
  <c r="J294" i="532" a="1"/>
  <c r="M55" i="532" a="1"/>
  <c r="K28" i="532" a="1"/>
  <c r="M418" i="532" a="1"/>
  <c r="I198" i="532" a="1"/>
  <c r="L427" i="532" a="1"/>
  <c r="I442" i="532" a="1"/>
  <c r="M440" i="532" a="1"/>
  <c r="L430" i="532" a="1"/>
  <c r="J87" i="532" a="1"/>
  <c r="N245" i="532" a="1"/>
  <c r="K397" i="532" a="1"/>
  <c r="J93" i="532" a="1"/>
  <c r="L189" i="532"/>
  <c r="M320" i="532" a="1"/>
  <c r="L327" i="532" a="1"/>
  <c r="I414" i="532" a="1"/>
  <c r="N315" i="532" a="1"/>
  <c r="L51" i="532" a="1"/>
  <c r="J373" i="532" a="1"/>
  <c r="N141" i="532" a="1"/>
  <c r="K334" i="532" a="1"/>
  <c r="N117" i="532" a="1"/>
  <c r="M40" i="532" a="1"/>
  <c r="I417" i="532" a="1"/>
  <c r="J347" i="532" a="1"/>
  <c r="L374" i="532" a="1"/>
  <c r="L159" i="532" a="1"/>
  <c r="K320" i="532" a="1"/>
  <c r="K259" i="532" a="1"/>
  <c r="N25" i="532" a="1"/>
  <c r="I311" i="532" a="1"/>
  <c r="I213" i="532" a="1"/>
  <c r="J421" i="532" a="1"/>
  <c r="I373" i="532" a="1"/>
  <c r="K281" i="532" a="1"/>
  <c r="L239" i="532" a="1"/>
  <c r="L222" i="532" a="1"/>
  <c r="M76" i="532" a="1"/>
  <c r="K298" i="532" a="1"/>
  <c r="I280" i="532" a="1"/>
  <c r="M220" i="532" a="1"/>
  <c r="I427" i="532" a="1"/>
  <c r="I97" i="532" a="1"/>
  <c r="K242" i="532" a="1"/>
  <c r="K173" i="532" a="1"/>
  <c r="L300" i="532" a="1"/>
  <c r="N147" i="532" a="1"/>
  <c r="K109" i="532" a="1"/>
  <c r="L161" i="532" a="1"/>
  <c r="M377" i="532" a="1"/>
  <c r="L209" i="532" a="1"/>
  <c r="M68" i="532" a="1"/>
  <c r="M301" i="532" a="1"/>
  <c r="J36" i="532" a="1"/>
  <c r="M178" i="532" a="1"/>
  <c r="N90" i="532" a="1"/>
  <c r="M345" i="532" a="1"/>
  <c r="J369" i="532" a="1"/>
  <c r="L275" i="532" a="1"/>
  <c r="I83" i="532" a="1"/>
  <c r="K302" i="532" a="1"/>
  <c r="I308" i="532" a="1"/>
  <c r="I259" i="532" a="1"/>
  <c r="L383" i="532" a="1"/>
  <c r="M373" i="532" a="1"/>
  <c r="N35" i="532" a="1"/>
  <c r="I279" i="532" a="1"/>
  <c r="J47" i="532" a="1"/>
  <c r="N255" i="532" a="1"/>
  <c r="J406" i="532" a="1"/>
  <c r="N433" i="532" a="1"/>
  <c r="N132" i="532" a="1"/>
  <c r="K209" i="532" a="1"/>
  <c r="L280" i="532" a="1"/>
  <c r="I416" i="532" a="1"/>
  <c r="L234" i="532" a="1"/>
  <c r="L104" i="532" a="1"/>
  <c r="M233" i="532" a="1"/>
  <c r="J308" i="532" a="1"/>
  <c r="N63" i="532" a="1"/>
  <c r="K300" i="532" a="1"/>
  <c r="M80" i="532" a="1"/>
  <c r="M422" i="532" a="1"/>
  <c r="J374" i="532" a="1"/>
  <c r="L272" i="532" a="1"/>
  <c r="L267" i="532" a="1"/>
  <c r="M300" i="532" a="1"/>
  <c r="I124" i="532" a="1"/>
  <c r="J57" i="532" a="1"/>
  <c r="N68" i="532" a="1"/>
  <c r="I255" i="532" a="1"/>
  <c r="N136" i="532" a="1"/>
  <c r="N350" i="532" a="1"/>
  <c r="M124" i="532" a="1"/>
  <c r="M168" i="532" a="1"/>
  <c r="M349" i="532" a="1"/>
  <c r="J354" i="532" a="1"/>
  <c r="L322" i="532" a="1"/>
  <c r="N328" i="532" a="1"/>
  <c r="I60" i="532" a="1"/>
  <c r="L63" i="532" a="1"/>
  <c r="L393" i="532" a="1"/>
  <c r="K59" i="532" a="1"/>
  <c r="L339" i="532" a="1"/>
  <c r="L119" i="532" a="1"/>
  <c r="J250" i="532" a="1"/>
  <c r="M331" i="532" a="1"/>
  <c r="L271" i="532" a="1"/>
  <c r="L277" i="532" a="1"/>
  <c r="J175" i="532" a="1"/>
  <c r="N87" i="532" a="1"/>
  <c r="K123" i="532" a="1"/>
  <c r="M123" i="532" a="1"/>
  <c r="I413" i="532" a="1"/>
  <c r="K342" i="532" a="1"/>
  <c r="N327" i="532" a="1"/>
  <c r="L223" i="532" a="1"/>
  <c r="I329" i="532" a="1"/>
  <c r="L89" i="532" a="1"/>
  <c r="M344" i="532" a="1"/>
  <c r="M238" i="532" a="1"/>
  <c r="N377" i="532" a="1"/>
  <c r="M10" i="532" a="1"/>
  <c r="L360" i="532" a="1"/>
  <c r="I164" i="532" a="1"/>
  <c r="L333" i="532" a="1"/>
  <c r="M63" i="532" a="1"/>
  <c r="J235" i="532" a="1"/>
  <c r="I210" i="532" a="1"/>
  <c r="L179" i="532" a="1"/>
  <c r="M174" i="532" a="1"/>
  <c r="L242" i="532" a="1"/>
  <c r="I428" i="532" a="1"/>
  <c r="K164" i="532" a="1"/>
  <c r="I250" i="532" a="1"/>
  <c r="L90" i="532" a="1"/>
  <c r="M31" i="532" a="1"/>
  <c r="J27" i="532" a="1"/>
  <c r="I39" i="532" a="1"/>
  <c r="I118" i="532" a="1"/>
  <c r="L81" i="532" a="1"/>
  <c r="I187" i="532" a="1"/>
  <c r="N261" i="532" a="1"/>
  <c r="J307" i="532" a="1"/>
  <c r="L99" i="532" a="1"/>
  <c r="M45" i="532" a="1"/>
  <c r="K172" i="532" a="1"/>
  <c r="I391" i="532" a="1"/>
  <c r="M214" i="532" a="1"/>
  <c r="L11" i="532" a="1"/>
  <c r="I114" i="532" a="1"/>
  <c r="N389" i="532" a="1"/>
  <c r="M120" i="532" a="1"/>
  <c r="M224" i="532" a="1"/>
  <c r="L248" i="532" a="1"/>
  <c r="I229" i="532" a="1"/>
  <c r="J187" i="532" a="1"/>
  <c r="K115" i="532" a="1"/>
  <c r="K252" i="532" a="1"/>
  <c r="M21" i="532" a="1"/>
  <c r="L439" i="532" a="1"/>
  <c r="I276" i="532" a="1"/>
  <c r="N189" i="532" a="1"/>
  <c r="M329" i="532" a="1"/>
  <c r="I321" i="532" a="1"/>
  <c r="J350" i="532" a="1"/>
  <c r="N400" i="532" a="1"/>
  <c r="L55" i="532" a="1"/>
  <c r="J292" i="532" a="1"/>
  <c r="L155" i="532" a="1"/>
  <c r="K18" i="532" a="1"/>
  <c r="N302" i="532" a="1"/>
  <c r="L228" i="532" a="1"/>
  <c r="M100" i="532" a="1"/>
  <c r="N78" i="532" a="1"/>
  <c r="J85" i="532" a="1"/>
  <c r="L237" i="532" a="1"/>
  <c r="M204" i="532" a="1"/>
  <c r="M167" i="532" a="1"/>
  <c r="L200" i="532" a="1"/>
  <c r="N272" i="532" a="1"/>
  <c r="I298" i="532" a="1"/>
  <c r="N427" i="532" a="1"/>
  <c r="L255" i="532" a="1"/>
  <c r="K303" i="532" a="1"/>
  <c r="I275" i="532" a="1"/>
  <c r="J331" i="532" a="1"/>
  <c r="N311" i="532" a="1"/>
  <c r="L310" i="532" a="1"/>
  <c r="K267" i="532" a="1"/>
  <c r="I44" i="532" a="1"/>
  <c r="M252" i="532" a="1"/>
  <c r="M382" i="532" a="1"/>
  <c r="L45" i="532" a="1"/>
  <c r="M383" i="532" a="1"/>
  <c r="J131" i="532" a="1"/>
  <c r="M87" i="532" a="1"/>
  <c r="L21" i="532" a="1"/>
  <c r="N227" i="532" a="1"/>
  <c r="K175" i="532" a="1"/>
  <c r="L86" i="532" a="1"/>
  <c r="I441" i="532" a="1"/>
  <c r="M6" i="532" a="1"/>
  <c r="N270" i="532" a="1"/>
  <c r="L425" i="532" a="1"/>
  <c r="J276" i="532" a="1"/>
  <c r="J268" i="532" a="1"/>
  <c r="L40" i="532" a="1"/>
  <c r="I265" i="532" a="1"/>
  <c r="L420" i="532" a="1"/>
  <c r="L411" i="532" a="1"/>
  <c r="I299" i="532" a="1"/>
  <c r="I37" i="532" a="1"/>
  <c r="N262" i="532" a="1"/>
  <c r="I313" i="532" a="1"/>
  <c r="J312" i="532" a="1"/>
  <c r="M149" i="532" a="1"/>
  <c r="N338" i="532" a="1"/>
  <c r="I262" i="532" a="1"/>
  <c r="L297" i="532" a="1"/>
  <c r="N10" i="532" a="1"/>
  <c r="N269" i="532" a="1"/>
  <c r="N31" i="532" a="1"/>
  <c r="J256" i="532" a="1"/>
  <c r="M73" i="532" a="1"/>
  <c r="J181" i="532" a="1"/>
  <c r="L358" i="532" a="1"/>
  <c r="J411" i="532" a="1"/>
  <c r="I6" i="532" a="1"/>
  <c r="I403" i="532" a="1"/>
  <c r="L441" i="532" a="1"/>
  <c r="N242" i="532" a="1"/>
  <c r="N234" i="532" a="1"/>
  <c r="N402" i="532" a="1"/>
  <c r="N412" i="532" a="1"/>
  <c r="J340" i="532" a="1"/>
  <c r="M423" i="532" a="1"/>
  <c r="L370" i="532" a="1"/>
  <c r="J371" i="532" a="1"/>
  <c r="J349" i="532" a="1"/>
  <c r="N225" i="532" a="1"/>
  <c r="L71" i="532" a="1"/>
  <c r="M348" i="532" a="1"/>
  <c r="J53" i="532" a="1"/>
  <c r="J418" i="532" a="1"/>
  <c r="M96" i="532" a="1"/>
  <c r="I225" i="532" a="1"/>
  <c r="N51" i="532" a="1"/>
  <c r="I363" i="532"/>
  <c r="M186" i="532" a="1"/>
  <c r="I69" i="532" a="1"/>
  <c r="N144" i="532" a="1"/>
  <c r="M54" i="532" a="1"/>
  <c r="N395" i="532" a="1"/>
  <c r="J372" i="532" a="1"/>
  <c r="I302" i="532" a="1"/>
  <c r="I372" i="532" a="1"/>
  <c r="L31" i="532" a="1"/>
  <c r="L413" i="532" a="1"/>
  <c r="L100" i="532" a="1"/>
  <c r="L167" i="532" a="1"/>
  <c r="N387" i="532" a="1"/>
  <c r="J251" i="532" a="1"/>
  <c r="L286" i="532" a="1"/>
  <c r="N319" i="532" a="1"/>
  <c r="J389" i="532" a="1"/>
  <c r="N365" i="532" a="1"/>
  <c r="N14" i="532" a="1"/>
  <c r="I107" i="532" a="1"/>
  <c r="I338" i="532" a="1"/>
  <c r="J166" i="532" a="1"/>
  <c r="M143" i="532" a="1"/>
  <c r="J319" i="532" a="1"/>
  <c r="I433" i="532" a="1"/>
  <c r="J23" i="532" a="1"/>
  <c r="K108" i="532" a="1"/>
  <c r="M227" i="532" a="1"/>
  <c r="K392" i="532" a="1"/>
  <c r="N346" i="532" a="1"/>
  <c r="N447" i="532" a="1"/>
  <c r="I71" i="532" a="1"/>
  <c r="K87" i="532" a="1"/>
  <c r="M426" i="532" a="1"/>
  <c r="M296" i="532" a="1"/>
  <c r="L74" i="532" a="1"/>
  <c r="L298" i="532" a="1"/>
  <c r="L213" i="532" a="1"/>
  <c r="J325" i="532" a="1"/>
  <c r="L409" i="532" a="1"/>
  <c r="K92" i="532" a="1"/>
  <c r="N40" i="532" a="1"/>
  <c r="I170" i="532" a="1"/>
  <c r="K90" i="532" a="1"/>
  <c r="N24" i="532" a="1"/>
  <c r="J171" i="532" a="1"/>
  <c r="I270" i="532" a="1"/>
  <c r="J240" i="532" a="1"/>
  <c r="M88" i="532" a="1"/>
  <c r="M309" i="532" a="1"/>
  <c r="M188" i="532" a="1"/>
  <c r="M304" i="532" a="1"/>
  <c r="M263" i="532" a="1"/>
  <c r="J416" i="532" a="1"/>
  <c r="K84" i="532" a="1"/>
  <c r="L190" i="532" a="1"/>
  <c r="N138" i="532" a="1"/>
  <c r="N417" i="532" a="1"/>
  <c r="L264" i="532" a="1"/>
  <c r="K156" i="532" a="1"/>
  <c r="N124" i="532" a="1"/>
  <c r="M270" i="532" a="1"/>
  <c r="J168" i="532" a="1"/>
  <c r="I84" i="532" a="1"/>
  <c r="M380" i="532" a="1"/>
  <c r="N171" i="532" a="1"/>
  <c r="N348" i="532" a="1"/>
  <c r="M240" i="532" a="1"/>
  <c r="N231" i="532" a="1"/>
  <c r="I380" i="532" a="1"/>
  <c r="L384" i="532" a="1"/>
  <c r="I410" i="532" a="1"/>
  <c r="N99" i="532" a="1"/>
  <c r="I192" i="532" a="1"/>
  <c r="L428" i="532" a="1"/>
  <c r="L366" i="532" a="1"/>
  <c r="L37" i="532" a="1"/>
  <c r="N293" i="532" a="1"/>
  <c r="N163" i="532" a="1"/>
  <c r="N301" i="532" a="1"/>
  <c r="N276" i="532" a="1"/>
  <c r="M223" i="532" a="1"/>
  <c r="I440" i="532" a="1"/>
  <c r="M425" i="532" a="1"/>
  <c r="J157" i="532" a="1"/>
  <c r="M145" i="532" a="1"/>
  <c r="M116" i="532" a="1"/>
  <c r="I291" i="532" a="1"/>
  <c r="J92" i="532" a="1"/>
  <c r="J397" i="532" a="1"/>
  <c r="N56" i="532" a="1"/>
  <c r="N45" i="532" a="1"/>
  <c r="I158" i="532" a="1"/>
  <c r="I48" i="532" a="1"/>
  <c r="N248" i="532" a="1"/>
  <c r="J200" i="532" a="1"/>
  <c r="N155" i="532" a="1"/>
  <c r="M27" i="532" a="1"/>
  <c r="N205" i="532" a="1"/>
  <c r="L246" i="532" a="1"/>
  <c r="L226" i="532" a="1"/>
  <c r="I438" i="532" a="1"/>
  <c r="N193" i="532" a="1"/>
  <c r="L183" i="532" a="1"/>
  <c r="N181" i="532" a="1"/>
  <c r="K12" i="532" a="1"/>
  <c r="N180" i="532" a="1"/>
  <c r="M126" i="532" a="1"/>
  <c r="J234" i="532" a="1"/>
  <c r="K89" i="532" a="1"/>
  <c r="I331" i="532" a="1"/>
  <c r="L158" i="532" a="1"/>
  <c r="I429" i="532" a="1"/>
  <c r="M182" i="532" a="1"/>
  <c r="I323" i="532" a="1"/>
  <c r="I76" i="532" a="1"/>
  <c r="J76" i="532" a="1"/>
  <c r="J124" i="532" a="1"/>
  <c r="I112" i="532" a="1"/>
  <c r="L191" i="532" a="1"/>
  <c r="M20" i="532" a="1"/>
  <c r="L251" i="532" a="1"/>
  <c r="L269" i="532" a="1"/>
  <c r="L163" i="532" a="1"/>
  <c r="M288" i="532" a="1"/>
  <c r="N295" i="532" a="1"/>
  <c r="I31" i="532" a="1"/>
  <c r="J151" i="532" a="1"/>
  <c r="L418" i="532" a="1"/>
  <c r="I176" i="532" a="1"/>
  <c r="N375" i="532" a="1"/>
  <c r="N34" i="532" a="1"/>
  <c r="I28" i="532" a="1"/>
  <c r="I251" i="532" a="1"/>
  <c r="J400" i="532" a="1"/>
  <c r="J109" i="532" a="1"/>
  <c r="M283" i="532" a="1"/>
  <c r="L60" i="532" a="1"/>
  <c r="N298" i="532" a="1"/>
  <c r="K254" i="532" a="1"/>
  <c r="M155" i="532" a="1"/>
  <c r="L336" i="532" a="1"/>
  <c r="J403" i="532" a="1"/>
  <c r="N89" i="532" a="1"/>
  <c r="I379" i="532" a="1"/>
  <c r="J59" i="532" a="1"/>
  <c r="M35" i="532" a="1"/>
  <c r="J147" i="532" a="1"/>
  <c r="J320" i="532" a="1"/>
  <c r="L17" i="532" a="1"/>
  <c r="I303" i="532" a="1"/>
  <c r="N383" i="532" a="1"/>
  <c r="M266" i="532" a="1"/>
  <c r="I30" i="532" a="1"/>
  <c r="L229" i="532" a="1"/>
  <c r="K86" i="532" a="1"/>
  <c r="M302" i="532" a="1"/>
  <c r="L244" i="532" a="1"/>
  <c r="L170" i="532" a="1"/>
  <c r="K47" i="532" a="1"/>
  <c r="I36" i="532" a="1"/>
  <c r="I264" i="532" a="1"/>
  <c r="L64" i="532" a="1"/>
  <c r="K210" i="532" a="1"/>
  <c r="M225" i="532" a="1"/>
  <c r="L227" i="532" a="1"/>
  <c r="J25" i="532" a="1"/>
  <c r="I377" i="532" a="1"/>
  <c r="I86" i="532" a="1"/>
  <c r="L156" i="532" a="1"/>
  <c r="I202" i="532" a="1"/>
  <c r="J138" i="532" a="1"/>
  <c r="N371" i="532" a="1"/>
  <c r="J196" i="532" a="1"/>
  <c r="N202" i="532" a="1"/>
  <c r="I349" i="532" a="1"/>
  <c r="L113" i="532" a="1"/>
  <c r="I392" i="532" a="1"/>
  <c r="M295" i="532" a="1"/>
  <c r="M56" i="532" a="1"/>
  <c r="L124" i="532" a="1"/>
  <c r="N206" i="532" a="1"/>
  <c r="I127" i="532" a="1"/>
  <c r="M366" i="532" a="1"/>
  <c r="L347" i="532" a="1"/>
  <c r="N330" i="532" a="1"/>
  <c r="M216" i="532" a="1"/>
  <c r="L69" i="532" a="1"/>
  <c r="M357" i="532" a="1"/>
  <c r="L376" i="532" a="1"/>
  <c r="J338" i="532" a="1"/>
  <c r="N380" i="532" a="1"/>
  <c r="L164" i="532" a="1"/>
  <c r="K283" i="532" a="1"/>
  <c r="L84" i="532" a="1"/>
  <c r="I232" i="532" a="1"/>
  <c r="L105" i="532" a="1"/>
  <c r="M260" i="532" a="1"/>
  <c r="N440" i="532" a="1"/>
  <c r="M198" i="532" a="1"/>
  <c r="M200" i="532" a="1"/>
  <c r="N210" i="532" a="1"/>
  <c r="J148" i="532" a="1"/>
  <c r="N386" i="532" a="1"/>
  <c r="M323" i="532" a="1"/>
  <c r="N340" i="532" a="1"/>
  <c r="M75" i="532" a="1"/>
  <c r="I340" i="532" a="1"/>
  <c r="N415" i="532" a="1"/>
  <c r="M285" i="532" a="1"/>
  <c r="L429" i="532" a="1"/>
  <c r="M25" i="532" a="1"/>
  <c r="N97" i="532" a="1"/>
  <c r="I397" i="532" a="1"/>
  <c r="L187" i="532" a="1"/>
  <c r="L186" i="532" a="1"/>
  <c r="N309" i="532" a="1"/>
  <c r="N48" i="532" a="1"/>
  <c r="M131" i="532" a="1"/>
  <c r="I304" i="532" a="1"/>
  <c r="N49" i="532" a="1"/>
  <c r="L386" i="532" a="1"/>
  <c r="M293" i="532" a="1"/>
  <c r="N65" i="532" a="1"/>
  <c r="I234" i="532" a="1"/>
  <c r="N126" i="532" a="1"/>
  <c r="M256" i="532" a="1"/>
  <c r="N183" i="532" a="1"/>
  <c r="N38" i="532" a="1"/>
  <c r="L368" i="532" a="1"/>
  <c r="M193" i="532" a="1"/>
  <c r="I365" i="532" a="1"/>
  <c r="M129" i="532" a="1"/>
  <c r="M334" i="532" a="1"/>
  <c r="M138" i="532" a="1"/>
  <c r="M261" i="532" a="1"/>
  <c r="I263" i="532" a="1"/>
  <c r="M14" i="532" a="1"/>
  <c r="I63" i="532" a="1"/>
  <c r="I108" i="532" a="1"/>
  <c r="N332" i="532" a="1"/>
  <c r="I432" i="532" a="1"/>
  <c r="L292" i="532" a="1"/>
  <c r="L401" i="532" a="1"/>
  <c r="K178" i="532" a="1"/>
  <c r="I437" i="532" a="1"/>
  <c r="L175" i="532" a="1"/>
  <c r="N194" i="532" a="1"/>
  <c r="L433" i="532" a="1"/>
  <c r="L288" i="532" a="1"/>
  <c r="N410" i="532" a="1"/>
  <c r="J28" i="532" a="1"/>
  <c r="M273" i="532" a="1"/>
  <c r="I407" i="532" a="1"/>
  <c r="I369" i="532" a="1"/>
  <c r="N314" i="532" a="1"/>
  <c r="M237" i="532" a="1"/>
  <c r="M180" i="532" a="1"/>
  <c r="N251" i="532" a="1"/>
  <c r="J297" i="532" a="1"/>
  <c r="N177" i="532" a="1"/>
  <c r="K169" i="532" a="1"/>
  <c r="N42" i="532" a="1"/>
  <c r="L20" i="532" a="1"/>
  <c r="I374" i="532" a="1"/>
  <c r="N20" i="532" a="1"/>
  <c r="I18" i="532" a="1"/>
  <c r="K174" i="532" a="1"/>
  <c r="N310" i="532" a="1"/>
  <c r="J254" i="532" a="1"/>
  <c r="L214" i="532" a="1"/>
  <c r="M244" i="532" a="1"/>
  <c r="L33" i="532" a="1"/>
  <c r="I367" i="532" a="1"/>
  <c r="I384" i="532" a="1"/>
  <c r="I312" i="532" a="1"/>
  <c r="N52" i="532" a="1"/>
  <c r="M52" i="532" a="1"/>
  <c r="M333" i="532" a="1"/>
  <c r="N218" i="532" a="1"/>
  <c r="M132" i="532" a="1"/>
  <c r="I201" i="532" a="1"/>
  <c r="I7" i="532" a="1"/>
  <c r="N364" i="532"/>
  <c r="I348" i="532" a="1"/>
  <c r="N342" i="532" a="1"/>
  <c r="K111" i="532" a="1"/>
  <c r="J334" i="532" a="1"/>
  <c r="L311" i="532" a="1"/>
  <c r="N435" i="532" a="1"/>
  <c r="J180" i="532" a="1"/>
  <c r="M89" i="532" a="1"/>
  <c r="J393" i="532" a="1"/>
  <c r="J352" i="532" a="1"/>
  <c r="I333" i="532" a="1"/>
  <c r="K26" i="532" a="1"/>
  <c r="L178" i="532" a="1"/>
  <c r="N363" i="532" a="1"/>
  <c r="I49" i="532" a="1"/>
  <c r="N263" i="532" a="1"/>
  <c r="L316" i="532" a="1"/>
  <c r="I56" i="532" a="1"/>
  <c r="L67" i="532" a="1"/>
  <c r="K21" i="532" a="1"/>
  <c r="M352" i="532" a="1"/>
  <c r="L270" i="532" a="1"/>
  <c r="K138" i="532" a="1"/>
  <c r="L174" i="532" a="1"/>
  <c r="L243" i="532" a="1"/>
  <c r="N442" i="532" a="1"/>
  <c r="I409" i="532" a="1"/>
  <c r="N236" i="532" a="1"/>
  <c r="N143" i="532" a="1"/>
  <c r="K15" i="532" a="1"/>
  <c r="N343" i="532" a="1"/>
  <c r="K266" i="532" a="1"/>
  <c r="N7" i="532" a="1"/>
  <c r="I371" i="532" a="1"/>
  <c r="L317" i="532" a="1"/>
  <c r="M34" i="532" a="1"/>
  <c r="J77" i="532" a="1"/>
  <c r="K264" i="532" a="1"/>
  <c r="I205" i="532" a="1"/>
  <c r="M151" i="532" a="1"/>
  <c r="J184" i="532" a="1"/>
  <c r="J165" i="532" a="1"/>
  <c r="M128" i="532" a="1"/>
  <c r="K316" i="532" a="1"/>
  <c r="I362" i="532" a="1"/>
  <c r="K167" i="532" a="1"/>
  <c r="I273" i="532" a="1"/>
  <c r="L332" i="532" a="1"/>
  <c r="L221" i="532" a="1"/>
  <c r="J88" i="532" a="1"/>
  <c r="L29" i="532" a="1"/>
  <c r="I439" i="532" a="1"/>
  <c r="N368" i="532" a="1"/>
  <c r="M217" i="532" a="1"/>
  <c r="N11" i="532" a="1"/>
  <c r="M85" i="532" a="1"/>
  <c r="J78" i="532" a="1"/>
  <c r="N161" i="532" a="1"/>
  <c r="N334" i="532" a="1"/>
  <c r="J257" i="532" a="1"/>
  <c r="N50" i="532" a="1"/>
  <c r="I89" i="532" a="1"/>
  <c r="M287" i="532" a="1"/>
  <c r="N304" i="532" a="1"/>
  <c r="J217" i="532" a="1"/>
  <c r="L331" i="532" a="1"/>
  <c r="L108" i="532" a="1"/>
  <c r="N216" i="532" a="1"/>
  <c r="N252" i="532" a="1"/>
  <c r="M385" i="532" a="1"/>
  <c r="L199" i="532" a="1"/>
  <c r="N292" i="532" a="1"/>
  <c r="N101" i="532" a="1"/>
  <c r="M389" i="532" a="1"/>
  <c r="K16" i="532" a="1"/>
  <c r="N106" i="532" a="1"/>
  <c r="L325" i="532" a="1"/>
  <c r="I297" i="532" a="1"/>
  <c r="L434" i="532" a="1"/>
  <c r="I351" i="532" a="1"/>
  <c r="L338" i="532" a="1"/>
  <c r="M356" i="532" a="1"/>
  <c r="L432" i="532" a="1"/>
  <c r="N107" i="532" a="1"/>
  <c r="M15" i="532" a="1"/>
  <c r="K268" i="532" a="1"/>
  <c r="L91" i="532" a="1"/>
  <c r="I193" i="532" a="1"/>
  <c r="L260" i="532" a="1"/>
  <c r="J160" i="532" a="1"/>
  <c r="N152" i="532" a="1"/>
  <c r="K117" i="532" a="1"/>
  <c r="M119" i="532" a="1"/>
  <c r="L262" i="532" a="1"/>
  <c r="J84" i="532" a="1"/>
  <c r="I320" i="532" a="1"/>
  <c r="J115" i="532" a="1"/>
  <c r="J44" i="532" a="1"/>
  <c r="I181" i="532" a="1"/>
  <c r="J280" i="532" a="1"/>
  <c r="J162" i="532" a="1"/>
  <c r="L129" i="532" a="1"/>
  <c r="I155" i="532" a="1"/>
  <c r="I327" i="532" a="1"/>
  <c r="N243" i="532" a="1"/>
  <c r="N135" i="532" a="1"/>
  <c r="L250" i="532" a="1"/>
  <c r="J241" i="532" a="1"/>
  <c r="J281" i="532" a="1"/>
  <c r="L382" i="532" a="1"/>
  <c r="N321" i="532" a="1"/>
  <c r="N285" i="532" a="1"/>
  <c r="M268" i="532" a="1"/>
  <c r="M282" i="532" a="1"/>
  <c r="L437" i="532" a="1"/>
  <c r="L109" i="532" a="1"/>
  <c r="L52" i="532" a="1"/>
  <c r="K206" i="532" a="1"/>
  <c r="N6" i="532" a="1"/>
  <c r="L107" i="532" a="1"/>
  <c r="N422" i="532" a="1"/>
  <c r="N418" i="532" a="1"/>
  <c r="J342" i="532" a="1"/>
  <c r="I87" i="532" a="1"/>
  <c r="M420" i="532" a="1"/>
  <c r="N76" i="532" a="1"/>
  <c r="I402" i="532" a="1"/>
  <c r="K25" i="532" a="1"/>
  <c r="M74" i="532" a="1"/>
  <c r="L22" i="532" a="1"/>
  <c r="K136" i="532" a="1"/>
  <c r="J344" i="532" a="1"/>
  <c r="K265" i="532" a="1"/>
  <c r="M419" i="532" a="1"/>
  <c r="M376" i="532" a="1"/>
  <c r="J108" i="532" a="1"/>
  <c r="N112" i="532" a="1"/>
  <c r="M251" i="532" a="1"/>
  <c r="N228" i="532" a="1"/>
  <c r="L172" i="532" a="1"/>
  <c r="N244" i="532" a="1"/>
  <c r="J226" i="532" a="1"/>
  <c r="K43" i="532" a="1"/>
  <c r="L38" i="532" a="1"/>
  <c r="L395" i="532" a="1"/>
  <c r="J260" i="532" a="1"/>
  <c r="J112" i="532" a="1"/>
  <c r="M403" i="532" a="1"/>
  <c r="M157" i="532" a="1"/>
  <c r="M284" i="532" a="1"/>
  <c r="K332" i="532" a="1"/>
  <c r="M442" i="532" a="1"/>
  <c r="M234" i="532" a="1"/>
  <c r="I15" i="532" a="1"/>
  <c r="N178" i="532" a="1"/>
  <c r="I322" i="532" a="1"/>
  <c r="N159" i="532" a="1"/>
  <c r="I184" i="532" a="1"/>
  <c r="L54" i="532" a="1"/>
  <c r="L215" i="532" a="1"/>
  <c r="N39" i="532" a="1"/>
  <c r="I85" i="532" a="1"/>
  <c r="I162" i="532" a="1"/>
  <c r="J45" i="532" a="1"/>
  <c r="K14" i="532" a="1"/>
  <c r="L440" i="532" a="1"/>
  <c r="M84" i="532" a="1"/>
  <c r="L422" i="532" a="1"/>
  <c r="L341" i="532" a="1"/>
  <c r="N55" i="532" a="1"/>
  <c r="L157" i="532" a="1"/>
  <c r="J13" i="532" a="1"/>
  <c r="L173" i="532" a="1"/>
  <c r="N250" i="532" a="1"/>
  <c r="N411" i="532" a="1"/>
  <c r="I218" i="532" a="1"/>
  <c r="N426" i="532" a="1"/>
  <c r="I163" i="532" a="1"/>
  <c r="J278" i="532" a="1"/>
  <c r="L318" i="532" a="1"/>
  <c r="J144" i="532" a="1"/>
  <c r="J15" i="532" a="1"/>
  <c r="N57" i="532" a="1"/>
  <c r="N113" i="532" a="1"/>
  <c r="J391" i="532" a="1"/>
  <c r="N156" i="532" a="1"/>
  <c r="M41" i="532" a="1"/>
  <c r="N360" i="532" a="1"/>
  <c r="M205" i="532" a="1"/>
  <c r="J386" i="532" a="1"/>
  <c r="M335" i="532" a="1"/>
  <c r="M259" i="532" a="1"/>
  <c r="M401" i="532" a="1"/>
  <c r="L180" i="532" a="1"/>
  <c r="L435" i="532" a="1"/>
  <c r="L206" i="532" a="1"/>
  <c r="N186" i="532" a="1"/>
  <c r="L166" i="532" a="1"/>
  <c r="M416" i="532" a="1"/>
  <c r="M355" i="532" a="1"/>
  <c r="N128" i="532" a="1"/>
  <c r="K27" i="532" a="1"/>
  <c r="K354" i="532" a="1"/>
  <c r="I68" i="532" a="1"/>
  <c r="L408" i="532" a="1"/>
  <c r="J267" i="532" a="1"/>
  <c r="I161" i="532" a="1"/>
  <c r="K324" i="532" a="1"/>
  <c r="I404" i="532" a="1"/>
  <c r="K306" i="532" a="1"/>
  <c r="I16" i="532" a="1"/>
  <c r="N103" i="532" a="1"/>
  <c r="I330" i="532" a="1"/>
  <c r="L305" i="532" a="1"/>
  <c r="K323" i="532" a="1"/>
  <c r="J259" i="532" a="1"/>
  <c r="L309" i="532" a="1"/>
  <c r="I194" i="532" a="1"/>
  <c r="M393" i="532" a="1"/>
  <c r="N219" i="532" a="1"/>
  <c r="I277" i="532" a="1"/>
  <c r="N268" i="532" a="1"/>
  <c r="N207" i="532" a="1"/>
  <c r="I337" i="532" a="1"/>
  <c r="N326" i="532" a="1"/>
  <c r="M70" i="532" a="1"/>
  <c r="N187" i="532" a="1"/>
  <c r="K168" i="532" a="1"/>
  <c r="K215" i="532" a="1"/>
  <c r="J343" i="532" a="1"/>
  <c r="J209" i="532" a="1"/>
  <c r="N197" i="532" a="1"/>
  <c r="L263" i="532" a="1"/>
  <c r="J345" i="532" a="1"/>
  <c r="I395" i="532" a="1"/>
  <c r="J398" i="532" a="1"/>
  <c r="J324" i="532" a="1"/>
  <c r="L225" i="532" a="1"/>
  <c r="I72" i="532" a="1"/>
  <c r="N184" i="532" a="1"/>
  <c r="N54" i="532" a="1"/>
  <c r="N22" i="532" a="1"/>
  <c r="L284" i="532" a="1"/>
  <c r="I223" i="532" a="1"/>
  <c r="N93" i="532" a="1"/>
  <c r="N46" i="532" a="1"/>
  <c r="I10" i="532" a="1"/>
  <c r="I75" i="532" a="1"/>
  <c r="I98" i="532" a="1"/>
  <c r="L28" i="532" a="1"/>
  <c r="J385" i="532" a="1"/>
  <c r="M57" i="532" a="1"/>
  <c r="N102" i="532" a="1"/>
  <c r="N81" i="532" a="1"/>
  <c r="M153" i="532" a="1"/>
  <c r="M196" i="532" a="1"/>
  <c r="M77" i="532" a="1"/>
  <c r="I188" i="532" a="1"/>
  <c r="J11" i="532" a="1"/>
  <c r="K261" i="532" a="1"/>
  <c r="N317" i="532" a="1"/>
  <c r="J207" i="532" a="1"/>
  <c r="N373" i="532" a="1"/>
  <c r="I17" i="532" a="1"/>
  <c r="J123" i="532" a="1"/>
  <c r="M97" i="532" a="1"/>
  <c r="K141" i="532" a="1"/>
  <c r="M258" i="532" a="1"/>
  <c r="I45" i="532" a="1"/>
  <c r="L165" i="532" a="1"/>
  <c r="K412" i="532" a="1"/>
  <c r="J341" i="532" a="1"/>
  <c r="K127" i="532" a="1"/>
  <c r="I183" i="532" a="1"/>
  <c r="N131" i="532" a="1"/>
  <c r="J46" i="532" a="1"/>
  <c r="I160" i="532" a="1"/>
  <c r="L235" i="532" a="1"/>
  <c r="K329" i="532" a="1"/>
  <c r="M144" i="532" a="1"/>
  <c r="I375" i="532" a="1"/>
  <c r="N378" i="532" a="1"/>
  <c r="M22" i="532" a="1"/>
  <c r="L287" i="532" a="1"/>
  <c r="J186" i="532" a="1"/>
  <c r="I220" i="532" a="1"/>
  <c r="L43" i="532" a="1"/>
  <c r="N190" i="532" a="1"/>
  <c r="M105" i="532" a="1"/>
  <c r="I418" i="532" a="1"/>
  <c r="M39" i="532" a="1"/>
  <c r="I396" i="532" a="1"/>
  <c r="I389" i="532" a="1"/>
  <c r="N444" i="532" a="1"/>
  <c r="L120" i="532" a="1"/>
  <c r="L245" i="532" a="1"/>
  <c r="J22" i="532" a="1"/>
  <c r="J239" i="532" a="1"/>
  <c r="L168" i="532" a="1"/>
  <c r="J282" i="532" a="1"/>
  <c r="J163" i="532" a="1"/>
  <c r="M46" i="532" a="1"/>
  <c r="N129" i="532" a="1"/>
  <c r="I116" i="532" a="1"/>
  <c r="L111" i="532" a="1"/>
  <c r="L185" i="532" a="1"/>
  <c r="N376" i="532" a="1"/>
  <c r="N172" i="532" a="1"/>
  <c r="L282" i="532" a="1"/>
  <c r="M332" i="532" a="1"/>
  <c r="K444" i="532" a="1"/>
  <c r="L436" i="532" a="1"/>
  <c r="J116" i="532" a="1"/>
  <c r="N303" i="532" a="1"/>
  <c r="L241" i="532" a="1"/>
  <c r="L391" i="532" a="1"/>
  <c r="L348" i="532" a="1"/>
  <c r="N247" i="532" a="1"/>
  <c r="I249" i="532" a="1"/>
  <c r="N204" i="532" a="1"/>
  <c r="N158" i="532" a="1"/>
  <c r="J169" i="532" a="1"/>
  <c r="L389" i="532" a="1"/>
  <c r="J117" i="532" a="1"/>
  <c r="N305" i="532" a="1"/>
  <c r="N288" i="532" a="1"/>
  <c r="I129" i="532" a="1"/>
  <c r="I360" i="532" a="1"/>
  <c r="M228" i="532" a="1"/>
  <c r="L357" i="532" a="1"/>
  <c r="K262" i="532" a="1"/>
  <c r="J310" i="532" a="1"/>
  <c r="N259" i="532" a="1"/>
  <c r="N240" i="532" a="1"/>
  <c r="N208" i="532" a="1"/>
  <c r="L230" i="532" a="1"/>
  <c r="N274" i="532" a="1"/>
  <c r="M29" i="532" a="1"/>
  <c r="I157" i="532" a="1"/>
  <c r="N233" i="532" a="1"/>
  <c r="N41" i="532" a="1"/>
  <c r="L414" i="532" a="1"/>
  <c r="N43" i="532" a="1"/>
  <c r="M115" i="532" a="1"/>
  <c r="J420" i="532" a="1"/>
  <c r="J161" i="532" a="1"/>
  <c r="I185" i="532" a="1"/>
  <c r="K131" i="532" a="1"/>
  <c r="M267" i="532" a="1"/>
  <c r="L369" i="532" a="1"/>
  <c r="L367" i="532" a="1"/>
  <c r="M433" i="532" a="1"/>
  <c r="L72" i="532" a="1"/>
  <c r="M61" i="532" a="1"/>
  <c r="M243" i="532" a="1"/>
  <c r="M310" i="532" a="1"/>
  <c r="M390" i="532" a="1"/>
  <c r="K318" i="532" a="1"/>
  <c r="J409" i="532" a="1"/>
  <c r="L57" i="532" a="1"/>
  <c r="M328" i="532" a="1"/>
  <c r="M24" i="532" a="1"/>
  <c r="M262" i="532" a="1"/>
  <c r="I294" i="532" a="1"/>
  <c r="N151" i="532" a="1"/>
  <c r="J128" i="532" a="1"/>
  <c r="N347" i="532" a="1"/>
  <c r="N358" i="532" a="1"/>
  <c r="M409" i="532" a="1"/>
  <c r="I239" i="532" a="1"/>
  <c r="M165" i="532" a="1"/>
  <c r="I301" i="532" a="1"/>
  <c r="N44" i="532" a="1"/>
  <c r="M264" i="532" a="1"/>
  <c r="N130" i="532" a="1"/>
  <c r="K291" i="532" a="1"/>
  <c r="N266" i="532" a="1"/>
  <c r="N379" i="532" a="1"/>
  <c r="I319" i="532" a="1"/>
  <c r="I398" i="532" a="1"/>
  <c r="M42" i="532" a="1"/>
  <c r="M101" i="532" a="1"/>
  <c r="L182" i="532" a="1"/>
  <c r="L169" i="532" a="1"/>
  <c r="M399" i="532" a="1"/>
  <c r="N67" i="532" a="1"/>
  <c r="L278" i="532" a="1"/>
  <c r="N36" i="532" a="1"/>
  <c r="M166" i="532" a="1"/>
  <c r="I272" i="532" a="1"/>
  <c r="M141" i="532" a="1"/>
  <c r="L329" i="532" a="1"/>
  <c r="I430" i="532" a="1"/>
  <c r="M362" i="532" a="1"/>
  <c r="M411" i="532" a="1"/>
  <c r="I11" i="532" a="1"/>
  <c r="K107" i="532" a="1"/>
  <c r="M278" i="532" a="1"/>
  <c r="I368" i="532" a="1"/>
  <c r="M428" i="532" a="1"/>
  <c r="J89" i="532" a="1"/>
  <c r="L261" i="532" a="1"/>
  <c r="K177" i="532" a="1"/>
  <c r="M319" i="532" a="1"/>
  <c r="M439" i="532" a="1"/>
  <c r="I346" i="532" a="1"/>
  <c r="I120" i="532" a="1"/>
  <c r="K263" i="532" a="1"/>
  <c r="M427" i="532" a="1"/>
  <c r="J333" i="532" a="1"/>
  <c r="I283" i="532" a="1"/>
  <c r="N399" i="532" a="1"/>
  <c r="L224" i="532" a="1"/>
  <c r="K297" i="532" a="1"/>
  <c r="L410" i="532" a="1"/>
  <c r="L295" i="532" a="1"/>
  <c r="M150" i="532" a="1"/>
  <c r="N278" i="532" a="1"/>
  <c r="I376" i="532" a="1"/>
  <c r="N362" i="532" a="1"/>
  <c r="M254" i="532" a="1"/>
  <c r="K239" i="532" a="1"/>
  <c r="I292" i="532" a="1"/>
  <c r="N214" i="532" a="1"/>
  <c r="I130" i="532" a="1"/>
  <c r="N296" i="532" a="1"/>
  <c r="L296" i="532" a="1"/>
  <c r="I226" i="532" a="1"/>
  <c r="N366" i="532" a="1"/>
  <c r="L290" i="532" a="1"/>
  <c r="M395" i="532" a="1"/>
  <c r="L26" i="532" a="1"/>
  <c r="K85" i="532" a="1"/>
  <c r="L387" i="532" a="1"/>
  <c r="M368" i="532" a="1"/>
  <c r="M315" i="532" a="1"/>
  <c r="M360" i="532" a="1"/>
  <c r="I96" i="532" a="1"/>
  <c r="K135" i="532" a="1"/>
  <c r="M407" i="532" a="1"/>
  <c r="N209" i="532" a="1"/>
  <c r="I8" i="532" a="1"/>
  <c r="N403" i="532" a="1"/>
  <c r="N237" i="532" a="1"/>
  <c r="M449" i="532" a="1"/>
  <c r="N425" i="532" a="1"/>
  <c r="M210" i="532" a="1"/>
  <c r="L70" i="532" a="1"/>
  <c r="I34" i="532" a="1"/>
  <c r="K292" i="532" a="1"/>
  <c r="J176" i="532" a="1"/>
  <c r="N249" i="532" a="1"/>
  <c r="K319" i="532" a="1"/>
  <c r="J143" i="532" a="1"/>
  <c r="J300" i="532" a="1"/>
  <c r="I394" i="532" a="1"/>
  <c r="N59" i="532" a="1"/>
  <c r="M386" i="532" a="1"/>
  <c r="J220" i="532" a="1"/>
  <c r="M388" i="532" a="1"/>
  <c r="N84" i="532" a="1"/>
  <c r="N320" i="532" a="1"/>
  <c r="K301" i="532" a="1"/>
  <c r="N349" i="532" a="1"/>
  <c r="N341" i="532" a="1"/>
  <c r="I310" i="532" a="1"/>
  <c r="M183" i="532" a="1"/>
  <c r="I400" i="532" a="1"/>
  <c r="L232" i="532" a="1"/>
  <c r="J172" i="532" a="1"/>
  <c r="M230" i="532" a="1"/>
  <c r="L406" i="532" a="1"/>
  <c r="N318" i="532" a="1"/>
  <c r="M255" i="532" a="1"/>
  <c r="L265" i="532" a="1"/>
  <c r="I67" i="532" a="1"/>
  <c r="N120" i="532" a="1"/>
  <c r="M391" i="532" a="1"/>
  <c r="J183" i="532" a="1"/>
  <c r="L231" i="532" a="1"/>
  <c r="N61" i="532" a="1"/>
  <c r="L380" i="532" a="1"/>
  <c r="N145" i="532" a="1"/>
  <c r="I295" i="532" a="1"/>
  <c r="N374" i="532" a="1"/>
  <c r="J413" i="532" a="1"/>
  <c r="I99" i="532" a="1"/>
  <c r="M47" i="532" a="1"/>
  <c r="N299" i="532" a="1"/>
  <c r="I195" i="532" a="1"/>
  <c r="I370" i="532" a="1"/>
  <c r="N75" i="532" a="1"/>
  <c r="J126" i="532" a="1"/>
  <c r="I178" i="532" a="1"/>
  <c r="M11" i="532" a="1"/>
  <c r="N337" i="532" a="1"/>
  <c r="J82" i="532" a="1"/>
  <c r="M311" i="532" a="1"/>
  <c r="L424" i="532" a="1"/>
  <c r="L385" i="532" a="1"/>
  <c r="L355" i="532" a="1"/>
  <c r="N284" i="532" a="1"/>
  <c r="M93" i="532" a="1"/>
  <c r="J24" i="532" a="1"/>
  <c r="M206" i="532" a="1"/>
  <c r="I111" i="532" a="1"/>
  <c r="K180" i="532" a="1"/>
  <c r="L12" i="532" a="1"/>
  <c r="J426" i="532" a="1"/>
  <c r="K208" i="532" a="1"/>
  <c r="L313" i="532" a="1"/>
  <c r="M81" i="532" a="1"/>
  <c r="J322" i="532" a="1"/>
  <c r="L102" i="532" a="1"/>
  <c r="I236" i="532" a="1"/>
  <c r="I117" i="532" a="1"/>
  <c r="L417" i="532" a="1"/>
  <c r="N291" i="532" a="1"/>
  <c r="J425" i="532" a="1"/>
  <c r="J55" i="532" a="1"/>
  <c r="L75" i="532" a="1"/>
  <c r="L423" i="532" a="1"/>
  <c r="M136" i="532" a="1"/>
  <c r="L312" i="532" a="1"/>
  <c r="L181" i="532" a="1"/>
  <c r="N449" i="532" a="1"/>
  <c r="K183" i="532" a="1"/>
  <c r="K162" i="532" a="1"/>
  <c r="I336" i="532" a="1"/>
  <c r="I286" i="532" a="1"/>
  <c r="J321" i="532" a="1"/>
  <c r="N179" i="532" a="1"/>
  <c r="L103" i="532" a="1"/>
  <c r="L177" i="532" a="1"/>
  <c r="N390" i="532" a="1"/>
  <c r="L362" i="532" a="1"/>
  <c r="M286" i="532" a="1"/>
  <c r="M250" i="532" a="1"/>
  <c r="N33" i="532" a="1"/>
  <c r="M170" i="532" a="1"/>
  <c r="I168" i="532" a="1"/>
  <c r="J262" i="532" a="1"/>
  <c r="M112" i="532" a="1"/>
  <c r="K51" i="532" a="1"/>
  <c r="M313" i="532" a="1"/>
  <c r="J286" i="532" a="1"/>
  <c r="N391" i="532" a="1"/>
  <c r="K31" i="532" a="1"/>
  <c r="L219" i="532" a="1"/>
  <c r="K187" i="532" a="1"/>
  <c r="M147" i="532" a="1"/>
  <c r="N226" i="532" a="1"/>
  <c r="I40" i="532" a="1"/>
  <c r="J390" i="532" a="1"/>
  <c r="M375" i="532" a="1"/>
  <c r="N297" i="532" a="1"/>
  <c r="M232" i="532" a="1"/>
  <c r="I12" i="532" a="1"/>
  <c r="I119" i="532" a="1"/>
  <c r="K347" i="532" a="1"/>
  <c r="L373" i="532" a="1"/>
  <c r="I288" i="532" a="1"/>
  <c r="N345" i="532" a="1"/>
  <c r="M271" i="532" a="1"/>
  <c r="I23" i="532" a="1"/>
  <c r="I378" i="532" a="1"/>
  <c r="J198" i="532" a="1"/>
  <c r="L351" i="532" a="1"/>
  <c r="K280" i="532" a="1"/>
  <c r="J327" i="532" a="1"/>
  <c r="N199" i="532" a="1"/>
  <c r="L198" i="532" a="1"/>
  <c r="N437" i="532" a="1"/>
  <c r="N15" i="532" a="1"/>
  <c r="M164" i="532" a="1"/>
  <c r="N148" i="532" a="1"/>
  <c r="M402" i="532" a="1"/>
  <c r="I50" i="532" a="1"/>
  <c r="I290" i="532" a="1"/>
  <c r="N316" i="532" a="1"/>
  <c r="M379" i="532" a="1"/>
  <c r="M71" i="532" a="1"/>
  <c r="L27" i="532" a="1"/>
  <c r="N333" i="532" a="1"/>
  <c r="J270" i="532" a="1"/>
  <c r="I309" i="532" a="1"/>
  <c r="M430" i="532" a="1"/>
  <c r="N335" i="532" a="1"/>
  <c r="N396" i="532" a="1"/>
  <c r="I166" i="532" a="1"/>
  <c r="M156" i="532" a="1"/>
  <c r="M199" i="532" a="1"/>
  <c r="K130" i="532" a="1"/>
  <c r="L53" i="532" a="1"/>
  <c r="N110" i="532" a="1"/>
  <c r="N331" i="532" a="1"/>
  <c r="J153" i="532" a="1"/>
  <c r="K391" i="532" a="1"/>
  <c r="N85" i="532" a="1"/>
  <c r="J367" i="532" a="1"/>
  <c r="L289" i="532" a="1"/>
  <c r="M207" i="532" a="1"/>
  <c r="K53" i="532" a="1"/>
  <c r="L123" i="532" a="1"/>
  <c r="K165" i="532" a="1"/>
  <c r="L257" i="532" a="1"/>
  <c r="J81" i="532" a="1"/>
  <c r="N421" i="532" a="1"/>
  <c r="L438" i="532" a="1"/>
  <c r="I434" i="532" a="1"/>
  <c r="N213" i="532" a="1"/>
  <c r="L6" i="532" a="1"/>
  <c r="I228" i="532" a="1"/>
  <c r="M98" i="532" a="1"/>
  <c r="J339" i="532" a="1"/>
  <c r="J392" i="532" a="1"/>
  <c r="N286" i="532" a="1"/>
  <c r="I274" i="532" a="1"/>
  <c r="I214" i="532" a="1"/>
  <c r="N419" i="532" a="1"/>
  <c r="J302" i="532" a="1"/>
  <c r="K22" i="532" a="1"/>
  <c r="J293" i="532" a="1"/>
  <c r="L306" i="532" a="1"/>
  <c r="I24" i="532" a="1"/>
  <c r="M274" i="532" a="1"/>
  <c r="N280" i="532" a="1"/>
  <c r="L10" i="532" a="1"/>
  <c r="L7" i="532" a="1"/>
  <c r="K83" i="532" a="1"/>
  <c r="L188" i="532" a="1"/>
  <c r="M213" i="532" a="1"/>
  <c r="L16" i="532" a="1"/>
  <c r="I347" i="532" a="1"/>
  <c r="I209" i="532" a="1"/>
  <c r="J291" i="532" a="1"/>
  <c r="J394" i="532" a="1"/>
  <c r="M211" i="532" a="1"/>
  <c r="L416" i="532" a="1"/>
  <c r="N174" i="532" a="1"/>
  <c r="J414" i="532" a="1"/>
  <c r="I217" i="532" a="1"/>
  <c r="L378" i="532" a="1"/>
  <c r="I196" i="532" a="1"/>
  <c r="L381" i="532" a="1"/>
  <c r="M19" i="532" a="1"/>
  <c r="K44" i="532" a="1"/>
  <c r="I345" i="532" a="1"/>
  <c r="L98" i="532" a="1"/>
  <c r="L18" i="532" a="1"/>
  <c r="J80" i="532" a="1"/>
  <c r="I344" i="532" a="1"/>
  <c r="J252" i="532" a="1"/>
  <c r="M107" i="532" a="1"/>
  <c r="N354" i="532" a="1"/>
  <c r="N21" i="532" a="1"/>
  <c r="I230" i="532" a="1"/>
  <c r="I22" i="532" a="1"/>
  <c r="J415" i="532" a="1"/>
  <c r="M172" i="532" a="1"/>
  <c r="M276" i="532" a="1"/>
  <c r="M371" i="532" a="1"/>
  <c r="J30" i="532" a="1"/>
  <c r="I191" i="532" a="1"/>
  <c r="K339" i="532" a="1"/>
  <c r="I243" i="532" a="1"/>
  <c r="I390" i="532" a="1"/>
  <c r="I9" i="532" a="1"/>
  <c r="K250" i="532" a="1"/>
  <c r="M247" i="532" a="1"/>
  <c r="L371" i="532" a="1"/>
  <c r="I257" i="532" a="1"/>
  <c r="J351" i="532" a="1"/>
  <c r="M429" i="532" a="1"/>
  <c r="N300" i="532" a="1"/>
  <c r="M110" i="532" a="1"/>
  <c r="M312" i="532" a="1"/>
  <c r="M290" i="532" a="1"/>
  <c r="J125" i="532" a="1"/>
  <c r="M249" i="532" a="1"/>
  <c r="K299" i="532" a="1"/>
  <c r="M265" i="532" a="1"/>
  <c r="N430" i="532" a="1"/>
  <c r="L125" i="532" a="1"/>
  <c r="N420" i="532" a="1"/>
  <c r="N381" i="532" a="1"/>
  <c r="M404" i="532" a="1"/>
  <c r="J179" i="532" a="1"/>
  <c r="M435" i="532" a="1"/>
  <c r="M326" i="532" a="1"/>
  <c r="L196" i="532" a="1"/>
  <c r="N74" i="532" a="1"/>
  <c r="M437" i="532" a="1"/>
  <c r="L127" i="532" a="1"/>
  <c r="L400" i="532" a="1"/>
  <c r="L377" i="532" a="1"/>
  <c r="N134" i="532" a="1"/>
  <c r="M179" i="532" a="1"/>
  <c r="N8" i="532" a="1"/>
  <c r="K207" i="532" a="1"/>
  <c r="N253" i="532" a="1"/>
  <c r="K296" i="532" a="1"/>
  <c r="M117" i="532" a="1"/>
  <c r="I174" i="532" a="1"/>
  <c r="J401" i="532" a="1"/>
  <c r="N70" i="532" a="1"/>
  <c r="N312" i="532" a="1"/>
  <c r="L326" i="532" a="1"/>
  <c r="N115" i="532" a="1"/>
  <c r="I221" i="532" a="1"/>
  <c r="K29" i="532" a="1"/>
  <c r="K17" i="532" a="1"/>
  <c r="N323" i="532" a="1"/>
  <c r="L65" i="532" a="1"/>
  <c r="M13" i="532" a="1"/>
  <c r="I359" i="532" a="1"/>
  <c r="M359" i="532" a="1"/>
  <c r="L328" i="532" a="1"/>
  <c r="I25" i="532" a="1"/>
  <c r="M197" i="532" a="1"/>
  <c r="L345" i="532" a="1"/>
  <c r="N429" i="532" a="1"/>
  <c r="N428" i="532" a="1"/>
  <c r="N439" i="532" a="1"/>
  <c r="L77" i="532" a="1"/>
  <c r="M26" i="532" a="1"/>
  <c r="N73" i="532" a="1"/>
  <c r="I212" i="532" a="1"/>
  <c r="K295" i="532" a="1"/>
  <c r="I326" i="532" a="1"/>
  <c r="N265" i="532" a="1"/>
  <c r="M44" i="532" a="1"/>
  <c r="M158" i="532" a="1"/>
  <c r="I241" i="532" a="1"/>
  <c r="M330" i="532" a="1"/>
  <c r="N201" i="532" a="1"/>
  <c r="I29" i="532" a="1"/>
  <c r="N166" i="532" a="1"/>
  <c r="M369" i="532" a="1"/>
  <c r="I177" i="532" a="1"/>
  <c r="K411" i="532" a="1"/>
  <c r="I219" i="532" a="1"/>
  <c r="J167" i="532" a="1"/>
  <c r="J48" i="532" a="1"/>
  <c r="I189" i="532"/>
  <c r="L340" i="532" a="1"/>
  <c r="N352" i="532" a="1"/>
  <c r="N98" i="532" a="1"/>
  <c r="M37" i="532" a="1"/>
  <c r="N308" i="532" a="1"/>
  <c r="K114" i="532" a="1"/>
  <c r="J130" i="532" a="1"/>
  <c r="J368" i="532" a="1"/>
  <c r="I90" i="532" a="1"/>
  <c r="L350" i="532" a="1"/>
  <c r="K157" i="532" a="1"/>
  <c r="K82" i="532" a="1"/>
  <c r="N71" i="532" a="1"/>
  <c r="N294" i="532" a="1"/>
  <c r="I231" i="532" a="1"/>
  <c r="I172" i="532" a="1"/>
  <c r="J159" i="532" a="1"/>
  <c r="J269" i="532" a="1"/>
  <c r="J33" i="532" a="1"/>
  <c r="N438" i="532" a="1"/>
  <c r="N436" i="532" a="1"/>
  <c r="L390" i="532" a="1"/>
  <c r="L359" i="532" a="1"/>
  <c r="I393" i="532" a="1"/>
  <c r="L42" i="532" a="1"/>
  <c r="L97" i="532" a="1"/>
  <c r="N105" i="532" a="1"/>
  <c r="N307" i="532" a="1"/>
  <c r="I102" i="532" a="1"/>
  <c r="M215" i="532" a="1"/>
  <c r="N353" i="532" a="1"/>
  <c r="N355" i="532" a="1"/>
  <c r="M441" i="532" a="1"/>
  <c r="N356" i="532" a="1"/>
  <c r="N23" i="532" a="1"/>
  <c r="I350" i="532" a="1"/>
  <c r="N169" i="532" a="1"/>
  <c r="M253" i="532" a="1"/>
  <c r="I412" i="532" a="1"/>
  <c r="K349" i="532" a="1"/>
  <c r="J188" i="532" a="1"/>
  <c r="K24" i="532" a="1"/>
  <c r="N370" i="532" a="1"/>
  <c r="I227" i="532" a="1"/>
  <c r="M48" i="532" a="1"/>
  <c r="L324" i="532" a="1"/>
  <c r="I70" i="532" a="1"/>
  <c r="M152" i="532" a="1"/>
  <c r="K304" i="532" a="1"/>
  <c r="I306" i="532" a="1"/>
  <c r="L388" i="532" a="1"/>
  <c r="M219" i="532" a="1"/>
  <c r="J54" i="532" a="1"/>
  <c r="I128" i="532" a="1"/>
  <c r="J402" i="532" a="1"/>
  <c r="J90" i="532" a="1"/>
  <c r="N382" i="532" a="1"/>
  <c r="M277" i="532" a="1"/>
  <c r="N385" i="532" a="1"/>
  <c r="J170" i="532" a="1"/>
  <c r="M358" i="532" a="1"/>
  <c r="J289" i="532" a="1"/>
  <c r="J315" i="532" a="1"/>
  <c r="N119" i="532" a="1"/>
  <c r="N229" i="532" a="1"/>
  <c r="M190" i="532" a="1"/>
  <c r="J83" i="532" a="1"/>
  <c r="I235" i="532" a="1"/>
  <c r="I74" i="532" a="1"/>
  <c r="I284" i="532" a="1"/>
  <c r="M83" i="532" a="1"/>
  <c r="K449" i="532" a="1"/>
  <c r="L276" i="532" a="1"/>
  <c r="I354" i="532" a="1"/>
  <c r="L283" i="532" a="1"/>
  <c r="I46" i="532" a="1"/>
  <c r="L302" i="532" a="1"/>
  <c r="L68" i="532" a="1"/>
  <c r="N168" i="532" a="1"/>
  <c r="I268" i="532" a="1"/>
  <c r="M187" i="532" a="1"/>
  <c r="N246" i="532" a="1"/>
  <c r="L330" i="532" a="1"/>
  <c r="N12" i="532" a="1"/>
  <c r="M53" i="532" a="1"/>
  <c r="J244" i="532" a="1"/>
  <c r="N322" i="532" a="1"/>
  <c r="N77" i="532" a="1"/>
  <c r="N114" i="532" a="1"/>
  <c r="I173" i="532" a="1"/>
  <c r="M342" i="532" a="1"/>
  <c r="M113" i="532" a="1"/>
  <c r="I211" i="532" a="1"/>
  <c r="J111" i="532" a="1"/>
  <c r="N397" i="532" a="1"/>
  <c r="N369" i="532" a="1"/>
  <c r="N167" i="532" a="1"/>
  <c r="N282" i="532" a="1"/>
  <c r="M432" i="532" a="1"/>
  <c r="L192" i="532" a="1"/>
  <c r="J284" i="532" a="1"/>
  <c r="N217" i="532" a="1"/>
  <c r="J156" i="532" a="1"/>
  <c r="I51" i="532" a="1"/>
  <c r="N160" i="532" a="1"/>
  <c r="N127" i="532" a="1"/>
  <c r="N257" i="532" a="1"/>
  <c r="M133" i="532" a="1"/>
  <c r="K352" i="532" a="1"/>
  <c r="J283" i="532" a="1"/>
  <c r="I65" i="532" a="1"/>
  <c r="I387" i="532" a="1"/>
  <c r="J309" i="532" a="1"/>
  <c r="M208" i="532" a="1"/>
  <c r="J134" i="532" a="1"/>
  <c r="M163" i="532" a="1"/>
  <c r="J329" i="532" a="1"/>
  <c r="I171" i="532" a="1"/>
  <c r="M51" i="532" a="1"/>
  <c r="L92" i="532" a="1"/>
  <c r="J405" i="532" a="1"/>
  <c r="M324" i="532" a="1"/>
  <c r="L398" i="532" a="1"/>
  <c r="M447" i="532" a="1"/>
  <c r="N238" i="532" a="1"/>
  <c r="I269" i="532" a="1"/>
  <c r="I385" i="532" a="1"/>
  <c r="L118" i="532" a="1"/>
  <c r="K23" i="532" a="1"/>
  <c r="I167" i="532" a="1"/>
  <c r="M294" i="532" a="1"/>
  <c r="L39" i="532" a="1"/>
  <c r="M272" i="532" a="1"/>
  <c r="K269" i="532" a="1"/>
  <c r="I388" i="532" a="1"/>
  <c r="I258" i="532" a="1"/>
  <c r="I408" i="532" a="1"/>
  <c r="I203" i="532" a="1"/>
  <c r="M387" i="532" a="1"/>
  <c r="L415" i="532" a="1"/>
  <c r="I66" i="532" a="1"/>
  <c r="I109" i="532" a="1"/>
  <c r="M318" i="532" a="1"/>
  <c r="L379" i="532" a="1"/>
  <c r="L363" i="532" a="1"/>
  <c r="N275" i="532" a="1"/>
  <c r="J228" i="532" a="1"/>
  <c r="K234" i="532" a="1"/>
  <c r="I182" i="532" a="1"/>
  <c r="I43" i="532" a="1"/>
  <c r="I244" i="532" a="1"/>
  <c r="N150" i="532" a="1"/>
  <c r="N329" i="532" a="1"/>
  <c r="M106" i="532" a="1"/>
  <c r="L23" i="532" a="1"/>
  <c r="N256" i="532" a="1"/>
  <c r="N182" i="532" a="1"/>
  <c r="K340" i="532" a="1"/>
  <c r="L24" i="532" a="1"/>
  <c r="L356" i="532" a="1"/>
  <c r="M203" i="532" a="1"/>
  <c r="I415" i="532" a="1"/>
  <c r="J370" i="532" a="1"/>
  <c r="M67" i="532" a="1"/>
  <c r="L273" i="532" a="1"/>
  <c r="I364" i="532"/>
  <c r="J26" i="532" a="1"/>
  <c r="K327" i="532" a="1"/>
  <c r="I204" i="532" a="1"/>
  <c r="I382" i="532" a="1"/>
  <c r="I21" i="532" a="1"/>
  <c r="M33" i="532" a="1"/>
  <c r="N104" i="532" a="1"/>
  <c r="I169" i="532" a="1"/>
  <c r="N58" i="532" a="1"/>
  <c r="N283" i="532" a="1"/>
  <c r="N359" i="532" a="1"/>
  <c r="L365" i="532" a="1"/>
  <c r="L258" i="532" a="1"/>
  <c r="M229" i="532" a="1"/>
  <c r="N222" i="532" a="1"/>
  <c r="L106" i="532" a="1"/>
  <c r="I215" i="532" a="1"/>
  <c r="N47" i="532" a="1"/>
  <c r="K112" i="532" a="1"/>
  <c r="K326" i="532" a="1"/>
  <c r="K277" i="532" a="1"/>
  <c r="M338" i="532" a="1"/>
  <c r="L194" i="532" a="1"/>
  <c r="J210" i="532" a="1"/>
  <c r="I233" i="532" a="1"/>
  <c r="I38" i="532" a="1"/>
  <c r="I224" i="532" a="1"/>
  <c r="M299" i="532" a="1"/>
  <c r="N443" i="532" a="1"/>
  <c r="I383" i="532" a="1"/>
  <c r="N264" i="532" a="1"/>
  <c r="N175" i="532" a="1"/>
  <c r="L396" i="532" a="1"/>
  <c r="I33" i="532" a="1"/>
  <c r="N27" i="532" a="1"/>
  <c r="M159" i="532" a="1"/>
  <c r="K258" i="532" a="1"/>
  <c r="J249" i="532" a="1"/>
  <c r="N96" i="532" a="1"/>
  <c r="L110" i="532" a="1"/>
  <c r="K30" i="532" a="1"/>
  <c r="M226" i="532" a="1"/>
  <c r="I105" i="532" a="1"/>
  <c r="J265" i="532" a="1"/>
  <c r="M86" i="532" a="1"/>
  <c r="I180" i="532" a="1"/>
  <c r="J346" i="532" a="1"/>
  <c r="L15" i="532" a="1"/>
  <c r="J51" i="532" a="1"/>
  <c r="K155" i="532" a="1"/>
  <c r="N271" i="532" a="1"/>
  <c r="I92" i="532" a="1"/>
  <c r="J12" i="532" a="1"/>
  <c r="I35" i="532" a="1"/>
  <c r="L216" i="532" a="1"/>
  <c r="L375" i="532" a="1"/>
  <c r="K54" i="532" a="1"/>
  <c r="M194" i="532" a="1"/>
  <c r="L294" i="532" a="1"/>
  <c r="J326" i="532" a="1"/>
  <c r="L293" i="532" a="1"/>
  <c r="M364" i="532"/>
  <c r="L128" i="532" a="1"/>
  <c r="K270" i="532" a="1"/>
  <c r="J290" i="532" a="1"/>
  <c r="M18" i="532" a="1"/>
  <c r="L32" i="532" a="1"/>
  <c r="J106" i="532" a="1"/>
  <c r="N409" i="532" a="1"/>
  <c r="K305" i="532" a="1"/>
  <c r="L274" i="532" a="1"/>
  <c r="N384" i="532" a="1"/>
  <c r="M242" i="532" a="1"/>
  <c r="J387" i="532" a="1"/>
  <c r="I325" i="532" a="1"/>
  <c r="K60" i="532" a="1"/>
  <c r="N258" i="532" a="1"/>
  <c r="J127" i="532" a="1"/>
  <c r="N306" i="532" a="1"/>
  <c r="N92" i="532" a="1"/>
  <c r="K186" i="532" a="1"/>
  <c r="M189" i="532"/>
  <c r="N82" i="532" a="1"/>
  <c r="N406" i="532" a="1"/>
  <c r="I287" i="532" a="1"/>
  <c r="M102" i="532" a="1"/>
  <c r="J29" i="532" a="1"/>
  <c r="I54" i="532" a="1"/>
  <c r="I199" i="532" a="1"/>
  <c r="M212" i="532" a="1"/>
  <c r="K308" i="532" a="1"/>
  <c r="J263" i="532" a="1"/>
  <c r="J357" i="532" a="1"/>
  <c r="I401" i="532" a="1"/>
  <c r="N404" i="532" a="1"/>
  <c r="M363" i="532" a="1"/>
  <c r="N267" i="532" a="1"/>
  <c r="I339" i="532" a="1"/>
  <c r="K285" i="532" a="1"/>
  <c r="L266" i="532" a="1"/>
  <c r="K238" i="532" a="1"/>
  <c r="L47" i="532" a="1"/>
  <c r="J245" i="532" a="1"/>
  <c r="N277" i="532" a="1"/>
  <c r="M231" i="532" a="1"/>
  <c r="L337" i="532" a="1"/>
  <c r="N17" i="532" a="1"/>
  <c r="I316" i="532" a="1"/>
  <c r="M222" i="532" a="1"/>
  <c r="J238" i="532" a="1"/>
  <c r="N203" i="532" a="1"/>
  <c r="M69" i="532" a="1"/>
  <c r="M173" i="532" a="1"/>
  <c r="N324" i="532" a="1"/>
  <c r="K359" i="532" a="1"/>
  <c r="M91" i="532" a="1"/>
  <c r="N60" i="532" a="1"/>
  <c r="J296" i="532" a="1"/>
  <c r="L218" i="532" a="1"/>
  <c r="N434" i="532" a="1"/>
  <c r="L392" i="532" a="1"/>
  <c r="I419" i="532" a="1"/>
  <c r="M321" i="532" a="1"/>
  <c r="N170" i="532" a="1"/>
  <c r="N116" i="532" a="1"/>
  <c r="M82" i="532" a="1"/>
  <c r="M148" i="532" a="1"/>
  <c r="N392" i="532" a="1"/>
  <c r="L160" i="532" a="1"/>
  <c r="N72" i="532" a="1"/>
  <c r="J114" i="532" a="1"/>
  <c r="N313" i="532" a="1"/>
  <c r="N279" i="532" a="1"/>
  <c r="N165" i="532" a="1"/>
  <c r="L299" i="532" a="1"/>
  <c r="J136" i="532" a="1"/>
  <c r="I100" i="532" a="1"/>
  <c r="I93" i="532" a="1"/>
  <c r="J388" i="532" a="1"/>
  <c r="J58" i="532" a="1"/>
  <c r="N416" i="532" a="1"/>
  <c r="J356" i="532" a="1"/>
  <c r="J316" i="532" a="1"/>
  <c r="K260" i="532" a="1"/>
  <c r="M308" i="532" a="1"/>
  <c r="L19" i="532" a="1"/>
  <c r="N13" i="532" a="1"/>
  <c r="J21" i="532" a="1"/>
  <c r="K333" i="532" a="1"/>
  <c r="I32" i="532" a="1"/>
  <c r="M239" i="532" a="1"/>
  <c r="N235" i="532" a="1"/>
  <c r="J311" i="532" a="1"/>
  <c r="M434" i="532" a="1"/>
  <c r="I77" i="532" a="1"/>
  <c r="M327" i="532" a="1"/>
  <c r="M314" i="532" a="1"/>
  <c r="I115" i="532" a="1"/>
  <c r="L291" i="532" a="1"/>
  <c r="N230" i="532" a="1"/>
  <c r="L304" i="532" a="1"/>
  <c r="I19" i="532" a="1"/>
  <c r="L211" i="532" a="1"/>
  <c r="M316" i="532" a="1"/>
  <c r="I73" i="532" a="1"/>
  <c r="J410" i="532" a="1"/>
  <c r="N241" i="532" a="1"/>
  <c r="J177" i="532" a="1"/>
  <c r="N28" i="532" a="1"/>
  <c r="M175" i="532" a="1"/>
  <c r="M135" i="532" a="1"/>
  <c r="K181" i="532" a="1"/>
  <c r="J213" i="532" a="1"/>
  <c r="N26" i="532" a="1"/>
  <c r="I282" i="532" a="1"/>
  <c r="L342" i="532" a="1"/>
  <c r="I296" i="532" a="1"/>
  <c r="L83" i="532" a="1"/>
  <c r="N108" i="532" a="1"/>
  <c r="N19" i="532" a="1"/>
  <c r="I14" i="532" a="1"/>
  <c r="I82" i="532" a="1"/>
  <c r="J337" i="532" a="1"/>
  <c r="I431" i="532" a="1"/>
  <c r="N164" i="532" a="1"/>
  <c r="M339" i="532" a="1"/>
  <c r="J313" i="532" a="1"/>
  <c r="N405" i="532" a="1"/>
  <c r="J118" i="532" a="1"/>
  <c r="L404" i="532" a="1"/>
  <c r="I208" i="532" a="1"/>
  <c r="I420" i="532" a="1"/>
  <c r="M392" i="532" a="1"/>
  <c r="N37" i="532" a="1"/>
  <c r="M23" i="532" a="1"/>
  <c r="J79" i="532" a="1"/>
  <c r="L73" i="532" a="1"/>
  <c r="K88" i="532" a="1"/>
  <c r="M235" i="532" a="1"/>
  <c r="M408" i="532" a="1"/>
  <c r="J32" i="532" a="1"/>
  <c r="N441" i="532" a="1"/>
  <c r="L426" i="532" a="1"/>
  <c r="N372" i="532" a="1"/>
  <c r="L162" i="532" a="1"/>
  <c r="J132" i="532" a="1"/>
  <c r="M104" i="532" a="1"/>
  <c r="M65" i="532" a="1"/>
  <c r="L195" i="532" a="1"/>
  <c r="M275" i="532" a="1"/>
  <c r="L176" i="532" a="1"/>
  <c r="J204" i="532" a="1"/>
  <c r="L352" i="532" a="1"/>
  <c r="J152" i="532" a="1"/>
  <c r="M347" i="532" a="1"/>
  <c r="N290" i="532" a="1"/>
  <c r="J164" i="532" a="1"/>
  <c r="N351" i="532" a="1"/>
  <c r="M281" i="532" a="1"/>
  <c r="N339" i="532" a="1"/>
  <c r="N388" i="532" a="1"/>
  <c r="M114" i="532" a="1"/>
  <c r="L130" i="532" a="1"/>
  <c r="J419" i="532" a="1"/>
  <c r="I435" i="532" a="1"/>
  <c r="L212" i="532" a="1"/>
  <c r="I101" i="532" a="1"/>
  <c r="J135" i="532" a="1"/>
  <c r="J135" i="532" l="1"/>
  <c r="I101" i="532"/>
  <c r="L212" i="532"/>
  <c r="I435" i="532"/>
  <c r="J419" i="532"/>
  <c r="L130" i="532"/>
  <c r="M114" i="532"/>
  <c r="N388" i="532"/>
  <c r="N339" i="532"/>
  <c r="M281" i="532"/>
  <c r="N351" i="532"/>
  <c r="J164" i="532"/>
  <c r="N290" i="532"/>
  <c r="M347" i="532"/>
  <c r="J152" i="532"/>
  <c r="L352" i="532"/>
  <c r="J204" i="532"/>
  <c r="L176" i="532"/>
  <c r="M275" i="532"/>
  <c r="L195" i="532"/>
  <c r="M65" i="532"/>
  <c r="M104" i="532"/>
  <c r="J132" i="532"/>
  <c r="L162" i="532"/>
  <c r="N372" i="532"/>
  <c r="L426" i="532"/>
  <c r="N441" i="532"/>
  <c r="J32" i="532"/>
  <c r="M408" i="532"/>
  <c r="M235" i="532"/>
  <c r="K88" i="532"/>
  <c r="L73" i="532"/>
  <c r="J79" i="532"/>
  <c r="M23" i="532"/>
  <c r="N37" i="532"/>
  <c r="M392" i="532"/>
  <c r="I420" i="532"/>
  <c r="I208" i="532"/>
  <c r="L404" i="532"/>
  <c r="J118" i="532"/>
  <c r="N405" i="532"/>
  <c r="J313" i="532"/>
  <c r="M339" i="532"/>
  <c r="N164" i="532"/>
  <c r="I431" i="532"/>
  <c r="J337" i="532"/>
  <c r="I82" i="532"/>
  <c r="I14" i="532"/>
  <c r="N19" i="532"/>
  <c r="N108" i="532"/>
  <c r="L83" i="532"/>
  <c r="I296" i="532"/>
  <c r="L342" i="532"/>
  <c r="I282" i="532"/>
  <c r="N26" i="532"/>
  <c r="J213" i="532"/>
  <c r="K181" i="532"/>
  <c r="M135" i="532"/>
  <c r="M175" i="532"/>
  <c r="N28" i="532"/>
  <c r="J177" i="532"/>
  <c r="N241" i="532"/>
  <c r="J410" i="532"/>
  <c r="I73" i="532"/>
  <c r="M316" i="532"/>
  <c r="L211" i="532"/>
  <c r="I19" i="532"/>
  <c r="L304" i="532"/>
  <c r="N230" i="532"/>
  <c r="L291" i="532"/>
  <c r="I115" i="532"/>
  <c r="M314" i="532"/>
  <c r="M327" i="532"/>
  <c r="I77" i="532"/>
  <c r="M434" i="532"/>
  <c r="J311" i="532"/>
  <c r="N235" i="532"/>
  <c r="M239" i="532"/>
  <c r="I32" i="532"/>
  <c r="K333" i="532"/>
  <c r="J21" i="532"/>
  <c r="N13" i="532"/>
  <c r="L19" i="532"/>
  <c r="M308" i="532"/>
  <c r="K260" i="532"/>
  <c r="J316" i="532"/>
  <c r="J356" i="532"/>
  <c r="N416" i="532"/>
  <c r="J58" i="532"/>
  <c r="J388" i="532"/>
  <c r="I93" i="532"/>
  <c r="I100" i="532"/>
  <c r="J136" i="532"/>
  <c r="L299" i="532"/>
  <c r="N165" i="532"/>
  <c r="N279" i="532"/>
  <c r="N313" i="532"/>
  <c r="J114" i="532"/>
  <c r="N72" i="532"/>
  <c r="L160" i="532"/>
  <c r="N392" i="532"/>
  <c r="M148" i="532"/>
  <c r="M82" i="532"/>
  <c r="N116" i="532"/>
  <c r="N170" i="532"/>
  <c r="M321" i="532"/>
  <c r="I419" i="532"/>
  <c r="L392" i="532"/>
  <c r="N434" i="532"/>
  <c r="L218" i="532"/>
  <c r="J296" i="532"/>
  <c r="N60" i="532"/>
  <c r="M91" i="532"/>
  <c r="K359" i="532"/>
  <c r="N324" i="532"/>
  <c r="M173" i="532"/>
  <c r="M69" i="532"/>
  <c r="N203" i="532"/>
  <c r="J238" i="532"/>
  <c r="M222" i="532"/>
  <c r="I316" i="532"/>
  <c r="N17" i="532"/>
  <c r="L337" i="532"/>
  <c r="M231" i="532"/>
  <c r="N277" i="532"/>
  <c r="J245" i="532"/>
  <c r="L47" i="532"/>
  <c r="K238" i="532"/>
  <c r="L266" i="532"/>
  <c r="K285" i="532"/>
  <c r="I339" i="532"/>
  <c r="N267" i="532"/>
  <c r="M363" i="532"/>
  <c r="N404" i="532"/>
  <c r="I401" i="532"/>
  <c r="J357" i="532"/>
  <c r="J263" i="532"/>
  <c r="K308" i="532"/>
  <c r="M212" i="532"/>
  <c r="I199" i="532"/>
  <c r="I54" i="532"/>
  <c r="J29" i="532"/>
  <c r="M102" i="532"/>
  <c r="I287" i="532"/>
  <c r="N406" i="532"/>
  <c r="N82" i="532"/>
  <c r="K186" i="532"/>
  <c r="N92" i="532"/>
  <c r="N306" i="532"/>
  <c r="J127" i="532"/>
  <c r="N258" i="532"/>
  <c r="K60" i="532"/>
  <c r="I325" i="532"/>
  <c r="J387" i="532"/>
  <c r="M242" i="532"/>
  <c r="N384" i="532"/>
  <c r="L274" i="532"/>
  <c r="K305" i="532"/>
  <c r="N409" i="532"/>
  <c r="J106" i="532"/>
  <c r="L32" i="532"/>
  <c r="M18" i="532"/>
  <c r="J290" i="532"/>
  <c r="K270" i="532"/>
  <c r="L128" i="532"/>
  <c r="L293" i="532"/>
  <c r="J326" i="532"/>
  <c r="L294" i="532"/>
  <c r="M194" i="532"/>
  <c r="K54" i="532"/>
  <c r="L375" i="532"/>
  <c r="L216" i="532"/>
  <c r="I35" i="532"/>
  <c r="J12" i="532"/>
  <c r="I92" i="532"/>
  <c r="N271" i="532"/>
  <c r="K155" i="532"/>
  <c r="J51" i="532"/>
  <c r="L15" i="532"/>
  <c r="J346" i="532"/>
  <c r="I180" i="532"/>
  <c r="M86" i="532"/>
  <c r="J265" i="532"/>
  <c r="I105" i="532"/>
  <c r="M226" i="532"/>
  <c r="K30" i="532"/>
  <c r="L110" i="532"/>
  <c r="N96" i="532"/>
  <c r="J249" i="532"/>
  <c r="K258" i="532"/>
  <c r="M159" i="532"/>
  <c r="N27" i="532"/>
  <c r="I33" i="532"/>
  <c r="L396" i="532"/>
  <c r="N175" i="532"/>
  <c r="N264" i="532"/>
  <c r="I383" i="532"/>
  <c r="N443" i="532"/>
  <c r="M299" i="532"/>
  <c r="I224" i="532"/>
  <c r="I38" i="532"/>
  <c r="I233" i="532"/>
  <c r="J210" i="532"/>
  <c r="L194" i="532"/>
  <c r="M338" i="532"/>
  <c r="K277" i="532"/>
  <c r="K326" i="532"/>
  <c r="K112" i="532"/>
  <c r="N47" i="532"/>
  <c r="I215" i="532"/>
  <c r="L106" i="532"/>
  <c r="N222" i="532"/>
  <c r="M229" i="532"/>
  <c r="L258" i="532"/>
  <c r="L365" i="532"/>
  <c r="N359" i="532"/>
  <c r="N283" i="532"/>
  <c r="N58" i="532"/>
  <c r="I169" i="532"/>
  <c r="N104" i="532"/>
  <c r="M33" i="532"/>
  <c r="I21" i="532"/>
  <c r="I382" i="532"/>
  <c r="I204" i="532"/>
  <c r="K327" i="532"/>
  <c r="J26" i="532"/>
  <c r="L273" i="532"/>
  <c r="M67" i="532"/>
  <c r="J370" i="532"/>
  <c r="I415" i="532"/>
  <c r="M203" i="532"/>
  <c r="L356" i="532"/>
  <c r="L24" i="532"/>
  <c r="K340" i="532"/>
  <c r="N182" i="532"/>
  <c r="N256" i="532"/>
  <c r="L23" i="532"/>
  <c r="M106" i="532"/>
  <c r="N329" i="532"/>
  <c r="N150" i="532"/>
  <c r="I244" i="532"/>
  <c r="I43" i="532"/>
  <c r="I182" i="532"/>
  <c r="K234" i="532"/>
  <c r="J228" i="532"/>
  <c r="N275" i="532"/>
  <c r="L363" i="532"/>
  <c r="L379" i="532"/>
  <c r="M318" i="532"/>
  <c r="I109" i="532"/>
  <c r="I66" i="532"/>
  <c r="L415" i="532"/>
  <c r="M387" i="532"/>
  <c r="I203" i="532"/>
  <c r="I408" i="532"/>
  <c r="I258" i="532"/>
  <c r="I388" i="532"/>
  <c r="K269" i="532"/>
  <c r="M272" i="532"/>
  <c r="L39" i="532"/>
  <c r="M294" i="532"/>
  <c r="I167" i="532"/>
  <c r="K23" i="532"/>
  <c r="L118" i="532"/>
  <c r="I385" i="532"/>
  <c r="I269" i="532"/>
  <c r="N238" i="532"/>
  <c r="M447" i="532"/>
  <c r="L398" i="532"/>
  <c r="M324" i="532"/>
  <c r="J405" i="532"/>
  <c r="L92" i="532"/>
  <c r="M51" i="532"/>
  <c r="I171" i="532"/>
  <c r="J329" i="532"/>
  <c r="M163" i="532"/>
  <c r="J134" i="532"/>
  <c r="M208" i="532"/>
  <c r="J309" i="532"/>
  <c r="I387" i="532"/>
  <c r="I65" i="532"/>
  <c r="J283" i="532"/>
  <c r="K352" i="532"/>
  <c r="M133" i="532"/>
  <c r="N257" i="532"/>
  <c r="N127" i="532"/>
  <c r="N160" i="532"/>
  <c r="I51" i="532"/>
  <c r="J156" i="532"/>
  <c r="N217" i="532"/>
  <c r="J284" i="532"/>
  <c r="L192" i="532"/>
  <c r="M432" i="532"/>
  <c r="N282" i="532"/>
  <c r="N167" i="532"/>
  <c r="N369" i="532"/>
  <c r="N397" i="532"/>
  <c r="J111" i="532"/>
  <c r="I211" i="532"/>
  <c r="M113" i="532"/>
  <c r="M342" i="532"/>
  <c r="I173" i="532"/>
  <c r="N114" i="532"/>
  <c r="N77" i="532"/>
  <c r="N322" i="532"/>
  <c r="J244" i="532"/>
  <c r="M53" i="532"/>
  <c r="N12" i="532"/>
  <c r="L330" i="532"/>
  <c r="N246" i="532"/>
  <c r="M187" i="532"/>
  <c r="I268" i="532"/>
  <c r="N168" i="532"/>
  <c r="L68" i="532"/>
  <c r="L302" i="532"/>
  <c r="I46" i="532"/>
  <c r="L283" i="532"/>
  <c r="I354" i="532"/>
  <c r="L276" i="532"/>
  <c r="K449" i="532"/>
  <c r="M83" i="532"/>
  <c r="I284" i="532"/>
  <c r="I74" i="532"/>
  <c r="I235" i="532"/>
  <c r="J83" i="532"/>
  <c r="M190" i="532"/>
  <c r="N229" i="532"/>
  <c r="N119" i="532"/>
  <c r="J315" i="532"/>
  <c r="J289" i="532"/>
  <c r="M358" i="532"/>
  <c r="J170" i="532"/>
  <c r="N385" i="532"/>
  <c r="M277" i="532"/>
  <c r="N382" i="532"/>
  <c r="J90" i="532"/>
  <c r="J402" i="532"/>
  <c r="I128" i="532"/>
  <c r="J54" i="532"/>
  <c r="M219" i="532"/>
  <c r="L388" i="532"/>
  <c r="I306" i="532"/>
  <c r="K304" i="532"/>
  <c r="M152" i="532"/>
  <c r="I70" i="532"/>
  <c r="L324" i="532"/>
  <c r="M48" i="532"/>
  <c r="I227" i="532"/>
  <c r="N370" i="532"/>
  <c r="K24" i="532"/>
  <c r="J188" i="532"/>
  <c r="K349" i="532"/>
  <c r="I412" i="532"/>
  <c r="M253" i="532"/>
  <c r="N169" i="532"/>
  <c r="I350" i="532"/>
  <c r="N23" i="532"/>
  <c r="N356" i="532"/>
  <c r="M441" i="532"/>
  <c r="N355" i="532"/>
  <c r="N353" i="532"/>
  <c r="M215" i="532"/>
  <c r="I102" i="532"/>
  <c r="N307" i="532"/>
  <c r="N105" i="532"/>
  <c r="L97" i="532"/>
  <c r="L42" i="532"/>
  <c r="I393" i="532"/>
  <c r="L359" i="532"/>
  <c r="L390" i="532"/>
  <c r="N436" i="532"/>
  <c r="N438" i="532"/>
  <c r="J33" i="532"/>
  <c r="J269" i="532"/>
  <c r="J159" i="532"/>
  <c r="I172" i="532"/>
  <c r="I231" i="532"/>
  <c r="N294" i="532"/>
  <c r="N71" i="532"/>
  <c r="K82" i="532"/>
  <c r="K157" i="532"/>
  <c r="L350" i="532"/>
  <c r="I90" i="532"/>
  <c r="J368" i="532"/>
  <c r="J130" i="532"/>
  <c r="K114" i="532"/>
  <c r="N308" i="532"/>
  <c r="M37" i="532"/>
  <c r="N98" i="532"/>
  <c r="N352" i="532"/>
  <c r="L340" i="532"/>
  <c r="J48" i="532"/>
  <c r="J167" i="532"/>
  <c r="I219" i="532"/>
  <c r="K411" i="532"/>
  <c r="I177" i="532"/>
  <c r="M369" i="532"/>
  <c r="N166" i="532"/>
  <c r="I29" i="532"/>
  <c r="N201" i="532"/>
  <c r="M330" i="532"/>
  <c r="I241" i="532"/>
  <c r="M158" i="532"/>
  <c r="M44" i="532"/>
  <c r="N265" i="532"/>
  <c r="I326" i="532"/>
  <c r="K295" i="532"/>
  <c r="I212" i="532"/>
  <c r="N73" i="532"/>
  <c r="M26" i="532"/>
  <c r="L77" i="532"/>
  <c r="N439" i="532"/>
  <c r="N428" i="532"/>
  <c r="N429" i="532"/>
  <c r="L345" i="532"/>
  <c r="M197" i="532"/>
  <c r="I25" i="532"/>
  <c r="L328" i="532"/>
  <c r="M359" i="532"/>
  <c r="I359" i="532"/>
  <c r="M13" i="532"/>
  <c r="L65" i="532"/>
  <c r="N323" i="532"/>
  <c r="K17" i="532"/>
  <c r="K29" i="532"/>
  <c r="I221" i="532"/>
  <c r="N115" i="532"/>
  <c r="L326" i="532"/>
  <c r="N312" i="532"/>
  <c r="N70" i="532"/>
  <c r="J401" i="532"/>
  <c r="I174" i="532"/>
  <c r="M117" i="532"/>
  <c r="K296" i="532"/>
  <c r="N253" i="532"/>
  <c r="K207" i="532"/>
  <c r="N8" i="532"/>
  <c r="M179" i="532"/>
  <c r="N134" i="532"/>
  <c r="L377" i="532"/>
  <c r="L400" i="532"/>
  <c r="L127" i="532"/>
  <c r="M437" i="532"/>
  <c r="N74" i="532"/>
  <c r="L196" i="532"/>
  <c r="M326" i="532"/>
  <c r="M435" i="532"/>
  <c r="J179" i="532"/>
  <c r="M404" i="532"/>
  <c r="N381" i="532"/>
  <c r="N420" i="532"/>
  <c r="L125" i="532"/>
  <c r="N430" i="532"/>
  <c r="M265" i="532"/>
  <c r="K299" i="532"/>
  <c r="M249" i="532"/>
  <c r="J125" i="532"/>
  <c r="M290" i="532"/>
  <c r="M312" i="532"/>
  <c r="M110" i="532"/>
  <c r="N300" i="532"/>
  <c r="M429" i="532"/>
  <c r="J351" i="532"/>
  <c r="I257" i="532"/>
  <c r="L371" i="532"/>
  <c r="M247" i="532"/>
  <c r="K250" i="532"/>
  <c r="I9" i="532"/>
  <c r="I390" i="532"/>
  <c r="I243" i="532"/>
  <c r="K339" i="532"/>
  <c r="I191" i="532"/>
  <c r="J30" i="532"/>
  <c r="M371" i="532"/>
  <c r="M276" i="532"/>
  <c r="M172" i="532"/>
  <c r="J415" i="532"/>
  <c r="I22" i="532"/>
  <c r="I230" i="532"/>
  <c r="N21" i="532"/>
  <c r="N354" i="532"/>
  <c r="M107" i="532"/>
  <c r="J252" i="532"/>
  <c r="I344" i="532"/>
  <c r="J80" i="532"/>
  <c r="L18" i="532"/>
  <c r="L98" i="532"/>
  <c r="I345" i="532"/>
  <c r="K44" i="532"/>
  <c r="M19" i="532"/>
  <c r="L381" i="532"/>
  <c r="I196" i="532"/>
  <c r="L378" i="532"/>
  <c r="I217" i="532"/>
  <c r="J414" i="532"/>
  <c r="N174" i="532"/>
  <c r="L416" i="532"/>
  <c r="M211" i="532"/>
  <c r="J394" i="532"/>
  <c r="J291" i="532"/>
  <c r="I209" i="532"/>
  <c r="I347" i="532"/>
  <c r="L16" i="532"/>
  <c r="M213" i="532"/>
  <c r="L188" i="532"/>
  <c r="K83" i="532"/>
  <c r="L7" i="532"/>
  <c r="L10" i="532"/>
  <c r="N280" i="532"/>
  <c r="M274" i="532"/>
  <c r="I24" i="532"/>
  <c r="L306" i="532"/>
  <c r="J293" i="532"/>
  <c r="K22" i="532"/>
  <c r="J302" i="532"/>
  <c r="N419" i="532"/>
  <c r="I214" i="532"/>
  <c r="I274" i="532"/>
  <c r="N286" i="532"/>
  <c r="J392" i="532"/>
  <c r="J339" i="532"/>
  <c r="M98" i="532"/>
  <c r="I228" i="532"/>
  <c r="L6" i="532"/>
  <c r="N213" i="532"/>
  <c r="I434" i="532"/>
  <c r="L438" i="532"/>
  <c r="N421" i="532"/>
  <c r="J81" i="532"/>
  <c r="L257" i="532"/>
  <c r="K165" i="532"/>
  <c r="L123" i="532"/>
  <c r="K53" i="532"/>
  <c r="M207" i="532"/>
  <c r="L289" i="532"/>
  <c r="J367" i="532"/>
  <c r="N85" i="532"/>
  <c r="K391" i="532"/>
  <c r="J153" i="532"/>
  <c r="N331" i="532"/>
  <c r="N110" i="532"/>
  <c r="L53" i="532"/>
  <c r="K130" i="532"/>
  <c r="M199" i="532"/>
  <c r="M156" i="532"/>
  <c r="I166" i="532"/>
  <c r="N396" i="532"/>
  <c r="N335" i="532"/>
  <c r="M430" i="532"/>
  <c r="I309" i="532"/>
  <c r="J270" i="532"/>
  <c r="N333" i="532"/>
  <c r="L27" i="532"/>
  <c r="M71" i="532"/>
  <c r="M379" i="532"/>
  <c r="N316" i="532"/>
  <c r="I290" i="532"/>
  <c r="I50" i="532"/>
  <c r="M402" i="532"/>
  <c r="N148" i="532"/>
  <c r="M164" i="532"/>
  <c r="N15" i="532"/>
  <c r="N437" i="532"/>
  <c r="L198" i="532"/>
  <c r="N199" i="532"/>
  <c r="J327" i="532"/>
  <c r="K280" i="532"/>
  <c r="L351" i="532"/>
  <c r="J198" i="532"/>
  <c r="I378" i="532"/>
  <c r="I23" i="532"/>
  <c r="M271" i="532"/>
  <c r="N345" i="532"/>
  <c r="I288" i="532"/>
  <c r="L373" i="532"/>
  <c r="K347" i="532"/>
  <c r="I119" i="532"/>
  <c r="I12" i="532"/>
  <c r="M232" i="532"/>
  <c r="N297" i="532"/>
  <c r="M375" i="532"/>
  <c r="J390" i="532"/>
  <c r="I40" i="532"/>
  <c r="N226" i="532"/>
  <c r="M147" i="532"/>
  <c r="K187" i="532"/>
  <c r="L219" i="532"/>
  <c r="K31" i="532"/>
  <c r="N391" i="532"/>
  <c r="J286" i="532"/>
  <c r="M313" i="532"/>
  <c r="K51" i="532"/>
  <c r="M112" i="532"/>
  <c r="J262" i="532"/>
  <c r="I168" i="532"/>
  <c r="M170" i="532"/>
  <c r="N33" i="532"/>
  <c r="M250" i="532"/>
  <c r="M286" i="532"/>
  <c r="L362" i="532"/>
  <c r="N390" i="532"/>
  <c r="L177" i="532"/>
  <c r="L103" i="532"/>
  <c r="N179" i="532"/>
  <c r="J321" i="532"/>
  <c r="I286" i="532"/>
  <c r="I336" i="532"/>
  <c r="K162" i="532"/>
  <c r="K183" i="532"/>
  <c r="N449" i="532"/>
  <c r="L181" i="532"/>
  <c r="L312" i="532"/>
  <c r="M136" i="532"/>
  <c r="L423" i="532"/>
  <c r="L75" i="532"/>
  <c r="J55" i="532"/>
  <c r="J425" i="532"/>
  <c r="N291" i="532"/>
  <c r="L417" i="532"/>
  <c r="I117" i="532"/>
  <c r="I236" i="532"/>
  <c r="L102" i="532"/>
  <c r="J322" i="532"/>
  <c r="M81" i="532"/>
  <c r="L313" i="532"/>
  <c r="K208" i="532"/>
  <c r="J426" i="532"/>
  <c r="L12" i="532"/>
  <c r="K180" i="532"/>
  <c r="I111" i="532"/>
  <c r="M206" i="532"/>
  <c r="J24" i="532"/>
  <c r="M93" i="532"/>
  <c r="N284" i="532"/>
  <c r="L355" i="532"/>
  <c r="L385" i="532"/>
  <c r="L424" i="532"/>
  <c r="M311" i="532"/>
  <c r="J82" i="532"/>
  <c r="N337" i="532"/>
  <c r="M11" i="532"/>
  <c r="I178" i="532"/>
  <c r="J126" i="532"/>
  <c r="N75" i="532"/>
  <c r="I370" i="532"/>
  <c r="I195" i="532"/>
  <c r="N299" i="532"/>
  <c r="M47" i="532"/>
  <c r="I99" i="532"/>
  <c r="J413" i="532"/>
  <c r="N374" i="532"/>
  <c r="I295" i="532"/>
  <c r="N145" i="532"/>
  <c r="L380" i="532"/>
  <c r="N61" i="532"/>
  <c r="L231" i="532"/>
  <c r="J183" i="532"/>
  <c r="M391" i="532"/>
  <c r="N120" i="532"/>
  <c r="I67" i="532"/>
  <c r="L265" i="532"/>
  <c r="M255" i="532"/>
  <c r="N318" i="532"/>
  <c r="L406" i="532"/>
  <c r="M230" i="532"/>
  <c r="J172" i="532"/>
  <c r="L232" i="532"/>
  <c r="I400" i="532"/>
  <c r="M183" i="532"/>
  <c r="I310" i="532"/>
  <c r="N341" i="532"/>
  <c r="N349" i="532"/>
  <c r="K301" i="532"/>
  <c r="N320" i="532"/>
  <c r="N84" i="532"/>
  <c r="M388" i="532"/>
  <c r="J220" i="532"/>
  <c r="M386" i="532"/>
  <c r="N59" i="532"/>
  <c r="I394" i="532"/>
  <c r="J300" i="532"/>
  <c r="J143" i="532"/>
  <c r="K319" i="532"/>
  <c r="N249" i="532"/>
  <c r="J176" i="532"/>
  <c r="K292" i="532"/>
  <c r="I34" i="532"/>
  <c r="L70" i="532"/>
  <c r="M210" i="532"/>
  <c r="N425" i="532"/>
  <c r="M449" i="532"/>
  <c r="N237" i="532"/>
  <c r="N403" i="532"/>
  <c r="I8" i="532"/>
  <c r="N209" i="532"/>
  <c r="M407" i="532"/>
  <c r="K135" i="532"/>
  <c r="I96" i="532"/>
  <c r="M360" i="532"/>
  <c r="M315" i="532"/>
  <c r="M368" i="532"/>
  <c r="L387" i="532"/>
  <c r="K85" i="532"/>
  <c r="L26" i="532"/>
  <c r="M395" i="532"/>
  <c r="L290" i="532"/>
  <c r="N366" i="532"/>
  <c r="I226" i="532"/>
  <c r="L296" i="532"/>
  <c r="N296" i="532"/>
  <c r="I130" i="532"/>
  <c r="N214" i="532"/>
  <c r="I292" i="532"/>
  <c r="K239" i="532"/>
  <c r="M254" i="532"/>
  <c r="N362" i="532"/>
  <c r="I376" i="532"/>
  <c r="N278" i="532"/>
  <c r="M150" i="532"/>
  <c r="L295" i="532"/>
  <c r="L410" i="532"/>
  <c r="K297" i="532"/>
  <c r="L224" i="532"/>
  <c r="N399" i="532"/>
  <c r="I283" i="532"/>
  <c r="J333" i="532"/>
  <c r="M427" i="532"/>
  <c r="K263" i="532"/>
  <c r="I120" i="532"/>
  <c r="I346" i="532"/>
  <c r="M439" i="532"/>
  <c r="M319" i="532"/>
  <c r="K177" i="532"/>
  <c r="L261" i="532"/>
  <c r="J89" i="532"/>
  <c r="M428" i="532"/>
  <c r="I368" i="532"/>
  <c r="M278" i="532"/>
  <c r="K107" i="532"/>
  <c r="I11" i="532"/>
  <c r="M411" i="532"/>
  <c r="M362" i="532"/>
  <c r="I430" i="532"/>
  <c r="L329" i="532"/>
  <c r="M141" i="532"/>
  <c r="I272" i="532"/>
  <c r="M166" i="532"/>
  <c r="N36" i="532"/>
  <c r="L278" i="532"/>
  <c r="N67" i="532"/>
  <c r="M399" i="532"/>
  <c r="L169" i="532"/>
  <c r="L182" i="532"/>
  <c r="M101" i="532"/>
  <c r="M42" i="532"/>
  <c r="I398" i="532"/>
  <c r="I319" i="532"/>
  <c r="N379" i="532"/>
  <c r="N266" i="532"/>
  <c r="K291" i="532"/>
  <c r="N130" i="532"/>
  <c r="M264" i="532"/>
  <c r="N44" i="532"/>
  <c r="I301" i="532"/>
  <c r="M165" i="532"/>
  <c r="I239" i="532"/>
  <c r="M409" i="532"/>
  <c r="N358" i="532"/>
  <c r="N347" i="532"/>
  <c r="J128" i="532"/>
  <c r="N151" i="532"/>
  <c r="I294" i="532"/>
  <c r="M262" i="532"/>
  <c r="M24" i="532"/>
  <c r="M328" i="532"/>
  <c r="L57" i="532"/>
  <c r="J409" i="532"/>
  <c r="K318" i="532"/>
  <c r="M390" i="532"/>
  <c r="M310" i="532"/>
  <c r="M243" i="532"/>
  <c r="M61" i="532"/>
  <c r="L72" i="532"/>
  <c r="M433" i="532"/>
  <c r="L367" i="532"/>
  <c r="L369" i="532"/>
  <c r="M267" i="532"/>
  <c r="K131" i="532"/>
  <c r="I185" i="532"/>
  <c r="J161" i="532"/>
  <c r="J420" i="532"/>
  <c r="M115" i="532"/>
  <c r="N43" i="532"/>
  <c r="L414" i="532"/>
  <c r="N41" i="532"/>
  <c r="N233" i="532"/>
  <c r="I157" i="532"/>
  <c r="M29" i="532"/>
  <c r="N274" i="532"/>
  <c r="L230" i="532"/>
  <c r="N208" i="532"/>
  <c r="N240" i="532"/>
  <c r="N259" i="532"/>
  <c r="J310" i="532"/>
  <c r="K262" i="532"/>
  <c r="L357" i="532"/>
  <c r="M228" i="532"/>
  <c r="I360" i="532"/>
  <c r="I129" i="532"/>
  <c r="N288" i="532"/>
  <c r="N305" i="532"/>
  <c r="J117" i="532"/>
  <c r="L389" i="532"/>
  <c r="J169" i="532"/>
  <c r="N158" i="532"/>
  <c r="N204" i="532"/>
  <c r="I249" i="532"/>
  <c r="N247" i="532"/>
  <c r="L348" i="532"/>
  <c r="L391" i="532"/>
  <c r="L241" i="532"/>
  <c r="N303" i="532"/>
  <c r="J116" i="532"/>
  <c r="L436" i="532"/>
  <c r="K444" i="532"/>
  <c r="M332" i="532"/>
  <c r="L282" i="532"/>
  <c r="N172" i="532"/>
  <c r="N376" i="532"/>
  <c r="L185" i="532"/>
  <c r="L111" i="532"/>
  <c r="I116" i="532"/>
  <c r="N129" i="532"/>
  <c r="M46" i="532"/>
  <c r="J163" i="532"/>
  <c r="J282" i="532"/>
  <c r="L168" i="532"/>
  <c r="J239" i="532"/>
  <c r="J22" i="532"/>
  <c r="L245" i="532"/>
  <c r="L120" i="532"/>
  <c r="N444" i="532"/>
  <c r="I389" i="532"/>
  <c r="I396" i="532"/>
  <c r="M39" i="532"/>
  <c r="I418" i="532"/>
  <c r="M105" i="532"/>
  <c r="N190" i="532"/>
  <c r="L43" i="532"/>
  <c r="I220" i="532"/>
  <c r="J186" i="532"/>
  <c r="L287" i="532"/>
  <c r="M22" i="532"/>
  <c r="N378" i="532"/>
  <c r="I375" i="532"/>
  <c r="M144" i="532"/>
  <c r="K329" i="532"/>
  <c r="L235" i="532"/>
  <c r="I160" i="532"/>
  <c r="J46" i="532"/>
  <c r="N131" i="532"/>
  <c r="I183" i="532"/>
  <c r="K127" i="532"/>
  <c r="J341" i="532"/>
  <c r="K412" i="532"/>
  <c r="L165" i="532"/>
  <c r="I45" i="532"/>
  <c r="M258" i="532"/>
  <c r="K141" i="532"/>
  <c r="M97" i="532"/>
  <c r="J123" i="532"/>
  <c r="I17" i="532"/>
  <c r="N373" i="532"/>
  <c r="J207" i="532"/>
  <c r="N317" i="532"/>
  <c r="K261" i="532"/>
  <c r="J11" i="532"/>
  <c r="I188" i="532"/>
  <c r="M77" i="532"/>
  <c r="M196" i="532"/>
  <c r="M153" i="532"/>
  <c r="N81" i="532"/>
  <c r="N102" i="532"/>
  <c r="M57" i="532"/>
  <c r="J385" i="532"/>
  <c r="L28" i="532"/>
  <c r="I98" i="532"/>
  <c r="I75" i="532"/>
  <c r="I10" i="532"/>
  <c r="N46" i="532"/>
  <c r="N93" i="532"/>
  <c r="I223" i="532"/>
  <c r="L284" i="532"/>
  <c r="N22" i="532"/>
  <c r="N54" i="532"/>
  <c r="N184" i="532"/>
  <c r="I72" i="532"/>
  <c r="L225" i="532"/>
  <c r="J324" i="532"/>
  <c r="J398" i="532"/>
  <c r="I395" i="532"/>
  <c r="J345" i="532"/>
  <c r="L263" i="532"/>
  <c r="N197" i="532"/>
  <c r="J209" i="532"/>
  <c r="J343" i="532"/>
  <c r="K215" i="532"/>
  <c r="K168" i="532"/>
  <c r="N187" i="532"/>
  <c r="M70" i="532"/>
  <c r="N326" i="532"/>
  <c r="I337" i="532"/>
  <c r="N207" i="532"/>
  <c r="N268" i="532"/>
  <c r="I277" i="532"/>
  <c r="N219" i="532"/>
  <c r="M393" i="532"/>
  <c r="I194" i="532"/>
  <c r="L309" i="532"/>
  <c r="J259" i="532"/>
  <c r="K323" i="532"/>
  <c r="L305" i="532"/>
  <c r="I330" i="532"/>
  <c r="N103" i="532"/>
  <c r="I16" i="532"/>
  <c r="K306" i="532"/>
  <c r="I404" i="532"/>
  <c r="K324" i="532"/>
  <c r="I161" i="532"/>
  <c r="J267" i="532"/>
  <c r="L408" i="532"/>
  <c r="I68" i="532"/>
  <c r="K354" i="532"/>
  <c r="K27" i="532"/>
  <c r="N128" i="532"/>
  <c r="M355" i="532"/>
  <c r="M416" i="532"/>
  <c r="L166" i="532"/>
  <c r="N186" i="532"/>
  <c r="L206" i="532"/>
  <c r="L435" i="532"/>
  <c r="L180" i="532"/>
  <c r="M401" i="532"/>
  <c r="M259" i="532"/>
  <c r="M335" i="532"/>
  <c r="J386" i="532"/>
  <c r="M205" i="532"/>
  <c r="N360" i="532"/>
  <c r="M41" i="532"/>
  <c r="N156" i="532"/>
  <c r="J391" i="532"/>
  <c r="N113" i="532"/>
  <c r="N57" i="532"/>
  <c r="J15" i="532"/>
  <c r="J144" i="532"/>
  <c r="L318" i="532"/>
  <c r="J278" i="532"/>
  <c r="I163" i="532"/>
  <c r="N426" i="532"/>
  <c r="I218" i="532"/>
  <c r="N411" i="532"/>
  <c r="N250" i="532"/>
  <c r="L173" i="532"/>
  <c r="J13" i="532"/>
  <c r="L157" i="532"/>
  <c r="N55" i="532"/>
  <c r="L341" i="532"/>
  <c r="L422" i="532"/>
  <c r="M84" i="532"/>
  <c r="L440" i="532"/>
  <c r="K14" i="532"/>
  <c r="J45" i="532"/>
  <c r="I162" i="532"/>
  <c r="I85" i="532"/>
  <c r="N39" i="532"/>
  <c r="L215" i="532"/>
  <c r="L54" i="532"/>
  <c r="I184" i="532"/>
  <c r="N159" i="532"/>
  <c r="I322" i="532"/>
  <c r="N178" i="532"/>
  <c r="I15" i="532"/>
  <c r="M234" i="532"/>
  <c r="M442" i="532"/>
  <c r="K332" i="532"/>
  <c r="M284" i="532"/>
  <c r="M157" i="532"/>
  <c r="M403" i="532"/>
  <c r="J112" i="532"/>
  <c r="J260" i="532"/>
  <c r="L395" i="532"/>
  <c r="L38" i="532"/>
  <c r="K43" i="532"/>
  <c r="J226" i="532"/>
  <c r="N244" i="532"/>
  <c r="L172" i="532"/>
  <c r="N228" i="532"/>
  <c r="M251" i="532"/>
  <c r="N112" i="532"/>
  <c r="J108" i="532"/>
  <c r="M376" i="532"/>
  <c r="M419" i="532"/>
  <c r="K265" i="532"/>
  <c r="J344" i="532"/>
  <c r="K136" i="532"/>
  <c r="L22" i="532"/>
  <c r="M74" i="532"/>
  <c r="K25" i="532"/>
  <c r="I402" i="532"/>
  <c r="N76" i="532"/>
  <c r="M420" i="532"/>
  <c r="I87" i="532"/>
  <c r="J342" i="532"/>
  <c r="N418" i="532"/>
  <c r="N422" i="532"/>
  <c r="L107" i="532"/>
  <c r="N6" i="532"/>
  <c r="K206" i="532"/>
  <c r="L52" i="532"/>
  <c r="L109" i="532"/>
  <c r="L437" i="532"/>
  <c r="M282" i="532"/>
  <c r="M268" i="532"/>
  <c r="N285" i="532"/>
  <c r="N321" i="532"/>
  <c r="L382" i="532"/>
  <c r="J281" i="532"/>
  <c r="J241" i="532"/>
  <c r="L250" i="532"/>
  <c r="N135" i="532"/>
  <c r="N243" i="532"/>
  <c r="I327" i="532"/>
  <c r="I155" i="532"/>
  <c r="L129" i="532"/>
  <c r="J162" i="532"/>
  <c r="J280" i="532"/>
  <c r="I181" i="532"/>
  <c r="J44" i="532"/>
  <c r="J115" i="532"/>
  <c r="I320" i="532"/>
  <c r="J84" i="532"/>
  <c r="L262" i="532"/>
  <c r="M119" i="532"/>
  <c r="K117" i="532"/>
  <c r="N152" i="532"/>
  <c r="J160" i="532"/>
  <c r="L260" i="532"/>
  <c r="I193" i="532"/>
  <c r="L91" i="532"/>
  <c r="K268" i="532"/>
  <c r="M15" i="532"/>
  <c r="N107" i="532"/>
  <c r="L432" i="532"/>
  <c r="M356" i="532"/>
  <c r="L338" i="532"/>
  <c r="I351" i="532"/>
  <c r="L434" i="532"/>
  <c r="I297" i="532"/>
  <c r="L325" i="532"/>
  <c r="N106" i="532"/>
  <c r="K16" i="532"/>
  <c r="M389" i="532"/>
  <c r="N101" i="532"/>
  <c r="N292" i="532"/>
  <c r="L199" i="532"/>
  <c r="M385" i="532"/>
  <c r="N252" i="532"/>
  <c r="N216" i="532"/>
  <c r="L108" i="532"/>
  <c r="L331" i="532"/>
  <c r="J217" i="532"/>
  <c r="N304" i="532"/>
  <c r="M287" i="532"/>
  <c r="I89" i="532"/>
  <c r="N50" i="532"/>
  <c r="J257" i="532"/>
  <c r="N334" i="532"/>
  <c r="N161" i="532"/>
  <c r="J78" i="532"/>
  <c r="M85" i="532"/>
  <c r="N11" i="532"/>
  <c r="M217" i="532"/>
  <c r="N368" i="532"/>
  <c r="I439" i="532"/>
  <c r="L29" i="532"/>
  <c r="J88" i="532"/>
  <c r="L221" i="532"/>
  <c r="L332" i="532"/>
  <c r="I273" i="532"/>
  <c r="K167" i="532"/>
  <c r="I362" i="532"/>
  <c r="K316" i="532"/>
  <c r="M128" i="532"/>
  <c r="J165" i="532"/>
  <c r="J184" i="532"/>
  <c r="M151" i="532"/>
  <c r="I205" i="532"/>
  <c r="K264" i="532"/>
  <c r="J77" i="532"/>
  <c r="M34" i="532"/>
  <c r="L317" i="532"/>
  <c r="I371" i="532"/>
  <c r="N7" i="532"/>
  <c r="K266" i="532"/>
  <c r="N343" i="532"/>
  <c r="K15" i="532"/>
  <c r="N143" i="532"/>
  <c r="N236" i="532"/>
  <c r="I409" i="532"/>
  <c r="N442" i="532"/>
  <c r="L243" i="532"/>
  <c r="L174" i="532"/>
  <c r="K138" i="532"/>
  <c r="L270" i="532"/>
  <c r="M352" i="532"/>
  <c r="K21" i="532"/>
  <c r="L67" i="532"/>
  <c r="I56" i="532"/>
  <c r="L316" i="532"/>
  <c r="N263" i="532"/>
  <c r="I49" i="532"/>
  <c r="N363" i="532"/>
  <c r="L178" i="532"/>
  <c r="K26" i="532"/>
  <c r="I333" i="532"/>
  <c r="J352" i="532"/>
  <c r="J393" i="532"/>
  <c r="M89" i="532"/>
  <c r="J180" i="532"/>
  <c r="N435" i="532"/>
  <c r="L311" i="532"/>
  <c r="J334" i="532"/>
  <c r="K111" i="532"/>
  <c r="N342" i="532"/>
  <c r="I348" i="532"/>
  <c r="I7" i="532"/>
  <c r="I201" i="532"/>
  <c r="M132" i="532"/>
  <c r="N218" i="532"/>
  <c r="M333" i="532"/>
  <c r="M52" i="532"/>
  <c r="N52" i="532"/>
  <c r="I312" i="532"/>
  <c r="I384" i="532"/>
  <c r="I367" i="532"/>
  <c r="L33" i="532"/>
  <c r="M244" i="532"/>
  <c r="L214" i="532"/>
  <c r="J254" i="532"/>
  <c r="N310" i="532"/>
  <c r="K174" i="532"/>
  <c r="I18" i="532"/>
  <c r="N20" i="532"/>
  <c r="I374" i="532"/>
  <c r="L20" i="532"/>
  <c r="N42" i="532"/>
  <c r="K169" i="532"/>
  <c r="N177" i="532"/>
  <c r="J297" i="532"/>
  <c r="N251" i="532"/>
  <c r="M180" i="532"/>
  <c r="M237" i="532"/>
  <c r="N314" i="532"/>
  <c r="I369" i="532"/>
  <c r="I407" i="532"/>
  <c r="M273" i="532"/>
  <c r="J28" i="532"/>
  <c r="N410" i="532"/>
  <c r="L288" i="532"/>
  <c r="L433" i="532"/>
  <c r="N194" i="532"/>
  <c r="L175" i="532"/>
  <c r="I437" i="532"/>
  <c r="K178" i="532"/>
  <c r="L401" i="532"/>
  <c r="L292" i="532"/>
  <c r="I432" i="532"/>
  <c r="N332" i="532"/>
  <c r="I108" i="532"/>
  <c r="I63" i="532"/>
  <c r="M14" i="532"/>
  <c r="I263" i="532"/>
  <c r="M261" i="532"/>
  <c r="M138" i="532"/>
  <c r="M334" i="532"/>
  <c r="M129" i="532"/>
  <c r="I365" i="532"/>
  <c r="M193" i="532"/>
  <c r="L368" i="532"/>
  <c r="N38" i="532"/>
  <c r="N183" i="532"/>
  <c r="M256" i="532"/>
  <c r="N126" i="532"/>
  <c r="I234" i="532"/>
  <c r="N65" i="532"/>
  <c r="M293" i="532"/>
  <c r="L386" i="532"/>
  <c r="N49" i="532"/>
  <c r="I304" i="532"/>
  <c r="M131" i="532"/>
  <c r="N48" i="532"/>
  <c r="N309" i="532"/>
  <c r="L186" i="532"/>
  <c r="L187" i="532"/>
  <c r="I397" i="532"/>
  <c r="N97" i="532"/>
  <c r="M25" i="532"/>
  <c r="L429" i="532"/>
  <c r="M285" i="532"/>
  <c r="N415" i="532"/>
  <c r="I340" i="532"/>
  <c r="M75" i="532"/>
  <c r="N340" i="532"/>
  <c r="M323" i="532"/>
  <c r="N386" i="532"/>
  <c r="J148" i="532"/>
  <c r="N210" i="532"/>
  <c r="M200" i="532"/>
  <c r="M198" i="532"/>
  <c r="N440" i="532"/>
  <c r="M260" i="532"/>
  <c r="L105" i="532"/>
  <c r="I232" i="532"/>
  <c r="L84" i="532"/>
  <c r="K283" i="532"/>
  <c r="L164" i="532"/>
  <c r="N380" i="532"/>
  <c r="J338" i="532"/>
  <c r="L376" i="532"/>
  <c r="M357" i="532"/>
  <c r="L69" i="532"/>
  <c r="M216" i="532"/>
  <c r="N330" i="532"/>
  <c r="L347" i="532"/>
  <c r="M366" i="532"/>
  <c r="I127" i="532"/>
  <c r="N206" i="532"/>
  <c r="L124" i="532"/>
  <c r="M56" i="532"/>
  <c r="M295" i="532"/>
  <c r="I392" i="532"/>
  <c r="L113" i="532"/>
  <c r="I349" i="532"/>
  <c r="N202" i="532"/>
  <c r="J196" i="532"/>
  <c r="N371" i="532"/>
  <c r="J138" i="532"/>
  <c r="I202" i="532"/>
  <c r="L156" i="532"/>
  <c r="I86" i="532"/>
  <c r="I377" i="532"/>
  <c r="J25" i="532"/>
  <c r="L227" i="532"/>
  <c r="M225" i="532"/>
  <c r="K210" i="532"/>
  <c r="L64" i="532"/>
  <c r="I264" i="532"/>
  <c r="I36" i="532"/>
  <c r="K47" i="532"/>
  <c r="L170" i="532"/>
  <c r="L244" i="532"/>
  <c r="M302" i="532"/>
  <c r="K86" i="532"/>
  <c r="L229" i="532"/>
  <c r="I30" i="532"/>
  <c r="M266" i="532"/>
  <c r="N383" i="532"/>
  <c r="I303" i="532"/>
  <c r="L17" i="532"/>
  <c r="J320" i="532"/>
  <c r="J147" i="532"/>
  <c r="M35" i="532"/>
  <c r="J59" i="532"/>
  <c r="I379" i="532"/>
  <c r="N89" i="532"/>
  <c r="J403" i="532"/>
  <c r="L336" i="532"/>
  <c r="M155" i="532"/>
  <c r="K254" i="532"/>
  <c r="N298" i="532"/>
  <c r="L60" i="532"/>
  <c r="M283" i="532"/>
  <c r="J109" i="532"/>
  <c r="J400" i="532"/>
  <c r="I251" i="532"/>
  <c r="I28" i="532"/>
  <c r="N34" i="532"/>
  <c r="N375" i="532"/>
  <c r="I176" i="532"/>
  <c r="L418" i="532"/>
  <c r="J151" i="532"/>
  <c r="I31" i="532"/>
  <c r="N295" i="532"/>
  <c r="M288" i="532"/>
  <c r="L163" i="532"/>
  <c r="L269" i="532"/>
  <c r="L251" i="532"/>
  <c r="M20" i="532"/>
  <c r="L191" i="532"/>
  <c r="I112" i="532"/>
  <c r="J124" i="532"/>
  <c r="J76" i="532"/>
  <c r="I76" i="532"/>
  <c r="I323" i="532"/>
  <c r="M182" i="532"/>
  <c r="I429" i="532"/>
  <c r="L158" i="532"/>
  <c r="I331" i="532"/>
  <c r="K89" i="532"/>
  <c r="J234" i="532"/>
  <c r="M126" i="532"/>
  <c r="N180" i="532"/>
  <c r="K12" i="532"/>
  <c r="N181" i="532"/>
  <c r="L183" i="532"/>
  <c r="N193" i="532"/>
  <c r="I438" i="532"/>
  <c r="L226" i="532"/>
  <c r="L246" i="532"/>
  <c r="N205" i="532"/>
  <c r="M27" i="532"/>
  <c r="N155" i="532"/>
  <c r="J200" i="532"/>
  <c r="N248" i="532"/>
  <c r="I48" i="532"/>
  <c r="I158" i="532"/>
  <c r="N45" i="532"/>
  <c r="N56" i="532"/>
  <c r="J397" i="532"/>
  <c r="J92" i="532"/>
  <c r="I291" i="532"/>
  <c r="M116" i="532"/>
  <c r="M145" i="532"/>
  <c r="J157" i="532"/>
  <c r="M425" i="532"/>
  <c r="I440" i="532"/>
  <c r="M223" i="532"/>
  <c r="N276" i="532"/>
  <c r="N301" i="532"/>
  <c r="N163" i="532"/>
  <c r="N293" i="532"/>
  <c r="L37" i="532"/>
  <c r="L366" i="532"/>
  <c r="L428" i="532"/>
  <c r="I192" i="532"/>
  <c r="N99" i="532"/>
  <c r="I410" i="532"/>
  <c r="L384" i="532"/>
  <c r="I380" i="532"/>
  <c r="N231" i="532"/>
  <c r="M240" i="532"/>
  <c r="N348" i="532"/>
  <c r="N171" i="532"/>
  <c r="M380" i="532"/>
  <c r="I84" i="532"/>
  <c r="J168" i="532"/>
  <c r="M270" i="532"/>
  <c r="N124" i="532"/>
  <c r="K156" i="532"/>
  <c r="L264" i="532"/>
  <c r="N417" i="532"/>
  <c r="N138" i="532"/>
  <c r="L190" i="532"/>
  <c r="K84" i="532"/>
  <c r="J416" i="532"/>
  <c r="M263" i="532"/>
  <c r="M304" i="532"/>
  <c r="M188" i="532"/>
  <c r="M309" i="532"/>
  <c r="M88" i="532"/>
  <c r="J240" i="532"/>
  <c r="I270" i="532"/>
  <c r="J171" i="532"/>
  <c r="N24" i="532"/>
  <c r="K90" i="532"/>
  <c r="I170" i="532"/>
  <c r="N40" i="532"/>
  <c r="K92" i="532"/>
  <c r="L409" i="532"/>
  <c r="J325" i="532"/>
  <c r="L213" i="532"/>
  <c r="L298" i="532"/>
  <c r="L74" i="532"/>
  <c r="M296" i="532"/>
  <c r="M426" i="532"/>
  <c r="K87" i="532"/>
  <c r="I71" i="532"/>
  <c r="N447" i="532"/>
  <c r="N346" i="532"/>
  <c r="K392" i="532"/>
  <c r="M227" i="532"/>
  <c r="K108" i="532"/>
  <c r="J23" i="532"/>
  <c r="I433" i="532"/>
  <c r="J319" i="532"/>
  <c r="M143" i="532"/>
  <c r="J166" i="532"/>
  <c r="I338" i="532"/>
  <c r="I107" i="532"/>
  <c r="N14" i="532"/>
  <c r="N365" i="532"/>
  <c r="J389" i="532"/>
  <c r="N319" i="532"/>
  <c r="L286" i="532"/>
  <c r="J251" i="532"/>
  <c r="N387" i="532"/>
  <c r="L167" i="532"/>
  <c r="L100" i="532"/>
  <c r="L413" i="532"/>
  <c r="L31" i="532"/>
  <c r="I372" i="532"/>
  <c r="I302" i="532"/>
  <c r="J372" i="532"/>
  <c r="N395" i="532"/>
  <c r="M54" i="532"/>
  <c r="N144" i="532"/>
  <c r="I69" i="532"/>
  <c r="M186" i="532"/>
  <c r="N51" i="532"/>
  <c r="I225" i="532"/>
  <c r="M96" i="532"/>
  <c r="J418" i="532"/>
  <c r="J53" i="532"/>
  <c r="M348" i="532"/>
  <c r="L71" i="532"/>
  <c r="N225" i="532"/>
  <c r="J349" i="532"/>
  <c r="J371" i="532"/>
  <c r="L370" i="532"/>
  <c r="M423" i="532"/>
  <c r="J340" i="532"/>
  <c r="N412" i="532"/>
  <c r="N402" i="532"/>
  <c r="N234" i="532"/>
  <c r="N242" i="532"/>
  <c r="L441" i="532"/>
  <c r="I403" i="532"/>
  <c r="I6" i="532"/>
  <c r="J411" i="532"/>
  <c r="L358" i="532"/>
  <c r="J181" i="532"/>
  <c r="M73" i="532"/>
  <c r="J256" i="532"/>
  <c r="N31" i="532"/>
  <c r="N269" i="532"/>
  <c r="N10" i="532"/>
  <c r="L297" i="532"/>
  <c r="I262" i="532"/>
  <c r="N338" i="532"/>
  <c r="M149" i="532"/>
  <c r="J312" i="532"/>
  <c r="I313" i="532"/>
  <c r="N262" i="532"/>
  <c r="I37" i="532"/>
  <c r="I299" i="532"/>
  <c r="L411" i="532"/>
  <c r="L420" i="532"/>
  <c r="I265" i="532"/>
  <c r="L40" i="532"/>
  <c r="J268" i="532"/>
  <c r="J276" i="532"/>
  <c r="L425" i="532"/>
  <c r="N270" i="532"/>
  <c r="M6" i="532"/>
  <c r="I441" i="532"/>
  <c r="L86" i="532"/>
  <c r="K175" i="532"/>
  <c r="N227" i="532"/>
  <c r="L21" i="532"/>
  <c r="M87" i="532"/>
  <c r="J131" i="532"/>
  <c r="M383" i="532"/>
  <c r="L45" i="532"/>
  <c r="M382" i="532"/>
  <c r="M252" i="532"/>
  <c r="I44" i="532"/>
  <c r="K267" i="532"/>
  <c r="L310" i="532"/>
  <c r="N311" i="532"/>
  <c r="J331" i="532"/>
  <c r="I275" i="532"/>
  <c r="K303" i="532"/>
  <c r="L255" i="532"/>
  <c r="N427" i="532"/>
  <c r="I298" i="532"/>
  <c r="N272" i="532"/>
  <c r="L200" i="532"/>
  <c r="M167" i="532"/>
  <c r="M204" i="532"/>
  <c r="L237" i="532"/>
  <c r="J85" i="532"/>
  <c r="N78" i="532"/>
  <c r="M100" i="532"/>
  <c r="L228" i="532"/>
  <c r="N302" i="532"/>
  <c r="K18" i="532"/>
  <c r="L155" i="532"/>
  <c r="J292" i="532"/>
  <c r="L55" i="532"/>
  <c r="N400" i="532"/>
  <c r="J350" i="532"/>
  <c r="I321" i="532"/>
  <c r="M329" i="532"/>
  <c r="N189" i="532"/>
  <c r="I276" i="532"/>
  <c r="L439" i="532"/>
  <c r="M21" i="532"/>
  <c r="K252" i="532"/>
  <c r="K115" i="532"/>
  <c r="J187" i="532"/>
  <c r="I229" i="532"/>
  <c r="L248" i="532"/>
  <c r="M224" i="532"/>
  <c r="M120" i="532"/>
  <c r="N389" i="532"/>
  <c r="I114" i="532"/>
  <c r="L11" i="532"/>
  <c r="M214" i="532"/>
  <c r="I391" i="532"/>
  <c r="K172" i="532"/>
  <c r="M45" i="532"/>
  <c r="L99" i="532"/>
  <c r="J307" i="532"/>
  <c r="N261" i="532"/>
  <c r="I187" i="532"/>
  <c r="L81" i="532"/>
  <c r="I118" i="532"/>
  <c r="I39" i="532"/>
  <c r="J27" i="532"/>
  <c r="M31" i="532"/>
  <c r="L90" i="532"/>
  <c r="I250" i="532"/>
  <c r="K164" i="532"/>
  <c r="I428" i="532"/>
  <c r="L242" i="532"/>
  <c r="M174" i="532"/>
  <c r="L179" i="532"/>
  <c r="I210" i="532"/>
  <c r="J235" i="532"/>
  <c r="M63" i="532"/>
  <c r="L333" i="532"/>
  <c r="I164" i="532"/>
  <c r="L360" i="532"/>
  <c r="M10" i="532"/>
  <c r="N377" i="532"/>
  <c r="M238" i="532"/>
  <c r="M344" i="532"/>
  <c r="L89" i="532"/>
  <c r="I329" i="532"/>
  <c r="L223" i="532"/>
  <c r="N327" i="532"/>
  <c r="K342" i="532"/>
  <c r="I413" i="532"/>
  <c r="M123" i="532"/>
  <c r="K123" i="532"/>
  <c r="N87" i="532"/>
  <c r="J175" i="532"/>
  <c r="L277" i="532"/>
  <c r="L271" i="532"/>
  <c r="M331" i="532"/>
  <c r="J250" i="532"/>
  <c r="L119" i="532"/>
  <c r="L339" i="532"/>
  <c r="K59" i="532"/>
  <c r="L393" i="532"/>
  <c r="L63" i="532"/>
  <c r="I60" i="532"/>
  <c r="N328" i="532"/>
  <c r="L322" i="532"/>
  <c r="J354" i="532"/>
  <c r="M349" i="532"/>
  <c r="M168" i="532"/>
  <c r="M124" i="532"/>
  <c r="N350" i="532"/>
  <c r="N136" i="532"/>
  <c r="I255" i="532"/>
  <c r="N68" i="532"/>
  <c r="J57" i="532"/>
  <c r="I124" i="532"/>
  <c r="M300" i="532"/>
  <c r="L267" i="532"/>
  <c r="L272" i="532"/>
  <c r="J374" i="532"/>
  <c r="M422" i="532"/>
  <c r="M80" i="532"/>
  <c r="K300" i="532"/>
  <c r="N63" i="532"/>
  <c r="J308" i="532"/>
  <c r="M233" i="532"/>
  <c r="L104" i="532"/>
  <c r="L234" i="532"/>
  <c r="I416" i="532"/>
  <c r="L280" i="532"/>
  <c r="K209" i="532"/>
  <c r="N132" i="532"/>
  <c r="N433" i="532"/>
  <c r="J406" i="532"/>
  <c r="N255" i="532"/>
  <c r="J47" i="532"/>
  <c r="I279" i="532"/>
  <c r="N35" i="532"/>
  <c r="M373" i="532"/>
  <c r="L383" i="532"/>
  <c r="I259" i="532"/>
  <c r="I308" i="532"/>
  <c r="K302" i="532"/>
  <c r="I83" i="532"/>
  <c r="L275" i="532"/>
  <c r="J369" i="532"/>
  <c r="M345" i="532"/>
  <c r="N90" i="532"/>
  <c r="M178" i="532"/>
  <c r="J36" i="532"/>
  <c r="M301" i="532"/>
  <c r="M68" i="532"/>
  <c r="L209" i="532"/>
  <c r="M377" i="532"/>
  <c r="L161" i="532"/>
  <c r="K109" i="532"/>
  <c r="N147" i="532"/>
  <c r="L300" i="532"/>
  <c r="K173" i="532"/>
  <c r="K242" i="532"/>
  <c r="I97" i="532"/>
  <c r="I427" i="532"/>
  <c r="M220" i="532"/>
  <c r="I280" i="532"/>
  <c r="K298" i="532"/>
  <c r="M76" i="532"/>
  <c r="L222" i="532"/>
  <c r="L239" i="532"/>
  <c r="K281" i="532"/>
  <c r="I373" i="532"/>
  <c r="J421" i="532"/>
  <c r="I213" i="532"/>
  <c r="I311" i="532"/>
  <c r="N25" i="532"/>
  <c r="K259" i="532"/>
  <c r="K320" i="532"/>
  <c r="L159" i="532"/>
  <c r="L374" i="532"/>
  <c r="J347" i="532"/>
  <c r="I417" i="532"/>
  <c r="M40" i="532"/>
  <c r="N117" i="532"/>
  <c r="K334" i="532"/>
  <c r="N141" i="532"/>
  <c r="J373" i="532"/>
  <c r="L51" i="532"/>
  <c r="N315" i="532"/>
  <c r="I414" i="532"/>
  <c r="L327" i="532"/>
  <c r="M320" i="532"/>
  <c r="J93" i="532"/>
  <c r="K397" i="532"/>
  <c r="N245" i="532"/>
  <c r="J87" i="532"/>
  <c r="L430" i="532"/>
  <c r="M440" i="532"/>
  <c r="I442" i="532"/>
  <c r="L427" i="532"/>
  <c r="I198" i="532"/>
  <c r="M418" i="532"/>
  <c r="K28" i="532"/>
  <c r="M55" i="532"/>
  <c r="J294" i="532"/>
  <c r="N53" i="532"/>
  <c r="J119" i="532"/>
  <c r="J155" i="532"/>
  <c r="I55" i="532"/>
  <c r="M79" i="532"/>
  <c r="M341" i="532"/>
  <c r="I159" i="532"/>
  <c r="L93" i="532"/>
  <c r="L279" i="532"/>
  <c r="N224" i="532"/>
  <c r="J404" i="532"/>
  <c r="K314" i="532"/>
  <c r="L419" i="532"/>
  <c r="M176" i="532"/>
  <c r="L233" i="532"/>
  <c r="N109" i="532"/>
  <c r="J355" i="532"/>
  <c r="J305" i="532"/>
  <c r="L210" i="532"/>
  <c r="K176" i="532"/>
  <c r="N254" i="532"/>
  <c r="I245" i="532"/>
  <c r="M246" i="532"/>
  <c r="L126" i="532"/>
  <c r="M292" i="532"/>
  <c r="N223" i="532"/>
  <c r="I26" i="532"/>
  <c r="N111" i="532"/>
  <c r="J277" i="532"/>
  <c r="L281" i="532"/>
  <c r="J178" i="532"/>
  <c r="L58" i="532"/>
  <c r="N91" i="532"/>
  <c r="K185" i="532"/>
  <c r="K390" i="532"/>
  <c r="J129" i="532"/>
  <c r="I352" i="532"/>
  <c r="M58" i="532"/>
  <c r="I179" i="532"/>
  <c r="L308" i="532"/>
  <c r="M413" i="532"/>
  <c r="N162" i="532"/>
  <c r="I406" i="532"/>
  <c r="L431" i="532"/>
  <c r="J174" i="532"/>
  <c r="K182" i="532"/>
  <c r="L412" i="532"/>
  <c r="L116" i="532"/>
  <c r="K57" i="532"/>
  <c r="L249" i="532"/>
  <c r="L394" i="532"/>
  <c r="I126" i="532"/>
  <c r="I332" i="532"/>
  <c r="N407" i="532"/>
  <c r="M171" i="532"/>
  <c r="L256" i="532"/>
  <c r="M410" i="532"/>
  <c r="J417" i="532"/>
  <c r="J348" i="532"/>
  <c r="J323" i="532"/>
  <c r="I64" i="532"/>
  <c r="N188" i="532"/>
  <c r="M125" i="532"/>
  <c r="K55" i="532"/>
  <c r="M59" i="532"/>
  <c r="M30" i="532"/>
  <c r="I342" i="532"/>
  <c r="J173" i="532"/>
  <c r="J359" i="532"/>
  <c r="J158" i="532"/>
  <c r="I318" i="532"/>
  <c r="N413" i="532"/>
  <c r="M417" i="532"/>
  <c r="L217" i="532"/>
  <c r="I61" i="532"/>
  <c r="M396" i="532"/>
  <c r="M406" i="532"/>
  <c r="J258" i="532"/>
  <c r="N80" i="532"/>
  <c r="N423" i="532"/>
  <c r="M245" i="532"/>
  <c r="L66" i="532"/>
  <c r="L268" i="532"/>
  <c r="L285" i="532"/>
  <c r="M108" i="532"/>
  <c r="I289" i="532"/>
  <c r="I222" i="532"/>
  <c r="M60" i="532"/>
  <c r="I246" i="532"/>
  <c r="K343" i="532"/>
  <c r="M17" i="532"/>
  <c r="K328" i="532"/>
  <c r="M367" i="532"/>
  <c r="K337" i="532"/>
  <c r="J306" i="532"/>
  <c r="M134" i="532"/>
  <c r="M431" i="532"/>
  <c r="N196" i="532"/>
  <c r="N232" i="532"/>
  <c r="J107" i="532"/>
  <c r="M127" i="532"/>
  <c r="N212" i="532"/>
  <c r="I216" i="532"/>
  <c r="K163" i="532"/>
  <c r="K124" i="532"/>
  <c r="I328" i="532"/>
  <c r="N239" i="532"/>
  <c r="I240" i="532"/>
  <c r="N142" i="532"/>
  <c r="M181" i="532"/>
  <c r="N157" i="532"/>
  <c r="M381" i="532"/>
  <c r="I103" i="532"/>
  <c r="L247" i="532"/>
  <c r="K249" i="532"/>
  <c r="N401" i="532"/>
  <c r="I386" i="532"/>
  <c r="L117" i="532"/>
  <c r="M291" i="532"/>
  <c r="N100" i="532"/>
  <c r="J242" i="532"/>
  <c r="M209" i="532"/>
  <c r="L403" i="532"/>
  <c r="L56" i="532"/>
  <c r="L8" i="532"/>
  <c r="M32" i="532"/>
  <c r="I190" i="532"/>
  <c r="L88" i="532"/>
  <c r="L402" i="532"/>
  <c r="K282" i="532"/>
  <c r="L184" i="532"/>
  <c r="L82" i="532"/>
  <c r="I261" i="532"/>
  <c r="M161" i="532"/>
  <c r="N173" i="532"/>
  <c r="I81" i="532"/>
  <c r="M412" i="532"/>
  <c r="M78" i="532"/>
  <c r="M397" i="532"/>
  <c r="M415" i="532"/>
  <c r="K116" i="532"/>
  <c r="I110" i="532"/>
  <c r="I52" i="532"/>
  <c r="J61" i="532"/>
  <c r="N211" i="532"/>
  <c r="L320" i="532"/>
  <c r="J86" i="532"/>
  <c r="M400" i="532"/>
  <c r="K93" i="532"/>
  <c r="M201" i="532"/>
  <c r="L238" i="532"/>
  <c r="J218" i="532"/>
  <c r="N408" i="532"/>
  <c r="N123" i="532"/>
  <c r="I106" i="532"/>
  <c r="L14" i="532"/>
  <c r="J318" i="532"/>
  <c r="N198" i="532"/>
  <c r="N16" i="532"/>
  <c r="I334" i="532"/>
  <c r="N185" i="532"/>
  <c r="I399" i="532"/>
  <c r="M118" i="532"/>
  <c r="M248" i="532"/>
  <c r="I237" i="532"/>
  <c r="M241" i="532"/>
  <c r="J91" i="532"/>
  <c r="K125" i="532"/>
  <c r="N281" i="532"/>
  <c r="M130" i="532"/>
  <c r="J133" i="532"/>
  <c r="L343" i="532"/>
  <c r="K184" i="532"/>
  <c r="I343" i="532"/>
  <c r="N83" i="532"/>
  <c r="M365" i="532"/>
  <c r="J317" i="532"/>
  <c r="M221" i="532"/>
  <c r="K253" i="532"/>
  <c r="N432" i="532"/>
  <c r="I53" i="532"/>
  <c r="L25" i="532"/>
  <c r="M370" i="532"/>
  <c r="M306" i="532"/>
  <c r="L13" i="532"/>
  <c r="L96" i="532"/>
  <c r="I256" i="532"/>
  <c r="N394" i="532"/>
  <c r="L207" i="532"/>
  <c r="I335" i="532"/>
  <c r="L197" i="532"/>
  <c r="L301" i="532"/>
  <c r="N88" i="532"/>
  <c r="J271" i="532"/>
  <c r="L353" i="532"/>
  <c r="N287" i="532"/>
  <c r="K91" i="532"/>
  <c r="N445" i="532"/>
  <c r="I113" i="532"/>
  <c r="M49" i="532"/>
  <c r="L9" i="532"/>
  <c r="I267" i="532"/>
  <c r="L35" i="532"/>
  <c r="I91" i="532"/>
  <c r="L46" i="532"/>
  <c r="I405" i="532"/>
  <c r="M343" i="532"/>
  <c r="J141" i="532"/>
  <c r="N260" i="532"/>
  <c r="M92" i="532"/>
  <c r="M350" i="532"/>
  <c r="K110" i="532"/>
  <c r="J145" i="532"/>
  <c r="M438" i="532"/>
  <c r="N357" i="532"/>
  <c r="K398" i="532"/>
  <c r="L220" i="532"/>
  <c r="I278" i="532"/>
  <c r="M289" i="532"/>
  <c r="M354" i="532"/>
  <c r="M303" i="532"/>
  <c r="M191" i="532"/>
  <c r="N32" i="532"/>
  <c r="J142" i="532"/>
  <c r="I324" i="532"/>
  <c r="M12" i="532"/>
  <c r="M36" i="532"/>
  <c r="J120" i="532"/>
  <c r="N393" i="532"/>
  <c r="L41" i="532"/>
  <c r="N220" i="532"/>
  <c r="M340" i="532"/>
  <c r="I238" i="532"/>
  <c r="M64" i="532"/>
  <c r="M50" i="532"/>
  <c r="M346" i="532"/>
  <c r="N289" i="532"/>
  <c r="L323" i="532"/>
  <c r="K235" i="532"/>
  <c r="I248" i="532"/>
  <c r="I317" i="532"/>
  <c r="K166" i="532"/>
  <c r="M317" i="532"/>
  <c r="M378" i="532"/>
  <c r="I206" i="532"/>
  <c r="M103" i="532"/>
  <c r="J39" i="532"/>
  <c r="I266" i="532"/>
  <c r="K196" i="532"/>
  <c r="N176" i="532"/>
  <c r="I165" i="532"/>
  <c r="J35" i="532"/>
  <c r="I271" i="532"/>
  <c r="M405" i="532"/>
  <c r="M374" i="532"/>
  <c r="M297" i="532"/>
  <c r="L112" i="532"/>
  <c r="J264" i="532"/>
  <c r="J206" i="532"/>
  <c r="J298" i="532"/>
  <c r="L349" i="532"/>
  <c r="I423" i="532"/>
  <c r="N215" i="532"/>
  <c r="I281" i="532"/>
  <c r="I341" i="532"/>
  <c r="L50" i="532"/>
  <c r="I305" i="532"/>
  <c r="I125" i="532"/>
  <c r="L315" i="532"/>
  <c r="M192" i="532"/>
  <c r="M336" i="532"/>
  <c r="J202" i="532"/>
  <c r="N69" i="532"/>
  <c r="I307" i="532"/>
  <c r="M99" i="532"/>
  <c r="I300" i="532"/>
  <c r="I123" i="532"/>
  <c r="I411" i="532"/>
  <c r="L407" i="532"/>
  <c r="J224" i="532"/>
  <c r="N133" i="532"/>
  <c r="M162" i="532"/>
  <c r="K45" i="532"/>
  <c r="N200" i="532"/>
  <c r="K149" i="532"/>
  <c r="J358" i="532"/>
  <c r="L203" i="532"/>
  <c r="L303" i="532"/>
  <c r="M325" i="532"/>
  <c r="J31" i="532"/>
  <c r="J266" i="532"/>
  <c r="L44" i="532"/>
  <c r="J113" i="532"/>
  <c r="M269" i="532"/>
  <c r="L397" i="532"/>
  <c r="L205" i="532"/>
  <c r="I104" i="532"/>
  <c r="M185" i="532"/>
  <c r="N448" i="532"/>
  <c r="J332" i="532"/>
  <c r="L346" i="532"/>
  <c r="J261" i="532"/>
  <c r="L204" i="532"/>
  <c r="N30" i="532"/>
  <c r="M177" i="532"/>
  <c r="I200" i="532"/>
  <c r="L321" i="532"/>
  <c r="N325" i="532"/>
  <c r="L354" i="532"/>
  <c r="L335" i="532"/>
  <c r="J194" i="532"/>
  <c r="N86" i="532"/>
  <c r="N221" i="532"/>
  <c r="K46" i="532"/>
  <c r="M111" i="532"/>
  <c r="N424" i="532"/>
  <c r="N344" i="532"/>
  <c r="M195" i="532"/>
  <c r="J279" i="532"/>
  <c r="M9" i="532"/>
  <c r="J215" i="532"/>
  <c r="L171" i="532"/>
  <c r="N18" i="532"/>
  <c r="K279" i="532"/>
  <c r="I88" i="532"/>
  <c r="L34" i="532"/>
  <c r="I425" i="532"/>
  <c r="K32" i="532"/>
  <c r="L30" i="532"/>
  <c r="I436" i="532"/>
  <c r="M202" i="532"/>
  <c r="N9" i="532"/>
  <c r="N29" i="532"/>
  <c r="I197" i="532"/>
  <c r="K179" i="532"/>
  <c r="M394" i="532"/>
  <c r="M218" i="532"/>
  <c r="M436" i="532"/>
  <c r="K48" i="532"/>
  <c r="M169" i="532"/>
  <c r="L259" i="532"/>
  <c r="I315" i="532"/>
  <c r="M337" i="532"/>
  <c r="M398" i="532"/>
  <c r="L201" i="532"/>
  <c r="M236" i="532"/>
  <c r="M298" i="532"/>
  <c r="L236" i="532"/>
  <c r="I58" i="532"/>
  <c r="K251" i="532"/>
  <c r="K257" i="532"/>
  <c r="L49" i="532"/>
  <c r="M351" i="532"/>
  <c r="I381" i="532"/>
  <c r="N64" i="532"/>
  <c r="M353" i="532"/>
  <c r="K128" i="532"/>
  <c r="I366" i="532"/>
  <c r="L101" i="532"/>
  <c r="L36" i="532"/>
  <c r="K113" i="532"/>
  <c r="J412" i="532"/>
  <c r="L115" i="532"/>
  <c r="L372" i="532"/>
  <c r="N398" i="532"/>
  <c r="N153" i="532"/>
  <c r="I424" i="532"/>
  <c r="L76" i="532"/>
  <c r="M28" i="532"/>
  <c r="M142" i="532"/>
  <c r="I247" i="532"/>
  <c r="M16" i="532"/>
  <c r="M72" i="532"/>
  <c r="J299" i="532"/>
  <c r="J182" i="532"/>
  <c r="I422" i="532"/>
  <c r="N191" i="532"/>
  <c r="J285" i="532"/>
  <c r="M184" i="532"/>
  <c r="L344" i="532"/>
  <c r="I27" i="532"/>
  <c r="L114" i="532"/>
  <c r="L405" i="532"/>
  <c r="N149" i="532"/>
  <c r="N192" i="532"/>
  <c r="N79" i="532"/>
  <c r="M443" i="532"/>
  <c r="L208" i="532"/>
  <c r="I421" i="532"/>
  <c r="M322" i="532"/>
  <c r="J208" i="532"/>
  <c r="L307" i="532"/>
  <c r="K255" i="532"/>
  <c r="M424" i="532"/>
  <c r="I20" i="532"/>
  <c r="J60" i="532"/>
  <c r="J37" i="532"/>
  <c r="M8" i="532"/>
  <c r="I426" i="532"/>
  <c r="L421" i="532"/>
  <c r="M109" i="532"/>
  <c r="K286" i="532"/>
  <c r="J253" i="532"/>
  <c r="M160" i="532"/>
  <c r="M307" i="532"/>
  <c r="I13" i="532"/>
  <c r="L87" i="532"/>
  <c r="J304" i="532"/>
  <c r="J150" i="532"/>
  <c r="M280" i="532"/>
  <c r="N414" i="532"/>
  <c r="K331" i="532"/>
  <c r="J301" i="532"/>
  <c r="N118" i="532"/>
  <c r="I175" i="532"/>
  <c r="J49" i="532"/>
  <c r="L334" i="532"/>
  <c r="J303" i="532"/>
  <c r="I293" i="532"/>
  <c r="M43" i="532"/>
  <c r="I186" i="532"/>
  <c r="L48" i="532"/>
  <c r="L85" i="532"/>
  <c r="L399" i="532"/>
  <c r="I47" i="532"/>
  <c r="N431" i="532"/>
  <c r="M305" i="532"/>
  <c r="M90" i="532"/>
  <c r="M279" i="532"/>
  <c r="M257" i="532"/>
  <c r="J328" i="532"/>
  <c r="L61" i="532"/>
  <c r="L240" i="532"/>
  <c r="L319" i="532"/>
  <c r="M421" i="532"/>
  <c r="M372" i="532"/>
  <c r="I353" i="532"/>
  <c r="J366" i="532"/>
  <c r="N195" i="532"/>
  <c r="N336" i="532"/>
  <c r="I260" i="532"/>
  <c r="N273" i="532"/>
  <c r="K188" i="532"/>
  <c r="N367" i="532"/>
  <c r="L193" i="532"/>
  <c r="M7" i="532"/>
  <c r="M384" i="532"/>
  <c r="M66" i="532"/>
  <c r="I57" i="532"/>
  <c r="M38" i="532"/>
  <c r="J185" i="532"/>
  <c r="J222" i="532"/>
  <c r="I242" i="532"/>
  <c r="I156" i="532"/>
  <c r="J110" i="532"/>
  <c r="I207" i="532"/>
  <c r="L442" i="532"/>
  <c r="M414" i="532"/>
  <c r="L202" i="532"/>
  <c r="N125" i="532"/>
  <c r="N66" i="532"/>
  <c r="J408" i="532"/>
  <c r="M444" i="532"/>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<sst xmlns="http://schemas.openxmlformats.org/spreadsheetml/2006/main" count="5299" uniqueCount="2398">
  <si>
    <t>REF PROV:</t>
  </si>
  <si>
    <t>DEPTM:</t>
  </si>
  <si>
    <t>ANTIOQUIA</t>
  </si>
  <si>
    <t>NOMBRE:</t>
  </si>
  <si>
    <t>ANTIOQUIA - VALLE DE ABURRA</t>
  </si>
  <si>
    <t>VALLE DE ABURRA</t>
  </si>
  <si>
    <t>AVISO LEGAL:</t>
  </si>
  <si>
    <t>El presente documento es propiedad del Instituto Nacional de Vías;  su uso con fines comerciales o de lucro a cualquier título sin previa autorización, está totalmente prohibido y constituye una infracción a la normatividad vigente.</t>
  </si>
  <si>
    <t xml:space="preserve">Este documento se construye apoyado en las resoluciones INVIAS número 2451 del 15 de julio de 2022 y número 4561 de 29 de noviembre del 2022;  información relacionada puede ser consultada a traves de la página www.invias.gov.co y/o a través del correo electrónico:  preciosunitarios@invias.gov.co </t>
  </si>
  <si>
    <t>INSTITUTO NACIONAL DE VÍAS 
LISTADO DE PROVINCIAS POR DEPARTAMENTOS DE COLOMBIA - SEGÚN EL DANE</t>
  </si>
  <si>
    <t>ACTUALIZACIÓN 2023-1</t>
  </si>
  <si>
    <t>DEPARTAMENTOS</t>
  </si>
  <si>
    <t>PROVINCIAS</t>
  </si>
  <si>
    <t>MUNICIPIOS</t>
  </si>
  <si>
    <t>#</t>
  </si>
  <si>
    <t>Nombre Departamento</t>
  </si>
  <si>
    <t>Cant. por dpto</t>
  </si>
  <si>
    <t>Código provincia</t>
  </si>
  <si>
    <t>Nombre provincia</t>
  </si>
  <si>
    <t>Municipios</t>
  </si>
  <si>
    <t>Cant. Municipios</t>
  </si>
  <si>
    <t> Amazonas</t>
  </si>
  <si>
    <t>Selva Amazonica</t>
  </si>
  <si>
    <t xml:space="preserve">Leticia, Puerto Nariño, El Encanto, La Chorrera, La Pedrera, La Victoria, Miriti - Paraná, Puerto Alegria, Puerto Arica, Puerto Santander, Tarapacá </t>
  </si>
  <si>
    <t> Antioquia</t>
  </si>
  <si>
    <t>0501</t>
  </si>
  <si>
    <t>Bajo Cauca</t>
  </si>
  <si>
    <t>Caucasia, Tarazá, El Bagre, Nechí, Zaragoza, Cáceres</t>
  </si>
  <si>
    <t>0502</t>
  </si>
  <si>
    <t>Magdalena Medio</t>
  </si>
  <si>
    <t xml:space="preserve">Puerto Berrío, Yondó, Puerto Nare, Puerto Triunfo, Caracolí, Maceo </t>
  </si>
  <si>
    <t>0503</t>
  </si>
  <si>
    <t>Nordeste</t>
  </si>
  <si>
    <t>Segovia, Amalfi, Remedios, Cisneros, Yolombó, Anorí, San Roque, Vegachí, Yalí, Santo Domingo</t>
  </si>
  <si>
    <t>0504</t>
  </si>
  <si>
    <t>Norte</t>
  </si>
  <si>
    <t>Yarumal, Santa Rosa de Osos, Don Matías, San Pedro, Valdivia, Gómez Plata, Ituango, Entrerríos, Carolina, Campamento, Briceño, San Andrés de Cuerquia, San José de la Montaña, Guadalupe, Belmira, Angostura, Toledo</t>
  </si>
  <si>
    <t>0505</t>
  </si>
  <si>
    <t>Occidente</t>
  </si>
  <si>
    <t xml:space="preserve">Santafé de Antioquia, Dabeiba, Sopetrán, Frontino, Cañasgordas, San Jerónimo, Heliconia, Sabanalarga, Uramita, Ebéjico, Peque, Liborina, Buriticá, Armenia, Giraldo, Anza, Abriaquí, Olaya </t>
  </si>
  <si>
    <t>0506</t>
  </si>
  <si>
    <t>Oriente</t>
  </si>
  <si>
    <t xml:space="preserve">Rionegro, La Ceja, Marinilla, El Carmen de Viboral, El Santuario, Guarne, Sonsón, La Unión, Retiro, Peñol, San Vicente, Abejorral, San Rafael, San Carlos, San Luis, Guatapé, Cocorná, Granada, Argelia, Nariño, San Francisco, Alejandría, Concepción </t>
  </si>
  <si>
    <t>0507</t>
  </si>
  <si>
    <t>Suroeste</t>
  </si>
  <si>
    <t xml:space="preserve">Andes, Urrao, Amagá, Ciudad Bolívar, Santa Bárbara, Salgar, Concordia, Fredonia, Jericó, Titiribí, Jardín, Venecia, Támesis, Betulia, La Pintada, Angelópolis, Tarso, Betania, Pueblorrico, Valparaíso, Hispania, Caramanta, Montebello, Caicedo </t>
  </si>
  <si>
    <t>0508</t>
  </si>
  <si>
    <t>Uraba</t>
  </si>
  <si>
    <t>Apartadó, Chigorodó, Turbo, Carepa, Arboletes, Necoclí, San Pedro de Urabá, San Juan de Urabá, Mutatá, Vigía del Fuerte, Murindó</t>
  </si>
  <si>
    <t>0509</t>
  </si>
  <si>
    <t>Valle de Aburra</t>
  </si>
  <si>
    <t xml:space="preserve">Medellín, Bello, Itagüí, Envigado, Caldas, Copacabana, Sabaneta, La Estrella, Girardota, Barbosa </t>
  </si>
  <si>
    <t> Arauca</t>
  </si>
  <si>
    <t>8100</t>
  </si>
  <si>
    <t xml:space="preserve">Arauca </t>
  </si>
  <si>
    <t xml:space="preserve">Arauca, Arauquita, Saravena, Tame, Fortul, Puerto Rondón, Cravo Norte </t>
  </si>
  <si>
    <t> Atlántico</t>
  </si>
  <si>
    <t>0802</t>
  </si>
  <si>
    <t>Barranquilla, Soledad, Malambo, Galapa, Puerto Colombia</t>
  </si>
  <si>
    <t>0804</t>
  </si>
  <si>
    <t>Sur</t>
  </si>
  <si>
    <t>Repelón, Manatí, Campo de la Cruz, Luruaco, Santa Lucía, Candelaria, Suán</t>
  </si>
  <si>
    <t>0801</t>
  </si>
  <si>
    <t>Centro Oriente</t>
  </si>
  <si>
    <t>Sabanalarga, Baranoa, Sabanagrande, Palmar de Varela, Santo Tomás, Polonuevo, Ponedera</t>
  </si>
  <si>
    <t>0803</t>
  </si>
  <si>
    <t>Occidental</t>
  </si>
  <si>
    <t>Juan de Acosta, Usiacurí, Tubará, Piojó</t>
  </si>
  <si>
    <t> Bolívar</t>
  </si>
  <si>
    <t>1301</t>
  </si>
  <si>
    <t>Depresion Momposina</t>
  </si>
  <si>
    <t xml:space="preserve">Mompós, Cicuco, Talaigua Nuevo, Hatillo de Loba, San Fernando, Margarita </t>
  </si>
  <si>
    <t>1302</t>
  </si>
  <si>
    <t xml:space="preserve">Dique Bolivarense </t>
  </si>
  <si>
    <t xml:space="preserve">Cartagena, Turbaco, Arjona, Villanueva, Santa Rosa, Turbaná, Calamar, San Estanislao, Clemencia, Mahates, Soplaviento, Arroyohondo, San Cristóbal, Santa Catalina </t>
  </si>
  <si>
    <t>1303</t>
  </si>
  <si>
    <t xml:space="preserve">Loba </t>
  </si>
  <si>
    <t xml:space="preserve">Río Viejo, Altos del Rosario, San Martín de Loba, Barranco de Loba, Regidor, El Peñón, Norosí </t>
  </si>
  <si>
    <t xml:space="preserve">Magdalena Medio Bolivarense </t>
  </si>
  <si>
    <t xml:space="preserve">San Pablo, Santa Rosa del Sur, Simití, Morales, Arenal, Cantagallo </t>
  </si>
  <si>
    <t xml:space="preserve">Mojana Bolivarense </t>
  </si>
  <si>
    <t xml:space="preserve">Magangué, Montecristo, Tiquisio, Achí, San Jacinto del Cauca, Pinillos </t>
  </si>
  <si>
    <t xml:space="preserve">Montes de María </t>
  </si>
  <si>
    <t xml:space="preserve">El Carmen de Bolívar, San Juan Nepomuceno, María La Baja, San Jacinto, Zambrano, El Guamo, Córdoba </t>
  </si>
  <si>
    <t> Boyacá</t>
  </si>
  <si>
    <t xml:space="preserve">Centro </t>
  </si>
  <si>
    <t xml:space="preserve">Tunja, Samacá, Toca, Tuta, Chivatá, Ventaquemada, Cucaita, Siachoque, Cómbita, Motavita, Soracá, Sotaquirá, Sora, Oicatá, Chíquiza </t>
  </si>
  <si>
    <t xml:space="preserve">Gutiérrez </t>
  </si>
  <si>
    <t xml:space="preserve">El Cocuy, Cubará, Güicán, El Espino, Chiscas, Panqueba, Guacamayas </t>
  </si>
  <si>
    <t xml:space="preserve">La Libertad </t>
  </si>
  <si>
    <t xml:space="preserve">Labranzagrande, Pajarito, Paya, Pisba </t>
  </si>
  <si>
    <t xml:space="preserve">Lengupa </t>
  </si>
  <si>
    <t xml:space="preserve">Miraflores, Páez, Zetaquirá, Campohermoso, San Eduardo, Berbeo </t>
  </si>
  <si>
    <t xml:space="preserve">Márquez </t>
  </si>
  <si>
    <t xml:space="preserve">Ramiriquí, Turmequé, Jenesano, Úmbita, Tibaná, Ciénega, Nuevo Colón, Rondón, Boyacá, Viracachá </t>
  </si>
  <si>
    <t xml:space="preserve">Neira </t>
  </si>
  <si>
    <t xml:space="preserve">Garagoa, Santa María, San Luis de Gaceno, Chinavita, Macanal, Pachavita </t>
  </si>
  <si>
    <t xml:space="preserve">Norte </t>
  </si>
  <si>
    <t xml:space="preserve">Soatá, Boavita, San Mateo, La Uvita, Susacón, Tipacoque, Sativanorte, Covarachía, Sativasur </t>
  </si>
  <si>
    <t xml:space="preserve">Occidente </t>
  </si>
  <si>
    <t>Chiquinquirá, Puerto Boyacá, Muzo, Otanche, Pauna, Quipama, San Pablo de Borbur, Maripí, La Victoria, Buenavista, Saboyá, Coper, Briceño, San Miguel de Sema, Tununguá, Caldas</t>
  </si>
  <si>
    <t xml:space="preserve"> Oriente </t>
  </si>
  <si>
    <t xml:space="preserve">Guateque, Guayatá, Tenza, La Capilla, Somondoco, Sutatenza, Chivor, Almeida </t>
  </si>
  <si>
    <t xml:space="preserve">Ricaurte </t>
  </si>
  <si>
    <t xml:space="preserve">Moniquirá, Villa de Leyva, Ráquira, Santana, Arcabuco, Sáchica, Sutamarchán, Chitaraque, San José de Pare, Togüí, Santa Sofía, Tinjacá, Gachantivá </t>
  </si>
  <si>
    <t xml:space="preserve">Sugamuxi </t>
  </si>
  <si>
    <t xml:space="preserve">Sogamoso, Nobsa, Aquitania, Tibasosa, Mongui, Firavitoba, Pesca, Mongua, Gámeza, Tópaga, Iza, Tota, Cuitiva </t>
  </si>
  <si>
    <t xml:space="preserve">Tundama </t>
  </si>
  <si>
    <t xml:space="preserve">Duitama, Paipa, Santa Rosa de Viterbo, Belén, Floresta, Corrales, Cerinza, Busbanzá, Tutazá </t>
  </si>
  <si>
    <t xml:space="preserve">Valderrama </t>
  </si>
  <si>
    <t xml:space="preserve">Socha, Paz de Río, Chita, Tasco, Socotá, Jericó, Betéitiva </t>
  </si>
  <si>
    <t> Caldas</t>
  </si>
  <si>
    <t xml:space="preserve">Alto Occidente </t>
  </si>
  <si>
    <t xml:space="preserve">Riosucio, Supía, Filadelfia, La Merced, Marmato </t>
  </si>
  <si>
    <t>Alto Oriente</t>
  </si>
  <si>
    <t>Manzanares, Pensilvania, Marquetalia, Marulanda</t>
  </si>
  <si>
    <t>Bajo Occidente</t>
  </si>
  <si>
    <t xml:space="preserve">Anserma, Viterbo, Belalcázar, Risaralda, San José </t>
  </si>
  <si>
    <t xml:space="preserve">Manizales, Villa María, Chinchiná, Neira, Palestina </t>
  </si>
  <si>
    <t>1706</t>
  </si>
  <si>
    <t xml:space="preserve">Aguadas, Salamina, Aranzazu, Pácora </t>
  </si>
  <si>
    <t>1705</t>
  </si>
  <si>
    <t xml:space="preserve">Oriente </t>
  </si>
  <si>
    <t>La Dorada, Samaná, Norcasia, Victoria</t>
  </si>
  <si>
    <t> Caquetá</t>
  </si>
  <si>
    <t>1800</t>
  </si>
  <si>
    <t>Caquetá</t>
  </si>
  <si>
    <t>Florencia, Belén de los Andaquies, San José del Fragua, La Montañita, Valparaíso, Albania, Morelia, Milán, San Vicente del Caguán, El Doncello, Puerto Rico, Cartagena del Chairá, El Paujil, Curillo, Solita, Solano.</t>
  </si>
  <si>
    <t> Casanare</t>
  </si>
  <si>
    <t>8500</t>
  </si>
  <si>
    <t>Casanare</t>
  </si>
  <si>
    <t xml:space="preserve">Yopal, Aguazul, Villanueva, Tauramena, Monterrey, Maní, Pore, Támara, Nunchía, Chámeza, Recetor, Sabanalarga,  Paz de Ariporo, Trinidad, Hato Corozal, Orocué, San Luis de Palenque, Sácama, La Salina </t>
  </si>
  <si>
    <t> Cauca</t>
  </si>
  <si>
    <t xml:space="preserve">Popayán, Piendamó, Timbío, El Tambo, Cajibío, Rosas, Morales, La Sierra, Sotara </t>
  </si>
  <si>
    <t>Santander de Quilichao, Puerto Tejada, Miranda, Corinto, Villa Rica, Guachené, Caloto, Padilla, Suárez, Buenos Aires</t>
  </si>
  <si>
    <t xml:space="preserve">Guapi, López, Timbiquí </t>
  </si>
  <si>
    <t xml:space="preserve">Silvia, Paez, Inzá, Totoró, Toribío, Puracé, Caldono, Jambaló </t>
  </si>
  <si>
    <t xml:space="preserve">Sur </t>
  </si>
  <si>
    <t xml:space="preserve">Patía, Balboa, Bolívar, Mercaderes, Argelia, La Vega, Santa Rosa, Almaguer, Sucre, Florencia, San Sebastián, Piamonte </t>
  </si>
  <si>
    <t> Cesar</t>
  </si>
  <si>
    <t xml:space="preserve">Central </t>
  </si>
  <si>
    <t xml:space="preserve">Curumaní, La Jagua de Ibirico, Chiriguaná, Pailitas, Chimichagua, Becerril, Tamalameque </t>
  </si>
  <si>
    <t xml:space="preserve">Noroccidental </t>
  </si>
  <si>
    <t xml:space="preserve">Bosconia, El Copey, Astrea, El Paso </t>
  </si>
  <si>
    <t xml:space="preserve">Valledupar, Agustín Codazzi, La Paz, Manaure, San Diego, Pueblo Bello </t>
  </si>
  <si>
    <t>Aguachica, San Alberto, Pelaya, Gamarra, San Martín, La Gloria, Río de Oro, González</t>
  </si>
  <si>
    <t> Chocó</t>
  </si>
  <si>
    <t xml:space="preserve"> Atrato </t>
  </si>
  <si>
    <t>Quibdó, El Carmen de Atrato, Bojayá, Atrato, Lloró, Río Quito, Bagadó, Medio Atrato</t>
  </si>
  <si>
    <t xml:space="preserve">Darién </t>
  </si>
  <si>
    <t xml:space="preserve">Riosucio, Acandí, Unguía, Carmen del Darién </t>
  </si>
  <si>
    <t xml:space="preserve">Pacífico Norte </t>
  </si>
  <si>
    <t xml:space="preserve">Bahía Solano, Nuquí, Juradó </t>
  </si>
  <si>
    <t xml:space="preserve">Pacífico Sur </t>
  </si>
  <si>
    <t xml:space="preserve">Alto Baudó, Bajo Baudó, El Litoral del San Juan, Medio Baudó </t>
  </si>
  <si>
    <t>2705</t>
  </si>
  <si>
    <t xml:space="preserve">San Juan </t>
  </si>
  <si>
    <t>Istmina, Tadó, Condoto, Certegui, Medio San Juan, Union Panamericana, El cantón del San Pablo, Nóvita, Rio iro, San Jose del Palmar, Sipí</t>
  </si>
  <si>
    <t> Córdoba</t>
  </si>
  <si>
    <t xml:space="preserve">Alto Sinú </t>
  </si>
  <si>
    <t xml:space="preserve">Tierralta, Valencia </t>
  </si>
  <si>
    <t xml:space="preserve">Bajo Sinú </t>
  </si>
  <si>
    <t xml:space="preserve">Lorica, Momil, Purísima, Cotorra, Chimá </t>
  </si>
  <si>
    <t xml:space="preserve">Montería </t>
  </si>
  <si>
    <t xml:space="preserve">Costanera </t>
  </si>
  <si>
    <t>San Antero, San Bernardo del Viento, Moñitos, Puerto Escondido, Los Córdobas, Canalete</t>
  </si>
  <si>
    <t xml:space="preserve"> Sabanas</t>
  </si>
  <si>
    <t xml:space="preserve">Sahagún, Chinú, San Andrés Sotavento, Tuchín </t>
  </si>
  <si>
    <t xml:space="preserve">San Jorge </t>
  </si>
  <si>
    <t>Montelíbano, Planeta Rica, Ayapel, Puerto Libertador, Pueblo Nuevo, La Apartada, Buenavista, San José de Ure</t>
  </si>
  <si>
    <t xml:space="preserve"> Sinú medio </t>
  </si>
  <si>
    <t>Cereté, Ciénaga de Oro, San Pelayo, San Carlos</t>
  </si>
  <si>
    <t> Cundinamarca</t>
  </si>
  <si>
    <t>Almeidas</t>
  </si>
  <si>
    <t xml:space="preserve"> Chocontá, Suesca, Villapinzón, Sesquilé, Machetá, Manta, Tibirita</t>
  </si>
  <si>
    <t xml:space="preserve">Alto Magdalena </t>
  </si>
  <si>
    <t>Girardot, Tocaima, Agua de Dios, Nilo, Ricaurte, Nariño, Guataquí, Jerusalén</t>
  </si>
  <si>
    <t>Bajo Magdalena</t>
  </si>
  <si>
    <t xml:space="preserve">Guaduas, Puerto Salgar, Caparrapí </t>
  </si>
  <si>
    <t xml:space="preserve">Gualivá </t>
  </si>
  <si>
    <t>Villeta, La Vega, San Francisco, Nimaima, Útica, Sasaima, Nocaima, Albán, Vergara, Supatá, La Peña, Quebradanegra</t>
  </si>
  <si>
    <t>Guavio</t>
  </si>
  <si>
    <t>La Calera, Guasca, Gachetá, Gachalá, Guatavita, Ubalá, Junín, Gama</t>
  </si>
  <si>
    <t>Magdalena Centro</t>
  </si>
  <si>
    <t>San Juan de Río Seco, Viani, Guayabal de Síquima, Chaguaní, Puli, Bituima, Beltrán</t>
  </si>
  <si>
    <t xml:space="preserve">Medina </t>
  </si>
  <si>
    <t xml:space="preserve">Medina, Paratebueno </t>
  </si>
  <si>
    <t>Cáqueza, Fómeque, Une, Choachi, Chipaque, Fosca, Quétame, Guayabetal, Gutiérrez, Ubaque</t>
  </si>
  <si>
    <t xml:space="preserve">Río Negro </t>
  </si>
  <si>
    <t xml:space="preserve">Pacho, La Palma, Yacopí, Topaipí, San Cayetano, Villagómez, Paime, El Peñón </t>
  </si>
  <si>
    <t xml:space="preserve">Sabana Centro </t>
  </si>
  <si>
    <t>Zipaquirá, Chía, Cajicá, Sopó, Tocancipá, Tabio, Gachancipá, Cogua, Nemocón</t>
  </si>
  <si>
    <t xml:space="preserve">Sabana Occidente </t>
  </si>
  <si>
    <t>Facatativá, Mosquera, Funza, Madrid, Cota, El Rosal, Tenjo, Bojacá, Subachoque, Zipacón</t>
  </si>
  <si>
    <t xml:space="preserve">Soacha </t>
  </si>
  <si>
    <t xml:space="preserve">Soacha, Sibaté </t>
  </si>
  <si>
    <t xml:space="preserve">Sumapaz </t>
  </si>
  <si>
    <t xml:space="preserve">Fusagasugá, Silvania, Arbeláez, San Bernardo, Pasca, Granada, Venecia, Pandi, Cabrera, Tibacuy </t>
  </si>
  <si>
    <t xml:space="preserve">Tequendama </t>
  </si>
  <si>
    <t xml:space="preserve">La Mesa, El Colegio, Anapoima, Viotá, Anolaima, Apulo, Cachipay, San Antonio del Tequendama, Tena, Quipile </t>
  </si>
  <si>
    <t xml:space="preserve">Ubaté </t>
  </si>
  <si>
    <t>Villa de San Diego de Ubaté, Simijaca, Susa, Guachetá, Carmen de Carupa, Lenguazaque, Sutatausa, Cucunubá, Tausa, Fúquene</t>
  </si>
  <si>
    <t> Guainía</t>
  </si>
  <si>
    <t xml:space="preserve">Inírida, Barranco Minas, Mapiripana, San Felipe, Puerto Colombia, La Guadalupe, Cacahual, Pana Pana, Morichal </t>
  </si>
  <si>
    <t> Guaviare</t>
  </si>
  <si>
    <t>San José del Guaviare, El Retorno, Calamar, Miraflores</t>
  </si>
  <si>
    <t> Huila</t>
  </si>
  <si>
    <t xml:space="preserve">Garzón, Gigante, Agrado, Guadalupe, Pital, Tarqui, Suaza, Altamira </t>
  </si>
  <si>
    <t>Neiva, Campoalegre, Aipe, Palermo, Algeciras, Rivera, Yaguará, Tello, Hobo, Baraya, Teruel, Santa María, Colombia, Villavieja, Iquira</t>
  </si>
  <si>
    <t xml:space="preserve">La Plata, Tesalia, La Argentina, Paicol, Nátaga </t>
  </si>
  <si>
    <t xml:space="preserve">Pitalito, San Agustín, Timaná, Acevedo, Isnos, Oporapa, Saladoblanco, Palestina, Elías </t>
  </si>
  <si>
    <t> La Guajira</t>
  </si>
  <si>
    <t>4401</t>
  </si>
  <si>
    <t>Norte / Centro</t>
  </si>
  <si>
    <t>Riohacha, Maicao, Albania, Dibulla, Manaure, Uribia</t>
  </si>
  <si>
    <t>4402</t>
  </si>
  <si>
    <t xml:space="preserve">San Juan del Cesar, Fonseca, Villanueva, Barrancas, Hatonuevo, Urumita, El Molino, Distracción, La Jagua del Pilar </t>
  </si>
  <si>
    <t> Magdalena</t>
  </si>
  <si>
    <t>Centro</t>
  </si>
  <si>
    <t>Plato, Ariguaní, Chibolo, Nueva Granada, Tenerife, Sabanas de San Ángel</t>
  </si>
  <si>
    <t>Ciénaga, Fundación, Aracataca, El Retén, Puebloviejo, Algarrobo, Zona Bananera</t>
  </si>
  <si>
    <t>4704</t>
  </si>
  <si>
    <t xml:space="preserve">Río </t>
  </si>
  <si>
    <t xml:space="preserve">Pivijay, Sitionuevo, El Piñón, Remolino, Salamina, Cerro San Antonio, Concordia, Zapayán, Pedraza  </t>
  </si>
  <si>
    <t>4701</t>
  </si>
  <si>
    <t>Santa Marta</t>
  </si>
  <si>
    <t xml:space="preserve"> Santa Marta</t>
  </si>
  <si>
    <t>El Banco, Santa Ana, Pijiño del Carmen, Guamal, Santa Bárbara de Pinto, San Sebastián de Buenavista, San Zenón</t>
  </si>
  <si>
    <t> Meta</t>
  </si>
  <si>
    <t>Ariari</t>
  </si>
  <si>
    <t>Granada, Fuente de Oro, Lejanías, Uribe, San Juan de Arama, Mesetas, Puerto Lleras, El Castillo, El Dorado, Puerto Concordia, Vistahermosa, Puerto Rico, La Macarena, Mapiripán.</t>
  </si>
  <si>
    <t xml:space="preserve">Capital </t>
  </si>
  <si>
    <t xml:space="preserve">Villavicencio </t>
  </si>
  <si>
    <t xml:space="preserve">Piedemonte </t>
  </si>
  <si>
    <t>Acacías, San Martín, Cumaral, Restrepo, Guamal, Castilla La Nueva, San Carlos de Guaroa, Cubarral, Barranca de Upía, San Juanito, El Calvario</t>
  </si>
  <si>
    <t>5004</t>
  </si>
  <si>
    <t xml:space="preserve">Río Meta </t>
  </si>
  <si>
    <t>Puerto López, Puerto Gaitán, Cabuyaro</t>
  </si>
  <si>
    <t> Nariño</t>
  </si>
  <si>
    <t xml:space="preserve">Pasto, Sandoná, Chachagüí, El Tambo, Nariño, Yacuanquer, Tangua, Consaca, La Florida, El Peñol </t>
  </si>
  <si>
    <t xml:space="preserve">Centro Occidente </t>
  </si>
  <si>
    <t xml:space="preserve">Samaniego, Túquerres, Los Andes, Santacruz, Providencia, Guaitarilla, Ricaurte, Ospina, Linares, La Llanada, Ancuyá, Sapuyes, Mallama </t>
  </si>
  <si>
    <t xml:space="preserve">Costa </t>
  </si>
  <si>
    <t xml:space="preserve">San Andres de Tumaco, Barbacoas, El Charco, Olaya Herrera, La Tola, Francisco Pizarro, Mosquera, Magüi, Santa Bárbara, Roberto Payán </t>
  </si>
  <si>
    <t xml:space="preserve">La Unión, Albán, La Cruz, Buesaco, Taminango, Leiva, San Bernardo, San Pablo, El Rosario, Policarpa, Belén, San Lorenzo, Cumbitara, Colón, Arboleda, El Tablón de Gómez, San Pedro de Cartago </t>
  </si>
  <si>
    <t xml:space="preserve">Ipiales, Cumbal, Pupiales, Puerres, Guachucal, Cuaspud, Contadero, Córdoba, Gualmatán, Potosí, Funes, Iles, Aldana, Imués </t>
  </si>
  <si>
    <t> Norte de Santander</t>
  </si>
  <si>
    <t xml:space="preserve">Salazar, Gramalote, Arboledas, Villa Caro, Santiago, Lourdes, Cucutilla </t>
  </si>
  <si>
    <t xml:space="preserve">Tibú, Sardinata, El Tarra, Bucarasica </t>
  </si>
  <si>
    <t>Ocaña, Abrego, Convención, Teorama, El Carmen, San Calixto, La Esperanza, Cachirá, Hacarí, La Playa</t>
  </si>
  <si>
    <t xml:space="preserve">Cúcuta, Villa del Rosario, Los Patios, El Zulia, Puerto Santander, San Cayetano </t>
  </si>
  <si>
    <t>Sur Occidente</t>
  </si>
  <si>
    <t xml:space="preserve">Pamplona, Chítaga, Silos, Pamplonita, Cácota, Mutiscua </t>
  </si>
  <si>
    <t xml:space="preserve">Sur Oriente </t>
  </si>
  <si>
    <t xml:space="preserve">Chinácota, Toledo, Ragonvalia, Bochalema, Durania, Labateca, Herrán </t>
  </si>
  <si>
    <t> Putumayo</t>
  </si>
  <si>
    <t>8600</t>
  </si>
  <si>
    <t>Putumayo</t>
  </si>
  <si>
    <t>Mocoa, Villagarzón, Sibundoy, Puerto Guzmán, Santiago, San Francisco, Colón, Puerto Asís, Orito, Valle del Guamuez, San Miguel, Puerto Caicedo, Puerto Leguízamo</t>
  </si>
  <si>
    <t> Quindío</t>
  </si>
  <si>
    <t xml:space="preserve">Armenia, Calarcá, Buenavista </t>
  </si>
  <si>
    <t xml:space="preserve">Cordilleranos </t>
  </si>
  <si>
    <t xml:space="preserve">Génova, Pijao, Córdoba </t>
  </si>
  <si>
    <t>Fría</t>
  </si>
  <si>
    <t xml:space="preserve">Filandia, Salento </t>
  </si>
  <si>
    <t xml:space="preserve">Circasia </t>
  </si>
  <si>
    <t xml:space="preserve">Valle </t>
  </si>
  <si>
    <t>La Tebaida, Montenegro, Quimbaya</t>
  </si>
  <si>
    <t> Risaralda</t>
  </si>
  <si>
    <t xml:space="preserve">Vertiente Oriental </t>
  </si>
  <si>
    <t xml:space="preserve">Pereira, Dosquebradas, Santa Rosa de Cabal, La Virginia, Marsella </t>
  </si>
  <si>
    <t xml:space="preserve">Vertiente Occidente </t>
  </si>
  <si>
    <t xml:space="preserve">Belén de Umbría, Apía, Quinchía, Santuario, Guática, La Celia, Balboa </t>
  </si>
  <si>
    <t xml:space="preserve">Vertiente del Pacífico </t>
  </si>
  <si>
    <t xml:space="preserve">Mistrató, Pueblo Rico </t>
  </si>
  <si>
    <t> San Andrés y Providencia</t>
  </si>
  <si>
    <t>San Andrés, Providencia</t>
  </si>
  <si>
    <t> Santander</t>
  </si>
  <si>
    <t xml:space="preserve">Comunera </t>
  </si>
  <si>
    <t xml:space="preserve">Socorro, Oiba, Contratación, Simacota, Suaita, Guadalupe, Palmar, Chima, Hato, Palmas del Socorro, Santa Helena del Opón, Galán, Guapotá, El Guacamayo, Confines, Gámbita </t>
  </si>
  <si>
    <t xml:space="preserve">García Rovira </t>
  </si>
  <si>
    <t xml:space="preserve">Málaga, Capitanejo, San Andrés, Cerrito, Concepción, Guaca, San José de Miranda, Molagavita, Carcasí, Enciso, Cepitá, San Miguel, Macaravita </t>
  </si>
  <si>
    <t xml:space="preserve">Guanentá </t>
  </si>
  <si>
    <t xml:space="preserve">San Gil, Charalá, Mogotes, Villanueva, Curití, Barichara, Aratoca, Valle de San José, Pinchote, Páramo, Onzaga, Coromoro, Ocamonte, San Joaquín, Cabrera, Encino, Jordán </t>
  </si>
  <si>
    <t xml:space="preserve">Mares </t>
  </si>
  <si>
    <t xml:space="preserve">Barrancabermeja, Puerto Wilches, San Vicente de Chucurí, Sabana de Torres, El Carmen de Chucurí, Zapatoca, Betulia </t>
  </si>
  <si>
    <t xml:space="preserve">Soto </t>
  </si>
  <si>
    <t xml:space="preserve">Bucaramanga, Floridablanca, Girón, Piedecuesta, Lebrija, Rionegro, El Playón, Los Santos, Vetas, Matanza, California, Suratá, Charta, Tona, Santa Bárbara </t>
  </si>
  <si>
    <t>Vélez</t>
  </si>
  <si>
    <t>Barbosa, Vélez, Puente Nacional, La Belleza, Güepsa, Florián, Bolívar, El Peñón, Jesús María, La Paz, Guavatá, Chipatá, Albania, San Benito, Sucre, Aguada, Cimitarra, Puerto Parra, Landázuri</t>
  </si>
  <si>
    <t> Sucre</t>
  </si>
  <si>
    <t xml:space="preserve">Mojana </t>
  </si>
  <si>
    <t>Majagual, Sucre, Guaranda</t>
  </si>
  <si>
    <t>Montes de María</t>
  </si>
  <si>
    <t xml:space="preserve">Sincelejo, Ovejas, Morroa, Coloso, Chalán </t>
  </si>
  <si>
    <t>Morrosquillo</t>
  </si>
  <si>
    <t xml:space="preserve"> Santiago de Tolú, San Onofre, Tolú Viejo, Palmito, Coveñas </t>
  </si>
  <si>
    <t xml:space="preserve">Sabanas </t>
  </si>
  <si>
    <t>Corozal, San Luis de Sincé, Sampués, Galeras, San Pedro, Los Palmitos, Buenavista, San Juan de Betulia, El Roble</t>
  </si>
  <si>
    <t xml:space="preserve"> San Jorge </t>
  </si>
  <si>
    <t xml:space="preserve">San Marcos, La Unión, San Benito Abad, Caimito </t>
  </si>
  <si>
    <t> Tolima</t>
  </si>
  <si>
    <t xml:space="preserve">Mariquita, Honda, Fresno, Armero, Ambalema, Palocabildo, Falan </t>
  </si>
  <si>
    <t xml:space="preserve">Melgar, Carmen de Apicalá, Icononzo, Cunday, Villarica </t>
  </si>
  <si>
    <t xml:space="preserve">Chaparral, Natagaima, Ortega, Planadas, Ataco, Coyaima, Rioblanco, San Antonio, Roncesvalles </t>
  </si>
  <si>
    <t xml:space="preserve">Ibague </t>
  </si>
  <si>
    <t>Ibagué, Espinal, Flandes, Cajamarca, Rovira, San Luis, Alvarado, Valle de San Juan, Anzoátegui, Coello, Piedras</t>
  </si>
  <si>
    <t xml:space="preserve"> Suroriente </t>
  </si>
  <si>
    <t xml:space="preserve">Purificación, Guamo, Saldaña, Prado, Dolores, Suárez, Alpujarra </t>
  </si>
  <si>
    <t xml:space="preserve">Nevados </t>
  </si>
  <si>
    <t xml:space="preserve">Líbano, Venadillo, Lérida, Villahermosa, Santa Isabel, Herveo, Murillo, Casabianca </t>
  </si>
  <si>
    <t> Valle del Cauca</t>
  </si>
  <si>
    <t xml:space="preserve">Tuluá, Guadalajara de Buga, El Cerrito, Guacarí, Andalucía, Bugalagrande, Ginebra, Calima, Restrepo, Yotoco, Trujillo, San Pedro, Riofrío </t>
  </si>
  <si>
    <t>Cartago, Zarzal, La Unión, Roldanillo, Ansermanuevo, Alcalá, Obando, La Victoria, Toro, El Dovio, Bolívar, Argelia, Versalles, El Cairo, El Águila, Ulloa</t>
  </si>
  <si>
    <t xml:space="preserve"> Occidente </t>
  </si>
  <si>
    <t xml:space="preserve">Buenaventura </t>
  </si>
  <si>
    <t xml:space="preserve">Sevilla, Caicedonia </t>
  </si>
  <si>
    <t xml:space="preserve">Cali, Palmira, Yumbo, Jamundí, Pradera, Florida, Candelaria, Dagua, Vijes, La Cumbre </t>
  </si>
  <si>
    <t> Vaupés</t>
  </si>
  <si>
    <t>Mitú, Caruru, Taraira, Pacoa, Papunaua, Yavaraté</t>
  </si>
  <si>
    <t> Vichada</t>
  </si>
  <si>
    <t>Vichada</t>
  </si>
  <si>
    <t xml:space="preserve">Puerto Carreño, La Primavera, Cumaribo, Santa Rosalía </t>
  </si>
  <si>
    <t>INSTITUTO NACIONAL DE VÍAS
DIRECCIÓN TÉCNICA Y DE ESTRUCTURACIÓN - SUBDIRECCIÓN DE PLANIFICACIÓN DE INFRAESTRUCTURA
ANÁLISIS DE PRECIOS UNITARIOS DE REFERENCIA REGIONALIZADOS 2023-1</t>
  </si>
  <si>
    <t>OBSERVACIONES</t>
  </si>
  <si>
    <t>ÍNDICE DE ÍTEMS  DE ANÁLISIS DE PRECIOS UNITARIOS - APU</t>
  </si>
  <si>
    <t>ÍTEM</t>
  </si>
  <si>
    <t>UNIDAD</t>
  </si>
  <si>
    <t>DESCRIPCIÓN ACTIVIDAD</t>
  </si>
  <si>
    <t xml:space="preserve">GRUPO DE AJUSTE </t>
  </si>
  <si>
    <t>SUBTOTAL EQUIPOS</t>
  </si>
  <si>
    <t>SUBTOTAL MATERIALES</t>
  </si>
  <si>
    <t>SUBTOTAL TRANSPORTE</t>
  </si>
  <si>
    <t>SUBTOTAL MANO DE OBRA</t>
  </si>
  <si>
    <t>COSTO DIRECTO</t>
  </si>
  <si>
    <t>PRECIO UNITARIO TOTAL ($ COP)</t>
  </si>
  <si>
    <t>200.1.1</t>
  </si>
  <si>
    <t>C$33$</t>
  </si>
  <si>
    <t>200.1.2</t>
  </si>
  <si>
    <t>200.2.1</t>
  </si>
  <si>
    <t>200.2.2</t>
  </si>
  <si>
    <t>201.7</t>
  </si>
  <si>
    <t>201.8</t>
  </si>
  <si>
    <t>201.9</t>
  </si>
  <si>
    <t>201.10</t>
  </si>
  <si>
    <t>201.11</t>
  </si>
  <si>
    <t>201.14</t>
  </si>
  <si>
    <t>201.15</t>
  </si>
  <si>
    <t>201.16</t>
  </si>
  <si>
    <t>201.19</t>
  </si>
  <si>
    <t>201.20</t>
  </si>
  <si>
    <t>201.21</t>
  </si>
  <si>
    <t>203.1</t>
  </si>
  <si>
    <t>203.2</t>
  </si>
  <si>
    <t>203.3</t>
  </si>
  <si>
    <t>203.4</t>
  </si>
  <si>
    <t>203.5</t>
  </si>
  <si>
    <t>203.6</t>
  </si>
  <si>
    <t>203.7</t>
  </si>
  <si>
    <t>203.8</t>
  </si>
  <si>
    <t>203.9</t>
  </si>
  <si>
    <t>203.10</t>
  </si>
  <si>
    <t>203.11</t>
  </si>
  <si>
    <t>203.12</t>
  </si>
  <si>
    <t>210.1.1</t>
  </si>
  <si>
    <t>210.1.2</t>
  </si>
  <si>
    <t>210.2.1</t>
  </si>
  <si>
    <t>210.2.2</t>
  </si>
  <si>
    <t>210.2.3</t>
  </si>
  <si>
    <t>210.2.4</t>
  </si>
  <si>
    <t>211.1</t>
  </si>
  <si>
    <t>220.1</t>
  </si>
  <si>
    <t>221.1</t>
  </si>
  <si>
    <t>221.2</t>
  </si>
  <si>
    <t>223.1</t>
  </si>
  <si>
    <t>223.2</t>
  </si>
  <si>
    <t>223.3.1</t>
  </si>
  <si>
    <t>223.3.2.1</t>
  </si>
  <si>
    <t>223.3.2.2</t>
  </si>
  <si>
    <t>223.3.2.3</t>
  </si>
  <si>
    <t>223.3.3</t>
  </si>
  <si>
    <t>230.1</t>
  </si>
  <si>
    <t>231.1.1</t>
  </si>
  <si>
    <t>231.1.2</t>
  </si>
  <si>
    <t>232.1</t>
  </si>
  <si>
    <t>233.1</t>
  </si>
  <si>
    <t>233.10</t>
  </si>
  <si>
    <t>234.1</t>
  </si>
  <si>
    <t>235.1</t>
  </si>
  <si>
    <t>235.10</t>
  </si>
  <si>
    <t>235.11</t>
  </si>
  <si>
    <t>236.1</t>
  </si>
  <si>
    <t>236.10</t>
  </si>
  <si>
    <t>236.11</t>
  </si>
  <si>
    <t>237.1.1</t>
  </si>
  <si>
    <t>237.1.2.1</t>
  </si>
  <si>
    <t>237.1.2.2</t>
  </si>
  <si>
    <t>237.1.3.1</t>
  </si>
  <si>
    <t>237.1.3.2</t>
  </si>
  <si>
    <t>237.1.3.3</t>
  </si>
  <si>
    <t>237.1.3.4</t>
  </si>
  <si>
    <t>237.1.4.1</t>
  </si>
  <si>
    <t>237.1.4.2</t>
  </si>
  <si>
    <t>237.1.5.1</t>
  </si>
  <si>
    <t>237.1.5.2</t>
  </si>
  <si>
    <t>237.1.5.3</t>
  </si>
  <si>
    <t>237.1.5.4</t>
  </si>
  <si>
    <t>310.1</t>
  </si>
  <si>
    <t>311.1</t>
  </si>
  <si>
    <t>312.1</t>
  </si>
  <si>
    <t>312.2</t>
  </si>
  <si>
    <t>312.3</t>
  </si>
  <si>
    <t>312.4</t>
  </si>
  <si>
    <t>320.1.1</t>
  </si>
  <si>
    <t>320.1.2</t>
  </si>
  <si>
    <t>320.2.1</t>
  </si>
  <si>
    <t>320.2.2</t>
  </si>
  <si>
    <t>320.3.1</t>
  </si>
  <si>
    <t>320.3.2</t>
  </si>
  <si>
    <t>320.4.1</t>
  </si>
  <si>
    <t>320.4.2</t>
  </si>
  <si>
    <t>320.5.1</t>
  </si>
  <si>
    <t>320.5.2</t>
  </si>
  <si>
    <t>320.6.1</t>
  </si>
  <si>
    <t>320.6.2</t>
  </si>
  <si>
    <t>321.1</t>
  </si>
  <si>
    <t>321.2</t>
  </si>
  <si>
    <t>323.1</t>
  </si>
  <si>
    <t>323.2.1</t>
  </si>
  <si>
    <t>323.2.2</t>
  </si>
  <si>
    <t>323.3.1</t>
  </si>
  <si>
    <t>323.3.2</t>
  </si>
  <si>
    <t>323.4</t>
  </si>
  <si>
    <t>323.5.1</t>
  </si>
  <si>
    <t>323.5.2</t>
  </si>
  <si>
    <t>323.6.1</t>
  </si>
  <si>
    <t>323.6.2</t>
  </si>
  <si>
    <t>330.1.1</t>
  </si>
  <si>
    <t>330.1.2</t>
  </si>
  <si>
    <t>330.2.1</t>
  </si>
  <si>
    <t>330.2.2</t>
  </si>
  <si>
    <t>330.3.1</t>
  </si>
  <si>
    <t>330.3.2</t>
  </si>
  <si>
    <t>330.4.1</t>
  </si>
  <si>
    <t>330.4.2</t>
  </si>
  <si>
    <t>330.5.1</t>
  </si>
  <si>
    <t>330.5.2</t>
  </si>
  <si>
    <t>330.6.1</t>
  </si>
  <si>
    <t>330.6.2</t>
  </si>
  <si>
    <t>340.1</t>
  </si>
  <si>
    <t>340.2</t>
  </si>
  <si>
    <t>340.3</t>
  </si>
  <si>
    <t>341.1</t>
  </si>
  <si>
    <t>341.2</t>
  </si>
  <si>
    <t>350.1</t>
  </si>
  <si>
    <t>350.2</t>
  </si>
  <si>
    <t>350.3</t>
  </si>
  <si>
    <t>350.4</t>
  </si>
  <si>
    <t>350.5</t>
  </si>
  <si>
    <t>350.6</t>
  </si>
  <si>
    <t>350.7</t>
  </si>
  <si>
    <t>350.8</t>
  </si>
  <si>
    <t>350.9</t>
  </si>
  <si>
    <t>410.1</t>
  </si>
  <si>
    <t>410.2</t>
  </si>
  <si>
    <t>410.3</t>
  </si>
  <si>
    <t>411.1</t>
  </si>
  <si>
    <t>411.2</t>
  </si>
  <si>
    <t>411.3</t>
  </si>
  <si>
    <t>411.4</t>
  </si>
  <si>
    <t>411.5</t>
  </si>
  <si>
    <t>411.6</t>
  </si>
  <si>
    <t>413.1</t>
  </si>
  <si>
    <t>413.2</t>
  </si>
  <si>
    <t>413.3</t>
  </si>
  <si>
    <t>414.1</t>
  </si>
  <si>
    <t>414.2</t>
  </si>
  <si>
    <t>414.3</t>
  </si>
  <si>
    <t>414.4</t>
  </si>
  <si>
    <t>414.5</t>
  </si>
  <si>
    <t>414.6</t>
  </si>
  <si>
    <t>415.1</t>
  </si>
  <si>
    <t>415.2</t>
  </si>
  <si>
    <t>415.3</t>
  </si>
  <si>
    <t>415.4</t>
  </si>
  <si>
    <t>418.1</t>
  </si>
  <si>
    <t>420.1</t>
  </si>
  <si>
    <t>420.2</t>
  </si>
  <si>
    <t>420.3</t>
  </si>
  <si>
    <t>421.1</t>
  </si>
  <si>
    <t>421.2</t>
  </si>
  <si>
    <t>421.3</t>
  </si>
  <si>
    <t>421.4</t>
  </si>
  <si>
    <t>430.1.1</t>
  </si>
  <si>
    <t>430.1.2</t>
  </si>
  <si>
    <t>430.2.1</t>
  </si>
  <si>
    <t>430.2.2</t>
  </si>
  <si>
    <t>430.3.1</t>
  </si>
  <si>
    <t>430.3.2</t>
  </si>
  <si>
    <t>430.4.1</t>
  </si>
  <si>
    <t>430.4.2</t>
  </si>
  <si>
    <t>432.1</t>
  </si>
  <si>
    <t>432.2</t>
  </si>
  <si>
    <t>433.1</t>
  </si>
  <si>
    <t>433.2</t>
  </si>
  <si>
    <t>433.3</t>
  </si>
  <si>
    <t>433.4</t>
  </si>
  <si>
    <t>433.5</t>
  </si>
  <si>
    <t>433.6</t>
  </si>
  <si>
    <t>433.7</t>
  </si>
  <si>
    <t>433.8</t>
  </si>
  <si>
    <t>440.1</t>
  </si>
  <si>
    <t>440.2</t>
  </si>
  <si>
    <t>440.3</t>
  </si>
  <si>
    <t>440.4.1</t>
  </si>
  <si>
    <t>440.4.2</t>
  </si>
  <si>
    <t>440.5</t>
  </si>
  <si>
    <t>440.6</t>
  </si>
  <si>
    <t>440.7</t>
  </si>
  <si>
    <t>440.8</t>
  </si>
  <si>
    <t>442.1</t>
  </si>
  <si>
    <t>442.2</t>
  </si>
  <si>
    <t>442.3</t>
  </si>
  <si>
    <t>442.4</t>
  </si>
  <si>
    <t>450.1</t>
  </si>
  <si>
    <t>450.1P</t>
  </si>
  <si>
    <t>450.2</t>
  </si>
  <si>
    <t>450.2P</t>
  </si>
  <si>
    <t>450.3</t>
  </si>
  <si>
    <t>450.3P</t>
  </si>
  <si>
    <t>450.4</t>
  </si>
  <si>
    <t>Pavimentos con Asfalto y otros*</t>
  </si>
  <si>
    <t>450.4P</t>
  </si>
  <si>
    <t>450.5</t>
  </si>
  <si>
    <t>450.5P</t>
  </si>
  <si>
    <t>450.6</t>
  </si>
  <si>
    <t>450.6P</t>
  </si>
  <si>
    <t>450.7</t>
  </si>
  <si>
    <t>450.7P</t>
  </si>
  <si>
    <t>450.8</t>
  </si>
  <si>
    <t>450.10</t>
  </si>
  <si>
    <t>450.11</t>
  </si>
  <si>
    <t>450.12</t>
  </si>
  <si>
    <t>450.13</t>
  </si>
  <si>
    <t>451.1</t>
  </si>
  <si>
    <t>451.1P</t>
  </si>
  <si>
    <t>451.2</t>
  </si>
  <si>
    <t>451.2P</t>
  </si>
  <si>
    <t>451.3</t>
  </si>
  <si>
    <t>451.3P</t>
  </si>
  <si>
    <t>451.4</t>
  </si>
  <si>
    <t>452.1</t>
  </si>
  <si>
    <t>452.1P</t>
  </si>
  <si>
    <t>452.2</t>
  </si>
  <si>
    <t>452.2P</t>
  </si>
  <si>
    <t>452.3</t>
  </si>
  <si>
    <t>452.3P</t>
  </si>
  <si>
    <t>452.4</t>
  </si>
  <si>
    <t>452.4P</t>
  </si>
  <si>
    <t>453.1</t>
  </si>
  <si>
    <t>453.1P</t>
  </si>
  <si>
    <t>457.1</t>
  </si>
  <si>
    <t>457.2</t>
  </si>
  <si>
    <t>457.3</t>
  </si>
  <si>
    <t>460.1.1</t>
  </si>
  <si>
    <t>460.1.2</t>
  </si>
  <si>
    <t>461.1</t>
  </si>
  <si>
    <t>461.2</t>
  </si>
  <si>
    <t>462.1.1</t>
  </si>
  <si>
    <t>462.1.2</t>
  </si>
  <si>
    <t xml:space="preserve">462.2.1 </t>
  </si>
  <si>
    <t>462.2.2</t>
  </si>
  <si>
    <t>464.1.1</t>
  </si>
  <si>
    <t>464.1.2</t>
  </si>
  <si>
    <t>465.1</t>
  </si>
  <si>
    <t>465.2</t>
  </si>
  <si>
    <t>466.1</t>
  </si>
  <si>
    <t>466.2</t>
  </si>
  <si>
    <t>467.1</t>
  </si>
  <si>
    <t>467.2</t>
  </si>
  <si>
    <t>467.3</t>
  </si>
  <si>
    <t>500.1.1</t>
  </si>
  <si>
    <t>500.1.2</t>
  </si>
  <si>
    <t>500.2</t>
  </si>
  <si>
    <t>501.1</t>
  </si>
  <si>
    <t>501.10</t>
  </si>
  <si>
    <t>501.20</t>
  </si>
  <si>
    <t>505.1</t>
  </si>
  <si>
    <t>510.1</t>
  </si>
  <si>
    <t>600.1.1</t>
  </si>
  <si>
    <t>600.2.1</t>
  </si>
  <si>
    <t>600.2.2</t>
  </si>
  <si>
    <t>600.2.3</t>
  </si>
  <si>
    <t>600.2.4</t>
  </si>
  <si>
    <t>610.1</t>
  </si>
  <si>
    <t>610.2</t>
  </si>
  <si>
    <t>610.3</t>
  </si>
  <si>
    <t>610.4</t>
  </si>
  <si>
    <t>610.5</t>
  </si>
  <si>
    <t>610.6</t>
  </si>
  <si>
    <t>610.7</t>
  </si>
  <si>
    <t>610.8</t>
  </si>
  <si>
    <t>610.9</t>
  </si>
  <si>
    <t>610.10</t>
  </si>
  <si>
    <t>611.1.1</t>
  </si>
  <si>
    <t>611.1.2</t>
  </si>
  <si>
    <t>611.1.3</t>
  </si>
  <si>
    <t>611.1.4</t>
  </si>
  <si>
    <t>620.1</t>
  </si>
  <si>
    <t>620.2</t>
  </si>
  <si>
    <t>620.3</t>
  </si>
  <si>
    <t>621.1.1</t>
  </si>
  <si>
    <t>621.1.2</t>
  </si>
  <si>
    <t>621.2</t>
  </si>
  <si>
    <t>621.3</t>
  </si>
  <si>
    <t>621.4</t>
  </si>
  <si>
    <t>621.5</t>
  </si>
  <si>
    <t>621.5P</t>
  </si>
  <si>
    <t>621.6</t>
  </si>
  <si>
    <t>621.7</t>
  </si>
  <si>
    <t>621.8</t>
  </si>
  <si>
    <t>622.1</t>
  </si>
  <si>
    <t>622.2</t>
  </si>
  <si>
    <t>622.3</t>
  </si>
  <si>
    <t>622.4</t>
  </si>
  <si>
    <t>622.5</t>
  </si>
  <si>
    <t>623.1</t>
  </si>
  <si>
    <t>623.2</t>
  </si>
  <si>
    <t>630.1.1</t>
  </si>
  <si>
    <t>630.1.2</t>
  </si>
  <si>
    <t>630.1.3.1</t>
  </si>
  <si>
    <t>630.1.3.2</t>
  </si>
  <si>
    <t>630.1.4.1</t>
  </si>
  <si>
    <t>630.1.4.2</t>
  </si>
  <si>
    <t>630.1.5.1</t>
  </si>
  <si>
    <t>630.1.6</t>
  </si>
  <si>
    <t>630.1.7</t>
  </si>
  <si>
    <t>632.1.1</t>
  </si>
  <si>
    <t>632.1.2</t>
  </si>
  <si>
    <t>640.1</t>
  </si>
  <si>
    <t>640.2</t>
  </si>
  <si>
    <t>641.1</t>
  </si>
  <si>
    <t>642.1</t>
  </si>
  <si>
    <t>642.2.1</t>
  </si>
  <si>
    <t>642.2.2</t>
  </si>
  <si>
    <t>650.2</t>
  </si>
  <si>
    <t>650.3</t>
  </si>
  <si>
    <t>650.4</t>
  </si>
  <si>
    <t>660.1.1</t>
  </si>
  <si>
    <t>660.1.2</t>
  </si>
  <si>
    <t>660.1.3</t>
  </si>
  <si>
    <t>660.1.4</t>
  </si>
  <si>
    <t>661.1.1</t>
  </si>
  <si>
    <t>661.1.2</t>
  </si>
  <si>
    <t>661.1.3</t>
  </si>
  <si>
    <t>662.1</t>
  </si>
  <si>
    <t>662.2</t>
  </si>
  <si>
    <t>663.1</t>
  </si>
  <si>
    <t>670.1</t>
  </si>
  <si>
    <t>670.2</t>
  </si>
  <si>
    <t>670.3</t>
  </si>
  <si>
    <t>670.5</t>
  </si>
  <si>
    <t>670.5P</t>
  </si>
  <si>
    <t>671.1</t>
  </si>
  <si>
    <t>671.2</t>
  </si>
  <si>
    <t>671.3</t>
  </si>
  <si>
    <t>671.4</t>
  </si>
  <si>
    <t>672.1</t>
  </si>
  <si>
    <t>672.2</t>
  </si>
  <si>
    <t>672.3</t>
  </si>
  <si>
    <t>672.4</t>
  </si>
  <si>
    <t>673.1.1</t>
  </si>
  <si>
    <t>673.1.2</t>
  </si>
  <si>
    <t>673.2</t>
  </si>
  <si>
    <t>673.3.1</t>
  </si>
  <si>
    <t>673.3.2</t>
  </si>
  <si>
    <t>673.3.3</t>
  </si>
  <si>
    <t>674.1</t>
  </si>
  <si>
    <t>674.2</t>
  </si>
  <si>
    <t>680.1</t>
  </si>
  <si>
    <t>680.2</t>
  </si>
  <si>
    <t>680.3</t>
  </si>
  <si>
    <t>681.1</t>
  </si>
  <si>
    <t>681.2</t>
  </si>
  <si>
    <t>681.3</t>
  </si>
  <si>
    <t>681.4</t>
  </si>
  <si>
    <t>681.5</t>
  </si>
  <si>
    <t>683.1</t>
  </si>
  <si>
    <t>683.2</t>
  </si>
  <si>
    <t>683.3</t>
  </si>
  <si>
    <t>683.4</t>
  </si>
  <si>
    <t>683.5</t>
  </si>
  <si>
    <t>683.6</t>
  </si>
  <si>
    <t>685.8.1</t>
  </si>
  <si>
    <t>685.8.2.1</t>
  </si>
  <si>
    <t>685.8.2.2</t>
  </si>
  <si>
    <t>686.1</t>
  </si>
  <si>
    <t>686.2</t>
  </si>
  <si>
    <t>690.1.1</t>
  </si>
  <si>
    <t>690.1.2</t>
  </si>
  <si>
    <t>690.1.3</t>
  </si>
  <si>
    <t>700.1</t>
  </si>
  <si>
    <t>700.2</t>
  </si>
  <si>
    <t>700.3</t>
  </si>
  <si>
    <t>700.4</t>
  </si>
  <si>
    <t>701.1.1</t>
  </si>
  <si>
    <t>701.1.2</t>
  </si>
  <si>
    <t>702.1.1</t>
  </si>
  <si>
    <t>703.1.1</t>
  </si>
  <si>
    <t>703.1.2</t>
  </si>
  <si>
    <t>703.1.3</t>
  </si>
  <si>
    <t>703.2.1</t>
  </si>
  <si>
    <t>703.2.2</t>
  </si>
  <si>
    <t>703.2.3</t>
  </si>
  <si>
    <t>703.3</t>
  </si>
  <si>
    <t>703.4</t>
  </si>
  <si>
    <t>703.5</t>
  </si>
  <si>
    <t>710.1.1</t>
  </si>
  <si>
    <t>710.1.2</t>
  </si>
  <si>
    <t>710.1.3</t>
  </si>
  <si>
    <t>710.1.4</t>
  </si>
  <si>
    <t>710.1.5</t>
  </si>
  <si>
    <t>710.2.1</t>
  </si>
  <si>
    <t>710.2.2</t>
  </si>
  <si>
    <t>710.2.3</t>
  </si>
  <si>
    <t>730.1</t>
  </si>
  <si>
    <t>730.2</t>
  </si>
  <si>
    <t>730.3</t>
  </si>
  <si>
    <t>730.4</t>
  </si>
  <si>
    <t>731.1</t>
  </si>
  <si>
    <t>731.2</t>
  </si>
  <si>
    <t>732.1</t>
  </si>
  <si>
    <t>740.1</t>
  </si>
  <si>
    <t>741.1.1</t>
  </si>
  <si>
    <t>741.1.2</t>
  </si>
  <si>
    <t>800.1</t>
  </si>
  <si>
    <t>800.2</t>
  </si>
  <si>
    <t>800.3</t>
  </si>
  <si>
    <t>800.4</t>
  </si>
  <si>
    <t>801.1</t>
  </si>
  <si>
    <t>802.1</t>
  </si>
  <si>
    <t>802.2</t>
  </si>
  <si>
    <t>802.3</t>
  </si>
  <si>
    <t>802.4</t>
  </si>
  <si>
    <t>802.5</t>
  </si>
  <si>
    <t>802.6</t>
  </si>
  <si>
    <t>802.7</t>
  </si>
  <si>
    <t>802.8</t>
  </si>
  <si>
    <t>810.1</t>
  </si>
  <si>
    <t>810.2</t>
  </si>
  <si>
    <t>810.3</t>
  </si>
  <si>
    <t>811.1.1</t>
  </si>
  <si>
    <t>811.1.2</t>
  </si>
  <si>
    <t>812.1</t>
  </si>
  <si>
    <t>812.2</t>
  </si>
  <si>
    <t>812.3</t>
  </si>
  <si>
    <t>812.4</t>
  </si>
  <si>
    <t>820.1.1</t>
  </si>
  <si>
    <t>820.1.2</t>
  </si>
  <si>
    <t>820.1.3</t>
  </si>
  <si>
    <t>820.1.4</t>
  </si>
  <si>
    <t>840.1</t>
  </si>
  <si>
    <t>840.2</t>
  </si>
  <si>
    <t>840.3</t>
  </si>
  <si>
    <t>840.4</t>
  </si>
  <si>
    <t>840.5</t>
  </si>
  <si>
    <t>840.6</t>
  </si>
  <si>
    <t>840.7</t>
  </si>
  <si>
    <t>840.8</t>
  </si>
  <si>
    <t>850.1</t>
  </si>
  <si>
    <t>850.2</t>
  </si>
  <si>
    <t>850.3</t>
  </si>
  <si>
    <t>850.4</t>
  </si>
  <si>
    <t>850.15</t>
  </si>
  <si>
    <t>850.16</t>
  </si>
  <si>
    <t>900.1</t>
  </si>
  <si>
    <t>900.2.1</t>
  </si>
  <si>
    <t>900.2.2</t>
  </si>
  <si>
    <t>900.2.3</t>
  </si>
  <si>
    <t>900.3.1</t>
  </si>
  <si>
    <t>900.3.2</t>
  </si>
  <si>
    <t>900.3.3</t>
  </si>
  <si>
    <t>INSTITUTO NACIONAL DE VÍAS
SUBDIRECCIÓN DE PLANIFICACIÓN DE INFRAESTRUCTURA
ANÁLISIS DE PRECIOS UNITARIOS DE REFERENCIA REGIONALIZADOS 2023-1</t>
  </si>
  <si>
    <t xml:space="preserve">LISTADO DE MATERIALES </t>
  </si>
  <si>
    <t>Código</t>
  </si>
  <si>
    <t>unidad</t>
  </si>
  <si>
    <t>Insumo</t>
  </si>
  <si>
    <t>Precio ($ COP)</t>
  </si>
  <si>
    <t>CATEGORÍA</t>
  </si>
  <si>
    <t>B0010045</t>
  </si>
  <si>
    <t>kg</t>
  </si>
  <si>
    <t>Abrasivo para sandblasting (arena sílica, de cuarzo y/o abrasivo sintético)</t>
  </si>
  <si>
    <t>Agregados</t>
  </si>
  <si>
    <t>B0020001</t>
  </si>
  <si>
    <t>Acero A-36 para estructura metálica</t>
  </si>
  <si>
    <t>Acero, alambres, soldadura y mallas metálicas</t>
  </si>
  <si>
    <t>B0020004</t>
  </si>
  <si>
    <t>Acero A-37</t>
  </si>
  <si>
    <t>B0020002</t>
  </si>
  <si>
    <t>Acero A-40</t>
  </si>
  <si>
    <t>B0020003</t>
  </si>
  <si>
    <t>Acero de refuerzo PDR-60, Fy: 4200 kg/cm2</t>
  </si>
  <si>
    <t>B0014905</t>
  </si>
  <si>
    <t>Adhesivo bituminoso para tacha</t>
  </si>
  <si>
    <t>Aditivos y adhesivos</t>
  </si>
  <si>
    <t>B0014896</t>
  </si>
  <si>
    <t>Adhesivo epoxico para pega de concreto endurecido  y concreto fresco</t>
  </si>
  <si>
    <t>B003003</t>
  </si>
  <si>
    <t>Aditivo acelerante de fraguado para concreto hidraulico</t>
  </si>
  <si>
    <t>B0014899</t>
  </si>
  <si>
    <t>Aditivo acuoso acelerante de fraguado y resistencia del concreto</t>
  </si>
  <si>
    <t>B0030001</t>
  </si>
  <si>
    <t>Aditivo curador para pilotes</t>
  </si>
  <si>
    <t>B003004</t>
  </si>
  <si>
    <t xml:space="preserve">Aditivo inclusor de aire para concreto </t>
  </si>
  <si>
    <t>B003007</t>
  </si>
  <si>
    <t>Aditivo para modificar la reología</t>
  </si>
  <si>
    <t>B003009</t>
  </si>
  <si>
    <t>Aditivo retardante de fraguado</t>
  </si>
  <si>
    <t>B003010</t>
  </si>
  <si>
    <t>Aditivos mejoradores de adherencia</t>
  </si>
  <si>
    <t>B0043090</t>
  </si>
  <si>
    <t>u</t>
  </si>
  <si>
    <t>Adoquín grama 20cm x 20cm e=8cm</t>
  </si>
  <si>
    <t>Prefabricados</t>
  </si>
  <si>
    <t>B0043080</t>
  </si>
  <si>
    <t>m2</t>
  </si>
  <si>
    <t>Adoquín rectangular biselado de 10cm x 20cm e=8cm</t>
  </si>
  <si>
    <t>B0053101</t>
  </si>
  <si>
    <t>m3</t>
  </si>
  <si>
    <t>Agregado fino para concreto (tamaño máximo 4,75mm - arena natural o trituración de roca, gravas, y/o escorias)</t>
  </si>
  <si>
    <t>B0053161</t>
  </si>
  <si>
    <t>Agregado fino para lechada asfáltica (trituración de piedra de cantera o grava natural - cantidad max de arena: 25% total de la mezcla de agregados)</t>
  </si>
  <si>
    <t>B0053192</t>
  </si>
  <si>
    <t>Agregado fino para mezcla asfáltica (arena de trituración de roca de cantera o de grava natural y arena natural - cantidad máxima de arena natural: 50% del agregado fino)</t>
  </si>
  <si>
    <t>B0053102</t>
  </si>
  <si>
    <t>Agregado fino tamaño No. 2 -  NTC 2240</t>
  </si>
  <si>
    <t>B0053103</t>
  </si>
  <si>
    <t>Agregado grueso (grava, grava triturada y/o roca triturada)</t>
  </si>
  <si>
    <t>B0053193</t>
  </si>
  <si>
    <t>Agregado grueso para mezcla asfáltica (trituración de roca y/o de grava)</t>
  </si>
  <si>
    <t>B0053100</t>
  </si>
  <si>
    <t>Agregado para concreto hidráulico</t>
  </si>
  <si>
    <t>B0053160</t>
  </si>
  <si>
    <t>Agregado para lechada asfáltica gradación tipo LA 10</t>
  </si>
  <si>
    <t>B0053150</t>
  </si>
  <si>
    <t>Agregado para lechada asfáltica gradación tipo LA 13</t>
  </si>
  <si>
    <t>B0053180</t>
  </si>
  <si>
    <t>Agregado para lechada asfáltica gradación tipo LA 3</t>
  </si>
  <si>
    <t>B0053170</t>
  </si>
  <si>
    <t>Agregado para lechada asfáltica gradación tipo LA 5</t>
  </si>
  <si>
    <t>B0053111</t>
  </si>
  <si>
    <t>Agregado para tratamiento superficial doble tipo TSD-10</t>
  </si>
  <si>
    <t>B0053112</t>
  </si>
  <si>
    <t>Agregado para tratamiento superficial doble tipo TSD-25</t>
  </si>
  <si>
    <t>B0053121</t>
  </si>
  <si>
    <t>Agregado para tratamiento superficial tipo TSS-13 / TSD-13</t>
  </si>
  <si>
    <t>B0053122</t>
  </si>
  <si>
    <t>Agregado para tratamiento superficial tipo TSS-19/TSD-19</t>
  </si>
  <si>
    <t>B0053194</t>
  </si>
  <si>
    <t>Agregado pétreo para mezcla asfáltica tipo MAF-19</t>
  </si>
  <si>
    <t>B0053195</t>
  </si>
  <si>
    <t>Agregado pétreo para mezcla asfáltica tipo MAF-25</t>
  </si>
  <si>
    <t>B0053196</t>
  </si>
  <si>
    <t>Agregado pétreo para mezcla asfáltica tipo MAF-38</t>
  </si>
  <si>
    <t>B0053197</t>
  </si>
  <si>
    <t>Agregado pétreo para mezcla asfáltica tipo MDF-19</t>
  </si>
  <si>
    <t>B0053198</t>
  </si>
  <si>
    <t>Agregado pétreo para mezcla asfáltica tipo MDF-25</t>
  </si>
  <si>
    <t>B0053199</t>
  </si>
  <si>
    <t>Agregado pétreo para mezcla asfáltica tipo MDF-38</t>
  </si>
  <si>
    <t>B0053191</t>
  </si>
  <si>
    <t>Agregado pétreo para triturar (crudo) para mezcla asfáltica</t>
  </si>
  <si>
    <t>B0063200</t>
  </si>
  <si>
    <t>L</t>
  </si>
  <si>
    <t>Agua</t>
  </si>
  <si>
    <t>Independiente</t>
  </si>
  <si>
    <t>B0073210</t>
  </si>
  <si>
    <t>m</t>
  </si>
  <si>
    <t>Alambre de púa calibre 12 (350 m)</t>
  </si>
  <si>
    <t>B0073223</t>
  </si>
  <si>
    <t>Alambre dulce galvanizado calibre 9</t>
  </si>
  <si>
    <t>B0073211</t>
  </si>
  <si>
    <t>Alambre galvanizado aleación Zn-5A1-Mm y PVC</t>
  </si>
  <si>
    <t>B0073220</t>
  </si>
  <si>
    <t>Alambre galvanizado calibre 12</t>
  </si>
  <si>
    <t>B0073221</t>
  </si>
  <si>
    <t>Alambre galvanizado zinc y PVC</t>
  </si>
  <si>
    <t>B0073230</t>
  </si>
  <si>
    <t>Alambre negro para amarre calibre 18</t>
  </si>
  <si>
    <t>B031001</t>
  </si>
  <si>
    <t>Almohadillas de neopreno para puentes dureza 60 (35cmx45cmx5cm con laminas de 3mm)</t>
  </si>
  <si>
    <t>Cauchos y elastómeros</t>
  </si>
  <si>
    <t>B031002</t>
  </si>
  <si>
    <t>Almohadillas simples de neopreno para apoyo de panel de concreto</t>
  </si>
  <si>
    <t>B026011</t>
  </si>
  <si>
    <t>Amortiguador de impacto (para defensas metálicas)</t>
  </si>
  <si>
    <t>Señalización y seguridad vial</t>
  </si>
  <si>
    <t>B0113260</t>
  </si>
  <si>
    <t>Anclaje para fijación del manto de refuerzo de vegetacion.</t>
  </si>
  <si>
    <t>Anclajes</t>
  </si>
  <si>
    <t>B0013770</t>
  </si>
  <si>
    <t>Anclajes o cuñas para el tensionamiento</t>
  </si>
  <si>
    <t>B0013270</t>
  </si>
  <si>
    <t>Anfo</t>
  </si>
  <si>
    <t>Explosivos</t>
  </si>
  <si>
    <t>B0013280</t>
  </si>
  <si>
    <t>Angulo de 1-1/2" x 1/4" (cerramiento en malla)</t>
  </si>
  <si>
    <t>B031003</t>
  </si>
  <si>
    <t>Apoyo elástomérico para puentes tipo 3, reforzado con acero o tela, dureza 60. (alto: 25-35cm, lados: 35-70cm)</t>
  </si>
  <si>
    <t>B0303300</t>
  </si>
  <si>
    <t>Árbol tipo protector de 0.60 m (especie nativa)</t>
  </si>
  <si>
    <t>Árboles, vegetación, y fertilizantes.</t>
  </si>
  <si>
    <t>B0303310</t>
  </si>
  <si>
    <t>Árbol tipo paisajístico de 1.20m (especie nativa)</t>
  </si>
  <si>
    <t>=BUSCARV('MATERIALES'!F187</t>
  </si>
  <si>
    <t>B0093320</t>
  </si>
  <si>
    <t>Arena fina de rio para sello de juntas</t>
  </si>
  <si>
    <t>B009111</t>
  </si>
  <si>
    <t>Arena de trituración y/o arena natural</t>
  </si>
  <si>
    <t>B0093350</t>
  </si>
  <si>
    <t>Arena lavada</t>
  </si>
  <si>
    <t>B0093330</t>
  </si>
  <si>
    <t>Arena media de rio para capa de soporte</t>
  </si>
  <si>
    <t>B0013281</t>
  </si>
  <si>
    <t>Armadura de acero galvanizado A-663</t>
  </si>
  <si>
    <t>B008010</t>
  </si>
  <si>
    <t>gl</t>
  </si>
  <si>
    <t>Asfalto líquido MC 70</t>
  </si>
  <si>
    <t>Cementantes y bituminosos</t>
  </si>
  <si>
    <t>B008011</t>
  </si>
  <si>
    <t>Asfalto líquido MC-30</t>
  </si>
  <si>
    <t>B008009</t>
  </si>
  <si>
    <t>Asfalto líquido RC 250</t>
  </si>
  <si>
    <t>B0010090</t>
  </si>
  <si>
    <t xml:space="preserve">Baño portátil sencillo </t>
  </si>
  <si>
    <t>B0013381</t>
  </si>
  <si>
    <t>Barras de amarre corrugadas fy= 420 MPa</t>
  </si>
  <si>
    <t>B0013380</t>
  </si>
  <si>
    <t>Barras de transferencia de carga (1'')</t>
  </si>
  <si>
    <t>B0013390</t>
  </si>
  <si>
    <t>Barras de unión de 1/2"</t>
  </si>
  <si>
    <t>B0010016</t>
  </si>
  <si>
    <t>Barrera tipo maletín plástico de 2,00x1,40x0,50 m</t>
  </si>
  <si>
    <t>B0013410</t>
  </si>
  <si>
    <t>Bentonita</t>
  </si>
  <si>
    <t>B0013430</t>
  </si>
  <si>
    <t>Bolsacreto de 1m3</t>
  </si>
  <si>
    <t>Geosintéticos (Geomembranas, geotextiles, geoceldas, geomalla, geomantas, georedes)</t>
  </si>
  <si>
    <t>B0013437</t>
  </si>
  <si>
    <t>Bordillo o sardinel prefabricado en concreto de 21 MPa</t>
  </si>
  <si>
    <t>B0013438</t>
  </si>
  <si>
    <t>Bordillo prefabricado en concreto Ref.A80 NTC-4109, 0,20 x 0,35 x 0.80 m</t>
  </si>
  <si>
    <t>B0013436</t>
  </si>
  <si>
    <t>Bordillo prefabricado en concreto Ref.A85 NTC-4109, 0,20 x 0,35 x 0.80 m</t>
  </si>
  <si>
    <t>B0013432</t>
  </si>
  <si>
    <t>Botella de gas propano (40 lb) (5% de oxígeno)</t>
  </si>
  <si>
    <t>Gases y combustibles</t>
  </si>
  <si>
    <t>B0013434</t>
  </si>
  <si>
    <t>Botella de oxígeno (1800 lb)</t>
  </si>
  <si>
    <t>B0320001</t>
  </si>
  <si>
    <t>Cable de 1/2" (para anclajes)</t>
  </si>
  <si>
    <t>B0013451</t>
  </si>
  <si>
    <t>Cal hidratada</t>
  </si>
  <si>
    <t>B0013450</t>
  </si>
  <si>
    <t>Cal viva</t>
  </si>
  <si>
    <t>B0013460</t>
  </si>
  <si>
    <t>Camisa metálica para pilote calibre 36</t>
  </si>
  <si>
    <t>Formaletas</t>
  </si>
  <si>
    <t>B0013461</t>
  </si>
  <si>
    <t>Camisa metalica para pilote D=1 m calibre 36</t>
  </si>
  <si>
    <t>B0010060</t>
  </si>
  <si>
    <t>Canal drenante prefabricado (polímeros) para aguas lluvias  (0.32x0.40x1.0m)</t>
  </si>
  <si>
    <t>B0010061</t>
  </si>
  <si>
    <t>Canal drenante prefabricado en concreto, para aguas lluvias C-32 (0.32x0.40x1.0m)</t>
  </si>
  <si>
    <t>B0010062</t>
  </si>
  <si>
    <t>Canal drenante prefabricado en concreto, para aguas lluvias C-45 (0.45x0.40x1.0m)</t>
  </si>
  <si>
    <t>B0013480</t>
  </si>
  <si>
    <t>Captafaro de cara rectangular o trapezoide en metal, plástico u otros. L1:15cm - L2:5.5cm - H:8cm</t>
  </si>
  <si>
    <t>B0013484</t>
  </si>
  <si>
    <t>Celda especial de carga Osterberg (prueba pilotes)</t>
  </si>
  <si>
    <t>No disponible</t>
  </si>
  <si>
    <t>Equipo especializado</t>
  </si>
  <si>
    <t>B0103501</t>
  </si>
  <si>
    <t>Cemento Asfáltico de penetración 40-50</t>
  </si>
  <si>
    <t>B0103490</t>
  </si>
  <si>
    <t>Cemento Asfáltico de penetración 60-70</t>
  </si>
  <si>
    <t>B0103500</t>
  </si>
  <si>
    <t>Cemento Asfáltico de penetración 80-100</t>
  </si>
  <si>
    <t>B0103551</t>
  </si>
  <si>
    <t>Cemento asfáltico modificado con GCR tipo I</t>
  </si>
  <si>
    <t>B0103552</t>
  </si>
  <si>
    <t>Cemento asfáltico modificado con GCR tipo II</t>
  </si>
  <si>
    <t>B0103553</t>
  </si>
  <si>
    <t>Cemento asfáltico modificado con GCR tipo III</t>
  </si>
  <si>
    <t>B0103510</t>
  </si>
  <si>
    <t>Cemento asfáltico modificado con polímeros CAM-1 (tipo I)</t>
  </si>
  <si>
    <t>B0103520</t>
  </si>
  <si>
    <t>Cemento asfáltico modificado con polímeros CAM-2 (tipo II)</t>
  </si>
  <si>
    <t>B0103530</t>
  </si>
  <si>
    <t>Cemento asfáltico modificado con polímeros CAM-3 (tipo III)</t>
  </si>
  <si>
    <t>B0103540</t>
  </si>
  <si>
    <t>Cemento asfáltico modificado con polímeros CAM-4 (tipo IV)</t>
  </si>
  <si>
    <t>B0103550</t>
  </si>
  <si>
    <t>Cemento asfáltico modificado con polímeros CAM-5 (tipo V)</t>
  </si>
  <si>
    <t>B0103554</t>
  </si>
  <si>
    <t>Cemento asfáltico modificado con polímeros CAM-6 (tipo VI)</t>
  </si>
  <si>
    <t>B0103558</t>
  </si>
  <si>
    <t>Cemento hidráulico adicionado, ASTM C595 tipo IP</t>
  </si>
  <si>
    <t>B0103560</t>
  </si>
  <si>
    <t>Cemento hidráulico NTC 121 tipo ARS</t>
  </si>
  <si>
    <t>B0103561</t>
  </si>
  <si>
    <t>Cemento hidráulico NTC 121 tipo ART</t>
  </si>
  <si>
    <t>B0103563</t>
  </si>
  <si>
    <t>Cemento hidráulico NTC 121 tipo MRS</t>
  </si>
  <si>
    <t>B0103569</t>
  </si>
  <si>
    <t>Cemento hidráulico NTC 121 tipo UG</t>
  </si>
  <si>
    <t>B0103564</t>
  </si>
  <si>
    <t>Cemento portland ASTM C150 tipo I</t>
  </si>
  <si>
    <t>B0303570</t>
  </si>
  <si>
    <t>Cespedones</t>
  </si>
  <si>
    <t>B0013580</t>
  </si>
  <si>
    <t>Cicatrizante hormonal para remoción de especies vegetales</t>
  </si>
  <si>
    <t>B0013602</t>
  </si>
  <si>
    <t>Cinta de poliuretano para sello / empaque de juntas verticales entre páneles de concreto</t>
  </si>
  <si>
    <t>B0013590</t>
  </si>
  <si>
    <t>Cinta PVC 0,22 para sello de juntas</t>
  </si>
  <si>
    <t>B0013772</t>
  </si>
  <si>
    <t>Cloruro de calcio en esferas (Pellets) al 90%</t>
  </si>
  <si>
    <t>B0013771</t>
  </si>
  <si>
    <t>Cloruro de calcio en hojuelas (Flakes) al 77%</t>
  </si>
  <si>
    <t>B0014066</t>
  </si>
  <si>
    <t>Combustible ACPM</t>
  </si>
  <si>
    <t>B0133681</t>
  </si>
  <si>
    <t>Concreto hidráulico para pavimento MR-36 (3.5 MPa)</t>
  </si>
  <si>
    <t>Morteros, Concreto estructural y pavimento hidraulico</t>
  </si>
  <si>
    <t>B0133690</t>
  </si>
  <si>
    <t>Concreto hidráulico para pavimento MR-39 (3.8 MPa)</t>
  </si>
  <si>
    <t>B0133691</t>
  </si>
  <si>
    <t>Concreto hidráulico para pavimento MR-41 (4.0 MPa)</t>
  </si>
  <si>
    <t>B0133710</t>
  </si>
  <si>
    <t>Concreto hidráulico para pavimento MR-43 (4.2 MPa)</t>
  </si>
  <si>
    <t>B0133700</t>
  </si>
  <si>
    <t>Concreto hidráulico para pavimento MR-43 (4.2 MPa) - Fastrack: acelerado a 24 horas</t>
  </si>
  <si>
    <t>B0133720</t>
  </si>
  <si>
    <t>Concreto hidráulico para pavimento MR-50</t>
  </si>
  <si>
    <t>B0123660</t>
  </si>
  <si>
    <t>Concreto resistencia 14 MPa</t>
  </si>
  <si>
    <t>B0123650</t>
  </si>
  <si>
    <t>Concreto resistencia 21 MPa</t>
  </si>
  <si>
    <t>B0123620</t>
  </si>
  <si>
    <t>Concreto resistencia 28 MPa</t>
  </si>
  <si>
    <t>B0123640</t>
  </si>
  <si>
    <t>Concreto resistencia 32 MPa</t>
  </si>
  <si>
    <t>B0123630</t>
  </si>
  <si>
    <t>Concreto resistencia 35 MPa</t>
  </si>
  <si>
    <t>B0013730</t>
  </si>
  <si>
    <t>Cordón detonante</t>
  </si>
  <si>
    <t>B0013761</t>
  </si>
  <si>
    <t>Cuneta prefabricada de concreto perfil U y/o V NTC-4109 (0.20 x 0.30 x 1.0 m)</t>
  </si>
  <si>
    <t>B0013775</t>
  </si>
  <si>
    <t>Defensa de concreto prefabricada bidireccional de 0.80x1.50m</t>
  </si>
  <si>
    <t>B0013773</t>
  </si>
  <si>
    <t xml:space="preserve">Defensa metálica de 4,0 m galvanizada </t>
  </si>
  <si>
    <t>B0013774</t>
  </si>
  <si>
    <t>Defensa metálica galvanizada</t>
  </si>
  <si>
    <t>B0013780</t>
  </si>
  <si>
    <t>Delineador de corona (hito de arista) tipo: A en lámina galvanizada calibre 16 de 1.55x0.25 m con elementos retroreflectivo tipo III</t>
  </si>
  <si>
    <t>B0013782</t>
  </si>
  <si>
    <t>Delineador de corona (hito de arista) tipo: circular en lámina galvanizada calibre 16 de 1.55x0.25 m con elementos retroreflectivo tipo III</t>
  </si>
  <si>
    <t>B0013783</t>
  </si>
  <si>
    <t>Delineador de corona (hito de arista) tipo: rectangular en lámina galvanizada calibre 16 de 1.55x0.25 m con elementos retroreflectivo tipo III</t>
  </si>
  <si>
    <t>B0013784</t>
  </si>
  <si>
    <t>Delineador flexible de 1.20 m con elementos retroreflectivo tipo III</t>
  </si>
  <si>
    <t>B0013790</t>
  </si>
  <si>
    <t>Derecho de explotación y/o disposición de materiales</t>
  </si>
  <si>
    <t>B0013791</t>
  </si>
  <si>
    <t>Derechos de conformación y/o disposición de materiales sobrantes (Incluye todos los costos inherentes a las posibles obras requeridas en los sitios de disposición de sobrantes)</t>
  </si>
  <si>
    <t>B014001</t>
  </si>
  <si>
    <t>Disolvente para pintura (TINNER)</t>
  </si>
  <si>
    <t>B014002</t>
  </si>
  <si>
    <t>Disolvente para pintura de demarcacion vial (XILOL)</t>
  </si>
  <si>
    <t>B0013830</t>
  </si>
  <si>
    <t>Ductos para tensionamiento</t>
  </si>
  <si>
    <t>Tuberias</t>
  </si>
  <si>
    <t>B0014895</t>
  </si>
  <si>
    <t>Emulsión acrílica para recubrimiento y protección de estructuras de concreto en microfisuras y agentes ambientales</t>
  </si>
  <si>
    <t>B0063290</t>
  </si>
  <si>
    <t>Emulsion acuosa de parafina para curado de concreto, que evite la pérdida prematura de humedad de concretos y morteros</t>
  </si>
  <si>
    <t>B020011</t>
  </si>
  <si>
    <t>Emulsión asfáltica CRL-40 (CRL-0)</t>
  </si>
  <si>
    <t>B020013</t>
  </si>
  <si>
    <t>Emulsión asfáltica CRL-57 (CRL-1)</t>
  </si>
  <si>
    <t>B020014</t>
  </si>
  <si>
    <t>Emulsión asfáltica CRL-57h (CRL-1h)</t>
  </si>
  <si>
    <t>B020005</t>
  </si>
  <si>
    <t>Emulsión asfáltica de rotura media (CRM-65)</t>
  </si>
  <si>
    <t>B020007</t>
  </si>
  <si>
    <t>Emulsión asfáltica CRR-60 (CRR-1)</t>
  </si>
  <si>
    <t>B020008</t>
  </si>
  <si>
    <t>Emulsión asfáltica CRR-65 (CRR-2)</t>
  </si>
  <si>
    <t>B020015</t>
  </si>
  <si>
    <t>Emulsión asfáltica de rotura lenta modificada con polímeros CRL-57hm (CRL-1hm)</t>
  </si>
  <si>
    <t>B020016</t>
  </si>
  <si>
    <t>Emulsión asfáltica de rotura media modificada con polímeros CRM-60m (CRM-m)</t>
  </si>
  <si>
    <t>B020006</t>
  </si>
  <si>
    <t>Emulsión asfáltica de rotura rápida modificada con polímeros CRR-60m (CRR-1m)</t>
  </si>
  <si>
    <t>B020009</t>
  </si>
  <si>
    <t>Emulsión asfáltica de rotura rápida modificada con polímeros CRR-65m (CRR-2m)</t>
  </si>
  <si>
    <t>B0014897</t>
  </si>
  <si>
    <t xml:space="preserve">Emulsión de resina  acrílica o mortero cementoso modificado con polímeros para el recubrimiento protector contra la oxidación de acero de refuerzo. </t>
  </si>
  <si>
    <t>B0014772</t>
  </si>
  <si>
    <t>Emulsión plastificante para adicionar al concreto con accion impermeabilizante</t>
  </si>
  <si>
    <t>B0013960</t>
  </si>
  <si>
    <t xml:space="preserve">Estacón en madera, diámetro mayor a 10 cm, L=2 m </t>
  </si>
  <si>
    <t>Madera</t>
  </si>
  <si>
    <t>B0013971</t>
  </si>
  <si>
    <t>Estoperol en resina de 10 cm x 2.5 cm</t>
  </si>
  <si>
    <t>B0013970</t>
  </si>
  <si>
    <t>Estoperol en resina de 11 cm x 3 cm</t>
  </si>
  <si>
    <t>B0013980</t>
  </si>
  <si>
    <t>lb</t>
  </si>
  <si>
    <t>Explosivos 75% (INDUGEL)</t>
  </si>
  <si>
    <t>B0013991</t>
  </si>
  <si>
    <t>Fertilizante orgánico mineral</t>
  </si>
  <si>
    <t>B021000</t>
  </si>
  <si>
    <t>Formaleta de madera para concreto</t>
  </si>
  <si>
    <t>B021009</t>
  </si>
  <si>
    <t>Formaleta para cuneta y/o bordillo de concreto</t>
  </si>
  <si>
    <t>B021010</t>
  </si>
  <si>
    <t>Formaleta para gaviones</t>
  </si>
  <si>
    <t>B021005</t>
  </si>
  <si>
    <t>Formaleta para muros</t>
  </si>
  <si>
    <t>B0014040</t>
  </si>
  <si>
    <t>Fulminantes común, con tiempos de retardo de explosión para voladuras controladas</t>
  </si>
  <si>
    <t>B0014050</t>
  </si>
  <si>
    <t>Fundente</t>
  </si>
  <si>
    <t>B0014060</t>
  </si>
  <si>
    <t>Gas propano</t>
  </si>
  <si>
    <t>B0014065</t>
  </si>
  <si>
    <t>Gasolina corriente</t>
  </si>
  <si>
    <t>B0010050</t>
  </si>
  <si>
    <t xml:space="preserve">Geocelda para estabilización de suelos </t>
  </si>
  <si>
    <t>B028002</t>
  </si>
  <si>
    <t>Geodren planar diámetro 100 mm y h=0.50</t>
  </si>
  <si>
    <t>B028003</t>
  </si>
  <si>
    <t>Geodren planar diámetro  100 mm y h=1.00</t>
  </si>
  <si>
    <t>B028004</t>
  </si>
  <si>
    <t>Geodren planar diámetro  100 mm y h=2.00</t>
  </si>
  <si>
    <t>B0014112</t>
  </si>
  <si>
    <t>Geomalla biaxial de polipropileno con resistencia última a la tensión de 20 kN/m</t>
  </si>
  <si>
    <t>B0014113</t>
  </si>
  <si>
    <t>Geomalla biaxial de polipropileno con resistencia última a la tensión de 30 kN/m</t>
  </si>
  <si>
    <t>B0014114</t>
  </si>
  <si>
    <t>Geomalla biaxial para refuerzo de pavimentos asfálticos</t>
  </si>
  <si>
    <t>B026010</t>
  </si>
  <si>
    <t>Geomalla en fibra de vidrio</t>
  </si>
  <si>
    <t>B0264115</t>
  </si>
  <si>
    <t>Geomalla uniaxial de poliester de alta tenacidad con resistencia última a la tensión de 55 kN/m aproximadamente</t>
  </si>
  <si>
    <t>B0264116</t>
  </si>
  <si>
    <t>Geomalla uniaxial de poliéster de alta tenacidad con resistencia última a la tensión de 115 kN/m aproximadamente</t>
  </si>
  <si>
    <t>B025002</t>
  </si>
  <si>
    <t>Geotextil no tejido de polipoprileno con resistencia a la tensión Grab de 980 N, resistencia al punzonamiento de 2,8 kN y resistencia al rasgado trapezoidal de 350 N aproximadamente.</t>
  </si>
  <si>
    <t>B025008</t>
  </si>
  <si>
    <t>Geotextil no tejido para repavimentación con resistencia a la tensión Grab mínima de 450 N</t>
  </si>
  <si>
    <t>B025005</t>
  </si>
  <si>
    <t>Geotextil no tejido con resistencia a la tensión Grab de 700 N aproximadamente</t>
  </si>
  <si>
    <t>B025006</t>
  </si>
  <si>
    <t>Geotextil no tejido con resistencia a la tensión Grab de 720 N aproximadamente</t>
  </si>
  <si>
    <t>B025101</t>
  </si>
  <si>
    <t xml:space="preserve">Geotextil tejido de alto modulo con resistencia mínima a la rotura método Grab de 1400 N (MD) y 1500 N (TD) </t>
  </si>
  <si>
    <t>B025011</t>
  </si>
  <si>
    <t>Geotextil tejido con resistencia a la tensión Grab mínima de 1100 N</t>
  </si>
  <si>
    <t>B025001</t>
  </si>
  <si>
    <t>Geotextil tejido con resistencia a la tensión Grab mínima de 1400 N</t>
  </si>
  <si>
    <t>B025100</t>
  </si>
  <si>
    <t>Geotextil uniaxial con resistencia ultima a la tensión aproximada de MD de 170 Kn/m y TD de 50 kN/m.</t>
  </si>
  <si>
    <t>B0014180</t>
  </si>
  <si>
    <t>Grapas para poste de madera</t>
  </si>
  <si>
    <t>B0014184</t>
  </si>
  <si>
    <t>Grata de limpieza ondulada,  trenzada o torcida</t>
  </si>
  <si>
    <t>Básicos</t>
  </si>
  <si>
    <t>B0014181</t>
  </si>
  <si>
    <t>Gravilla para relleno de estructuras</t>
  </si>
  <si>
    <t>B0010030</t>
  </si>
  <si>
    <t>Hilo de poliéster o polipropileno para costura</t>
  </si>
  <si>
    <t>B0014192</t>
  </si>
  <si>
    <t>Impermeabilizante líquido acrílico y/o poliuretano para concreto</t>
  </si>
  <si>
    <t>B0014191</t>
  </si>
  <si>
    <t>Impermeabilización con membrana para concreto</t>
  </si>
  <si>
    <t>B0014190</t>
  </si>
  <si>
    <t xml:space="preserve">Imprimante y puente adhesivo epoxico </t>
  </si>
  <si>
    <t>B0010025</t>
  </si>
  <si>
    <t>Lámina HR calibre 36 de 4"x 8"</t>
  </si>
  <si>
    <t>B0014200</t>
  </si>
  <si>
    <t>Láminas impermeabilizantes de concreto con película asfáltica y polímeros de polipropileno</t>
  </si>
  <si>
    <t>B0014210</t>
  </si>
  <si>
    <t>Lechada para ductos (tensionamiento)</t>
  </si>
  <si>
    <t>B0014220</t>
  </si>
  <si>
    <t>Limpiador 1/4 de galón (anclajes)</t>
  </si>
  <si>
    <t>B0014230</t>
  </si>
  <si>
    <t>Listón en guadua para empradizar</t>
  </si>
  <si>
    <t>B0014228</t>
  </si>
  <si>
    <t>Listones o postes de madera para cerco de proteccion de árbol</t>
  </si>
  <si>
    <t>B0014229</t>
  </si>
  <si>
    <t>Listones o postes de madera para tutor de árbol (dimensiones)</t>
  </si>
  <si>
    <t>B033006</t>
  </si>
  <si>
    <t>Malla ciclónica para gaviones con zinc galvanizado y plastificada con PVC cal 12 (2m3)</t>
  </si>
  <si>
    <t>B033005</t>
  </si>
  <si>
    <t>Malla ciclónica para gaviones galvanizada aleación Zn-5A1-MM cal 12 (2m3)</t>
  </si>
  <si>
    <t>B033009</t>
  </si>
  <si>
    <t>Malla ciclónica para gaviones galvanizada aleación Zn-5A1-MM y plastificada con PVC cal 12 (2m3)</t>
  </si>
  <si>
    <t>B033010</t>
  </si>
  <si>
    <t>Malla electrosoldada de 5/16 e= 10 cm</t>
  </si>
  <si>
    <t>B033008</t>
  </si>
  <si>
    <t>Malla electrosoldada de 5/16 e= 15 cm</t>
  </si>
  <si>
    <t>B033001</t>
  </si>
  <si>
    <t>Malla eslabonada galvanizada calibre 12</t>
  </si>
  <si>
    <t>B033003</t>
  </si>
  <si>
    <t>Malla para colchogaviones, espesor 0,30m</t>
  </si>
  <si>
    <t>B033002</t>
  </si>
  <si>
    <t>Malla para gaviones clase 1 con zinc galvanizado (2m3)</t>
  </si>
  <si>
    <t>B033012</t>
  </si>
  <si>
    <t xml:space="preserve">Malla triple torsión </t>
  </si>
  <si>
    <t>B0014254</t>
  </si>
  <si>
    <t>Manguera de alta presión</t>
  </si>
  <si>
    <t>B0014260</t>
  </si>
  <si>
    <t>Manguera de polietileno de 3"</t>
  </si>
  <si>
    <t>B0014265</t>
  </si>
  <si>
    <t>Manto de refuerzo de vegetación - cesped tipo 5A, 5B y/o 5C</t>
  </si>
  <si>
    <t>B0014264</t>
  </si>
  <si>
    <t>Manto de refuerzo de vegetación tipo 5D</t>
  </si>
  <si>
    <t>B0014267</t>
  </si>
  <si>
    <t>Manto para control de erosión (MCE)</t>
  </si>
  <si>
    <t>B0014262</t>
  </si>
  <si>
    <t xml:space="preserve">Manto para control de erosión de doble red de corta duración tipo 2D </t>
  </si>
  <si>
    <t>B0014263</t>
  </si>
  <si>
    <t>Manto para control de erosión tipo 3B</t>
  </si>
  <si>
    <t>B0014261</t>
  </si>
  <si>
    <t>M2</t>
  </si>
  <si>
    <t>Manto para control de erosión tipo 4</t>
  </si>
  <si>
    <t>B0014266</t>
  </si>
  <si>
    <t xml:space="preserve">Manto permanente para refuerzo de la vegetación (TRM) </t>
  </si>
  <si>
    <t>B0014270</t>
  </si>
  <si>
    <t>Material de afirmado CBR ≥ 15%</t>
  </si>
  <si>
    <t xml:space="preserve">Agregados </t>
  </si>
  <si>
    <t>B0014301</t>
  </si>
  <si>
    <t>Material de base clase A (NT3) gradación fina BG 25</t>
  </si>
  <si>
    <t>B0014302</t>
  </si>
  <si>
    <t>Material de base clase A (NT3) gradación fina BG 38</t>
  </si>
  <si>
    <t>B0014303</t>
  </si>
  <si>
    <t>Material de base clase A (NT3) gradación gruesa BG 27</t>
  </si>
  <si>
    <t>B0014304</t>
  </si>
  <si>
    <t>Material de base clase A (NT3) gradación gruesa BG 40</t>
  </si>
  <si>
    <t>B0014305</t>
  </si>
  <si>
    <t>Material de base clase B (NT2) gradación fina BG 25</t>
  </si>
  <si>
    <t>B0014306</t>
  </si>
  <si>
    <t>Material de base clase B (NT2) gradación fina BG 38</t>
  </si>
  <si>
    <t>B0014307</t>
  </si>
  <si>
    <t>Material de base clase B (NT2) gradación gruesa BG 27</t>
  </si>
  <si>
    <t>B0014308</t>
  </si>
  <si>
    <t>Material de base clase B (NT2) gradación gruesa BG 40</t>
  </si>
  <si>
    <t>B0014309</t>
  </si>
  <si>
    <t>Material de base clase C (NT1) gradación fina BG 25</t>
  </si>
  <si>
    <t>B0014311</t>
  </si>
  <si>
    <t>Material de base clase C (NT1) gradación fina BG 38</t>
  </si>
  <si>
    <t>B0014312</t>
  </si>
  <si>
    <t>Material de base clase C (NT1) gradación gruesa BG 27</t>
  </si>
  <si>
    <t>B0014313</t>
  </si>
  <si>
    <t>Material de base clase C (NT1) gradación gruesa BG 40</t>
  </si>
  <si>
    <t>B0014314</t>
  </si>
  <si>
    <t>Material de base gradación BEE-25</t>
  </si>
  <si>
    <t>B0014315</t>
  </si>
  <si>
    <t>Material de base gradación BEE-38</t>
  </si>
  <si>
    <t>B0014316</t>
  </si>
  <si>
    <t>Material de base gradación BEE-5</t>
  </si>
  <si>
    <t>B0014373</t>
  </si>
  <si>
    <t>Material de recebo para relleno</t>
  </si>
  <si>
    <t>B0014374</t>
  </si>
  <si>
    <t>Material de relleno para bacheo tipo base y/o sub-base</t>
  </si>
  <si>
    <t>B0014375</t>
  </si>
  <si>
    <t>Material de relleno y oquedades para roca</t>
  </si>
  <si>
    <t>B0014341</t>
  </si>
  <si>
    <t>Material de sub- base clase A (NT3) gradación SBG-38</t>
  </si>
  <si>
    <t>B0014342</t>
  </si>
  <si>
    <t>Material de sub- base clase A (NT3) gradación SBG-50</t>
  </si>
  <si>
    <t>B0014343</t>
  </si>
  <si>
    <t>Material de sub- base clase B (NT2) gradación SBG-38</t>
  </si>
  <si>
    <t>B0014344</t>
  </si>
  <si>
    <t>Material de sub- base clase B (NT2) gradación SBG-50</t>
  </si>
  <si>
    <t>B0014345</t>
  </si>
  <si>
    <t>Material de sub- base clase C (NT1) gradación SBG-20</t>
  </si>
  <si>
    <t>B0014346</t>
  </si>
  <si>
    <t>Material de sub- base clase C (NT1) gradación SBG-38</t>
  </si>
  <si>
    <t>B0014347</t>
  </si>
  <si>
    <t>Material de sub- base clase C (NT1) gradación SBG-50</t>
  </si>
  <si>
    <t>B0014380</t>
  </si>
  <si>
    <t>Material drenante (3")</t>
  </si>
  <si>
    <t>B0014390</t>
  </si>
  <si>
    <t>Material filtrante  MF-150  de 6"</t>
  </si>
  <si>
    <t>B0014273</t>
  </si>
  <si>
    <t>Material fino o granular clase 1 para estabilizar con cemento</t>
  </si>
  <si>
    <t>B0014274</t>
  </si>
  <si>
    <t>Material fino o granular clase 2 (CBR &gt;= 10%) para estabilizar con cemento</t>
  </si>
  <si>
    <t>B0014400</t>
  </si>
  <si>
    <t>Material para pedraplén</t>
  </si>
  <si>
    <t>B0014405</t>
  </si>
  <si>
    <t>Material para sello de fisuras, grietas y juntas en pavimento asfaltico; compuesto por asfalto modificado con polímeros elastoméricos, que cumpla la norma ASTM D6690 y ASTM D5329.</t>
  </si>
  <si>
    <t>B0014410</t>
  </si>
  <si>
    <t>Material seleccionado para relleno</t>
  </si>
  <si>
    <t>B0014420</t>
  </si>
  <si>
    <t>Mecha Lenta</t>
  </si>
  <si>
    <t>B0014450</t>
  </si>
  <si>
    <t>Mezcla abierta en caliente tipo MAC‐50</t>
  </si>
  <si>
    <t>B0014440</t>
  </si>
  <si>
    <t>Mezcla abierta en caliente tipo MAC‐63</t>
  </si>
  <si>
    <t>B0014430</t>
  </si>
  <si>
    <t>Mezcla abierta en caliente tipo MAC‐75</t>
  </si>
  <si>
    <t>B0014461</t>
  </si>
  <si>
    <t>Mezcla abierta en frío MAF-19</t>
  </si>
  <si>
    <t>B0014542</t>
  </si>
  <si>
    <t>Mezcla abierta en frío MAF-25</t>
  </si>
  <si>
    <t>B0014469</t>
  </si>
  <si>
    <t>Mezcla abierta en frio MAF-38</t>
  </si>
  <si>
    <t>B0014505</t>
  </si>
  <si>
    <t>Mezcla asfáltica drenante</t>
  </si>
  <si>
    <t>B0014520</t>
  </si>
  <si>
    <t>Mezcla de alto modulo MAM-19</t>
  </si>
  <si>
    <t>B0014521</t>
  </si>
  <si>
    <t>Mezcla de alto modulo MAM-25</t>
  </si>
  <si>
    <t>B0014501</t>
  </si>
  <si>
    <t>Mezcla densa en caliente MDC-10</t>
  </si>
  <si>
    <t>B0014502</t>
  </si>
  <si>
    <t>Mezcla densa en caliente MDC-19</t>
  </si>
  <si>
    <t>B0014511</t>
  </si>
  <si>
    <t>Mezcla densa en caliente MDC-25</t>
  </si>
  <si>
    <t>B0014531</t>
  </si>
  <si>
    <t>Mezcla densa en frio MDF-19</t>
  </si>
  <si>
    <t>B0014541</t>
  </si>
  <si>
    <t>Mezcla densa en frio MDF-25</t>
  </si>
  <si>
    <t>B0014551</t>
  </si>
  <si>
    <t>Mezcla densa en frío MDF-38</t>
  </si>
  <si>
    <t>B0014570</t>
  </si>
  <si>
    <t xml:space="preserve">Mezcla discontinua en caliente tipo F‐10 </t>
  </si>
  <si>
    <t>B0014560</t>
  </si>
  <si>
    <t xml:space="preserve">Mezcla discontinua en caliente tipo F‐13 </t>
  </si>
  <si>
    <t>B0014590</t>
  </si>
  <si>
    <t>Mezcla discontinua en caliente tipo M‐10</t>
  </si>
  <si>
    <t>B0014580</t>
  </si>
  <si>
    <t>Mezcla discontinua en caliente tipo M‐13</t>
  </si>
  <si>
    <t>B0014601</t>
  </si>
  <si>
    <t>Mezcla fértil para taludes</t>
  </si>
  <si>
    <t>B0014600</t>
  </si>
  <si>
    <t>Mezcla gruesa en caliente MGC-25</t>
  </si>
  <si>
    <t>B0014599</t>
  </si>
  <si>
    <t>Mezcla gruesa en caliente MGC-38</t>
  </si>
  <si>
    <t>B0014421</t>
  </si>
  <si>
    <t>Mezcla semidensa en caliente MSC-19</t>
  </si>
  <si>
    <t>B0014422</t>
  </si>
  <si>
    <t>Mezcla semidensa en caliente MSC-25</t>
  </si>
  <si>
    <t>B0013940</t>
  </si>
  <si>
    <t xml:space="preserve">Microesferas reflectivas de vidrio </t>
  </si>
  <si>
    <t>B0014611</t>
  </si>
  <si>
    <t>Mortero 1:3 de recubrimiento</t>
  </si>
  <si>
    <t>B0014610</t>
  </si>
  <si>
    <t>Mortero 1:3 para juntas</t>
  </si>
  <si>
    <t>B0014612</t>
  </si>
  <si>
    <t>Mortero 1:4</t>
  </si>
  <si>
    <t>B0014898</t>
  </si>
  <si>
    <t>Mortero de cemento modificado para reparación de elementos estructurales de concreto</t>
  </si>
  <si>
    <t>B0014236</t>
  </si>
  <si>
    <t>Mortero de resistencia controlada (MCR)</t>
  </si>
  <si>
    <t>B0014237</t>
  </si>
  <si>
    <t>Mulch Orgánico</t>
  </si>
  <si>
    <t>B0014640</t>
  </si>
  <si>
    <t>Oxigeno industrial</t>
  </si>
  <si>
    <t>B0010015</t>
  </si>
  <si>
    <t>Paleta de pare y siga de 45 cm</t>
  </si>
  <si>
    <t>B0014650</t>
  </si>
  <si>
    <t>Paral en madera rolliza de 3" (tablestacados)</t>
  </si>
  <si>
    <t>B0014660</t>
  </si>
  <si>
    <t>Paral en madera rolliza de 5" y 4,5 m de longitud (tablestacados)</t>
  </si>
  <si>
    <t>B0014670</t>
  </si>
  <si>
    <t>Paral en madera rolliza de 6" y 5m de longitud (tablestacados)</t>
  </si>
  <si>
    <t>B0014690</t>
  </si>
  <si>
    <t>Pegante epóxico para tacha</t>
  </si>
  <si>
    <t>B0014700</t>
  </si>
  <si>
    <t>Piedra para concreto ciclópeo (rajón o canto rodado)</t>
  </si>
  <si>
    <t>B0014710</t>
  </si>
  <si>
    <t>Piedra para gaviónes (entre 80mm y 200mm)</t>
  </si>
  <si>
    <t>B0014735</t>
  </si>
  <si>
    <t>Pilote prefabricado en concreto de 28MPa de diámetro 0.40m</t>
  </si>
  <si>
    <t>B0014740</t>
  </si>
  <si>
    <t>Pintura acrílica pura para demarcacion vial.</t>
  </si>
  <si>
    <t>B0014750</t>
  </si>
  <si>
    <t>Pintura acrílica, esmalte o similar</t>
  </si>
  <si>
    <t>B0014760</t>
  </si>
  <si>
    <t>Pintura anticorrosiva</t>
  </si>
  <si>
    <t>B0014239</t>
  </si>
  <si>
    <t>Pintura Imprimante</t>
  </si>
  <si>
    <t>B0014790</t>
  </si>
  <si>
    <t xml:space="preserve">Poste de madera curada de 2.3m para cercas </t>
  </si>
  <si>
    <t>B0014800</t>
  </si>
  <si>
    <t>Poste para señal de tránsito en ángulo de hierro de 2" x 2" x 1/4" de 3.5m.</t>
  </si>
  <si>
    <t>B0014801</t>
  </si>
  <si>
    <t>Poste para señal de tránsito en ángulo de hierro de 2" x 2" x 1/8" de 3.5m.</t>
  </si>
  <si>
    <t>B0014820</t>
  </si>
  <si>
    <t>Postes de 1.20m de concreto reforzado de 21 MPa para cercas (segun especificaciones)</t>
  </si>
  <si>
    <t>prefabricados</t>
  </si>
  <si>
    <t>B0014830</t>
  </si>
  <si>
    <t>Postes de fijacion galvanizado para defensa metálica (1,80m)</t>
  </si>
  <si>
    <t>B0014840</t>
  </si>
  <si>
    <t xml:space="preserve">Puntilla de acero estriada con cabeza de 1" </t>
  </si>
  <si>
    <t>B0014870</t>
  </si>
  <si>
    <t>Resina termoplástica para demarcación vial y tachas</t>
  </si>
  <si>
    <t>B0010001</t>
  </si>
  <si>
    <t xml:space="preserve">Rollo de cinta amarilla para señalización - 500m </t>
  </si>
  <si>
    <t>B0014875</t>
  </si>
  <si>
    <t>Rollo de tela verde para cerramiento - 100m</t>
  </si>
  <si>
    <t>B0014876</t>
  </si>
  <si>
    <t>Rollo de tela verde para cerramiento - 50m</t>
  </si>
  <si>
    <t>B0014880</t>
  </si>
  <si>
    <t>Salida en PVC D=2"</t>
  </si>
  <si>
    <t>B0014892</t>
  </si>
  <si>
    <t>Sección de tope de defensa metálica</t>
  </si>
  <si>
    <t>B0014890</t>
  </si>
  <si>
    <t>Sección final de defensa metálica</t>
  </si>
  <si>
    <t>B0013601</t>
  </si>
  <si>
    <t>Sello de poliuretano en cinta para juntas en pavimentos de concreto hidraulico.</t>
  </si>
  <si>
    <t>B0014900</t>
  </si>
  <si>
    <t>Sello de silicona o sellador autonivelante</t>
  </si>
  <si>
    <t>B0014910</t>
  </si>
  <si>
    <t>Semillas para empradizar</t>
  </si>
  <si>
    <t>B0014921</t>
  </si>
  <si>
    <t>Señal informativa (SI-05 y SI-06) tablero en lámina galvanizada calibre 20, retroreflectivo tipo IX.</t>
  </si>
  <si>
    <t>B0014922</t>
  </si>
  <si>
    <t>Señal informativa elevada (SI-05 y SI-06) tablero en lámina galvanizada calibre 22, retroreflectivo tipo IX.</t>
  </si>
  <si>
    <t>B0014923</t>
  </si>
  <si>
    <t>Señal informativa turística ST rectangular y/o en forma de flecha. Tablero en lámina galvanizada; calibre 22, reflectivo tipo IX.</t>
  </si>
  <si>
    <t>B0014960</t>
  </si>
  <si>
    <t>Señal preventiva delineador de curva horizontal SP-75.Tablero en láminada galvanizada de 75x60cm, calibre 16, reflectivo tipo IX.</t>
  </si>
  <si>
    <t>B0014965</t>
  </si>
  <si>
    <t>Señal SI-04 (Poste de referencia). Tablero en lámina galvanizada de 1m ó 1,25m x 0,45m; calibre 20, reflectivo tipo IX.</t>
  </si>
  <si>
    <t>B0014966</t>
  </si>
  <si>
    <t>Señal SI-04 (Poste de referencia). Tablero en lámina galvanizado de 1,25m x 0,45m; calibre 20, reflectivo tipo IX.</t>
  </si>
  <si>
    <t>B0014950</t>
  </si>
  <si>
    <t>Señal SP-54 tablero en lámina galvanizada de 1,70m x 0,25m, calibre 16, retrorreflectiva tipo IX.</t>
  </si>
  <si>
    <t>B0014930</t>
  </si>
  <si>
    <t>Señal SR, SP y/o SI, tablero en lámina galvanizada de 75x75 cm, calibre 16, retrorreflectiva tipo IX.</t>
  </si>
  <si>
    <t>B0014920</t>
  </si>
  <si>
    <t>Señal SR, SP y/o SI, tablero en lámina galvanizada de 90x90 cm, calibre 16, retrorreflectiva tipo IX.</t>
  </si>
  <si>
    <t>B0014980</t>
  </si>
  <si>
    <t>Señal temporal preventiva SP en tablero de lámina galvanizada calibre 16, reflectiva tipo IX.</t>
  </si>
  <si>
    <t>B0014981</t>
  </si>
  <si>
    <t xml:space="preserve">Señalizador vial tubular en PVC para señalización provisional de obra </t>
  </si>
  <si>
    <t>B0014982</t>
  </si>
  <si>
    <t xml:space="preserve">Señalizador vial tubular en PVC, base apernada </t>
  </si>
  <si>
    <t>B021008</t>
  </si>
  <si>
    <t>Sistema con sello para juntas de dilatación y compresión en puentes (BEJS)</t>
  </si>
  <si>
    <t>B0015000</t>
  </si>
  <si>
    <t>Soldadura 6013 de 1/8</t>
  </si>
  <si>
    <t>B0015010</t>
  </si>
  <si>
    <t>Soldadura 7018</t>
  </si>
  <si>
    <t>B0015020</t>
  </si>
  <si>
    <t>Soldadura en PVC 1/8 de galón (anclajes)</t>
  </si>
  <si>
    <t>B0015030</t>
  </si>
  <si>
    <t>Soldadura L-70</t>
  </si>
  <si>
    <t>B0015071</t>
  </si>
  <si>
    <t>Tablestaca de madera aserrada (0.25x0.03x3m)</t>
  </si>
  <si>
    <t>B0015060</t>
  </si>
  <si>
    <t>Tablestaca en madera aserrada (0.25x0.05x3m)</t>
  </si>
  <si>
    <t>B0015080</t>
  </si>
  <si>
    <t>Tablestaca metálica - riel de acero grado 36</t>
  </si>
  <si>
    <t>B0015090</t>
  </si>
  <si>
    <t>Tacha retrorreflectiva bidireccional amarilla y/o blanca (área minima retrorreflectante 6cm2)</t>
  </si>
  <si>
    <t>B0015091</t>
  </si>
  <si>
    <t>Tacha retrorreflectiva unidireccional amarilla y/o blanca (área mínima retrorreflectante 6cm2)</t>
  </si>
  <si>
    <t>B0015100</t>
  </si>
  <si>
    <t>Tachón en resina de 25x15x6 cm</t>
  </si>
  <si>
    <t>B0015105</t>
  </si>
  <si>
    <t>Tanque de agua 1000 L</t>
  </si>
  <si>
    <t>B0015106</t>
  </si>
  <si>
    <t>Tanque de agua 2000 L</t>
  </si>
  <si>
    <t>B0015110</t>
  </si>
  <si>
    <t>Tapón en PVC RD21 de 1"  (para anclaje)</t>
  </si>
  <si>
    <t>B0013740</t>
  </si>
  <si>
    <t>Tela de fique o similar</t>
  </si>
  <si>
    <t>B0013745</t>
  </si>
  <si>
    <t>Textil de tejido abierto (TTA)</t>
  </si>
  <si>
    <t>B0015130</t>
  </si>
  <si>
    <t>Tierra abonada y/o orgánica</t>
  </si>
  <si>
    <t>B0015141</t>
  </si>
  <si>
    <t>Tornillos de unión de D= 12 mm</t>
  </si>
  <si>
    <t>B0015150</t>
  </si>
  <si>
    <t>Torón de tensionamiento 1/2" o 5/8"</t>
  </si>
  <si>
    <t>B0015164</t>
  </si>
  <si>
    <t>Transductores electrónicos medidores de deformación/desplazamiento (incluye cables, protección contra el concreto y panel de lectura)</t>
  </si>
  <si>
    <t>B0015166</t>
  </si>
  <si>
    <t>Transductores mecánicos  medidores de deformación/desplazamiento (incluye cables, protección contra el concreto y panel de lectura)</t>
  </si>
  <si>
    <t>B0015350</t>
  </si>
  <si>
    <t>Triturado tamaño 1/2''</t>
  </si>
  <si>
    <t>B0015170</t>
  </si>
  <si>
    <t>Trompetas de 12 torones (tensionamiento)</t>
  </si>
  <si>
    <t>B0015360</t>
  </si>
  <si>
    <t>Tubería de lámina corrugada de acero con recubrimiento bituminoso helicoidal tipo B – AASHTO M 190 calibre 12 y diámetro 600mm</t>
  </si>
  <si>
    <t>B0015300</t>
  </si>
  <si>
    <t>Tubería de lámina corrugada de acero galvanizado helicoidal tipo I y/o II – ASTM A 760 calibre 12 y diámetro 600mm</t>
  </si>
  <si>
    <t>B0015233</t>
  </si>
  <si>
    <t>Tubería de PVC alcantarillado diametro= 36" / 900mm  (Norma NTC-5055)</t>
  </si>
  <si>
    <t>B0015304</t>
  </si>
  <si>
    <t>Tubería metálica de alta resistencia con límite elástico mínimo de 700 MPa</t>
  </si>
  <si>
    <t>B0015200</t>
  </si>
  <si>
    <t>Tubería Perforada en PVC de 2"</t>
  </si>
  <si>
    <t>B0015231</t>
  </si>
  <si>
    <t>Tubería Pvc Alcantarillado D= 24"</t>
  </si>
  <si>
    <t>B0015232</t>
  </si>
  <si>
    <t>Tubería Pvc Alcantarillado D= 36"</t>
  </si>
  <si>
    <t>B0015220</t>
  </si>
  <si>
    <t>Tubería PVC de 1" (para escamas en concreto)</t>
  </si>
  <si>
    <t>B0015210</t>
  </si>
  <si>
    <t>Tubería PVC RD21 de 1" (para anclajes)</t>
  </si>
  <si>
    <t>B0015251</t>
  </si>
  <si>
    <t>Tubo concreto reforzado 600mm (clase II)</t>
  </si>
  <si>
    <t>B0015250</t>
  </si>
  <si>
    <t>Tubo concreto reforzado 900mm (clase II)</t>
  </si>
  <si>
    <t>B0015240</t>
  </si>
  <si>
    <t>Tubo concreto reforzado 900mm (clase III)</t>
  </si>
  <si>
    <t>B0015260</t>
  </si>
  <si>
    <t>Tubo concreto simple clase II de 450 mm</t>
  </si>
  <si>
    <t>B0015270</t>
  </si>
  <si>
    <t>Tubo concreto simple clase II de 500 mm</t>
  </si>
  <si>
    <t>B0015281</t>
  </si>
  <si>
    <t>Tubo concreto simple clase III de 500 mm</t>
  </si>
  <si>
    <t>B0015280</t>
  </si>
  <si>
    <t>Tubo concreto simple clase III de 600 mm</t>
  </si>
  <si>
    <t>B0015320</t>
  </si>
  <si>
    <t>Unión en PVC RD21 de 1" (para anclajes)</t>
  </si>
  <si>
    <t>B0015334</t>
  </si>
  <si>
    <t>Uniones metálicas de alta resistencia para tubería, con límite elástico mínimo de 700 MPa</t>
  </si>
  <si>
    <t>B0015361</t>
  </si>
  <si>
    <t>Varilla 5/8</t>
  </si>
  <si>
    <t>B0014701</t>
  </si>
  <si>
    <t>Varilla corrugada  No. 6</t>
  </si>
  <si>
    <t>B0015364</t>
  </si>
  <si>
    <t>Varilla de acero corrugada  1/2"</t>
  </si>
  <si>
    <t>B0015363</t>
  </si>
  <si>
    <t>Varilla de acero corrugada  3/8"</t>
  </si>
  <si>
    <t>B0015368</t>
  </si>
  <si>
    <t>Varilla de acero corrugada  No. 10</t>
  </si>
  <si>
    <t>B0015369</t>
  </si>
  <si>
    <t>Varilla de acero corrugada  No. 12</t>
  </si>
  <si>
    <t>B0015365</t>
  </si>
  <si>
    <t>Varilla de acero corrugada  No. 5</t>
  </si>
  <si>
    <t>B0015366</t>
  </si>
  <si>
    <t>Varilla de acero corrugada  No. 6</t>
  </si>
  <si>
    <t>B0015367</t>
  </si>
  <si>
    <t>Varilla de acero corrugada  No. 8</t>
  </si>
  <si>
    <t>B0016000</t>
  </si>
  <si>
    <t>Producto químico tipo 1 - incluyendo agua, (la elección del estabilizante y su cantidad dependerá del diseño).</t>
  </si>
  <si>
    <t>B0016010</t>
  </si>
  <si>
    <t>Kg</t>
  </si>
  <si>
    <t>Producto químico tipo 2.1 - incluyendo agua, (la elección del estabilizante y su cantidad dependerá del diseño).</t>
  </si>
  <si>
    <t>B0016020</t>
  </si>
  <si>
    <t>Producto químico tipo 2.2 - incluyendo agua, (la elección del estabilizante y su cantidad dependerá del diseño).</t>
  </si>
  <si>
    <t>B0016030</t>
  </si>
  <si>
    <t>Producto químico tipo 3.1 - incluyendo agua, (la elección del estabilizante y su cantidad dependerá del diseño).</t>
  </si>
  <si>
    <t>B0016040</t>
  </si>
  <si>
    <t>Producto químico tipo 3.2 (relacionados con nanotecnología) - incluyendo agua, (la elección del estabilizante y su cantidad dependerá del diseño).</t>
  </si>
  <si>
    <t>B0016050</t>
  </si>
  <si>
    <t>Producto químico tipo 3.3 - incluyendo agua, (la elección del estabilizante y su cantidad dependerá del diseño).</t>
  </si>
  <si>
    <t>B0016060</t>
  </si>
  <si>
    <t>Producto químico tipo 3.4 (relacionados con polímeros) - no incluye agua, (la elección del estabilizante y su cantidad dependerá del diseño).</t>
  </si>
  <si>
    <t>B0016070</t>
  </si>
  <si>
    <t>Producto químico tipo 4.1 - incluyendo agua, (la elección del estabilizante y su cantidad dependerá del diseño).</t>
  </si>
  <si>
    <t>B0016080</t>
  </si>
  <si>
    <t>Producto químico tipo 4.2 - incluyendo agua, (la elección del estabilizante y su cantidad dependerá del diseño).</t>
  </si>
  <si>
    <t>B0016090</t>
  </si>
  <si>
    <t>B0016100</t>
  </si>
  <si>
    <t xml:space="preserve">insecticida(s) orgánico(s) para protección vegetal  </t>
  </si>
  <si>
    <t>B0016110</t>
  </si>
  <si>
    <t>Agente espumígeno para concreto celular - Isocem S/L</t>
  </si>
  <si>
    <t>B0016120</t>
  </si>
  <si>
    <t>Megabolsa de 4,25m x 2,28m x 1,45m de capacidad máxima de 14m3 (incluye hilo de alta tenacidad para sellado)</t>
  </si>
  <si>
    <t>B0016140</t>
  </si>
  <si>
    <t>Piezas de connexion metalicas galvanizadas entre placas</t>
  </si>
  <si>
    <t>B0016150</t>
  </si>
  <si>
    <t>Dispositivo de de connexion al cabeza del anclaje Dn1' pasivo scello continuo</t>
  </si>
  <si>
    <t>B0016160</t>
  </si>
  <si>
    <t>Tacha reflectiva con espigo tipo A (bidirecional de 1 solo color)</t>
  </si>
  <si>
    <t>B0016170</t>
  </si>
  <si>
    <t>Tacha electrónica solar monocromática autónoma - unidireccional</t>
  </si>
  <si>
    <t>B0016180</t>
  </si>
  <si>
    <t>Tacha electrónica solar monocromática autónoma - bidireccional</t>
  </si>
  <si>
    <t>B0016190</t>
  </si>
  <si>
    <t>Tacha electrónica solar monocromática autónoma - bidireccional de 2 colores</t>
  </si>
  <si>
    <t>B0016200</t>
  </si>
  <si>
    <t>Tacha electrónica solar monocromática sincronizable - unidireccional</t>
  </si>
  <si>
    <t>B0016210</t>
  </si>
  <si>
    <t>Tacha electrónica solar monocromática sincronizable - bidireccional</t>
  </si>
  <si>
    <t>B0016220</t>
  </si>
  <si>
    <t>Tacha electrónica solar monocromática sincronizable - bidireccional de 2 colores</t>
  </si>
  <si>
    <t>B0016230</t>
  </si>
  <si>
    <t>Tacha electrónica solar LED RGB full color sincronizable con semáforo</t>
  </si>
  <si>
    <t>B0016240</t>
  </si>
  <si>
    <t>Tacha electrónica solar LED RGB full color sincronizable con radar de velocidad para intersecciones con alto riesgo de accidente</t>
  </si>
  <si>
    <t>B0016250</t>
  </si>
  <si>
    <t>Tacha electrónica solar LED RGB full color sincronizable con radar de velocidad y contador y clasificador vehicular</t>
  </si>
  <si>
    <t>B0016260</t>
  </si>
  <si>
    <t xml:space="preserve">Hilo polyester para maquina cerradora de sacos (rollo 2500m)						</t>
  </si>
  <si>
    <t>B0016270</t>
  </si>
  <si>
    <t xml:space="preserve">Inmunizante y preservante de madera						</t>
  </si>
  <si>
    <t>B0016280</t>
  </si>
  <si>
    <t xml:space="preserve">Biorollo en material de tejido retractil HDPE+UV fotodegradable de diametro aproximado de  18cm.(Incluye Geocable para sujeción)						</t>
  </si>
  <si>
    <t>B0016290</t>
  </si>
  <si>
    <t xml:space="preserve">Geotextil tejido de alto modulo con resistencia mínima a la rotura método Grab de 1870 N (MD) y 1860 N (TD) 					</t>
  </si>
  <si>
    <t>B0016300</t>
  </si>
  <si>
    <t>Geobiomalla para control de erosión en taludes en tejido retractil 3D multifilamento HDPE+UV fotodegradable</t>
  </si>
  <si>
    <t>B0016310</t>
  </si>
  <si>
    <t>Hidroretenedores</t>
  </si>
  <si>
    <t>B0016320</t>
  </si>
  <si>
    <t>Cable de fibras multifilamento de poliéster de alta tenacidad, resistente a rayos UV y abrasión en cuerpos de agua</t>
  </si>
  <si>
    <t>B0016330</t>
  </si>
  <si>
    <t>Anclaje reforzado L= 1m (incluye pata de ancla, cable de 1/8" y prensa metálica, carga maxima 500kg)</t>
  </si>
  <si>
    <t>B0016340</t>
  </si>
  <si>
    <t>Geomalla biaxial de polipropileno con resistencia última a la tensión de 50 kN/m</t>
  </si>
  <si>
    <t>B0016350</t>
  </si>
  <si>
    <t xml:space="preserve">Hidrosiembra para mantenimiento						</t>
  </si>
  <si>
    <t>B0016360</t>
  </si>
  <si>
    <t>B0016370</t>
  </si>
  <si>
    <t xml:space="preserve">Malla tipo gallenero </t>
  </si>
  <si>
    <t>B0016380</t>
  </si>
  <si>
    <t xml:space="preserve">Poste de PVC cerca agujeros 4"   (2.1 m)						</t>
  </si>
  <si>
    <t>B0016390</t>
  </si>
  <si>
    <t xml:space="preserve">Tapa poste						</t>
  </si>
  <si>
    <t>B0016400</t>
  </si>
  <si>
    <t xml:space="preserve">Pie de amigo (1.5 m)						</t>
  </si>
  <si>
    <t>B0016410</t>
  </si>
  <si>
    <t>Placa de concreto C30/37 y aceros de refuerzo  - 3m² - Ts=170 Kn</t>
  </si>
  <si>
    <t>B0016420</t>
  </si>
  <si>
    <t>B0016430</t>
  </si>
  <si>
    <t>Dispositivo de connexion al cabezaL del anclaje Dn1' pasivo scello continuo</t>
  </si>
  <si>
    <t>B0016440</t>
  </si>
  <si>
    <t>Sistema de barrera de rodillos (incluye postes, carril, rodillos absorbentes de impacto y pernos y tuercas)</t>
  </si>
  <si>
    <t>B0016450</t>
  </si>
  <si>
    <t>Especie baja, rastrera o de cobertura, nativa de la zona para revegetalización</t>
  </si>
  <si>
    <t>B0016460</t>
  </si>
  <si>
    <t>Producto químico tipo 5.1 - incluyendo agua, (la elección del estabilizante y su cantidad dependerá del diseño).</t>
  </si>
  <si>
    <t>B0016470</t>
  </si>
  <si>
    <t>Producto químico tipo 5.2 - incluyendo agua, (la elección del estabilizante y su cantidad dependerá del diseño).</t>
  </si>
  <si>
    <t>B0016480</t>
  </si>
  <si>
    <t>Producto químico tipo 5.3 - incluyendo agua, (la elección del estabilizante y su cantidad dependerá del diseño).</t>
  </si>
  <si>
    <t>B0016490</t>
  </si>
  <si>
    <t>Producto químico tipo 5.4 - incluyendo agua, (la elección del estabilizante y su cantidad dependerá del diseño).</t>
  </si>
  <si>
    <t>B0016500</t>
  </si>
  <si>
    <t>Subbase granular con agregado siderurgico clase A, gradación SBG-50</t>
  </si>
  <si>
    <t>B0016510</t>
  </si>
  <si>
    <t xml:space="preserve">Subbase granular con agregado siderúrgico - clase B, gradación SBG-50     </t>
  </si>
  <si>
    <t>B0016520</t>
  </si>
  <si>
    <t>Subbase granular con agregado siderúrgico - clase B, gradación SBD-38</t>
  </si>
  <si>
    <t>B0016530</t>
  </si>
  <si>
    <t>Subbase granular con agregado siderúrgico - clase C, gradación SBG-50</t>
  </si>
  <si>
    <t>B0016540</t>
  </si>
  <si>
    <t>Subbase granular con agregado siderúrgico - clase C, gradación SBD-38</t>
  </si>
  <si>
    <t>B0016550</t>
  </si>
  <si>
    <t xml:space="preserve">Fibras de aramida y poliolefina						</t>
  </si>
  <si>
    <t>B0016560</t>
  </si>
  <si>
    <t>Mezcla asfáltica prefabricada almacenada en frío para parcheo tipo MP-25</t>
  </si>
  <si>
    <t>B0016570</t>
  </si>
  <si>
    <t>Mezcla asfáltica prefabricada almacenada en frío para parcheo tipo MP-19</t>
  </si>
  <si>
    <t>B0016580</t>
  </si>
  <si>
    <t>Mezcla asfáltica prefabricada almacenada en frío para parcheo tipo MP-12</t>
  </si>
  <si>
    <t>B0016590</t>
  </si>
  <si>
    <t>Mezcla asfáltica natural</t>
  </si>
  <si>
    <t>B0016600</t>
  </si>
  <si>
    <t>Grano de Caucho Reciclado (GCR)</t>
  </si>
  <si>
    <t>oldasura</t>
  </si>
  <si>
    <t>LISTADO DE EQUIPOS</t>
  </si>
  <si>
    <t>CLASIFICACIÓN</t>
  </si>
  <si>
    <t>C0010011</t>
  </si>
  <si>
    <t>Andamiaje para aplicar la carga (Equipo sustituto de la tara)</t>
  </si>
  <si>
    <t>Mixto - Herramienta menor</t>
  </si>
  <si>
    <t>C0010010</t>
  </si>
  <si>
    <t>h</t>
  </si>
  <si>
    <t>Aspersor manual de 20 litros</t>
  </si>
  <si>
    <t>C0010015</t>
  </si>
  <si>
    <t>Astilladora de madera para triturar, potencia aproximada 75 HP</t>
  </si>
  <si>
    <t>C0010600</t>
  </si>
  <si>
    <t>Motobomba de concreto</t>
  </si>
  <si>
    <t>Concreto y mortero</t>
  </si>
  <si>
    <t>C0010020</t>
  </si>
  <si>
    <t>Barredora de succión, almacenamiento aproximado 6 m3</t>
  </si>
  <si>
    <t>C0010030</t>
  </si>
  <si>
    <t>Bomba de concreto, producción: 30 m3/h- 50 m3/h</t>
  </si>
  <si>
    <t>C0010040</t>
  </si>
  <si>
    <t>Bomba de inyección de lechada</t>
  </si>
  <si>
    <t>C0010034</t>
  </si>
  <si>
    <t>Bomba eléctrica para accionar la celda especial de carga</t>
  </si>
  <si>
    <t>C0010050</t>
  </si>
  <si>
    <t>Bomba para gato de tensionamiento (fuerza máxima 300 toneladas)</t>
  </si>
  <si>
    <t>C0010053</t>
  </si>
  <si>
    <t>Buldozer potencia al volante de 305 HP, motor de 2100 RPM, longitud de hoja 6,39m</t>
  </si>
  <si>
    <t>Movimiento de tierra</t>
  </si>
  <si>
    <t>C0010052</t>
  </si>
  <si>
    <t>Buldozer, potencia al volante de 140 HP, motor de 2200 RPM, longitud de hoja 4,80m</t>
  </si>
  <si>
    <t>C0010051</t>
  </si>
  <si>
    <t>Buldozer, Potencia al volante de 80 HP, motor de 2400 RPM, longitud de hoja 3,99m</t>
  </si>
  <si>
    <t>C0010961</t>
  </si>
  <si>
    <t>Caldera para pintura termoplástica (NTC 4744-2)</t>
  </si>
  <si>
    <t>C0010125</t>
  </si>
  <si>
    <t>Camabaja capacidad de 30-40 toneladas</t>
  </si>
  <si>
    <t xml:space="preserve">Transporte – Acarreo </t>
  </si>
  <si>
    <t>C0010100</t>
  </si>
  <si>
    <t>Camión 350 (F-350, Cheyenne 350 o similares)</t>
  </si>
  <si>
    <t>C0010105</t>
  </si>
  <si>
    <t>Camión con capacidad de 5 ton o superior</t>
  </si>
  <si>
    <t>C0010110</t>
  </si>
  <si>
    <t xml:space="preserve">Camión de slurry, volumen de depósito de emulsión 4m3 a 6 m3, ancho aproximado 7 m </t>
  </si>
  <si>
    <t>Asfalto</t>
  </si>
  <si>
    <t>C0010115</t>
  </si>
  <si>
    <t>Camión grúa capacidad 5 toneladas</t>
  </si>
  <si>
    <t>C0010118</t>
  </si>
  <si>
    <t>Camión mixer</t>
  </si>
  <si>
    <t>C0010120</t>
  </si>
  <si>
    <t>Camioneta de estacas 4x4</t>
  </si>
  <si>
    <t>C0010124</t>
  </si>
  <si>
    <t>Camisa metálica para pilote calibre 36 D=1.20m - Recuperable (kg)</t>
  </si>
  <si>
    <t>C0010123</t>
  </si>
  <si>
    <t>Camisa metálica para pilote calibre 36 D=1m - Recuperable (m)</t>
  </si>
  <si>
    <t>C0010130</t>
  </si>
  <si>
    <t>Cargador: potencia en el volante 110 hp, clasificación de rpm del motor 2300</t>
  </si>
  <si>
    <t>C0010140</t>
  </si>
  <si>
    <t>Cargador: potencia en el volante 125 hp, clasificación de rpm del motor 2300</t>
  </si>
  <si>
    <t>C0010150</t>
  </si>
  <si>
    <t>Carrotanque de agua(1000 Galones)</t>
  </si>
  <si>
    <t>C0010160</t>
  </si>
  <si>
    <t>Carrotanque irrigador de asfalto, 1000 galones de capacidad</t>
  </si>
  <si>
    <t>C0010170</t>
  </si>
  <si>
    <t>Cizalla manual de 90 cm</t>
  </si>
  <si>
    <t>C0010214</t>
  </si>
  <si>
    <t>Compactador de rodillo potencia: 80HP, peso: 7 ton</t>
  </si>
  <si>
    <t xml:space="preserve">Compactación – Nivelación  </t>
  </si>
  <si>
    <t>C0010211</t>
  </si>
  <si>
    <t>Compactador de rodillo potencia: 99 hp, peso: 8 toneladas</t>
  </si>
  <si>
    <t>C0010212</t>
  </si>
  <si>
    <t>Compactador de rodillo, potencia 105 hp, peso de 6 toneladas</t>
  </si>
  <si>
    <t>C0010200</t>
  </si>
  <si>
    <t>Compactador manual (saltarín) peso de operación (kg.) 52, fuerza de impacto por golpe (KN) 12</t>
  </si>
  <si>
    <t>C0010210</t>
  </si>
  <si>
    <t>Compactador manual de rodillo</t>
  </si>
  <si>
    <t>C0010220</t>
  </si>
  <si>
    <t>Compactador manual vibratorio (CANGURO) (Apisonadores), potencia aproximada 5 HP</t>
  </si>
  <si>
    <t>C0010190</t>
  </si>
  <si>
    <t>Compactador manual vibratorio (rana) con motor de 6 hp</t>
  </si>
  <si>
    <t>C0010230</t>
  </si>
  <si>
    <t>Compactador neumático de Potencia 70 HP, peso de 13 ton</t>
  </si>
  <si>
    <t>C0010213</t>
  </si>
  <si>
    <t>Compactador neumático peso 3,5 ton</t>
  </si>
  <si>
    <t>C0010240</t>
  </si>
  <si>
    <t>Compactador vibratorio potencia aproximada de 15 Kw</t>
  </si>
  <si>
    <t>C0010250</t>
  </si>
  <si>
    <t>Compresor (barrido y soplado)</t>
  </si>
  <si>
    <t>C0010280</t>
  </si>
  <si>
    <t>Compresor para penetrar roca</t>
  </si>
  <si>
    <t>C0010270</t>
  </si>
  <si>
    <t>Compresor portátil de 70 a 120 HP, con martillo</t>
  </si>
  <si>
    <t>C0010295</t>
  </si>
  <si>
    <t xml:space="preserve">Cortadora de adoquines </t>
  </si>
  <si>
    <t>C0010290</t>
  </si>
  <si>
    <t>Cortadora de pavimento, profundidad de corte: 16- 19 cm. capacidad de disco: desde 12" hasta 20" de diámetro</t>
  </si>
  <si>
    <t>C0010311</t>
  </si>
  <si>
    <t>Derretidora de asfalto (crafco o similar)</t>
  </si>
  <si>
    <t>C0010300</t>
  </si>
  <si>
    <t>Diferencial de 2 toneladas</t>
  </si>
  <si>
    <t xml:space="preserve">Carga – Izaje </t>
  </si>
  <si>
    <t>C0010310</t>
  </si>
  <si>
    <t>Diferencial de 3 toneladas</t>
  </si>
  <si>
    <t>C0010351</t>
  </si>
  <si>
    <t>Equipo autopropulsado para aplicación de pintura termoplástica (NTC 4744-2)</t>
  </si>
  <si>
    <t>C0010314</t>
  </si>
  <si>
    <t>Equipo de acarreo interno</t>
  </si>
  <si>
    <t>C0010321</t>
  </si>
  <si>
    <t>Equipo de izaje</t>
  </si>
  <si>
    <t>C0010401</t>
  </si>
  <si>
    <t>Equipo de medición (deformímetros eléctricos, mecánicos, celdas de carga, etc.) para prueba de carga</t>
  </si>
  <si>
    <t>C0010330</t>
  </si>
  <si>
    <t>Equipo de oxicorte y soldadura, capacidad de corte 6"-14"</t>
  </si>
  <si>
    <t>C0010340</t>
  </si>
  <si>
    <t>Equipo de perforación (TRACKDRILL), potencia aproximada 40 HP, 2100 golpes / minuto</t>
  </si>
  <si>
    <t>C0010350</t>
  </si>
  <si>
    <t>Equipo de pintura (Compresor). Presión máxima de trabajo 7 HP</t>
  </si>
  <si>
    <t>C0010352</t>
  </si>
  <si>
    <t>Equipo de rayos X y/o ultrasonido industrial</t>
  </si>
  <si>
    <t>C0010381</t>
  </si>
  <si>
    <t>Equipo de sandblasting y pintura, compresora 250cfm a 100 psi, pulmón de 70 gal (250 L) para 160 psi</t>
  </si>
  <si>
    <t>C0010360</t>
  </si>
  <si>
    <t>Equipo de soldadura 250 AMP</t>
  </si>
  <si>
    <t>C0010365</t>
  </si>
  <si>
    <t>Equipo de soldadura 400 AMP</t>
  </si>
  <si>
    <t>C0010380</t>
  </si>
  <si>
    <t>Equipo de soldadura 600 AMP</t>
  </si>
  <si>
    <t>C0010383</t>
  </si>
  <si>
    <t>Equipo de topografía teodolito electrónico con abertura de anteojo de 42- 45 mm. aumento del anteojo: 30x.distancia mínima de enfoque: 1 - 1.5 m. precisión: 5´´</t>
  </si>
  <si>
    <t>C0010410</t>
  </si>
  <si>
    <t>Esparcidor de gravilla, ancho de esparcimiento 3 - 7.5 m</t>
  </si>
  <si>
    <t>C0010420</t>
  </si>
  <si>
    <t>Estación Total con precisión angular de 6". Precisión lineal 2 mm ± 2 ppm</t>
  </si>
  <si>
    <t>C0010441</t>
  </si>
  <si>
    <t>Formaleta metálica para baranda de concreto (m)</t>
  </si>
  <si>
    <t>C0010445</t>
  </si>
  <si>
    <t>Formaleta metálica para concreto (m2)</t>
  </si>
  <si>
    <t>C0010443</t>
  </si>
  <si>
    <t>Formaleta metálica para defensa de concreto (m)</t>
  </si>
  <si>
    <t>C0010447</t>
  </si>
  <si>
    <t>Formaleta metálica para fabricación de paneles de concreto (m2)</t>
  </si>
  <si>
    <t>C0010430</t>
  </si>
  <si>
    <t>Formaleta metálica para pavimento en concreto hidráulico (m)</t>
  </si>
  <si>
    <t>C0010435</t>
  </si>
  <si>
    <t>Formaleta metálica para pilotes de concreto prefabricado in situ (m)</t>
  </si>
  <si>
    <t>C0010450</t>
  </si>
  <si>
    <t>Formaleta para camisa de pilote</t>
  </si>
  <si>
    <t>C0010455</t>
  </si>
  <si>
    <t>glo</t>
  </si>
  <si>
    <t>Formaleta, platina y accesorios (glo)</t>
  </si>
  <si>
    <t>C0010456</t>
  </si>
  <si>
    <t>Formaleta, platina y accesorios (m)</t>
  </si>
  <si>
    <t>C0010460</t>
  </si>
  <si>
    <t>Fresadora de pavimento, ancho de trabajo 1.3 m a 1.5 m, potencia aproximada 430 HP, profundidad de corte 30 cm</t>
  </si>
  <si>
    <t>C0010461</t>
  </si>
  <si>
    <t>Fresadora de pavimento, ancho de trabajo 2 m, con tambor especial de puntas de acero de alta dureza, profundidad de corte menor a 2.5 cm para microfresado (W2000 o similares)</t>
  </si>
  <si>
    <t>C0010462</t>
  </si>
  <si>
    <t>Fresadora de pavimento, ancho de trabajo 2 m, potencia aproximada 580 HP, profundidad de corte 30 cm</t>
  </si>
  <si>
    <t>C0010480</t>
  </si>
  <si>
    <t>Gato para tensionamiento, fuerza Max 300 toneladas</t>
  </si>
  <si>
    <t>C0010500</t>
  </si>
  <si>
    <t>Grúa capacidad 10 toneladas</t>
  </si>
  <si>
    <t>C0010490</t>
  </si>
  <si>
    <t>Grúa capacidad 15 toneladas</t>
  </si>
  <si>
    <t>C0010520</t>
  </si>
  <si>
    <t>Grúa telescópica capacidad 50 toneladas</t>
  </si>
  <si>
    <t>C0010491</t>
  </si>
  <si>
    <t>Grúa torre capacidad 1 tonelada en la punta</t>
  </si>
  <si>
    <t>C0010530</t>
  </si>
  <si>
    <t>Guadañadora cilindraje 38-58 cm3</t>
  </si>
  <si>
    <t>C0010535</t>
  </si>
  <si>
    <t>Lanza de aire comprimido caliente, velocidad de descargue 1000 m/s, temperatura del aire a presión 1000 °c</t>
  </si>
  <si>
    <t>C0010544</t>
  </si>
  <si>
    <t>Manómetro cable de acero para bajar la celda</t>
  </si>
  <si>
    <t>C0010547</t>
  </si>
  <si>
    <t>Máquina estabilizadora con cámara de tambor rotatorio de paso sencillo</t>
  </si>
  <si>
    <t>C0010541</t>
  </si>
  <si>
    <t>Máquina hidrosembradora 1000 - 4000 litros</t>
  </si>
  <si>
    <t>C0010540</t>
  </si>
  <si>
    <t>Máquina térmica para aplicación de adhesivo para tacha</t>
  </si>
  <si>
    <t>C0010550</t>
  </si>
  <si>
    <t>Mezcladora de concreto tipo trompo</t>
  </si>
  <si>
    <t>C0010555</t>
  </si>
  <si>
    <t>Miniretroexcavadora sobre neumáticos de 37,5 kW</t>
  </si>
  <si>
    <t>C0010560</t>
  </si>
  <si>
    <t>Montacargas capacidad 2-10 toneladas</t>
  </si>
  <si>
    <t>C0010570</t>
  </si>
  <si>
    <t>Motobomba 3 pulgadas</t>
  </si>
  <si>
    <t>C0010580</t>
  </si>
  <si>
    <t>Motobomba 4 pulgadas</t>
  </si>
  <si>
    <t>C0010590</t>
  </si>
  <si>
    <t xml:space="preserve">Motobomba 6 pulgadas </t>
  </si>
  <si>
    <t>C0010610</t>
  </si>
  <si>
    <t>Motoniveladora potencia 215 HP, ancho de cuchilla 4,27 m, peso 18 ton</t>
  </si>
  <si>
    <t>C0010611</t>
  </si>
  <si>
    <t>Motoniveladora, potencia 140 HP, ancho de cuchilla 3,66 m, peso 11 ton</t>
  </si>
  <si>
    <t>C0010620</t>
  </si>
  <si>
    <t>Motosierra, 4.5 HP - 7.1 HP, longitud de espada 45-90 cm</t>
  </si>
  <si>
    <t>C0010621</t>
  </si>
  <si>
    <t>Motosoldador, 300 amperios</t>
  </si>
  <si>
    <t>C0010630</t>
  </si>
  <si>
    <t>Pala auxiliar de piloteadora</t>
  </si>
  <si>
    <t>C0010640</t>
  </si>
  <si>
    <t>Pala grúa (dragalina) potencia del motor aproximada 320 Kw - 390 Kw, capacidad de carga aproximada 70 -100 toneladas</t>
  </si>
  <si>
    <t>C0010850</t>
  </si>
  <si>
    <t>Parales-taco metálico o puntal (escamas en concreto)</t>
  </si>
  <si>
    <t>C0010651</t>
  </si>
  <si>
    <t>Piloteadora potencia mínima de 250KW, fuerza elevadora 200KN</t>
  </si>
  <si>
    <t>C0010660</t>
  </si>
  <si>
    <t>Planta de asfalto en caliente continua de 120 toneladas de capacidad</t>
  </si>
  <si>
    <t>C0010661</t>
  </si>
  <si>
    <t>Planta de asfalto en caliente móvil discontinua de 60 toneladas de capacidad</t>
  </si>
  <si>
    <t>C0010662</t>
  </si>
  <si>
    <t>Planta de asfalto en frío de 60 toneladas/hora de capacidad</t>
  </si>
  <si>
    <t>C0010665</t>
  </si>
  <si>
    <t>Planta dosificadora (mezcladora) de concreto</t>
  </si>
  <si>
    <t>C0010680</t>
  </si>
  <si>
    <t>Planta eléctrica 3000 watts -4000 watts</t>
  </si>
  <si>
    <t>C0010670</t>
  </si>
  <si>
    <t>Planta para mezcla de asfalto en frio de 160 toneladas/hora de capacidad</t>
  </si>
  <si>
    <t>C0010690</t>
  </si>
  <si>
    <t>Planta trituradora y unidad de clasificación</t>
  </si>
  <si>
    <t>C0010704</t>
  </si>
  <si>
    <t>Puente grúa</t>
  </si>
  <si>
    <t>C0010710</t>
  </si>
  <si>
    <t>Pulidora (8500 REV)</t>
  </si>
  <si>
    <t>C0010720</t>
  </si>
  <si>
    <t>Pulvimixer potencia aproximada 500 HP</t>
  </si>
  <si>
    <t>C0010730</t>
  </si>
  <si>
    <t xml:space="preserve">Recicladora de pavimento potencia aproximada 430 HP </t>
  </si>
  <si>
    <t>C0010740</t>
  </si>
  <si>
    <t>Regla vibratoria de concreto, de longitud de 3 a 5 m, potencia de 6 a 9 HP</t>
  </si>
  <si>
    <t>C0010750</t>
  </si>
  <si>
    <t>Retrocargador, pala de 1,1 m3 de capacidad, profundidad de excavación de 4.400 mm y una altura de 5.680 mm</t>
  </si>
  <si>
    <t>C0010780</t>
  </si>
  <si>
    <t>Retroexcavadora de pivote central y desplazamiento lateral de mínimo 60 kw de potencia</t>
  </si>
  <si>
    <t>C0010822</t>
  </si>
  <si>
    <t>Retroexcavadora sobre llantas, motor 62HP, Profundidad de excavación de 5.41 metros</t>
  </si>
  <si>
    <t>C0010823</t>
  </si>
  <si>
    <t>Retroexcavadora sobre neumáticos de 85 kW, equipada con descabezador hidráulico para pilotes</t>
  </si>
  <si>
    <t>C0010790</t>
  </si>
  <si>
    <t>Retroexcavadora sobre oruga, potencia 158 kw, balde de 1.5 m3</t>
  </si>
  <si>
    <t>C0010810</t>
  </si>
  <si>
    <t>Retroexcavadora sobre orugas de profundidad de excavación mínima de 6,0 m, de 80 kw de potencia</t>
  </si>
  <si>
    <t>C0010765</t>
  </si>
  <si>
    <t>Retroexcavadora, potencia en el volante 78 HP 2200 rpm</t>
  </si>
  <si>
    <t>C0010840</t>
  </si>
  <si>
    <t>Ruteadora para asfalto, potencia mínima 15 kW</t>
  </si>
  <si>
    <t>C0010841</t>
  </si>
  <si>
    <t>Sensor de Impacto para prueba de integridad sobre pilotes tipo</t>
  </si>
  <si>
    <t>C0010845</t>
  </si>
  <si>
    <t>Shuttle buggy</t>
  </si>
  <si>
    <t>C0010847</t>
  </si>
  <si>
    <t>Silo para almacenamiento de concreto, capacidad 10 m3</t>
  </si>
  <si>
    <t>C0010854</t>
  </si>
  <si>
    <t>Taladro de 1/2", pulidora, lijadora y circular</t>
  </si>
  <si>
    <t>C0010855</t>
  </si>
  <si>
    <t>Taladro industrial (columna, de árbol o similares)</t>
  </si>
  <si>
    <t>C0010859</t>
  </si>
  <si>
    <t>Tara (Recebo, Agua, Etc.)</t>
  </si>
  <si>
    <t>C0010911</t>
  </si>
  <si>
    <t>Terminadora de asfalto (Finisher), potencia 130 HP, peso 15 ton.</t>
  </si>
  <si>
    <t>C0010910</t>
  </si>
  <si>
    <t>Terminadora de asfalto (Finisher), potencia en el volante 174 HP, R=20M3/H, velocidad de desplazamiento 114 m/min</t>
  </si>
  <si>
    <t>C0010920</t>
  </si>
  <si>
    <t>Vehículo delineador para aplicación de pintura con mínimo 2 boquillas (NTC 4744-2)</t>
  </si>
  <si>
    <t>C0010922</t>
  </si>
  <si>
    <t>Vibrador de concreto, potencia aproximada de 3 hp, mangueras de 4 a 6 metros</t>
  </si>
  <si>
    <t>C0010923</t>
  </si>
  <si>
    <t>Vibrocompactador, potencia 153 HP, peso 10 ton</t>
  </si>
  <si>
    <t>C0010180</t>
  </si>
  <si>
    <t>Vibrocompactador, tipo benitìn, de peso 700 kg a 1.5 toneladas</t>
  </si>
  <si>
    <t>C0010958</t>
  </si>
  <si>
    <t>Volqueta 14 m3</t>
  </si>
  <si>
    <t>C0010960</t>
  </si>
  <si>
    <t>Volqueta 6 m3</t>
  </si>
  <si>
    <t>C0010959</t>
  </si>
  <si>
    <t>Volqueta 7 m3</t>
  </si>
  <si>
    <t>C0011010</t>
  </si>
  <si>
    <t>Compresor portátil de 70 a 120 HP, con dos (2) martillos</t>
  </si>
  <si>
    <t>C0011020</t>
  </si>
  <si>
    <t>Bomba de Achique 3 - 4 Hp (Electrobomba)</t>
  </si>
  <si>
    <t>C0011030</t>
  </si>
  <si>
    <t>Máquina de mortero celular, incluye mixers, bomba de inyección, compresor, etc.</t>
  </si>
  <si>
    <t>C0011040</t>
  </si>
  <si>
    <t>Maquina cosedora portatil para instalacion geosinteticos</t>
  </si>
  <si>
    <t>C0011050</t>
  </si>
  <si>
    <t>Formaleta metálica para megabolsas (4.25m de largo X 2.25m de ancho X 1.30m de alto)</t>
  </si>
  <si>
    <t>C0011060</t>
  </si>
  <si>
    <t>Grúa telescópica capacidad de elevación de 100Tn</t>
  </si>
  <si>
    <t>C0011070</t>
  </si>
  <si>
    <t>sistema Robot de pose (retro hidraulica de 12 ton + abrazadera )</t>
  </si>
  <si>
    <t>C0011080</t>
  </si>
  <si>
    <t>Sopladora</t>
  </si>
  <si>
    <t>C0011090</t>
  </si>
  <si>
    <t>Generador eléctrico (fuente del taladro)</t>
  </si>
  <si>
    <t>C0011100</t>
  </si>
  <si>
    <t>Hincador o martinete hidraulico 5-9 t para hinca de pilotes prefabricados montado sobre grua u oruga</t>
  </si>
  <si>
    <t>LISTADO DE TRANSPORTE</t>
  </si>
  <si>
    <t>T0100002</t>
  </si>
  <si>
    <t>kg-km</t>
  </si>
  <si>
    <t>Transporte de acero</t>
  </si>
  <si>
    <t>T0010001</t>
  </si>
  <si>
    <t>t-km</t>
  </si>
  <si>
    <t>T0010011</t>
  </si>
  <si>
    <t>m3-km</t>
  </si>
  <si>
    <t>Transporte de adoquín e=8cm</t>
  </si>
  <si>
    <t>T0010400</t>
  </si>
  <si>
    <t>Transporte de agregados</t>
  </si>
  <si>
    <t>T0010004</t>
  </si>
  <si>
    <t>Transporte de arena</t>
  </si>
  <si>
    <t>T0010053</t>
  </si>
  <si>
    <t>Transporte de barrera de seguridad en concreto</t>
  </si>
  <si>
    <t>T0010550</t>
  </si>
  <si>
    <t>Transporte de cal</t>
  </si>
  <si>
    <t>T0015011</t>
  </si>
  <si>
    <t>Transporte de cemento asfáltico</t>
  </si>
  <si>
    <t>T0010500</t>
  </si>
  <si>
    <t>Transporte de cemento hidráulico</t>
  </si>
  <si>
    <t>T0010009</t>
  </si>
  <si>
    <t>Transporte de concreto</t>
  </si>
  <si>
    <t>T0010120</t>
  </si>
  <si>
    <t>Transporte de emulsión asfáltica</t>
  </si>
  <si>
    <t>T0010160</t>
  </si>
  <si>
    <t xml:space="preserve">Transporte de estructuras metálicas </t>
  </si>
  <si>
    <t>T0010570</t>
  </si>
  <si>
    <t>T0010560</t>
  </si>
  <si>
    <t>Transporte de formaleta</t>
  </si>
  <si>
    <t>T0010088</t>
  </si>
  <si>
    <t>Transporte de madera</t>
  </si>
  <si>
    <t>T0010010</t>
  </si>
  <si>
    <t>Transporte de material de afirmado</t>
  </si>
  <si>
    <t>T0010020</t>
  </si>
  <si>
    <t>Transporte de material de base</t>
  </si>
  <si>
    <t>T0010032</t>
  </si>
  <si>
    <t>Transporte de material de demolición</t>
  </si>
  <si>
    <t>T0010025</t>
  </si>
  <si>
    <t>Transporte de material de excavación</t>
  </si>
  <si>
    <t>T0010062</t>
  </si>
  <si>
    <t>Transporte de material de relleno</t>
  </si>
  <si>
    <t>T0010036</t>
  </si>
  <si>
    <t>Transporte de material de remoción</t>
  </si>
  <si>
    <t>T0010030</t>
  </si>
  <si>
    <t>Transporte de material de sub-base</t>
  </si>
  <si>
    <t>T0010040</t>
  </si>
  <si>
    <t>Transporte de material desmontado</t>
  </si>
  <si>
    <t>T0010028</t>
  </si>
  <si>
    <t>Transporte de material drenante</t>
  </si>
  <si>
    <t>T0010006</t>
  </si>
  <si>
    <t>Transporte de material fresado</t>
  </si>
  <si>
    <t>T0010480</t>
  </si>
  <si>
    <t>Transporte de material sobrante de poda</t>
  </si>
  <si>
    <t>T0010130</t>
  </si>
  <si>
    <t>Transporte de mezcla asfáltica drenante</t>
  </si>
  <si>
    <t>T0010510</t>
  </si>
  <si>
    <t>Transporte de mezcla de mortero</t>
  </si>
  <si>
    <t>T0010065</t>
  </si>
  <si>
    <t>Transporte de mezcla en caliente</t>
  </si>
  <si>
    <t>T0010240</t>
  </si>
  <si>
    <t>Transporte de mezcla en frío</t>
  </si>
  <si>
    <t>T0010091</t>
  </si>
  <si>
    <t>Transporte de piedra para concreto ciclópeo</t>
  </si>
  <si>
    <t>T0010094</t>
  </si>
  <si>
    <t>Transporte de piedra para gaviones</t>
  </si>
  <si>
    <t>T0010114</t>
  </si>
  <si>
    <t>Transporte de tubería</t>
  </si>
  <si>
    <t>T0010115</t>
  </si>
  <si>
    <t>Transporte de tubería de concreto</t>
  </si>
  <si>
    <t>T0010016</t>
  </si>
  <si>
    <t>Transporte tierra abonada</t>
  </si>
  <si>
    <t>T0011000</t>
  </si>
  <si>
    <t>m2-km</t>
  </si>
  <si>
    <t xml:space="preserve">Transporte de Megabolsa </t>
  </si>
  <si>
    <t>T0011010</t>
  </si>
  <si>
    <t>Transporte de mezcla asfáltica natural</t>
  </si>
  <si>
    <t>INSTITUTO NACIONAL DE VÍAS
SUBDIRECCIÓN DE PLANIFICACIÓN DE INFRAESTRUCTURA
ANÁLISIS DE PRECIOS UNITARIOS DE REFERENCIA REGIONALIZADOS 2023</t>
  </si>
  <si>
    <t>LISTADO DE MANO DE OBRA</t>
  </si>
  <si>
    <t>Ítem</t>
  </si>
  <si>
    <t>VALOR ($ COP)</t>
  </si>
  <si>
    <t>mes</t>
  </si>
  <si>
    <t>Salario mínimo legal mensual vigente - SMLMV básico 2023</t>
  </si>
  <si>
    <t>Subsidio de transporte 2023</t>
  </si>
  <si>
    <t>Salario mínimo legal mensual vigente - SMLMV 2023 + Subsidio de transporte 2023</t>
  </si>
  <si>
    <t>día</t>
  </si>
  <si>
    <t>Jornal + subsidio de transporte 2023</t>
  </si>
  <si>
    <t>%</t>
  </si>
  <si>
    <t>Factor prestacional INVIAS vigente</t>
  </si>
  <si>
    <t>Jornal básico con factor prestacional</t>
  </si>
  <si>
    <t>salario basico SMLMV 2023 con factor prestacional</t>
  </si>
  <si>
    <t>Factor de Jornal 2022</t>
  </si>
  <si>
    <t>A0100030</t>
  </si>
  <si>
    <t xml:space="preserve">Maestro </t>
  </si>
  <si>
    <t>A0100150</t>
  </si>
  <si>
    <t>Ayudante</t>
  </si>
  <si>
    <t>A0100190</t>
  </si>
  <si>
    <t>Almacenista</t>
  </si>
  <si>
    <t>A0030010</t>
  </si>
  <si>
    <t>Obrero</t>
  </si>
  <si>
    <t>A0030020</t>
  </si>
  <si>
    <t>Obrero (2)</t>
  </si>
  <si>
    <t>A0030030</t>
  </si>
  <si>
    <t>Obrero (3)</t>
  </si>
  <si>
    <t>A0030040</t>
  </si>
  <si>
    <t>Obrero (4)</t>
  </si>
  <si>
    <t>A0030050</t>
  </si>
  <si>
    <t>Obrero (5)</t>
  </si>
  <si>
    <t>A0030060</t>
  </si>
  <si>
    <t>Obrero (6)</t>
  </si>
  <si>
    <t>A0030070</t>
  </si>
  <si>
    <t>Obrero (7)</t>
  </si>
  <si>
    <t>A0030080</t>
  </si>
  <si>
    <t>Obrero (8)</t>
  </si>
  <si>
    <t>A0030090</t>
  </si>
  <si>
    <t>Obrero (9)</t>
  </si>
  <si>
    <t>A0030100</t>
  </si>
  <si>
    <t>Obrero (10)</t>
  </si>
  <si>
    <t>A0100060</t>
  </si>
  <si>
    <t>Obrero (prueba de carga)</t>
  </si>
  <si>
    <t>A0100200</t>
  </si>
  <si>
    <t xml:space="preserve">Obrero de hincado </t>
  </si>
  <si>
    <t>A0030120</t>
  </si>
  <si>
    <t>Obreros de hincado (2)</t>
  </si>
  <si>
    <t>A0100210</t>
  </si>
  <si>
    <t xml:space="preserve">Obrero de izado </t>
  </si>
  <si>
    <t>A0030110</t>
  </si>
  <si>
    <t>Obreros de izado (2)</t>
  </si>
  <si>
    <t>A0040010</t>
  </si>
  <si>
    <t>Oficial</t>
  </si>
  <si>
    <t>A0040020</t>
  </si>
  <si>
    <t>Oficial (2)</t>
  </si>
  <si>
    <t>A0040030</t>
  </si>
  <si>
    <t>Oficial (3)</t>
  </si>
  <si>
    <t>A0100050</t>
  </si>
  <si>
    <t>Oficial + 3 Ayudantes (armado e inyección de anclajes)</t>
  </si>
  <si>
    <t>A0041000</t>
  </si>
  <si>
    <t>Oficial experto en desmontaje</t>
  </si>
  <si>
    <t>A0041001</t>
  </si>
  <si>
    <t>Oficial experto en explosivos</t>
  </si>
  <si>
    <t>A0041002</t>
  </si>
  <si>
    <t xml:space="preserve">Oficial  Obrero (3) Cuadrilla de un oficial y 3 Obreros. </t>
  </si>
  <si>
    <t>A0041008</t>
  </si>
  <si>
    <t>1 Oficial y 1 Obrero.</t>
  </si>
  <si>
    <t>A0041004</t>
  </si>
  <si>
    <t>Cuadrilla de Un Oficial y (2) Obreros.</t>
  </si>
  <si>
    <t>A0041006</t>
  </si>
  <si>
    <t>Cuadrilla de un oficial y (4) Obreros.</t>
  </si>
  <si>
    <t>A0100010</t>
  </si>
  <si>
    <t>Cuadrilla de desmontaje (10 personas)</t>
  </si>
  <si>
    <t>A0100180</t>
  </si>
  <si>
    <t>Cuadrilla de fabricación</t>
  </si>
  <si>
    <t>A0010010</t>
  </si>
  <si>
    <t>Cadenero</t>
  </si>
  <si>
    <t>A0100240</t>
  </si>
  <si>
    <t>Cadeneros (2)</t>
  </si>
  <si>
    <t>A0100220</t>
  </si>
  <si>
    <t>Carpintero</t>
  </si>
  <si>
    <t>A0100130</t>
  </si>
  <si>
    <t>Armador</t>
  </si>
  <si>
    <t>A0050010</t>
  </si>
  <si>
    <t>Paletero</t>
  </si>
  <si>
    <t>A0050020</t>
  </si>
  <si>
    <t>Paletero (2)</t>
  </si>
  <si>
    <t>A0070010</t>
  </si>
  <si>
    <t>Rastrillero</t>
  </si>
  <si>
    <t>A0070020</t>
  </si>
  <si>
    <t>Rastrilleros (2)</t>
  </si>
  <si>
    <t>A0100140</t>
  </si>
  <si>
    <t>Cortador</t>
  </si>
  <si>
    <t>A0100092</t>
  </si>
  <si>
    <t>Operador prueba de integridad</t>
  </si>
  <si>
    <t>A0100280</t>
  </si>
  <si>
    <t xml:space="preserve">Operador de maquinaria pesada </t>
  </si>
  <si>
    <t>A0060010</t>
  </si>
  <si>
    <t>Perforador</t>
  </si>
  <si>
    <t>A0100040</t>
  </si>
  <si>
    <t>Perforador + Ayudante1 + Ayudante2</t>
  </si>
  <si>
    <t>A0080010</t>
  </si>
  <si>
    <t>Soldador</t>
  </si>
  <si>
    <t>A0010083</t>
  </si>
  <si>
    <t>Soldador (2)</t>
  </si>
  <si>
    <t>A0080012</t>
  </si>
  <si>
    <t>Soldador 1A</t>
  </si>
  <si>
    <t>A0100090</t>
  </si>
  <si>
    <t>Soldador experto en montaje y pruebas</t>
  </si>
  <si>
    <t>A0040110</t>
  </si>
  <si>
    <t>Celador</t>
  </si>
  <si>
    <t>A0100160</t>
  </si>
  <si>
    <t xml:space="preserve">Inspector </t>
  </si>
  <si>
    <t>A0020010</t>
  </si>
  <si>
    <t>Inspector de fabricación y montaje</t>
  </si>
  <si>
    <t>A0100260</t>
  </si>
  <si>
    <t>Técnico electricista</t>
  </si>
  <si>
    <t>A0100250</t>
  </si>
  <si>
    <t>Técnico y/o profesionale HSEQ para obra</t>
  </si>
  <si>
    <t>A0090010</t>
  </si>
  <si>
    <t>Topógrafo</t>
  </si>
  <si>
    <t>A0100181</t>
  </si>
  <si>
    <t>Calculista</t>
  </si>
  <si>
    <t>A0100170</t>
  </si>
  <si>
    <t>Dibujante</t>
  </si>
  <si>
    <t>A0100182</t>
  </si>
  <si>
    <t>Dibujante 2</t>
  </si>
  <si>
    <t>A0100270</t>
  </si>
  <si>
    <t xml:space="preserve">Técnico agricola, técnico en botánica y/o jardinero </t>
  </si>
  <si>
    <t>A0100070</t>
  </si>
  <si>
    <t>Ingeniero de montaje y prueba</t>
  </si>
  <si>
    <t>A0100069</t>
  </si>
  <si>
    <t>Ingeniero de Montaje y Prueba Pilote 1</t>
  </si>
  <si>
    <t>A0100082</t>
  </si>
  <si>
    <t>Ingeniero Especialista prueba de  integridad</t>
  </si>
  <si>
    <t>A0100071</t>
  </si>
  <si>
    <t xml:space="preserve">Ingeniero Geotecnista </t>
  </si>
  <si>
    <t>A0100020</t>
  </si>
  <si>
    <t>Ingeniero supervisor</t>
  </si>
  <si>
    <t>A0100080</t>
  </si>
  <si>
    <t>Ingeniero supervisor y director de prueba</t>
  </si>
  <si>
    <t>A0100081</t>
  </si>
  <si>
    <t>Ingeniero Supervisor y Director de Prueba Pilote</t>
  </si>
  <si>
    <t>A0100230</t>
  </si>
  <si>
    <t xml:space="preserve">Inspector de fabricacion montaje y pintura </t>
  </si>
  <si>
    <t>INFORMACIÓN DE APU CON GEOSINTÉTICOS - EXISTENTE</t>
  </si>
  <si>
    <t>APU CON GEOSINTÉTICOS</t>
  </si>
  <si>
    <t>223, 231, 232, 233, 464, 673, 683, 811 y NT 850</t>
  </si>
  <si>
    <t>NOMBRES COMERCIALES</t>
  </si>
  <si>
    <t>ART.</t>
  </si>
  <si>
    <t>NOMBRE ARTÍCULO</t>
  </si>
  <si>
    <t>ITEM</t>
  </si>
  <si>
    <t>DESCRIPCIÓN ITEM</t>
  </si>
  <si>
    <t>UNIDAD ITEM</t>
  </si>
  <si>
    <t>COD INSUMO</t>
  </si>
  <si>
    <t>INSUMO</t>
  </si>
  <si>
    <t>EN VARIOS APU</t>
  </si>
  <si>
    <t>EXISTE EN MERCADO?</t>
  </si>
  <si>
    <t>GEOMATRIX</t>
  </si>
  <si>
    <t>PAVCO</t>
  </si>
  <si>
    <t>Terraplenes reforzados con geosintéticos</t>
  </si>
  <si>
    <t>GEOTEXTIL DE REFUERZO TIPO TEJIDO PARA TERRAPLENES REFORZADOS CON GEOSINTÉTICOS</t>
  </si>
  <si>
    <t>Geotextil tejido con resistencia a la tensión Grab mínima de 1400 N y resistencia al punzonamiento estático CBR mínimo de 4,3 kN</t>
  </si>
  <si>
    <t>*</t>
  </si>
  <si>
    <t>SI</t>
  </si>
  <si>
    <t>FORTEX BX 30</t>
  </si>
  <si>
    <t>GEOTEXTIL TEJIDO T2400</t>
  </si>
  <si>
    <t xml:space="preserve">GEOMALLA DE REFUERZO TIPO UNIAXIAL PARA TERRAPLENES REFORZADOS CON GEOSINTÉTICOS   </t>
  </si>
  <si>
    <t>GEOMALLA FORTGRID UX-100</t>
  </si>
  <si>
    <t>GEOMALLA GUX-49</t>
  </si>
  <si>
    <t>Separación de suelos de subrasante y capas granulares
con geotextil</t>
  </si>
  <si>
    <t>231.1</t>
  </si>
  <si>
    <t>GEOTEXTIL TEJIDO PARA SEPARACIÓN DE SUELOS DE SUBRASANTE Y CAPAS GRANULARES</t>
  </si>
  <si>
    <t>GEOTEXTIL TEJIDO T2100</t>
  </si>
  <si>
    <t>GEOTEXTIL NO TEJIDO PARA SEPARACIÓN DE SUELOS DE SUBRASANTE Y CAPAS GRANULARES</t>
  </si>
  <si>
    <t>FIBERTEX F30G</t>
  </si>
  <si>
    <t>GEOTEXTIL TEJIDO T1400</t>
  </si>
  <si>
    <t>Estabilización de suelos de subrasante con geotextil</t>
  </si>
  <si>
    <t xml:space="preserve">GEOTEXTIL PARA ESTABILIZACIÓN DE LA SUBRASANTE </t>
  </si>
  <si>
    <t>Estabilización de suelos de subrasante y refuerzo de capas
granulares con geomallas</t>
  </si>
  <si>
    <t>GEOMALLA PARA ESTABILIZACION DE SUELOS DE SUBRASANTE</t>
  </si>
  <si>
    <t>GEOMALLA PARA REFUERZO DE CAPAS GRANULARES</t>
  </si>
  <si>
    <t>Geotextiles para repavimentación</t>
  </si>
  <si>
    <t>GEOTEXTIL PARA REPAVIMENTACIÓN - LIGANTE ASFÁLTICO CRR-1</t>
  </si>
  <si>
    <t>GEOTEXTIL PARA REPAVIMENTACIÓN - LIGANTE ASFÁLTICO CRR-1m</t>
  </si>
  <si>
    <t>Subdrenes con geotextil y material granular</t>
  </si>
  <si>
    <t>GEOTEXTIL TIPO NO TEJIDO CON RESISTENCIA A LA TENSIÓN GRAB MÍNIMA DE 700 N APROXIMADAMENTE</t>
  </si>
  <si>
    <t xml:space="preserve">GEOTEXTIL TIPO TEJIDO CON RESISTENCIA A LA TENSIÓN GRAB MÍNIMA DE 1400 N </t>
  </si>
  <si>
    <t>Muros de tierra estabilizada mecánicamente con geosintéticos</t>
  </si>
  <si>
    <t>GEOTEXTIL DE REFUERZO TIPO___PARA MUROS DE TIERRA ESTABILIZADA MECANICAMENTE CON GEOSINTETICOS</t>
  </si>
  <si>
    <t>GEOMALLA DE REFUERZO TIPO______ PARA MUROS DE TIERRA ESTABILIZADA MECANICAMENTE CON GEOSINTETICOS</t>
  </si>
  <si>
    <t>GEOTEXTIL DE FACHADA TIPO_____ PARA MUROS DE TIERRA ESTABILIZADA MECANICAMENTE CON GEOSINTETICOS</t>
  </si>
  <si>
    <t>GEOMALLA DE FACHADA TIPO_____ PARA MUROS DE TIERRA ESTABILIZADA MECANICAMENTE CON GEOSINTETICOS</t>
  </si>
  <si>
    <t>Protección de taludes con productos enrollados
para control de erosión</t>
  </si>
  <si>
    <t>811.1</t>
  </si>
  <si>
    <t xml:space="preserve">PROTECCIÓN DE TALUDES CON PRODUCTO ENROLLADO PARA CONTROL DE EROSIÓN DE TIPO MANTO PERMANENTE  </t>
  </si>
  <si>
    <t>811.2</t>
  </si>
  <si>
    <t>PROTECCION DE TALUDES CON PRODUCTO ENROLLADO PARA CONTROL DE EROSION DE TIPO MANTO TEMPORAL</t>
  </si>
  <si>
    <t>OTROS GEOSINTÉTICOS EN LISTADO DE MATERIALES</t>
  </si>
  <si>
    <t>CODIGO</t>
  </si>
  <si>
    <t>DESCRIPCIÓN INSUMO</t>
  </si>
  <si>
    <t>SE USA EN APU VIG</t>
  </si>
  <si>
    <t>CAMB NOMBRE</t>
  </si>
  <si>
    <t>AJUSTE NOMBRE ESPE. 2022</t>
  </si>
  <si>
    <t>Manto o alfombrilla para refuerzo de vegetación permanente o cesped tipo 5A, 5B, 5C, 5D o 5E</t>
  </si>
  <si>
    <t>Alfombrilla de refuerzo para cesped tipo 5F</t>
  </si>
  <si>
    <t>Manto para control de erosión tipo 2D</t>
  </si>
  <si>
    <t>Manto para control de erosión de doble red de corta duración tipo 2D</t>
  </si>
  <si>
    <t>Manto para control de erosión de plazo extendido tipo 3B</t>
  </si>
  <si>
    <t>Manto para control de erosión de largo plazo tipo 4</t>
  </si>
  <si>
    <t>OTROS GEOSINTÉTICOS - REQUERIDOS EN NUEVAS ESPECIFICACIONES Y/O ARTÍCULOS DE NUEVAS TECNOLOGÍAS PARA CONSIDERAR EN APU GENERALES EXISTENTES</t>
  </si>
  <si>
    <t>ARTICULOS DE NT CON GEOSINTÉTICOS</t>
  </si>
  <si>
    <t>685, 686, 687, 840 Y 850</t>
  </si>
  <si>
    <t>ITEM GENERAL</t>
  </si>
  <si>
    <t>ART NT</t>
  </si>
  <si>
    <t>EXISTE, PERO SE DEBE CAMBIAR NOMBRE</t>
  </si>
  <si>
    <t>Manto para control de erosión de corto plazo sin red tipo 2B</t>
  </si>
  <si>
    <t>NUEVO</t>
  </si>
  <si>
    <t>Manto para control de erosión de red simple de corta duración tipo 2C</t>
  </si>
  <si>
    <t>Manto para control de erosión sin red de degradación ultra rápida tipo 1B</t>
  </si>
  <si>
    <t>Red temporal fotodegradable para control de erosión de degradación ultra rápida tipo 1A</t>
  </si>
  <si>
    <t>Manto para control de erosión de red simple y degradación ultra rápida tipo 1C</t>
  </si>
  <si>
    <t>Manto para control de erosión de red dible y degradación ultra rápida tipo 1D</t>
  </si>
  <si>
    <t>Textil de tejido abierto para control de erosión de red simple y degradación ultra rápida tipo 1C</t>
  </si>
  <si>
    <t>Red para control de erosión de corto plazo tipo 2A</t>
  </si>
  <si>
    <t>Textil de tejido abierto para control de erosión  de red simple de corta duración tipo 2C</t>
  </si>
  <si>
    <t>Red para control de erosión de plazo extendido tipo 3A</t>
  </si>
  <si>
    <t>Textil de tejido abierto para control de erosión de plazo extendido tipo 3B</t>
  </si>
  <si>
    <t>Textil de tejido abierto para control de erosión de largo plazo tipo 4</t>
  </si>
  <si>
    <t>CÓDIGO</t>
  </si>
  <si>
    <t>FR-APU-1</t>
  </si>
  <si>
    <t>INSTITUTO NACIONAL DE VIAS</t>
  </si>
  <si>
    <t xml:space="preserve">ANÁLISIS DE PRECIOS UNITARIOS DE REFERENCIA REGIONALIZADOS </t>
  </si>
  <si>
    <t>VERSIÓN</t>
  </si>
  <si>
    <t>ACTUALIZACIÓN PERIÓDICA</t>
  </si>
  <si>
    <t>PÁGINA</t>
  </si>
  <si>
    <t>FECHA</t>
  </si>
  <si>
    <t>(Día)</t>
  </si>
  <si>
    <t>(Mes)</t>
  </si>
  <si>
    <t>(Año)</t>
  </si>
  <si>
    <t xml:space="preserve">ÍTEM BASE DE APU DE REFERENCIA: </t>
  </si>
  <si>
    <t>⊠</t>
  </si>
  <si>
    <t>PUBLICACIÓN:</t>
  </si>
  <si>
    <t>2023 - 1 JUNIO 2023</t>
  </si>
  <si>
    <t xml:space="preserve">ÍTEM DE PROYECTO PARTICULAR: </t>
  </si>
  <si>
    <t>ÍTEM DE LA PROPUESTA ECONÓMICA:</t>
  </si>
  <si>
    <t>□</t>
  </si>
  <si>
    <t xml:space="preserve">ÍTEM NO PREVISTO:   </t>
  </si>
  <si>
    <t xml:space="preserve">ÍTEM APU PARTICULAR:   </t>
  </si>
  <si>
    <t xml:space="preserve">UNIDAD EJECUTORA: </t>
  </si>
  <si>
    <t>DIRECCIÓN TERRITORIAL:</t>
  </si>
  <si>
    <t>CONTRATO No.</t>
  </si>
  <si>
    <t>FECHA:</t>
  </si>
  <si>
    <t>OBJETO DEL CONTRATO:</t>
  </si>
  <si>
    <t>CARRETERA:</t>
  </si>
  <si>
    <t>SECTOR:</t>
  </si>
  <si>
    <t>CONTRATISTA:</t>
  </si>
  <si>
    <t>INTERVENTOR:</t>
  </si>
  <si>
    <t>______________</t>
  </si>
  <si>
    <t>FECHA DE CIERRE DEL PROCESO DE SELECCIÓN DEL CONTRATO:</t>
  </si>
  <si>
    <t>/</t>
  </si>
  <si>
    <t xml:space="preserve">                                    (Día)</t>
  </si>
  <si>
    <t>DATOS ESPECÍFICOS</t>
  </si>
  <si>
    <t>DESCRIPCIÓN</t>
  </si>
  <si>
    <t>GRUPO DE AJUSTE</t>
  </si>
  <si>
    <t>CANTIDAD</t>
  </si>
  <si>
    <t>I. EQUIPO</t>
  </si>
  <si>
    <t>TIPO</t>
  </si>
  <si>
    <t>TARIFA/HORA</t>
  </si>
  <si>
    <t>RENDIMIENTO</t>
  </si>
  <si>
    <t>Vr. UNITARIO</t>
  </si>
  <si>
    <t>HERRAMIENTA MENOR (%)</t>
  </si>
  <si>
    <t>SUBTOTAL $</t>
  </si>
  <si>
    <t>II. MATERIALES</t>
  </si>
  <si>
    <t>PRECIO UNIT.</t>
  </si>
  <si>
    <t>III. TRANSPORTES</t>
  </si>
  <si>
    <t>CANTIDAD (1)</t>
  </si>
  <si>
    <t>DISTANCIA (2)</t>
  </si>
  <si>
    <t>(1) * (2)</t>
  </si>
  <si>
    <t>TARIFA</t>
  </si>
  <si>
    <t>IV. MANO DE OBRA</t>
  </si>
  <si>
    <t>JORNAL</t>
  </si>
  <si>
    <t>PRESTACIONES (%)</t>
  </si>
  <si>
    <t>JR. TOTAL</t>
  </si>
  <si>
    <t>TOTAL COSTO DIRECTO $</t>
  </si>
  <si>
    <t>V. COSTOS INDIRECTOS</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</si>
  <si>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</si>
  <si>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</si>
  <si>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</si>
  <si>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</si>
  <si>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</si>
  <si>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</si>
  <si>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</si>
  <si>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</si>
  <si>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</si>
  <si>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</si>
  <si>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</si>
  <si>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</si>
  <si>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</si>
  <si>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</si>
  <si>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</si>
  <si>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</si>
  <si>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NOTA: Los documentos publicados periódicamente son propiedad del Instituto Nacional de Vías. Su uso con fines comerciales o de lucro a cualquier título sin previa autorización, está totalmente prohibido y constituye una infracción a la normatividad vigente.</t>
  </si>
  <si>
    <t xml:space="preserve">RIEGO DE LIGA CON EMULSIÓN ASFÁLTICA CRR-60 </t>
  </si>
  <si>
    <r>
      <rPr>
        <b/>
        <sz val="11"/>
        <color rgb="FF000000"/>
        <rFont val="Arial"/>
        <family val="2"/>
      </rPr>
      <t>NOTA ACLARATORIA</t>
    </r>
    <r>
      <rPr>
        <sz val="11"/>
        <color rgb="FF000000"/>
        <rFont val="Arial"/>
        <family val="2"/>
      </rPr>
      <t>: El APU particular se publica para conocimiento de los interesados, del valor total de la colocación de la mezcla asfáltica incluyendo el cemento, dado que el ítem 450.2 tal y como indica la Especificación General de Construcción; no permite considerar el valor del cemento asfáltico en la mezcla.</t>
    </r>
  </si>
  <si>
    <r>
      <t xml:space="preserve">MEZCLA DENSA EN CALIENTE TIPO MDC‐19 
</t>
    </r>
    <r>
      <rPr>
        <sz val="11"/>
        <rFont val="Arial"/>
        <family val="2"/>
      </rPr>
      <t>(Compra de mezcla)</t>
    </r>
  </si>
  <si>
    <t>Cargador: potencia en el volante 110 hp, clasificación de rpm del motoro 2300</t>
  </si>
  <si>
    <t xml:space="preserve">PRUEBA DE CARGA TIPO ______ 
</t>
  </si>
  <si>
    <t xml:space="preserve">PERFORACION DE PRUEBA PARA PILOTE, DE DIÁMETRO _______ 
</t>
  </si>
  <si>
    <t>PERFORACION DE PRUEBA PARA BASE ACAMPANADA</t>
  </si>
  <si>
    <r>
      <rPr>
        <b/>
        <sz val="11"/>
        <color rgb="FF000000"/>
        <rFont val="Arial"/>
        <family val="2"/>
      </rPr>
      <t xml:space="preserve">PRUEBA DE CARGA TIPO _______
</t>
    </r>
    <r>
      <rPr>
        <sz val="11"/>
        <color rgb="FF000000"/>
        <rFont val="Arial"/>
        <family val="2"/>
      </rPr>
      <t>(Analizado para PRUEBA TIPO ESTATICA BIDIRECCIONAL (axial - lateral))</t>
    </r>
  </si>
  <si>
    <t>LÍNEA DE DEMARCACIÓN CON PINTURA EN FRÍO</t>
  </si>
  <si>
    <t>DIRECCIÓN TERRITORIAL GUAJIRA</t>
  </si>
  <si>
    <t>No</t>
  </si>
  <si>
    <t>ITEM DE PAGO</t>
  </si>
  <si>
    <t>ESPECIFICACIONES</t>
  </si>
  <si>
    <t>DESCRIPCION</t>
  </si>
  <si>
    <t>UNID</t>
  </si>
  <si>
    <t>VALOR UNITARIO</t>
  </si>
  <si>
    <t>VALOR TOTAL</t>
  </si>
  <si>
    <t>ESPECIFICACIÓN GENERAL 2023-1</t>
  </si>
  <si>
    <t>ESPECIFICACIÓN PARTICULAR</t>
  </si>
  <si>
    <t>460,1P</t>
  </si>
  <si>
    <t>FRESADO DE PAVIMENTO ASFALTICO</t>
  </si>
  <si>
    <t>M3</t>
  </si>
  <si>
    <t>450,2P</t>
  </si>
  <si>
    <t>MEZCLA DENSA EN CALIENTE TIPO MDC‐19 
(Compra de mezcla)</t>
  </si>
  <si>
    <r>
      <t>M</t>
    </r>
    <r>
      <rPr>
        <vertAlign val="superscript"/>
        <sz val="10"/>
        <rFont val="Arial Narrow"/>
        <family val="2"/>
      </rPr>
      <t>3</t>
    </r>
  </si>
  <si>
    <t>ML</t>
  </si>
  <si>
    <t>VALOR BASICO DE LAS OBRAS</t>
  </si>
  <si>
    <t>VALOR IVA (19% sobre la Utilidad obra)</t>
  </si>
  <si>
    <t>VALOR OBRAS (INCLUYE IVA)</t>
  </si>
  <si>
    <t>VALOR TOTAL DEL CONTRATO</t>
  </si>
  <si>
    <t>PORCENTAJE</t>
  </si>
  <si>
    <t>A=</t>
  </si>
  <si>
    <t>IMPREVISTO</t>
  </si>
  <si>
    <t>I=</t>
  </si>
  <si>
    <t>U=</t>
  </si>
  <si>
    <t>TOTAL A.I.U</t>
  </si>
  <si>
    <t>A.I.U.=</t>
  </si>
  <si>
    <t>460.1P</t>
  </si>
  <si>
    <t>FRESADO DE PAVIMENTO ASFÁLTICO</t>
  </si>
  <si>
    <t xml:space="preserve"> MEJORAMIENTO Y MANTENIMIENTO DEL TRAMO 4 VÍAS - MUNICIPIO DE URIBIA DEPARTAMENTO DE LA GUAJIRA</t>
  </si>
  <si>
    <t>I - PAVIMENTOS ASFALTICOS</t>
  </si>
  <si>
    <t>II- SEÑALIZACION Y SEGURIDAD</t>
  </si>
  <si>
    <r>
      <t xml:space="preserve">BASE GRANULAR CLASE A
 </t>
    </r>
    <r>
      <rPr>
        <sz val="11"/>
        <color rgb="FF000000"/>
        <rFont val="Arial"/>
        <family val="2"/>
      </rPr>
      <t>(Analizada para NT3, tipo de gradacion BG 38, clase A)</t>
    </r>
  </si>
  <si>
    <t>EXCAVACIÓN PARA REPARACIÓN DE PAVIMENTO ASFÁLTICO EXISTENTE INCLUYENDO EL CORTE Y LA REMOCIÓN DE LAS CAPAS ASFÁLTICAS Y DE LAS SUBYACENTES</t>
  </si>
  <si>
    <t>BASE GRANULAR CLASE A</t>
  </si>
  <si>
    <t>Mezcla densa en caliente MDC-19 (INCLUIDO IVA 19%)</t>
  </si>
  <si>
    <t>PRESUPUESTO OFICIAL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</si>
</sst>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3">
    <numFmt numFmtId="7" formatCode="&quot;$&quot;\ #,##0.00;\-&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_(&quot;$&quot;* \(#,##0\);_(&quot;$&quot;* &quot;-&quot;_);_(@_)"/>
    <numFmt numFmtId="165" formatCode="_(* #,##0_);_(* \(#,##0\);_(* &quot;-&quot;_);_(@_)"/>
    <numFmt numFmtId="166" formatCode="_(* #,##0.00_);_(* \(#,##0.00\);_(* &quot;-&quot;??_);_(@_)"/>
    <numFmt numFmtId="167" formatCode="_-&quot;$&quot;* #,##0_-;\-&quot;$&quot;* #,##0_-;_-&quot;$&quot;* &quot;-&quot;_-;_-@_-"/>
    <numFmt numFmtId="168" formatCode="_(&quot;$&quot;\ * #,##0.00_);_(&quot;$&quot;\ * \(#,##0.00\);_(&quot;$&quot;\ * &quot;-&quot;??_);_(@_)"/>
    <numFmt numFmtId="169" formatCode="&quot;$&quot;#,##0"/>
    <numFmt numFmtId="170" formatCode="\$\ #,##0.00"/>
    <numFmt numFmtId="171" formatCode="#,##0.000"/>
    <numFmt numFmtId="172" formatCode="_-[$$-240A]\ * #,##0.00_-;\-[$$-240A]\ * #,##0.00_-;_-[$$-240A]\ * &quot;-&quot;??_-;_-@_-"/>
    <numFmt numFmtId="173" formatCode="_-[$$-240A]\ * #,##0_-;\-[$$-240A]\ * #,##0_-;_-[$$-240A]\ * &quot;-&quot;_-;_-@_-"/>
    <numFmt numFmtId="174" formatCode="#,##0.00000"/>
    <numFmt numFmtId="175" formatCode="_ * #,##0.00_ ;_ * \-#,##0.00_ ;_ * &quot;-&quot;??_ ;_ @_ "/>
    <numFmt numFmtId="176" formatCode="_ &quot;$&quot;\ * #,##0_ ;_ &quot;$&quot;\ * \-#,##0_ ;_ &quot;$&quot;\ * &quot;-&quot;_ ;_ @_ "/>
    <numFmt numFmtId="177" formatCode="&quot;$&quot;\ #,##0.00;[Red]&quot;$&quot;\ \-#,##0.00"/>
    <numFmt numFmtId="178" formatCode="&quot;$&quot;#,##0.0"/>
    <numFmt numFmtId="179" formatCode="[$$-240A]\ #,##0"/>
    <numFmt numFmtId="180" formatCode="[$$-240A]\ #,##0.0"/>
    <numFmt numFmtId="181" formatCode="[$$-240A]\ #,##0.00"/>
    <numFmt numFmtId="182" formatCode="0.00000"/>
    <numFmt numFmtId="183" formatCode="_ * #,##0_ ;_ * \-#,##0_ ;_ * &quot;-&quot;_ ;_ @_ "/>
    <numFmt numFmtId="184" formatCode="&quot;$&quot;\ #,##0.0;\-&quot;$&quot;\ #,##0.0"/>
    <numFmt numFmtId="185" formatCode="_(&quot;$&quot;* #,##0.00_);_(&quot;$&quot;* \(#,##0.00\);_(&quot;$&quot;* &quot;-&quot;??_);_(@_)"/>
    <numFmt numFmtId="186" formatCode="_ &quot;$&quot;\ * #,##0.00_ ;_ &quot;$&quot;\ * \-#,##0.00_ ;_ &quot;$&quot;\ * &quot;-&quot;_ ;_ @_ "/>
    <numFmt numFmtId="187" formatCode="&quot;$&quot;\ #,##0.0"/>
    <numFmt numFmtId="188" formatCode="&quot;$&quot;\ #,##0.00;&quot;$&quot;\ \-#,##0.00"/>
    <numFmt numFmtId="189" formatCode="_ &quot;$&quot;\ * #,##0.00_ ;_ &quot;$&quot;\ * \-#,##0.00_ ;_ &quot;$&quot;\ * &quot;-&quot;??_ ;_ @_ "/>
    <numFmt numFmtId="190" formatCode="_-[$$-240A]\ * #,##0.00_-;\-[$$-240A]\ * #,##0.00_-;_-[$$-240A]\ * &quot;-&quot;_-;_-@_-"/>
    <numFmt numFmtId="191" formatCode="&quot;$&quot;\ #,##0.00"/>
  </numFmts>
  <fonts count="102">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sz val="11"/>
      <color theme="1"/>
      <name val="Calibri"/>
      <family val="2"/>
      <scheme val="minor"/>
    </font>
    <font>
      <sz val="11"/>
      <color theme="1"/>
      <name val="Arial"/>
      <family val="2"/>
    </font>
    <font>
      <sz val="11"/>
      <color theme="1"/>
      <name val="Calibri"/>
      <family val="2"/>
      <scheme val="minor"/>
    </font>
    <font>
      <sz val="12"/>
      <color theme="1"/>
      <name val="Calibri"/>
      <family val="2"/>
      <scheme val="minor"/>
    </font>
    <font>
      <sz val="11"/>
      <color rgb="FF000000"/>
      <name val="Calibri"/>
      <family val="2"/>
    </font>
    <font>
      <sz val="10"/>
      <name val="Arial"/>
      <family val="2"/>
    </font>
    <font>
      <b/>
      <sz val="10"/>
      <name val="Arial"/>
      <family val="2"/>
    </font>
    <font>
      <sz val="10"/>
      <name val="Geneva"/>
      <family val="2"/>
    </font>
    <font>
      <sz val="10"/>
      <color rgb="FF7030A0"/>
      <name val="Arial"/>
      <family val="2"/>
    </font>
    <font>
      <sz val="11"/>
      <color theme="1"/>
      <name val="Calibri"/>
      <family val="2"/>
      <scheme val="minor"/>
    </font>
    <font>
      <sz val="8"/>
      <name val="Arial"/>
      <family val="2"/>
    </font>
    <font>
      <sz val="11"/>
      <name val="Calibri"/>
      <family val="2"/>
      <scheme val="minor"/>
    </font>
    <font>
      <sz val="11"/>
      <color rgb="FF000000"/>
      <name val="Arial"/>
      <family val="2"/>
    </font>
    <font>
      <sz val="11"/>
      <color rgb="FF006100"/>
      <name val="Calibri"/>
      <family val="2"/>
      <scheme val="minor"/>
    </font>
    <font>
      <b/>
      <sz val="11"/>
      <color theme="1"/>
      <name val="Calibri"/>
      <family val="2"/>
      <scheme val="minor"/>
    </font>
    <font>
      <b/>
      <sz val="14"/>
      <color theme="1"/>
      <name val="Calibri"/>
      <family val="2"/>
      <scheme val="minor"/>
    </font>
    <font>
      <b/>
      <sz val="12"/>
      <color theme="1"/>
      <name val="Calibri"/>
      <family val="2"/>
      <scheme val="minor"/>
    </font>
    <font>
      <b/>
      <sz val="11"/>
      <name val="Calibri"/>
      <family val="2"/>
      <scheme val="minor"/>
    </font>
    <font>
      <b/>
      <sz val="16"/>
      <color rgb="FF000000"/>
      <name val="Calibri"/>
      <family val="2"/>
    </font>
    <font>
      <b/>
      <sz val="13"/>
      <color theme="1"/>
      <name val="Calibri"/>
      <family val="2"/>
      <scheme val="minor"/>
    </font>
    <font>
      <b/>
      <sz val="12"/>
      <color theme="1" tint="0.14999847407452621"/>
      <name val="Calibri"/>
      <family val="2"/>
      <scheme val="minor"/>
    </font>
    <font>
      <sz val="11"/>
      <color theme="1" tint="0.14999847407452621"/>
      <name val="Calibri"/>
      <family val="2"/>
      <scheme val="minor"/>
    </font>
    <font>
      <b/>
      <sz val="14"/>
      <name val="Calibri"/>
      <family val="2"/>
      <scheme val="minor"/>
    </font>
    <font>
      <sz val="11"/>
      <name val="Arial"/>
      <family val="2"/>
    </font>
    <font>
      <sz val="8"/>
      <name val="Calibri"/>
      <family val="2"/>
    </font>
    <font>
      <sz val="12"/>
      <color rgb="FF000000"/>
      <name val="Calibri"/>
      <family val="2"/>
    </font>
    <font>
      <sz val="10"/>
      <color rgb="FF000000"/>
      <name val="Calibri"/>
      <family val="2"/>
    </font>
    <font>
      <u/>
      <sz val="11"/>
      <color theme="10"/>
      <name val="Calibri"/>
      <family val="2"/>
    </font>
    <font>
      <u/>
      <sz val="11"/>
      <color theme="11"/>
      <name val="Calibri"/>
      <family val="2"/>
    </font>
    <font>
      <b/>
      <sz val="11"/>
      <color rgb="FF000000"/>
      <name val="Calibri"/>
      <family val="2"/>
    </font>
    <font>
      <b/>
      <sz val="12"/>
      <name val="Calibri"/>
      <family val="2"/>
      <scheme val="minor"/>
    </font>
    <font>
      <sz val="10"/>
      <name val="Arial"/>
      <family val="2"/>
    </font>
    <font>
      <b/>
      <sz val="11"/>
      <name val="Arial"/>
      <family val="2"/>
    </font>
    <font>
      <sz val="28"/>
      <name val="Arial"/>
      <family val="2"/>
    </font>
    <font>
      <b/>
      <sz val="28"/>
      <name val="Arial"/>
      <family val="2"/>
    </font>
    <font>
      <b/>
      <sz val="12"/>
      <name val="Calibri"/>
      <family val="2"/>
    </font>
    <font>
      <b/>
      <sz val="11"/>
      <name val="Calibri"/>
      <family val="2"/>
    </font>
    <font>
      <b/>
      <sz val="12"/>
      <name val="Arial"/>
      <family val="2"/>
    </font>
    <font>
      <b/>
      <sz val="11"/>
      <color rgb="FF000000"/>
      <name val="Arial"/>
      <family val="2"/>
    </font>
    <font>
      <sz val="9"/>
      <name val="Arial"/>
      <family val="2"/>
    </font>
    <font>
      <sz val="8"/>
      <color rgb="FF000000"/>
      <name val="Arial"/>
      <family val="2"/>
    </font>
    <font>
      <sz val="8"/>
      <color theme="1"/>
      <name val="Arial"/>
      <family val="2"/>
    </font>
    <font>
      <sz val="9"/>
      <color theme="1" tint="0.34998626667073579"/>
      <name val="Arial"/>
      <family val="2"/>
    </font>
    <font>
      <b/>
      <sz val="16"/>
      <name val="Calibri"/>
      <family val="2"/>
    </font>
    <font>
      <sz val="12"/>
      <color rgb="FF006100"/>
      <name val="Calibri"/>
      <family val="2"/>
      <scheme val="minor"/>
    </font>
    <font>
      <b/>
      <u/>
      <sz val="10"/>
      <name val="Arial"/>
      <family val="2"/>
    </font>
    <font>
      <sz val="12"/>
      <color theme="1"/>
      <name val="Calibri"/>
      <family val="2"/>
      <charset val="134"/>
      <scheme val="minor"/>
    </font>
    <font>
      <sz val="11"/>
      <color indexed="8"/>
      <name val="Calibri"/>
      <family val="2"/>
    </font>
    <font>
      <u/>
      <sz val="10"/>
      <color indexed="12"/>
      <name val="Arial"/>
      <family val="2"/>
    </font>
    <font>
      <sz val="12"/>
      <color theme="1"/>
      <name val="Arial"/>
      <family val="2"/>
    </font>
    <font>
      <b/>
      <u/>
      <sz val="11"/>
      <color rgb="FF4F4F4F"/>
      <name val="Work Sans"/>
    </font>
    <font>
      <sz val="11"/>
      <color theme="0" tint="-0.14999847407452621"/>
      <name val="Calibri"/>
      <family val="2"/>
    </font>
    <font>
      <sz val="11"/>
      <color theme="0" tint="-4.9989318521683403E-2"/>
      <name val="Calibri"/>
      <family val="2"/>
    </font>
    <font>
      <sz val="10"/>
      <name val="Arial Narrow"/>
      <family val="2"/>
    </font>
    <font>
      <b/>
      <sz val="16"/>
      <color theme="0"/>
      <name val="Calibri"/>
      <family val="2"/>
    </font>
    <font>
      <b/>
      <sz val="16"/>
      <name val="Arial"/>
      <family val="2"/>
    </font>
    <font>
      <b/>
      <sz val="8"/>
      <name val="Arial"/>
      <family val="2"/>
    </font>
    <font>
      <sz val="10"/>
      <color rgb="FF000000"/>
      <name val="Arial"/>
      <family val="2"/>
    </font>
    <font>
      <b/>
      <sz val="10"/>
      <color rgb="FF000000"/>
      <name val="Calibri"/>
      <family val="2"/>
    </font>
    <font>
      <sz val="10"/>
      <color rgb="FFFF0000"/>
      <name val="Calibri"/>
      <family val="2"/>
    </font>
    <font>
      <sz val="11"/>
      <color theme="1" tint="0.14999847407452621"/>
      <name val="Calibri"/>
      <family val="2"/>
      <scheme val="minor"/>
    </font>
    <font>
      <sz val="11"/>
      <color theme="1"/>
      <name val="Calibri"/>
      <family val="2"/>
    </font>
    <font>
      <b/>
      <sz val="12"/>
      <color theme="1"/>
      <name val="Calibri"/>
      <family val="2"/>
      <scheme val="minor"/>
    </font>
    <font>
      <sz val="11"/>
      <name val="Calibri"/>
      <family val="2"/>
      <scheme val="minor"/>
    </font>
    <font>
      <sz val="11"/>
      <name val="Calibri"/>
      <family val="2"/>
    </font>
    <font>
      <b/>
      <sz val="22"/>
      <name val="Calibri"/>
      <family val="2"/>
    </font>
    <font>
      <b/>
      <sz val="10"/>
      <color rgb="FF000000"/>
      <name val="Helveltica"/>
    </font>
    <font>
      <sz val="10"/>
      <color rgb="FF000000"/>
      <name val="Helveltica"/>
    </font>
    <font>
      <b/>
      <sz val="11"/>
      <color theme="1" tint="0.14999847407452621"/>
      <name val="Calibri"/>
      <family val="2"/>
      <scheme val="minor"/>
    </font>
    <font>
      <b/>
      <sz val="14"/>
      <name val="Arial"/>
      <family val="2"/>
    </font>
    <font>
      <sz val="14"/>
      <name val="Arial"/>
      <family val="2"/>
    </font>
    <font>
      <sz val="12"/>
      <name val="Arial"/>
      <family val="2"/>
    </font>
    <font>
      <sz val="9"/>
      <name val="Arial Narrow"/>
      <family val="2"/>
    </font>
    <font>
      <b/>
      <sz val="9"/>
      <name val="Arial Narrow"/>
      <family val="2"/>
    </font>
    <font>
      <b/>
      <sz val="10"/>
      <name val="Arial Narrow"/>
      <family val="2"/>
    </font>
    <font>
      <b/>
      <sz val="7"/>
      <name val="Arial"/>
      <family val="2"/>
    </font>
    <font>
      <b/>
      <sz val="12"/>
      <name val="Arial Narrow"/>
      <family val="2"/>
    </font>
    <font>
      <vertAlign val="superscript"/>
      <sz val="10"/>
      <name val="Arial Narrow"/>
      <family val="2"/>
    </font>
    <font>
      <b/>
      <sz val="9"/>
      <name val="Arial"/>
      <family val="2"/>
    </font>
    <font>
      <b/>
      <sz val="10"/>
      <color rgb="FFFF0000"/>
      <name val="Arial"/>
      <family val="2"/>
    </font>
    <font>
      <sz val="16"/>
      <name val="Arial"/>
      <family val="2"/>
    </font>
    <font>
      <sz val="12"/>
      <color indexed="8"/>
      <name val="Verdana"/>
      <family val="2"/>
    </font>
    <font>
      <sz val="11"/>
      <color theme="1"/>
      <name val="Arial Narrow"/>
      <family val="2"/>
    </font>
    <font>
      <sz val="8"/>
      <name val="Arial Narrow"/>
      <family val="2"/>
    </font>
  </fonts>
  <fills count="28">
    <fill>
      <patternFill patternType="none"/>
    </fill>
    <fill>
      <patternFill patternType="gray125"/>
    </fill>
    <fill>
      <patternFill patternType="solid">
        <fgColor rgb="FFFFFFFF"/>
        <bgColor rgb="FF000000"/>
      </patternFill>
    </fill>
    <fill>
      <patternFill patternType="solid">
        <fgColor theme="0"/>
        <bgColor rgb="FF000000"/>
      </patternFill>
    </fill>
    <fill>
      <patternFill patternType="solid">
        <fgColor theme="0"/>
        <bgColor indexed="64"/>
      </patternFill>
    </fill>
    <fill>
      <patternFill patternType="solid">
        <fgColor theme="0"/>
        <bgColor auto="1"/>
      </patternFill>
    </fill>
    <fill>
      <patternFill patternType="solid">
        <fgColor rgb="FFDFEDEB"/>
        <bgColor indexed="64"/>
      </patternFill>
    </fill>
    <fill>
      <patternFill patternType="solid">
        <fgColor rgb="FFDFEDEB"/>
        <bgColor rgb="FF000000"/>
      </patternFill>
    </fill>
    <fill>
      <patternFill patternType="solid">
        <fgColor rgb="FFDFEEEB"/>
        <bgColor indexed="64"/>
      </patternFill>
    </fill>
    <fill>
      <patternFill patternType="solid">
        <fgColor rgb="FFDFEFEB"/>
        <bgColor rgb="FF000000"/>
      </patternFill>
    </fill>
    <fill>
      <patternFill patternType="solid">
        <fgColor rgb="FFC6EFCE"/>
      </patternFill>
    </fill>
    <fill>
      <patternFill patternType="solid">
        <fgColor rgb="FF7AC0BD"/>
        <bgColor indexed="64"/>
      </patternFill>
    </fill>
    <fill>
      <patternFill patternType="solid">
        <fgColor rgb="FFDEEEE9"/>
        <bgColor indexed="64"/>
      </patternFill>
    </fill>
    <fill>
      <patternFill patternType="solid">
        <fgColor rgb="FFFFFFCC"/>
      </patternFill>
    </fill>
    <fill>
      <patternFill patternType="solid">
        <fgColor rgb="FF60B4A8"/>
        <bgColor rgb="FF000000"/>
      </patternFill>
    </fill>
    <fill>
      <patternFill patternType="solid">
        <fgColor rgb="FF27958B"/>
        <bgColor rgb="FF000000"/>
      </patternFill>
    </fill>
    <fill>
      <patternFill patternType="solid">
        <fgColor rgb="FF52AEA7"/>
        <bgColor indexed="64"/>
      </patternFill>
    </fill>
    <fill>
      <patternFill patternType="solid">
        <fgColor rgb="FF52AEA7"/>
        <bgColor rgb="FF000000"/>
      </patternFill>
    </fill>
    <fill>
      <patternFill patternType="solid">
        <fgColor rgb="FFFFC000"/>
        <bgColor indexed="64"/>
      </patternFill>
    </fill>
    <fill>
      <patternFill patternType="solid">
        <fgColor rgb="FFC198E0"/>
        <bgColor indexed="64"/>
      </patternFill>
    </fill>
    <fill>
      <patternFill patternType="solid">
        <fgColor theme="2" tint="-9.9978637043366805E-2"/>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5"/>
        <bgColor indexed="64"/>
      </patternFill>
    </fill>
    <fill>
      <patternFill patternType="solid">
        <fgColor theme="5"/>
        <bgColor rgb="FF000000"/>
      </patternFill>
    </fill>
    <fill>
      <patternFill patternType="solid">
        <fgColor theme="5" tint="0.79998168889431442"/>
        <bgColor indexed="64"/>
      </patternFill>
    </fill>
    <fill>
      <patternFill patternType="solid">
        <fgColor indexed="9"/>
        <bgColor indexed="64"/>
      </patternFill>
    </fill>
  </fills>
  <borders count="94">
    <border>
      <left/>
      <right/>
      <top/>
      <bottom/>
      <diagonal/>
    </border>
    <border>
      <left style="thin">
        <color auto="1"/>
      </left>
      <right/>
      <top style="medium">
        <color auto="1"/>
      </top>
      <bottom/>
      <diagonal/>
    </border>
    <border>
      <left/>
      <right/>
      <top style="medium">
        <color auto="1"/>
      </top>
      <bottom/>
      <diagonal/>
    </border>
    <border>
      <left style="thin">
        <color auto="1"/>
      </left>
      <right style="thin">
        <color auto="1"/>
      </right>
      <top style="medium">
        <color auto="1"/>
      </top>
      <bottom style="thin">
        <color auto="1"/>
      </bottom>
      <diagonal/>
    </border>
    <border>
      <left/>
      <right style="medium">
        <color auto="1"/>
      </right>
      <top style="medium">
        <color auto="1"/>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medium">
        <color auto="1"/>
      </right>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medium">
        <color auto="1"/>
      </right>
      <top style="thin">
        <color auto="1"/>
      </top>
      <bottom/>
      <diagonal/>
    </border>
    <border>
      <left style="medium">
        <color auto="1"/>
      </left>
      <right style="thin">
        <color auto="1"/>
      </right>
      <top/>
      <bottom style="medium">
        <color auto="1"/>
      </bottom>
      <diagonal/>
    </border>
    <border>
      <left/>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diagonal/>
    </border>
    <border>
      <left style="thin">
        <color auto="1"/>
      </left>
      <right style="medium">
        <color auto="1"/>
      </right>
      <top style="medium">
        <color auto="1"/>
      </top>
      <bottom style="thin">
        <color auto="1"/>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top style="thin">
        <color auto="1"/>
      </top>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medium">
        <color auto="1"/>
      </left>
      <right style="medium">
        <color auto="1"/>
      </right>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right/>
      <top style="thin">
        <color theme="4"/>
      </top>
      <bottom style="double">
        <color theme="4"/>
      </bottom>
      <diagonal/>
    </border>
    <border>
      <left style="thin">
        <color rgb="FF23919D"/>
      </left>
      <right/>
      <top/>
      <bottom/>
      <diagonal/>
    </border>
    <border>
      <left style="thin">
        <color rgb="FF23919D"/>
      </left>
      <right/>
      <top style="thin">
        <color rgb="FF23919D"/>
      </top>
      <bottom style="thin">
        <color rgb="FF23919D"/>
      </bottom>
      <diagonal/>
    </border>
    <border>
      <left/>
      <right/>
      <top style="thin">
        <color rgb="FF23919D"/>
      </top>
      <bottom style="thin">
        <color rgb="FF23919D"/>
      </bottom>
      <diagonal/>
    </border>
    <border>
      <left/>
      <right style="thin">
        <color rgb="FF23919D"/>
      </right>
      <top style="thin">
        <color rgb="FF23919D"/>
      </top>
      <bottom style="thin">
        <color rgb="FF23919D"/>
      </bottom>
      <diagonal/>
    </border>
    <border>
      <left style="thin">
        <color rgb="FF23919D"/>
      </left>
      <right style="thin">
        <color rgb="FF23919D"/>
      </right>
      <top style="thin">
        <color rgb="FF23919D"/>
      </top>
      <bottom style="thin">
        <color rgb="FF23919D"/>
      </bottom>
      <diagonal/>
    </border>
    <border>
      <left style="thin">
        <color rgb="FF23919D"/>
      </left>
      <right/>
      <top/>
      <bottom style="thin">
        <color rgb="FF23919D"/>
      </bottom>
      <diagonal/>
    </border>
    <border>
      <left/>
      <right/>
      <top/>
      <bottom style="thin">
        <color rgb="FF23919D"/>
      </bottom>
      <diagonal/>
    </border>
    <border>
      <left style="thin">
        <color rgb="FF23919D"/>
      </left>
      <right style="thin">
        <color rgb="FF23919D"/>
      </right>
      <top style="thin">
        <color rgb="FF23919D"/>
      </top>
      <bottom/>
      <diagonal/>
    </border>
    <border>
      <left style="thin">
        <color rgb="FF23919D"/>
      </left>
      <right/>
      <top style="thin">
        <color rgb="FF23919D"/>
      </top>
      <bottom/>
      <diagonal/>
    </border>
    <border>
      <left style="thin">
        <color rgb="FF23919D"/>
      </left>
      <right style="thin">
        <color rgb="FF23919D"/>
      </right>
      <top/>
      <bottom style="thin">
        <color rgb="FF23919D"/>
      </bottom>
      <diagonal/>
    </border>
    <border>
      <left style="thin">
        <color rgb="FF23919D"/>
      </left>
      <right style="thin">
        <color rgb="FF23919D"/>
      </right>
      <top/>
      <bottom/>
      <diagonal/>
    </border>
    <border>
      <left/>
      <right style="thin">
        <color rgb="FF23919D"/>
      </right>
      <top style="thin">
        <color rgb="FF23919D"/>
      </top>
      <bottom/>
      <diagonal/>
    </border>
    <border>
      <left/>
      <right style="thin">
        <color rgb="FF23919D"/>
      </right>
      <top/>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style="thin">
        <color auto="1"/>
      </bottom>
      <diagonal/>
    </border>
    <border>
      <left style="medium">
        <color auto="1"/>
      </left>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right style="thin">
        <color auto="1"/>
      </right>
      <top/>
      <bottom style="thin">
        <color auto="1"/>
      </bottom>
      <diagonal/>
    </border>
    <border>
      <left style="thin">
        <color auto="1"/>
      </left>
      <right style="medium">
        <color auto="1"/>
      </right>
      <top style="medium">
        <color auto="1"/>
      </top>
      <bottom/>
      <diagonal/>
    </border>
    <border>
      <left style="thin">
        <color auto="1"/>
      </left>
      <right style="medium">
        <color auto="1"/>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style="thin">
        <color rgb="FF000000"/>
      </right>
      <top style="thin">
        <color indexed="64"/>
      </top>
      <bottom style="thin">
        <color indexed="64"/>
      </bottom>
      <diagonal/>
    </border>
    <border>
      <left style="thin">
        <color rgb="FF23919D"/>
      </left>
      <right style="thin">
        <color rgb="FF23919D"/>
      </right>
      <top style="thin">
        <color rgb="FF23919D"/>
      </top>
      <bottom style="thin">
        <color rgb="FF000000"/>
      </bottom>
      <diagonal/>
    </border>
    <border>
      <left style="dashed">
        <color indexed="64"/>
      </left>
      <right/>
      <top style="dashed">
        <color indexed="64"/>
      </top>
      <bottom/>
      <diagonal/>
    </border>
    <border>
      <left/>
      <right/>
      <top style="dashed">
        <color indexed="64"/>
      </top>
      <bottom/>
      <diagonal/>
    </border>
    <border>
      <left/>
      <right style="dashed">
        <color indexed="64"/>
      </right>
      <top style="dashed">
        <color indexed="64"/>
      </top>
      <bottom/>
      <diagonal/>
    </border>
    <border>
      <left style="dashed">
        <color indexed="64"/>
      </left>
      <right/>
      <top/>
      <bottom/>
      <diagonal/>
    </border>
    <border>
      <left/>
      <right style="dashed">
        <color indexed="64"/>
      </right>
      <top/>
      <bottom/>
      <diagonal/>
    </border>
    <border>
      <left style="dashed">
        <color indexed="64"/>
      </left>
      <right/>
      <top/>
      <bottom style="dashed">
        <color indexed="64"/>
      </bottom>
      <diagonal/>
    </border>
    <border>
      <left/>
      <right/>
      <top/>
      <bottom style="dashed">
        <color indexed="64"/>
      </bottom>
      <diagonal/>
    </border>
    <border>
      <left/>
      <right style="dashed">
        <color indexed="64"/>
      </right>
      <top/>
      <bottom style="dashed">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top style="medium">
        <color indexed="64"/>
      </top>
      <bottom style="hair">
        <color indexed="64"/>
      </bottom>
      <diagonal/>
    </border>
    <border>
      <left style="thin">
        <color indexed="63"/>
      </left>
      <right style="thin">
        <color indexed="63"/>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s>
  <cellStyleXfs count="148">
    <xf numFmtId="0" fontId="0" fillId="0" borderId="0" applyNumberFormat="0" applyBorder="0" applyAlignment="0"/>
    <xf numFmtId="166" fontId="22" fillId="0" borderId="0" applyFont="0" applyFill="0" applyBorder="0" applyAlignment="0" applyProtection="0"/>
    <xf numFmtId="168" fontId="22" fillId="0" borderId="0" applyFont="0" applyFill="0" applyBorder="0" applyAlignment="0" applyProtection="0"/>
    <xf numFmtId="9" fontId="22" fillId="0" borderId="0" applyFont="0" applyFill="0" applyBorder="0" applyAlignment="0" applyProtection="0"/>
    <xf numFmtId="0" fontId="25" fillId="0" borderId="0"/>
    <xf numFmtId="0" fontId="23" fillId="0" borderId="0"/>
    <xf numFmtId="9" fontId="23" fillId="0" borderId="0" applyFont="0" applyFill="0" applyBorder="0" applyAlignment="0" applyProtection="0"/>
    <xf numFmtId="0" fontId="22" fillId="0" borderId="0" applyNumberFormat="0" applyBorder="0" applyAlignment="0"/>
    <xf numFmtId="0" fontId="27" fillId="0" borderId="0"/>
    <xf numFmtId="168" fontId="22" fillId="0" borderId="0" applyFont="0" applyFill="0" applyBorder="0" applyAlignment="0" applyProtection="0"/>
    <xf numFmtId="166" fontId="22" fillId="0" borderId="0" applyFont="0" applyFill="0" applyBorder="0" applyAlignment="0" applyProtection="0"/>
    <xf numFmtId="9" fontId="22" fillId="0" borderId="0" applyFont="0" applyFill="0" applyBorder="0" applyAlignment="0" applyProtection="0"/>
    <xf numFmtId="167" fontId="22" fillId="0" borderId="0" applyFont="0" applyFill="0" applyBorder="0" applyAlignment="0" applyProtection="0"/>
    <xf numFmtId="0" fontId="31" fillId="10" borderId="0" applyNumberFormat="0" applyBorder="0" applyAlignment="0" applyProtection="0"/>
    <xf numFmtId="0" fontId="32" fillId="0" borderId="49" applyNumberFormat="0" applyFill="0" applyAlignment="0" applyProtection="0"/>
    <xf numFmtId="0" fontId="20" fillId="0" borderId="0"/>
    <xf numFmtId="0" fontId="23" fillId="0" borderId="0"/>
    <xf numFmtId="0" fontId="23" fillId="0" borderId="0"/>
    <xf numFmtId="9" fontId="20" fillId="0" borderId="0" applyFont="0" applyFill="0" applyBorder="0" applyAlignment="0" applyProtection="0"/>
    <xf numFmtId="0" fontId="20" fillId="0" borderId="0"/>
    <xf numFmtId="0" fontId="18" fillId="0" borderId="0"/>
    <xf numFmtId="0" fontId="45"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16" fillId="0" borderId="0"/>
    <xf numFmtId="0" fontId="49" fillId="0" borderId="0"/>
    <xf numFmtId="0" fontId="15" fillId="0" borderId="0"/>
    <xf numFmtId="9" fontId="15" fillId="0" borderId="0" applyFont="0" applyFill="0" applyBorder="0" applyAlignment="0" applyProtection="0"/>
    <xf numFmtId="0" fontId="15" fillId="0" borderId="0"/>
    <xf numFmtId="0" fontId="22" fillId="13" borderId="72" applyNumberFormat="0" applyFont="0" applyAlignment="0" applyProtection="0"/>
    <xf numFmtId="0" fontId="14" fillId="0" borderId="0"/>
    <xf numFmtId="0" fontId="13" fillId="0" borderId="0"/>
    <xf numFmtId="166" fontId="22" fillId="0" borderId="0" applyFont="0" applyFill="0" applyBorder="0" applyAlignment="0" applyProtection="0"/>
    <xf numFmtId="168" fontId="22" fillId="0" borderId="0" applyFont="0" applyFill="0" applyBorder="0" applyAlignment="0" applyProtection="0"/>
    <xf numFmtId="168" fontId="23" fillId="0" borderId="0" applyFont="0" applyFill="0" applyBorder="0" applyAlignment="0" applyProtection="0"/>
    <xf numFmtId="166" fontId="23" fillId="0" borderId="0" applyFont="0" applyFill="0" applyBorder="0" applyAlignment="0" applyProtection="0"/>
    <xf numFmtId="9" fontId="23" fillId="0" borderId="0" applyFont="0" applyFill="0" applyBorder="0" applyAlignment="0" applyProtection="0"/>
    <xf numFmtId="0" fontId="12" fillId="0" borderId="0"/>
    <xf numFmtId="0" fontId="12" fillId="13" borderId="72" applyNumberFormat="0" applyFont="0" applyAlignment="0" applyProtection="0"/>
    <xf numFmtId="0" fontId="12" fillId="0" borderId="0"/>
    <xf numFmtId="0" fontId="12" fillId="0" borderId="0"/>
    <xf numFmtId="9" fontId="12" fillId="0" borderId="0" applyFont="0" applyFill="0" applyBorder="0" applyAlignment="0" applyProtection="0"/>
    <xf numFmtId="0" fontId="17" fillId="0" borderId="0"/>
    <xf numFmtId="0" fontId="62" fillId="10" borderId="0" applyNumberFormat="0" applyBorder="0" applyAlignment="0" applyProtection="0"/>
    <xf numFmtId="0" fontId="17" fillId="13" borderId="72" applyNumberFormat="0" applyFont="0" applyAlignment="0" applyProtection="0"/>
    <xf numFmtId="167" fontId="17" fillId="0" borderId="0" applyFont="0" applyFill="0" applyBorder="0" applyAlignment="0" applyProtection="0"/>
    <xf numFmtId="0" fontId="12" fillId="0" borderId="0"/>
    <xf numFmtId="164" fontId="12" fillId="0" borderId="0" applyFont="0" applyFill="0" applyBorder="0" applyAlignment="0" applyProtection="0"/>
    <xf numFmtId="164" fontId="11" fillId="0" borderId="0" applyFont="0" applyFill="0" applyBorder="0" applyAlignment="0" applyProtection="0"/>
    <xf numFmtId="0" fontId="11" fillId="0" borderId="0"/>
    <xf numFmtId="0" fontId="11" fillId="13" borderId="72" applyNumberFormat="0" applyFont="0" applyAlignment="0" applyProtection="0"/>
    <xf numFmtId="0" fontId="11" fillId="0" borderId="0"/>
    <xf numFmtId="0" fontId="11" fillId="0" borderId="0"/>
    <xf numFmtId="9" fontId="11" fillId="0" borderId="0" applyFont="0" applyFill="0" applyBorder="0" applyAlignment="0" applyProtection="0"/>
    <xf numFmtId="0" fontId="23" fillId="0" borderId="0"/>
    <xf numFmtId="166" fontId="22" fillId="0" borderId="0" applyFont="0" applyFill="0" applyBorder="0" applyAlignment="0" applyProtection="0"/>
    <xf numFmtId="0" fontId="23" fillId="0" borderId="0"/>
    <xf numFmtId="166" fontId="23" fillId="0" borderId="0" applyFont="0" applyFill="0" applyBorder="0" applyAlignment="0" applyProtection="0"/>
    <xf numFmtId="0" fontId="11" fillId="0" borderId="0"/>
    <xf numFmtId="0" fontId="11" fillId="13" borderId="72" applyNumberFormat="0" applyFont="0" applyAlignment="0" applyProtection="0"/>
    <xf numFmtId="0" fontId="11" fillId="0" borderId="0"/>
    <xf numFmtId="0" fontId="11" fillId="0" borderId="0"/>
    <xf numFmtId="0" fontId="23" fillId="0" borderId="0"/>
    <xf numFmtId="9" fontId="11" fillId="0" borderId="0" applyFont="0" applyFill="0" applyBorder="0" applyAlignment="0" applyProtection="0"/>
    <xf numFmtId="0" fontId="11" fillId="0" borderId="0"/>
    <xf numFmtId="0" fontId="11" fillId="0" borderId="0"/>
    <xf numFmtId="0" fontId="11" fillId="0" borderId="0"/>
    <xf numFmtId="164" fontId="11" fillId="0" borderId="0" applyFont="0" applyFill="0" applyBorder="0" applyAlignment="0" applyProtection="0"/>
    <xf numFmtId="0" fontId="11" fillId="0" borderId="0"/>
    <xf numFmtId="0" fontId="11" fillId="0" borderId="0"/>
    <xf numFmtId="0" fontId="32" fillId="0" borderId="49" applyNumberFormat="0" applyFill="0" applyAlignment="0" applyProtection="0"/>
    <xf numFmtId="0" fontId="64" fillId="0" borderId="0"/>
    <xf numFmtId="9" fontId="17" fillId="0" borderId="0" applyFont="0" applyFill="0" applyBorder="0" applyAlignment="0" applyProtection="0"/>
    <xf numFmtId="168" fontId="65" fillId="0" borderId="0" applyFont="0" applyFill="0" applyBorder="0" applyAlignment="0" applyProtection="0"/>
    <xf numFmtId="175" fontId="23" fillId="0" borderId="0" applyFont="0" applyFill="0" applyBorder="0" applyAlignment="0" applyProtection="0"/>
    <xf numFmtId="0" fontId="23" fillId="0" borderId="0"/>
    <xf numFmtId="0" fontId="10" fillId="0" borderId="0"/>
    <xf numFmtId="164" fontId="65" fillId="0" borderId="0" applyFont="0" applyFill="0" applyBorder="0" applyAlignment="0" applyProtection="0"/>
    <xf numFmtId="0" fontId="23" fillId="0" borderId="0"/>
    <xf numFmtId="0" fontId="23" fillId="0" borderId="0"/>
    <xf numFmtId="176" fontId="23" fillId="0" borderId="0" applyFont="0" applyFill="0" applyBorder="0" applyAlignment="0" applyProtection="0"/>
    <xf numFmtId="177" fontId="23" fillId="0" borderId="0" applyFont="0" applyFill="0" applyBorder="0" applyAlignment="0" applyProtection="0"/>
    <xf numFmtId="0" fontId="23" fillId="0" borderId="0"/>
    <xf numFmtId="0" fontId="66" fillId="0" borderId="0" applyNumberFormat="0" applyFill="0" applyBorder="0" applyAlignment="0" applyProtection="0">
      <alignment vertical="top"/>
      <protection locked="0"/>
    </xf>
    <xf numFmtId="0" fontId="10" fillId="0" borderId="0"/>
    <xf numFmtId="168" fontId="22" fillId="0" borderId="0" applyFont="0" applyFill="0" applyBorder="0" applyAlignment="0" applyProtection="0"/>
    <xf numFmtId="167" fontId="22"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3" fillId="0" borderId="0"/>
    <xf numFmtId="9" fontId="10" fillId="0" borderId="0" applyFont="0" applyFill="0" applyBorder="0" applyAlignment="0" applyProtection="0"/>
    <xf numFmtId="9" fontId="10" fillId="0" borderId="0" applyFont="0" applyFill="0" applyBorder="0" applyAlignment="0" applyProtection="0"/>
    <xf numFmtId="9" fontId="22" fillId="0" borderId="0" applyFont="0" applyFill="0" applyBorder="0" applyAlignment="0" applyProtection="0"/>
    <xf numFmtId="9" fontId="17" fillId="0" borderId="0" applyFont="0" applyFill="0" applyBorder="0" applyAlignment="0" applyProtection="0"/>
    <xf numFmtId="0" fontId="31" fillId="10" borderId="0" applyNumberFormat="0" applyBorder="0" applyAlignment="0" applyProtection="0"/>
    <xf numFmtId="0" fontId="10" fillId="0" borderId="0"/>
    <xf numFmtId="176" fontId="23" fillId="0" borderId="0" applyFont="0" applyFill="0" applyBorder="0" applyAlignment="0" applyProtection="0"/>
    <xf numFmtId="165" fontId="10" fillId="0" borderId="0" applyFont="0" applyFill="0" applyBorder="0" applyAlignment="0" applyProtection="0"/>
    <xf numFmtId="0" fontId="67" fillId="0" borderId="0"/>
    <xf numFmtId="0" fontId="9" fillId="0" borderId="0"/>
    <xf numFmtId="0" fontId="8" fillId="0" borderId="0"/>
    <xf numFmtId="0" fontId="8" fillId="0" borderId="0"/>
    <xf numFmtId="0" fontId="75" fillId="0" borderId="0"/>
    <xf numFmtId="0" fontId="45" fillId="0" borderId="0" applyNumberFormat="0" applyFill="0" applyBorder="0" applyAlignment="0" applyProtection="0"/>
    <xf numFmtId="0" fontId="6" fillId="0" borderId="0"/>
    <xf numFmtId="166" fontId="23" fillId="0" borderId="0" applyFont="0" applyFill="0" applyBorder="0" applyAlignment="0" applyProtection="0"/>
    <xf numFmtId="0" fontId="23" fillId="0" borderId="0"/>
    <xf numFmtId="176" fontId="23" fillId="0" borderId="0" applyFont="0" applyFill="0" applyBorder="0" applyAlignment="0" applyProtection="0"/>
    <xf numFmtId="0" fontId="2" fillId="0" borderId="0"/>
    <xf numFmtId="175" fontId="23" fillId="0" borderId="0" applyFont="0" applyFill="0" applyBorder="0" applyAlignment="0" applyProtection="0"/>
    <xf numFmtId="9" fontId="22" fillId="0" borderId="0" applyFont="0" applyFill="0" applyBorder="0" applyAlignment="0" applyProtection="0"/>
    <xf numFmtId="189" fontId="23" fillId="0" borderId="0" applyFont="0" applyFill="0" applyBorder="0" applyAlignment="0" applyProtection="0"/>
    <xf numFmtId="41" fontId="23" fillId="0" borderId="0" applyFont="0" applyFill="0" applyBorder="0" applyAlignment="0" applyProtection="0"/>
    <xf numFmtId="188" fontId="23" fillId="0" borderId="0" applyFont="0" applyFill="0" applyBorder="0" applyAlignment="0" applyProtection="0"/>
    <xf numFmtId="189" fontId="23" fillId="0" borderId="0" applyFont="0" applyFill="0" applyBorder="0" applyAlignment="0" applyProtection="0"/>
    <xf numFmtId="43" fontId="1" fillId="0" borderId="0" applyFont="0" applyFill="0" applyBorder="0" applyAlignment="0" applyProtection="0"/>
    <xf numFmtId="0" fontId="99" fillId="0" borderId="0" applyNumberFormat="0" applyFill="0" applyBorder="0" applyProtection="0">
      <alignment vertical="top"/>
    </xf>
    <xf numFmtId="0" fontId="100" fillId="0" borderId="0"/>
    <xf numFmtId="43" fontId="23" fillId="0" borderId="0" applyFont="0" applyFill="0" applyBorder="0" applyAlignment="0" applyProtection="0"/>
    <xf numFmtId="9" fontId="100" fillId="0" borderId="0" applyFont="0" applyFill="0" applyBorder="0" applyAlignment="0" applyProtection="0"/>
    <xf numFmtId="168" fontId="65" fillId="0" borderId="0" applyFont="0" applyFill="0" applyBorder="0" applyAlignment="0" applyProtection="0"/>
    <xf numFmtId="168" fontId="65" fillId="0" borderId="0" applyFont="0" applyFill="0" applyBorder="0" applyAlignment="0" applyProtection="0"/>
    <xf numFmtId="0" fontId="23" fillId="0" borderId="0"/>
    <xf numFmtId="0" fontId="1" fillId="0" borderId="0"/>
    <xf numFmtId="43" fontId="23" fillId="0" borderId="0" applyFont="0" applyFill="0" applyBorder="0" applyAlignment="0" applyProtection="0"/>
    <xf numFmtId="0" fontId="23" fillId="0" borderId="0"/>
    <xf numFmtId="168" fontId="23" fillId="0" borderId="0" applyFont="0" applyFill="0" applyBorder="0" applyAlignment="0" applyProtection="0"/>
    <xf numFmtId="189"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2" fillId="0" borderId="0" applyNumberFormat="0" applyBorder="0" applyAlignment="0"/>
    <xf numFmtId="168" fontId="22" fillId="0" borderId="0" applyFont="0" applyFill="0" applyBorder="0" applyAlignment="0" applyProtection="0"/>
    <xf numFmtId="43" fontId="22" fillId="0" borderId="0" applyFont="0" applyFill="0" applyBorder="0" applyAlignment="0" applyProtection="0"/>
    <xf numFmtId="9" fontId="22" fillId="0" borderId="0" applyFont="0" applyFill="0" applyBorder="0" applyAlignment="0" applyProtection="0"/>
    <xf numFmtId="168" fontId="23" fillId="0" borderId="0" applyFont="0" applyFill="0" applyBorder="0" applyAlignment="0" applyProtection="0"/>
    <xf numFmtId="43" fontId="23" fillId="0" borderId="0" applyFont="0" applyFill="0" applyBorder="0" applyAlignment="0" applyProtection="0"/>
    <xf numFmtId="0" fontId="22" fillId="0" borderId="0" applyNumberFormat="0" applyBorder="0" applyAlignment="0"/>
    <xf numFmtId="42" fontId="22" fillId="0" borderId="0" applyFont="0" applyFill="0" applyBorder="0" applyAlignment="0" applyProtection="0"/>
    <xf numFmtId="168" fontId="22" fillId="0" borderId="0" applyFont="0" applyFill="0" applyBorder="0" applyAlignment="0" applyProtection="0"/>
    <xf numFmtId="43" fontId="22" fillId="0" borderId="0" applyFont="0" applyFill="0" applyBorder="0" applyAlignment="0" applyProtection="0"/>
    <xf numFmtId="42" fontId="22" fillId="0" borderId="0" applyFont="0" applyFill="0" applyBorder="0" applyAlignment="0" applyProtection="0"/>
  </cellStyleXfs>
  <cellXfs count="1222">
    <xf numFmtId="0" fontId="0" fillId="0" borderId="0" xfId="0"/>
    <xf numFmtId="0" fontId="24" fillId="0" borderId="22" xfId="0" applyFont="1" applyBorder="1" applyAlignment="1" applyProtection="1">
      <alignment horizontal="left"/>
      <protection locked="0"/>
    </xf>
    <xf numFmtId="0" fontId="23" fillId="0" borderId="7" xfId="0" applyFont="1" applyBorder="1" applyProtection="1">
      <protection locked="0"/>
    </xf>
    <xf numFmtId="0" fontId="23" fillId="0" borderId="0" xfId="0" applyFont="1" applyBorder="1" applyProtection="1">
      <protection locked="0"/>
    </xf>
    <xf numFmtId="0" fontId="23" fillId="0" borderId="0" xfId="0" applyFont="1" applyBorder="1" applyAlignment="1" applyProtection="1">
      <alignment horizontal="center"/>
      <protection locked="0"/>
    </xf>
    <xf numFmtId="0" fontId="23" fillId="0" borderId="23" xfId="0" applyFont="1" applyBorder="1" applyAlignment="1" applyProtection="1">
      <alignment horizontal="center"/>
      <protection locked="0"/>
    </xf>
    <xf numFmtId="0" fontId="24" fillId="0" borderId="22" xfId="7" applyFont="1" applyBorder="1" applyAlignment="1" applyProtection="1">
      <alignment horizontal="left"/>
      <protection locked="0"/>
    </xf>
    <xf numFmtId="0" fontId="23" fillId="0" borderId="7" xfId="7" applyFont="1" applyBorder="1" applyProtection="1">
      <protection locked="0"/>
    </xf>
    <xf numFmtId="0" fontId="23" fillId="0" borderId="0" xfId="7" applyFont="1" applyBorder="1" applyProtection="1">
      <protection locked="0"/>
    </xf>
    <xf numFmtId="0" fontId="23" fillId="0" borderId="0" xfId="7" applyFont="1" applyBorder="1" applyAlignment="1" applyProtection="1">
      <alignment horizontal="center"/>
      <protection locked="0"/>
    </xf>
    <xf numFmtId="0" fontId="23" fillId="0" borderId="23" xfId="7" applyFont="1" applyBorder="1" applyAlignment="1" applyProtection="1">
      <alignment horizontal="center"/>
      <protection locked="0"/>
    </xf>
    <xf numFmtId="0" fontId="30" fillId="0" borderId="0" xfId="0" applyFont="1"/>
    <xf numFmtId="0" fontId="20" fillId="0" borderId="0" xfId="19"/>
    <xf numFmtId="0" fontId="20" fillId="0" borderId="0" xfId="19" applyAlignment="1">
      <alignment vertical="center"/>
    </xf>
    <xf numFmtId="0" fontId="20" fillId="0" borderId="54" xfId="19" applyBorder="1" applyProtection="1">
      <protection locked="0"/>
    </xf>
    <xf numFmtId="0" fontId="20" fillId="0" borderId="0" xfId="19" applyAlignment="1">
      <alignment vertical="center" wrapText="1"/>
    </xf>
    <xf numFmtId="0" fontId="20" fillId="0" borderId="0" xfId="19" applyAlignment="1">
      <alignment horizontal="center" vertical="center"/>
    </xf>
    <xf numFmtId="0" fontId="20" fillId="0" borderId="0" xfId="19" applyAlignment="1">
      <alignment horizontal="left" vertical="center"/>
    </xf>
    <xf numFmtId="0" fontId="30" fillId="0" borderId="0" xfId="7" applyFont="1"/>
    <xf numFmtId="0" fontId="19" fillId="0" borderId="0" xfId="8" applyFont="1"/>
    <xf numFmtId="0" fontId="30" fillId="0" borderId="0" xfId="7" applyFont="1" applyAlignment="1">
      <alignment vertical="center"/>
    </xf>
    <xf numFmtId="0" fontId="30" fillId="0" borderId="0" xfId="0" applyFont="1" applyAlignment="1">
      <alignment vertical="center"/>
    </xf>
    <xf numFmtId="0" fontId="19" fillId="0" borderId="0" xfId="8" applyFont="1" applyAlignment="1">
      <alignment vertical="center"/>
    </xf>
    <xf numFmtId="0" fontId="0" fillId="0" borderId="0" xfId="0" applyBorder="1"/>
    <xf numFmtId="0" fontId="23" fillId="0" borderId="7" xfId="7" applyFont="1" applyBorder="1" applyAlignment="1" applyProtection="1">
      <alignment horizontal="center" vertical="center"/>
      <protection locked="0"/>
    </xf>
    <xf numFmtId="0" fontId="24" fillId="0" borderId="7" xfId="7" applyFont="1" applyBorder="1" applyAlignment="1" applyProtection="1">
      <alignment horizontal="left" vertical="center"/>
      <protection locked="0"/>
    </xf>
    <xf numFmtId="0" fontId="24" fillId="0" borderId="0" xfId="7" applyFont="1" applyBorder="1" applyAlignment="1" applyProtection="1">
      <alignment horizontal="center" vertical="center"/>
      <protection locked="0"/>
    </xf>
    <xf numFmtId="0" fontId="23" fillId="0" borderId="7" xfId="7" applyFont="1" applyBorder="1" applyAlignment="1" applyProtection="1">
      <alignment vertical="center"/>
      <protection locked="0"/>
    </xf>
    <xf numFmtId="0" fontId="23" fillId="0" borderId="0" xfId="7" applyFont="1" applyBorder="1" applyAlignment="1" applyProtection="1">
      <alignment vertical="center"/>
      <protection locked="0"/>
    </xf>
    <xf numFmtId="0" fontId="48" fillId="0" borderId="0" xfId="0" applyFont="1" applyBorder="1" applyAlignment="1">
      <alignment horizontal="center" vertical="center" wrapText="1"/>
    </xf>
    <xf numFmtId="0" fontId="40" fillId="0" borderId="0" xfId="0" applyFont="1" applyBorder="1" applyAlignment="1">
      <alignment horizontal="center" vertical="center" wrapText="1"/>
    </xf>
    <xf numFmtId="0" fontId="29" fillId="0" borderId="0" xfId="0" applyFont="1" applyBorder="1" applyAlignment="1">
      <alignment horizontal="center" vertical="center" wrapText="1"/>
    </xf>
    <xf numFmtId="0" fontId="24" fillId="0" borderId="7" xfId="0" applyFont="1" applyBorder="1" applyAlignment="1" applyProtection="1">
      <alignment horizontal="left" vertical="center"/>
      <protection locked="0"/>
    </xf>
    <xf numFmtId="0" fontId="24" fillId="0" borderId="0" xfId="0" applyFont="1" applyBorder="1" applyAlignment="1" applyProtection="1">
      <alignment horizontal="center" vertical="center"/>
      <protection locked="0"/>
    </xf>
    <xf numFmtId="0" fontId="23" fillId="0" borderId="7" xfId="0" applyFont="1" applyBorder="1" applyAlignment="1" applyProtection="1">
      <alignment vertical="center"/>
      <protection locked="0"/>
    </xf>
    <xf numFmtId="0" fontId="23" fillId="0" borderId="0" xfId="0" applyFont="1" applyBorder="1" applyAlignment="1" applyProtection="1">
      <alignment vertical="center"/>
      <protection locked="0"/>
    </xf>
    <xf numFmtId="0" fontId="23" fillId="0" borderId="7" xfId="0" applyFont="1" applyBorder="1" applyAlignment="1" applyProtection="1">
      <alignment horizontal="center" vertical="center"/>
      <protection locked="0"/>
    </xf>
    <xf numFmtId="0" fontId="23" fillId="0" borderId="26" xfId="0" applyFont="1" applyBorder="1" applyAlignment="1" applyProtection="1">
      <alignment horizontal="center" vertical="center"/>
      <protection locked="0"/>
    </xf>
    <xf numFmtId="0" fontId="23" fillId="0" borderId="0" xfId="0" applyFont="1" applyBorder="1" applyAlignment="1" applyProtection="1">
      <alignment horizontal="center" vertical="center"/>
      <protection locked="0"/>
    </xf>
    <xf numFmtId="0" fontId="23" fillId="0" borderId="23" xfId="0" applyFont="1" applyBorder="1" applyAlignment="1" applyProtection="1">
      <alignment horizontal="center" vertical="center"/>
      <protection locked="0"/>
    </xf>
    <xf numFmtId="0" fontId="23" fillId="0" borderId="26" xfId="7" applyFont="1" applyBorder="1" applyAlignment="1" applyProtection="1">
      <alignment horizontal="center" vertical="center"/>
      <protection locked="0"/>
    </xf>
    <xf numFmtId="0" fontId="23" fillId="0" borderId="23" xfId="7" applyFont="1" applyBorder="1" applyAlignment="1" applyProtection="1">
      <alignment horizontal="center" vertical="center"/>
      <protection locked="0"/>
    </xf>
    <xf numFmtId="0" fontId="23" fillId="0" borderId="0" xfId="7" applyFont="1" applyBorder="1" applyAlignment="1" applyProtection="1">
      <alignment horizontal="center" vertical="center"/>
      <protection locked="0"/>
    </xf>
    <xf numFmtId="0" fontId="0" fillId="0" borderId="0" xfId="0" applyProtection="1">
      <protection locked="0"/>
    </xf>
    <xf numFmtId="0" fontId="23" fillId="6" borderId="20" xfId="8" applyFont="1" applyFill="1" applyBorder="1" applyAlignment="1" applyProtection="1">
      <alignment horizontal="center"/>
      <protection locked="0"/>
    </xf>
    <xf numFmtId="0" fontId="23" fillId="6" borderId="2" xfId="8" applyFont="1" applyFill="1" applyBorder="1" applyAlignment="1" applyProtection="1">
      <alignment horizontal="center"/>
      <protection locked="0"/>
    </xf>
    <xf numFmtId="0" fontId="23" fillId="6" borderId="3" xfId="8" applyFont="1" applyFill="1" applyBorder="1" applyAlignment="1" applyProtection="1">
      <alignment horizontal="center" vertical="center"/>
      <protection locked="0"/>
    </xf>
    <xf numFmtId="0" fontId="23" fillId="6" borderId="21" xfId="8" applyFont="1" applyFill="1" applyBorder="1" applyAlignment="1" applyProtection="1">
      <alignment horizontal="center" vertical="center"/>
      <protection locked="0"/>
    </xf>
    <xf numFmtId="0" fontId="23" fillId="6" borderId="22" xfId="8" applyFont="1" applyFill="1" applyBorder="1" applyAlignment="1" applyProtection="1">
      <alignment horizontal="center"/>
      <protection locked="0"/>
    </xf>
    <xf numFmtId="0" fontId="23" fillId="6" borderId="0" xfId="8" applyFont="1" applyFill="1" applyAlignment="1" applyProtection="1">
      <alignment horizontal="right" vertical="center"/>
      <protection locked="0"/>
    </xf>
    <xf numFmtId="0" fontId="28" fillId="6" borderId="0" xfId="8" applyFont="1" applyFill="1" applyAlignment="1" applyProtection="1">
      <alignment horizontal="center" vertical="center"/>
      <protection locked="0"/>
    </xf>
    <xf numFmtId="0" fontId="28" fillId="6" borderId="23" xfId="8" applyFont="1" applyFill="1" applyBorder="1" applyAlignment="1" applyProtection="1">
      <alignment horizontal="center" vertical="center"/>
      <protection locked="0"/>
    </xf>
    <xf numFmtId="0" fontId="52" fillId="6" borderId="0" xfId="8" applyFont="1" applyFill="1" applyAlignment="1" applyProtection="1">
      <alignment horizontal="left"/>
      <protection locked="0"/>
    </xf>
    <xf numFmtId="0" fontId="24" fillId="8" borderId="0" xfId="8" applyFont="1" applyFill="1" applyAlignment="1" applyProtection="1">
      <alignment horizontal="center"/>
      <protection locked="0"/>
    </xf>
    <xf numFmtId="0" fontId="23" fillId="6" borderId="0" xfId="8" applyFont="1" applyFill="1" applyProtection="1">
      <protection locked="0"/>
    </xf>
    <xf numFmtId="0" fontId="51" fillId="6" borderId="0" xfId="8" applyFont="1" applyFill="1" applyAlignment="1" applyProtection="1">
      <alignment horizontal="left"/>
      <protection locked="0"/>
    </xf>
    <xf numFmtId="0" fontId="23" fillId="6" borderId="23" xfId="8" applyFont="1" applyFill="1" applyBorder="1" applyAlignment="1" applyProtection="1">
      <alignment horizontal="center" vertical="center"/>
      <protection locked="0"/>
    </xf>
    <xf numFmtId="0" fontId="24" fillId="6" borderId="22" xfId="8" applyFont="1" applyFill="1" applyBorder="1" applyAlignment="1" applyProtection="1">
      <alignment horizontal="left"/>
      <protection locked="0"/>
    </xf>
    <xf numFmtId="0" fontId="23" fillId="6" borderId="0" xfId="8" applyFont="1" applyFill="1" applyAlignment="1" applyProtection="1">
      <alignment horizontal="right"/>
      <protection locked="0"/>
    </xf>
    <xf numFmtId="0" fontId="24" fillId="6" borderId="0" xfId="8" applyFont="1" applyFill="1" applyAlignment="1" applyProtection="1">
      <alignment horizontal="right"/>
      <protection locked="0"/>
    </xf>
    <xf numFmtId="0" fontId="23" fillId="6" borderId="7" xfId="8" applyFont="1" applyFill="1" applyBorder="1" applyAlignment="1" applyProtection="1">
      <alignment horizontal="right"/>
      <protection locked="0"/>
    </xf>
    <xf numFmtId="0" fontId="23" fillId="6" borderId="23" xfId="8" applyFont="1" applyFill="1" applyBorder="1" applyAlignment="1" applyProtection="1">
      <alignment horizontal="center"/>
      <protection locked="0"/>
    </xf>
    <xf numFmtId="0" fontId="23" fillId="6" borderId="24" xfId="8" applyFont="1" applyFill="1" applyBorder="1" applyAlignment="1" applyProtection="1">
      <alignment horizontal="left"/>
      <protection locked="0"/>
    </xf>
    <xf numFmtId="0" fontId="23" fillId="6" borderId="14" xfId="8" applyFont="1" applyFill="1" applyBorder="1" applyAlignment="1" applyProtection="1">
      <alignment horizontal="right"/>
      <protection locked="0"/>
    </xf>
    <xf numFmtId="0" fontId="23" fillId="0" borderId="20" xfId="0" applyFont="1" applyBorder="1" applyProtection="1">
      <protection locked="0"/>
    </xf>
    <xf numFmtId="0" fontId="23" fillId="0" borderId="2" xfId="0" applyFont="1" applyBorder="1" applyProtection="1">
      <protection locked="0"/>
    </xf>
    <xf numFmtId="0" fontId="23" fillId="0" borderId="4" xfId="0" applyFont="1" applyBorder="1" applyProtection="1">
      <protection locked="0"/>
    </xf>
    <xf numFmtId="0" fontId="23" fillId="0" borderId="23" xfId="0" applyFont="1" applyBorder="1" applyAlignment="1" applyProtection="1">
      <alignment vertical="center"/>
      <protection locked="0"/>
    </xf>
    <xf numFmtId="0" fontId="24" fillId="0" borderId="0" xfId="0" applyFont="1" applyBorder="1" applyAlignment="1" applyProtection="1">
      <alignment vertical="center"/>
      <protection locked="0"/>
    </xf>
    <xf numFmtId="0" fontId="24" fillId="0" borderId="7" xfId="0" applyFont="1" applyBorder="1" applyAlignment="1" applyProtection="1">
      <alignment vertical="center"/>
      <protection locked="0"/>
    </xf>
    <xf numFmtId="0" fontId="23" fillId="0" borderId="8" xfId="0" applyFont="1" applyBorder="1" applyAlignment="1" applyProtection="1">
      <alignment horizontal="center" vertical="center"/>
      <protection locked="0"/>
    </xf>
    <xf numFmtId="0" fontId="24" fillId="2" borderId="0" xfId="0" applyFont="1" applyFill="1" applyBorder="1" applyAlignment="1" applyProtection="1">
      <alignment horizontal="center" vertical="center"/>
      <protection locked="0"/>
    </xf>
    <xf numFmtId="0" fontId="23" fillId="2" borderId="7" xfId="0" applyFont="1" applyFill="1" applyBorder="1" applyAlignment="1" applyProtection="1">
      <alignment horizontal="center" vertical="center"/>
      <protection locked="0"/>
    </xf>
    <xf numFmtId="0" fontId="28" fillId="0" borderId="0" xfId="0" applyFont="1" applyBorder="1" applyAlignment="1" applyProtection="1">
      <alignment horizontal="center" vertical="center"/>
      <protection locked="0"/>
    </xf>
    <xf numFmtId="0" fontId="23" fillId="0" borderId="20" xfId="7" applyFont="1" applyBorder="1" applyProtection="1">
      <protection locked="0"/>
    </xf>
    <xf numFmtId="0" fontId="23" fillId="0" borderId="2" xfId="7" applyFont="1" applyBorder="1" applyProtection="1">
      <protection locked="0"/>
    </xf>
    <xf numFmtId="0" fontId="23" fillId="0" borderId="4" xfId="7" applyFont="1" applyBorder="1" applyProtection="1">
      <protection locked="0"/>
    </xf>
    <xf numFmtId="0" fontId="23" fillId="0" borderId="23" xfId="7" applyFont="1" applyBorder="1" applyAlignment="1" applyProtection="1">
      <alignment vertical="center"/>
      <protection locked="0"/>
    </xf>
    <xf numFmtId="0" fontId="24" fillId="0" borderId="0" xfId="7" applyFont="1" applyBorder="1" applyAlignment="1" applyProtection="1">
      <alignment vertical="center"/>
      <protection locked="0"/>
    </xf>
    <xf numFmtId="0" fontId="24" fillId="0" borderId="7" xfId="7" applyFont="1" applyBorder="1" applyAlignment="1" applyProtection="1">
      <alignment vertical="center"/>
      <protection locked="0"/>
    </xf>
    <xf numFmtId="0" fontId="23" fillId="0" borderId="8" xfId="7" applyFont="1" applyBorder="1" applyAlignment="1" applyProtection="1">
      <alignment horizontal="center" vertical="center"/>
      <protection locked="0"/>
    </xf>
    <xf numFmtId="0" fontId="23" fillId="2" borderId="7" xfId="7" applyFont="1" applyFill="1" applyBorder="1" applyAlignment="1" applyProtection="1">
      <alignment horizontal="center" vertical="center"/>
      <protection locked="0"/>
    </xf>
    <xf numFmtId="0" fontId="24" fillId="2" borderId="0" xfId="7" applyFont="1" applyFill="1" applyBorder="1" applyAlignment="1" applyProtection="1">
      <alignment horizontal="center" vertical="center"/>
      <protection locked="0"/>
    </xf>
    <xf numFmtId="0" fontId="28" fillId="0" borderId="0" xfId="7" applyFont="1" applyBorder="1" applyAlignment="1" applyProtection="1">
      <alignment horizontal="center" vertical="center"/>
      <protection locked="0"/>
    </xf>
    <xf numFmtId="0" fontId="23" fillId="2" borderId="22" xfId="0" applyFont="1" applyFill="1" applyBorder="1"/>
    <xf numFmtId="0" fontId="23" fillId="2" borderId="0" xfId="0" applyFont="1" applyFill="1" applyBorder="1"/>
    <xf numFmtId="0" fontId="23" fillId="2" borderId="23" xfId="0" applyFont="1" applyFill="1" applyBorder="1"/>
    <xf numFmtId="0" fontId="23" fillId="2" borderId="22" xfId="7" applyFont="1" applyFill="1" applyBorder="1"/>
    <xf numFmtId="0" fontId="23" fillId="2" borderId="23" xfId="7" applyFont="1" applyFill="1" applyBorder="1"/>
    <xf numFmtId="0" fontId="23" fillId="2" borderId="0" xfId="7" applyFont="1" applyFill="1" applyBorder="1"/>
    <xf numFmtId="0" fontId="50" fillId="9" borderId="48" xfId="7" applyFont="1" applyFill="1" applyBorder="1" applyAlignment="1">
      <alignment horizontal="center" vertical="center" wrapText="1"/>
    </xf>
    <xf numFmtId="0" fontId="50" fillId="9" borderId="47" xfId="7" applyFont="1" applyFill="1" applyBorder="1" applyAlignment="1" applyProtection="1">
      <alignment horizontal="center" vertical="center" wrapText="1"/>
      <protection locked="0"/>
    </xf>
    <xf numFmtId="0" fontId="50" fillId="3" borderId="22" xfId="0" applyFont="1" applyFill="1" applyBorder="1"/>
    <xf numFmtId="0" fontId="41" fillId="3" borderId="0" xfId="0" applyFont="1" applyFill="1" applyBorder="1"/>
    <xf numFmtId="0" fontId="41" fillId="3" borderId="23" xfId="0" applyFont="1" applyFill="1" applyBorder="1"/>
    <xf numFmtId="0" fontId="50" fillId="3" borderId="22" xfId="7" applyFont="1" applyFill="1" applyBorder="1"/>
    <xf numFmtId="0" fontId="41" fillId="3" borderId="0" xfId="7" applyFont="1" applyFill="1" applyBorder="1"/>
    <xf numFmtId="0" fontId="41" fillId="3" borderId="23" xfId="7" applyFont="1" applyFill="1" applyBorder="1"/>
    <xf numFmtId="0" fontId="23" fillId="0" borderId="65" xfId="0" applyFont="1" applyBorder="1" applyAlignment="1" applyProtection="1">
      <alignment horizontal="center" vertical="center" wrapText="1"/>
      <protection locked="0"/>
    </xf>
    <xf numFmtId="0" fontId="23" fillId="0" borderId="67" xfId="0" applyFont="1" applyBorder="1" applyAlignment="1" applyProtection="1">
      <alignment horizontal="center" vertical="center" wrapText="1"/>
      <protection locked="0"/>
    </xf>
    <xf numFmtId="0" fontId="23" fillId="0" borderId="27" xfId="7" applyFont="1" applyBorder="1" applyAlignment="1" applyProtection="1">
      <alignment horizontal="center" vertical="center" wrapText="1"/>
      <protection locked="0"/>
    </xf>
    <xf numFmtId="0" fontId="23" fillId="0" borderId="5" xfId="0" applyFont="1" applyBorder="1" applyAlignment="1" applyProtection="1">
      <alignment horizontal="center" vertical="center" wrapText="1"/>
      <protection locked="0"/>
    </xf>
    <xf numFmtId="0" fontId="23" fillId="0" borderId="27" xfId="0" applyFont="1" applyBorder="1" applyAlignment="1" applyProtection="1">
      <alignment horizontal="center" vertical="center" wrapText="1"/>
      <protection locked="0"/>
    </xf>
    <xf numFmtId="0" fontId="23" fillId="0" borderId="27" xfId="5" applyBorder="1" applyAlignment="1" applyProtection="1">
      <alignment horizontal="center" vertical="center" wrapText="1"/>
      <protection locked="0"/>
    </xf>
    <xf numFmtId="0" fontId="23" fillId="0" borderId="48" xfId="0" applyFont="1" applyBorder="1" applyAlignment="1" applyProtection="1">
      <alignment horizontal="center" vertical="center"/>
      <protection locked="0"/>
    </xf>
    <xf numFmtId="0" fontId="23" fillId="0" borderId="45" xfId="0" applyFont="1" applyBorder="1" applyAlignment="1" applyProtection="1">
      <alignment horizontal="center" vertical="center" wrapText="1"/>
      <protection locked="0"/>
    </xf>
    <xf numFmtId="0" fontId="23" fillId="0" borderId="65" xfId="7" applyFont="1" applyBorder="1" applyAlignment="1" applyProtection="1">
      <alignment horizontal="center" vertical="center" wrapText="1"/>
      <protection locked="0"/>
    </xf>
    <xf numFmtId="0" fontId="23" fillId="0" borderId="67" xfId="7" applyFont="1" applyBorder="1" applyAlignment="1" applyProtection="1">
      <alignment horizontal="center" vertical="center" wrapText="1"/>
      <protection locked="0"/>
    </xf>
    <xf numFmtId="0" fontId="23" fillId="0" borderId="5" xfId="7" applyFont="1" applyBorder="1" applyAlignment="1" applyProtection="1">
      <alignment horizontal="center" vertical="center" wrapText="1"/>
      <protection locked="0"/>
    </xf>
    <xf numFmtId="0" fontId="23" fillId="0" borderId="48" xfId="7" applyFont="1" applyBorder="1" applyAlignment="1" applyProtection="1">
      <alignment horizontal="center" vertical="center"/>
      <protection locked="0"/>
    </xf>
    <xf numFmtId="0" fontId="23" fillId="0" borderId="45" xfId="7" applyFont="1" applyBorder="1" applyAlignment="1" applyProtection="1">
      <alignment horizontal="center" vertical="center" wrapText="1"/>
      <protection locked="0"/>
    </xf>
    <xf numFmtId="172" fontId="23" fillId="0" borderId="68" xfId="7" applyNumberFormat="1" applyFont="1" applyBorder="1" applyAlignment="1" applyProtection="1">
      <alignment horizontal="right" vertical="center" wrapText="1"/>
      <protection locked="0"/>
    </xf>
    <xf numFmtId="172" fontId="23" fillId="0" borderId="68" xfId="0" applyNumberFormat="1" applyFont="1" applyBorder="1" applyAlignment="1">
      <alignment horizontal="right" vertical="center" wrapText="1"/>
    </xf>
    <xf numFmtId="172" fontId="23" fillId="0" borderId="68" xfId="7" applyNumberFormat="1" applyFont="1" applyBorder="1" applyAlignment="1">
      <alignment horizontal="right" vertical="center" wrapText="1"/>
    </xf>
    <xf numFmtId="172" fontId="23" fillId="2" borderId="46" xfId="0" applyNumberFormat="1" applyFont="1" applyFill="1" applyBorder="1" applyAlignment="1">
      <alignment horizontal="right" vertical="center"/>
    </xf>
    <xf numFmtId="0" fontId="24" fillId="2" borderId="22" xfId="0" applyFont="1" applyFill="1" applyBorder="1"/>
    <xf numFmtId="172" fontId="23" fillId="2" borderId="46" xfId="7" applyNumberFormat="1" applyFont="1" applyFill="1" applyBorder="1" applyAlignment="1">
      <alignment horizontal="right" vertical="center"/>
    </xf>
    <xf numFmtId="0" fontId="24" fillId="2" borderId="22" xfId="7" applyFont="1" applyFill="1" applyBorder="1"/>
    <xf numFmtId="0" fontId="41" fillId="3" borderId="22" xfId="0" applyFont="1" applyFill="1" applyBorder="1" applyAlignment="1">
      <alignment vertical="center" wrapText="1"/>
    </xf>
    <xf numFmtId="0" fontId="41" fillId="3" borderId="0" xfId="0" applyFont="1" applyFill="1" applyBorder="1" applyAlignment="1">
      <alignment vertical="center" wrapText="1"/>
    </xf>
    <xf numFmtId="0" fontId="41" fillId="3" borderId="23" xfId="0" applyFont="1" applyFill="1" applyBorder="1" applyAlignment="1">
      <alignment vertical="center" wrapText="1"/>
    </xf>
    <xf numFmtId="0" fontId="41" fillId="3" borderId="22" xfId="7" applyFont="1" applyFill="1" applyBorder="1" applyAlignment="1">
      <alignment vertical="center" wrapText="1"/>
    </xf>
    <xf numFmtId="0" fontId="41" fillId="3" borderId="0" xfId="7" applyFont="1" applyFill="1" applyBorder="1" applyAlignment="1">
      <alignment vertical="center" wrapText="1"/>
    </xf>
    <xf numFmtId="0" fontId="41" fillId="3" borderId="23" xfId="7" applyFont="1" applyFill="1" applyBorder="1" applyAlignment="1">
      <alignment vertical="center" wrapText="1"/>
    </xf>
    <xf numFmtId="0" fontId="23" fillId="0" borderId="48" xfId="0" applyFont="1" applyBorder="1" applyAlignment="1" applyProtection="1">
      <alignment horizontal="center" vertical="center" wrapText="1"/>
      <protection locked="0"/>
    </xf>
    <xf numFmtId="171" fontId="23" fillId="0" borderId="45" xfId="0" applyNumberFormat="1" applyFont="1" applyBorder="1" applyAlignment="1" applyProtection="1">
      <alignment horizontal="center" vertical="center" wrapText="1"/>
      <protection locked="0"/>
    </xf>
    <xf numFmtId="0" fontId="23" fillId="0" borderId="48" xfId="7" applyFont="1" applyBorder="1" applyAlignment="1" applyProtection="1">
      <alignment horizontal="center" vertical="center" wrapText="1"/>
      <protection locked="0"/>
    </xf>
    <xf numFmtId="171" fontId="23" fillId="0" borderId="45" xfId="7" applyNumberFormat="1" applyFont="1" applyBorder="1" applyAlignment="1" applyProtection="1">
      <alignment horizontal="center" vertical="center" wrapText="1"/>
      <protection locked="0"/>
    </xf>
    <xf numFmtId="4" fontId="23" fillId="0" borderId="67" xfId="7" applyNumberFormat="1" applyFont="1" applyBorder="1" applyAlignment="1" applyProtection="1">
      <alignment horizontal="center" vertical="center" wrapText="1"/>
      <protection locked="0"/>
    </xf>
    <xf numFmtId="4" fontId="23" fillId="0" borderId="5" xfId="7" applyNumberFormat="1" applyFont="1" applyBorder="1" applyAlignment="1" applyProtection="1">
      <alignment horizontal="center" vertical="center" wrapText="1"/>
      <protection locked="0"/>
    </xf>
    <xf numFmtId="0" fontId="23" fillId="0" borderId="65" xfId="5" applyBorder="1" applyAlignment="1" applyProtection="1">
      <alignment horizontal="center" vertical="center"/>
      <protection locked="0"/>
    </xf>
    <xf numFmtId="0" fontId="23" fillId="0" borderId="67" xfId="0" applyFont="1" applyBorder="1" applyAlignment="1" applyProtection="1">
      <alignment horizontal="center" vertical="center"/>
      <protection locked="0"/>
    </xf>
    <xf numFmtId="171" fontId="23" fillId="0" borderId="67" xfId="0" applyNumberFormat="1" applyFont="1" applyBorder="1" applyAlignment="1" applyProtection="1">
      <alignment horizontal="center" vertical="center"/>
      <protection locked="0"/>
    </xf>
    <xf numFmtId="172" fontId="23" fillId="0" borderId="67" xfId="0" applyNumberFormat="1" applyFont="1" applyBorder="1" applyAlignment="1" applyProtection="1">
      <alignment horizontal="right" vertical="center"/>
      <protection locked="0"/>
    </xf>
    <xf numFmtId="0" fontId="23" fillId="0" borderId="27" xfId="5" applyBorder="1" applyAlignment="1" applyProtection="1">
      <alignment horizontal="center" vertical="center"/>
      <protection locked="0"/>
    </xf>
    <xf numFmtId="0" fontId="23" fillId="0" borderId="5" xfId="0" applyFont="1" applyBorder="1" applyAlignment="1" applyProtection="1">
      <alignment horizontal="center" vertical="center"/>
      <protection locked="0"/>
    </xf>
    <xf numFmtId="171" fontId="23" fillId="0" borderId="5" xfId="0" applyNumberFormat="1" applyFont="1" applyBorder="1" applyAlignment="1" applyProtection="1">
      <alignment horizontal="center" vertical="center"/>
      <protection locked="0"/>
    </xf>
    <xf numFmtId="172" fontId="23" fillId="0" borderId="5" xfId="0" applyNumberFormat="1" applyFont="1" applyBorder="1" applyAlignment="1" applyProtection="1">
      <alignment horizontal="right" vertical="center"/>
      <protection locked="0"/>
    </xf>
    <xf numFmtId="0" fontId="23" fillId="0" borderId="27" xfId="0" applyFont="1" applyBorder="1" applyAlignment="1" applyProtection="1">
      <alignment horizontal="center" vertical="center"/>
      <protection locked="0"/>
    </xf>
    <xf numFmtId="0" fontId="23" fillId="0" borderId="45" xfId="0" applyFont="1" applyBorder="1" applyAlignment="1" applyProtection="1">
      <alignment horizontal="center" vertical="center"/>
      <protection locked="0"/>
    </xf>
    <xf numFmtId="172" fontId="23" fillId="0" borderId="45" xfId="0" applyNumberFormat="1" applyFont="1" applyBorder="1" applyAlignment="1" applyProtection="1">
      <alignment horizontal="right" vertical="center"/>
      <protection locked="0"/>
    </xf>
    <xf numFmtId="0" fontId="23" fillId="0" borderId="67" xfId="7" applyFont="1" applyBorder="1" applyAlignment="1" applyProtection="1">
      <alignment horizontal="center" vertical="center"/>
      <protection locked="0"/>
    </xf>
    <xf numFmtId="171" fontId="23" fillId="0" borderId="67" xfId="7" applyNumberFormat="1" applyFont="1" applyBorder="1" applyAlignment="1" applyProtection="1">
      <alignment horizontal="center" vertical="center"/>
      <protection locked="0"/>
    </xf>
    <xf numFmtId="172" fontId="23" fillId="0" borderId="67" xfId="7" applyNumberFormat="1" applyFont="1" applyBorder="1" applyAlignment="1" applyProtection="1">
      <alignment horizontal="right" vertical="center"/>
      <protection locked="0"/>
    </xf>
    <xf numFmtId="0" fontId="23" fillId="0" borderId="5" xfId="7" applyFont="1" applyBorder="1" applyAlignment="1" applyProtection="1">
      <alignment horizontal="center" vertical="center"/>
      <protection locked="0"/>
    </xf>
    <xf numFmtId="171" fontId="23" fillId="0" borderId="5" xfId="7" applyNumberFormat="1" applyFont="1" applyBorder="1" applyAlignment="1" applyProtection="1">
      <alignment horizontal="center" vertical="center"/>
      <protection locked="0"/>
    </xf>
    <xf numFmtId="172" fontId="23" fillId="0" borderId="5" xfId="7" applyNumberFormat="1" applyFont="1" applyBorder="1" applyAlignment="1" applyProtection="1">
      <alignment horizontal="right" vertical="center"/>
      <protection locked="0"/>
    </xf>
    <xf numFmtId="0" fontId="23" fillId="0" borderId="45" xfId="7" applyFont="1" applyBorder="1" applyAlignment="1" applyProtection="1">
      <alignment horizontal="center" vertical="center"/>
      <protection locked="0"/>
    </xf>
    <xf numFmtId="172" fontId="23" fillId="0" borderId="45" xfId="7" applyNumberFormat="1" applyFont="1" applyBorder="1" applyAlignment="1" applyProtection="1">
      <alignment horizontal="right" vertical="center"/>
      <protection locked="0"/>
    </xf>
    <xf numFmtId="0" fontId="23" fillId="0" borderId="65" xfId="0" applyFont="1" applyBorder="1" applyAlignment="1" applyProtection="1">
      <alignment horizontal="center" vertical="center"/>
      <protection locked="0"/>
    </xf>
    <xf numFmtId="0" fontId="23" fillId="0" borderId="27" xfId="8" applyFont="1" applyBorder="1" applyAlignment="1" applyProtection="1">
      <alignment horizontal="center" vertical="center"/>
      <protection locked="0"/>
    </xf>
    <xf numFmtId="172" fontId="23" fillId="0" borderId="68" xfId="0" applyNumberFormat="1" applyFont="1" applyBorder="1" applyAlignment="1">
      <alignment horizontal="right" vertical="center"/>
    </xf>
    <xf numFmtId="172" fontId="23" fillId="0" borderId="68" xfId="7" applyNumberFormat="1" applyFont="1" applyBorder="1" applyAlignment="1">
      <alignment horizontal="right" vertical="center"/>
    </xf>
    <xf numFmtId="0" fontId="23" fillId="3" borderId="0" xfId="0" applyFont="1" applyFill="1" applyBorder="1"/>
    <xf numFmtId="0" fontId="41" fillId="4" borderId="22" xfId="0" applyFont="1" applyFill="1" applyBorder="1" applyAlignment="1">
      <alignment vertical="center"/>
    </xf>
    <xf numFmtId="0" fontId="41" fillId="4" borderId="0" xfId="0" applyFont="1" applyFill="1" applyBorder="1" applyAlignment="1">
      <alignment vertical="center"/>
    </xf>
    <xf numFmtId="0" fontId="41" fillId="4" borderId="23" xfId="0" applyFont="1" applyFill="1" applyBorder="1" applyAlignment="1">
      <alignment vertical="center"/>
    </xf>
    <xf numFmtId="0" fontId="41" fillId="4" borderId="22" xfId="7" applyFont="1" applyFill="1" applyBorder="1" applyAlignment="1">
      <alignment vertical="center"/>
    </xf>
    <xf numFmtId="0" fontId="41" fillId="4" borderId="0" xfId="7" applyFont="1" applyFill="1" applyBorder="1" applyAlignment="1">
      <alignment vertical="center"/>
    </xf>
    <xf numFmtId="0" fontId="41" fillId="4" borderId="23" xfId="7" applyFont="1" applyFill="1" applyBorder="1" applyAlignment="1">
      <alignment vertical="center"/>
    </xf>
    <xf numFmtId="1" fontId="23" fillId="0" borderId="67" xfId="6" applyNumberFormat="1" applyFont="1" applyFill="1" applyBorder="1" applyAlignment="1" applyProtection="1">
      <alignment horizontal="center" vertical="center"/>
      <protection locked="0"/>
    </xf>
    <xf numFmtId="172" fontId="23" fillId="0" borderId="67" xfId="2" applyNumberFormat="1" applyFont="1" applyFill="1" applyBorder="1" applyAlignment="1" applyProtection="1">
      <alignment horizontal="right" vertical="center"/>
      <protection locked="0"/>
    </xf>
    <xf numFmtId="1" fontId="23" fillId="0" borderId="5" xfId="6" applyNumberFormat="1" applyFont="1" applyFill="1" applyBorder="1" applyAlignment="1" applyProtection="1">
      <alignment horizontal="center" vertical="center"/>
      <protection locked="0"/>
    </xf>
    <xf numFmtId="172" fontId="23" fillId="0" borderId="5" xfId="5" applyNumberFormat="1" applyBorder="1" applyAlignment="1" applyProtection="1">
      <alignment horizontal="right" vertical="center"/>
      <protection locked="0"/>
    </xf>
    <xf numFmtId="0" fontId="23" fillId="2" borderId="48" xfId="0" applyFont="1" applyFill="1" applyBorder="1" applyAlignment="1" applyProtection="1">
      <alignment horizontal="center" vertical="center"/>
      <protection locked="0"/>
    </xf>
    <xf numFmtId="172" fontId="23" fillId="2" borderId="45" xfId="0" applyNumberFormat="1" applyFont="1" applyFill="1" applyBorder="1" applyAlignment="1" applyProtection="1">
      <alignment horizontal="right" vertical="center"/>
      <protection locked="0"/>
    </xf>
    <xf numFmtId="1" fontId="23" fillId="2" borderId="45" xfId="0" applyNumberFormat="1" applyFont="1" applyFill="1" applyBorder="1" applyAlignment="1" applyProtection="1">
      <alignment horizontal="center" vertical="center"/>
      <protection locked="0"/>
    </xf>
    <xf numFmtId="172" fontId="23" fillId="0" borderId="67" xfId="9" applyNumberFormat="1" applyFont="1" applyFill="1" applyBorder="1" applyAlignment="1" applyProtection="1">
      <alignment horizontal="right" vertical="center"/>
      <protection locked="0"/>
    </xf>
    <xf numFmtId="172" fontId="23" fillId="0" borderId="5" xfId="9" applyNumberFormat="1" applyFont="1" applyFill="1" applyBorder="1" applyAlignment="1" applyProtection="1">
      <alignment horizontal="right" vertical="center"/>
      <protection locked="0"/>
    </xf>
    <xf numFmtId="0" fontId="23" fillId="2" borderId="48" xfId="7" applyFont="1" applyFill="1" applyBorder="1" applyAlignment="1" applyProtection="1">
      <alignment horizontal="center" vertical="center"/>
      <protection locked="0"/>
    </xf>
    <xf numFmtId="172" fontId="23" fillId="2" borderId="45" xfId="7" applyNumberFormat="1" applyFont="1" applyFill="1" applyBorder="1" applyAlignment="1" applyProtection="1">
      <alignment horizontal="right" vertical="center"/>
      <protection locked="0"/>
    </xf>
    <xf numFmtId="1" fontId="23" fillId="2" borderId="45" xfId="7" applyNumberFormat="1" applyFont="1" applyFill="1" applyBorder="1" applyAlignment="1" applyProtection="1">
      <alignment horizontal="center" vertical="center"/>
      <protection locked="0"/>
    </xf>
    <xf numFmtId="172" fontId="23" fillId="0" borderId="5" xfId="2" applyNumberFormat="1" applyFont="1" applyFill="1" applyBorder="1" applyAlignment="1" applyProtection="1">
      <alignment horizontal="right" vertical="center"/>
      <protection locked="0"/>
    </xf>
    <xf numFmtId="1" fontId="23" fillId="0" borderId="67" xfId="7" applyNumberFormat="1" applyFont="1" applyBorder="1" applyAlignment="1" applyProtection="1">
      <alignment horizontal="center" vertical="center" wrapText="1"/>
      <protection locked="0"/>
    </xf>
    <xf numFmtId="172" fontId="23" fillId="0" borderId="67" xfId="7" applyNumberFormat="1" applyFont="1" applyBorder="1" applyAlignment="1" applyProtection="1">
      <alignment horizontal="right" vertical="center" wrapText="1"/>
      <protection locked="0"/>
    </xf>
    <xf numFmtId="172" fontId="23" fillId="0" borderId="68" xfId="5" applyNumberFormat="1" applyBorder="1" applyAlignment="1" applyProtection="1">
      <alignment horizontal="right" vertical="center"/>
      <protection locked="0"/>
    </xf>
    <xf numFmtId="172" fontId="23" fillId="0" borderId="28" xfId="5" applyNumberFormat="1" applyBorder="1" applyAlignment="1" applyProtection="1">
      <alignment horizontal="right" vertical="center"/>
      <protection locked="0"/>
    </xf>
    <xf numFmtId="172" fontId="23" fillId="2" borderId="47" xfId="7" applyNumberFormat="1" applyFont="1" applyFill="1" applyBorder="1" applyAlignment="1" applyProtection="1">
      <alignment horizontal="right" vertical="center"/>
      <protection locked="0"/>
    </xf>
    <xf numFmtId="172" fontId="23" fillId="2" borderId="47" xfId="0" applyNumberFormat="1" applyFont="1" applyFill="1" applyBorder="1" applyAlignment="1" applyProtection="1">
      <alignment horizontal="right" vertical="center"/>
      <protection locked="0"/>
    </xf>
    <xf numFmtId="172" fontId="23" fillId="0" borderId="31" xfId="5" applyNumberFormat="1" applyBorder="1" applyAlignment="1">
      <alignment horizontal="right" vertical="center"/>
    </xf>
    <xf numFmtId="172" fontId="23" fillId="2" borderId="31" xfId="0" applyNumberFormat="1" applyFont="1" applyFill="1" applyBorder="1" applyAlignment="1">
      <alignment horizontal="right" vertical="center"/>
    </xf>
    <xf numFmtId="172" fontId="23" fillId="2" borderId="31" xfId="7" applyNumberFormat="1" applyFont="1" applyFill="1" applyBorder="1" applyAlignment="1">
      <alignment horizontal="right" vertical="center"/>
    </xf>
    <xf numFmtId="9" fontId="23" fillId="0" borderId="40" xfId="5" applyNumberFormat="1" applyBorder="1" applyAlignment="1" applyProtection="1">
      <alignment horizontal="center" vertical="center"/>
      <protection locked="0"/>
    </xf>
    <xf numFmtId="9" fontId="23" fillId="0" borderId="45" xfId="5" applyNumberFormat="1" applyBorder="1" applyAlignment="1" applyProtection="1">
      <alignment horizontal="center" vertical="center"/>
      <protection locked="0"/>
    </xf>
    <xf numFmtId="173" fontId="55" fillId="2" borderId="31" xfId="0" applyNumberFormat="1" applyFont="1" applyFill="1" applyBorder="1" applyAlignment="1">
      <alignment horizontal="center" vertical="center" wrapText="1"/>
    </xf>
    <xf numFmtId="173" fontId="55" fillId="2" borderId="31" xfId="7" applyNumberFormat="1" applyFont="1" applyFill="1" applyBorder="1" applyAlignment="1">
      <alignment horizontal="center" vertical="center" wrapText="1"/>
    </xf>
    <xf numFmtId="0" fontId="23" fillId="0" borderId="22" xfId="0" applyFont="1" applyBorder="1" applyProtection="1">
      <protection locked="0"/>
    </xf>
    <xf numFmtId="0" fontId="23" fillId="0" borderId="23" xfId="0" applyFont="1" applyBorder="1" applyProtection="1">
      <protection locked="0"/>
    </xf>
    <xf numFmtId="0" fontId="24" fillId="0" borderId="29" xfId="0" applyFont="1" applyBorder="1" applyProtection="1">
      <protection locked="0"/>
    </xf>
    <xf numFmtId="0" fontId="23" fillId="0" borderId="30" xfId="0" applyFont="1" applyBorder="1" applyProtection="1">
      <protection locked="0"/>
    </xf>
    <xf numFmtId="0" fontId="23" fillId="0" borderId="32" xfId="0" applyFont="1" applyBorder="1" applyProtection="1">
      <protection locked="0"/>
    </xf>
    <xf numFmtId="0" fontId="23" fillId="0" borderId="39" xfId="0" applyFont="1" applyBorder="1" applyAlignment="1" applyProtection="1">
      <protection locked="0"/>
    </xf>
    <xf numFmtId="0" fontId="23" fillId="0" borderId="26" xfId="0" applyFont="1" applyBorder="1" applyAlignment="1" applyProtection="1">
      <protection locked="0"/>
    </xf>
    <xf numFmtId="0" fontId="23" fillId="0" borderId="44" xfId="0" applyFont="1" applyBorder="1" applyAlignment="1" applyProtection="1">
      <protection locked="0"/>
    </xf>
    <xf numFmtId="0" fontId="23" fillId="0" borderId="33" xfId="0" applyFont="1" applyBorder="1" applyAlignment="1" applyProtection="1">
      <protection locked="0"/>
    </xf>
    <xf numFmtId="0" fontId="23" fillId="0" borderId="34" xfId="0" applyFont="1" applyBorder="1" applyAlignment="1" applyProtection="1">
      <protection locked="0"/>
    </xf>
    <xf numFmtId="0" fontId="23" fillId="0" borderId="35" xfId="0" applyFont="1" applyBorder="1" applyAlignment="1" applyProtection="1">
      <protection locked="0"/>
    </xf>
    <xf numFmtId="0" fontId="23" fillId="0" borderId="22" xfId="7" applyFont="1" applyBorder="1" applyProtection="1">
      <protection locked="0"/>
    </xf>
    <xf numFmtId="0" fontId="23" fillId="0" borderId="23" xfId="7" applyFont="1" applyBorder="1" applyProtection="1">
      <protection locked="0"/>
    </xf>
    <xf numFmtId="0" fontId="24" fillId="0" borderId="29" xfId="7" applyFont="1" applyBorder="1" applyProtection="1">
      <protection locked="0"/>
    </xf>
    <xf numFmtId="0" fontId="23" fillId="0" borderId="30" xfId="7" applyFont="1" applyBorder="1" applyProtection="1">
      <protection locked="0"/>
    </xf>
    <xf numFmtId="0" fontId="23" fillId="0" borderId="32" xfId="7" applyFont="1" applyBorder="1" applyProtection="1">
      <protection locked="0"/>
    </xf>
    <xf numFmtId="0" fontId="23" fillId="0" borderId="39" xfId="7" applyFont="1" applyBorder="1" applyAlignment="1" applyProtection="1">
      <protection locked="0"/>
    </xf>
    <xf numFmtId="0" fontId="23" fillId="0" borderId="26" xfId="7" applyFont="1" applyBorder="1" applyAlignment="1" applyProtection="1">
      <protection locked="0"/>
    </xf>
    <xf numFmtId="0" fontId="23" fillId="0" borderId="44" xfId="7" applyFont="1" applyBorder="1" applyAlignment="1" applyProtection="1">
      <protection locked="0"/>
    </xf>
    <xf numFmtId="0" fontId="23" fillId="0" borderId="33" xfId="7" applyFont="1" applyBorder="1" applyAlignment="1" applyProtection="1">
      <protection locked="0"/>
    </xf>
    <xf numFmtId="0" fontId="23" fillId="0" borderId="34" xfId="7" applyFont="1" applyBorder="1" applyAlignment="1" applyProtection="1">
      <protection locked="0"/>
    </xf>
    <xf numFmtId="0" fontId="23" fillId="0" borderId="35" xfId="7" applyFont="1" applyBorder="1" applyAlignment="1" applyProtection="1">
      <protection locked="0"/>
    </xf>
    <xf numFmtId="0" fontId="23" fillId="0" borderId="39" xfId="0" applyFont="1" applyBorder="1" applyProtection="1">
      <protection locked="0"/>
    </xf>
    <xf numFmtId="0" fontId="23" fillId="0" borderId="26" xfId="0" applyFont="1" applyBorder="1" applyProtection="1">
      <protection locked="0"/>
    </xf>
    <xf numFmtId="0" fontId="23" fillId="0" borderId="44" xfId="0" applyFont="1" applyBorder="1" applyProtection="1">
      <protection locked="0"/>
    </xf>
    <xf numFmtId="0" fontId="23" fillId="0" borderId="33" xfId="0" applyFont="1" applyBorder="1" applyProtection="1">
      <protection locked="0"/>
    </xf>
    <xf numFmtId="0" fontId="23" fillId="0" borderId="34" xfId="0" applyFont="1" applyBorder="1" applyProtection="1">
      <protection locked="0"/>
    </xf>
    <xf numFmtId="0" fontId="23" fillId="0" borderId="35" xfId="0" applyFont="1" applyBorder="1" applyProtection="1">
      <protection locked="0"/>
    </xf>
    <xf numFmtId="0" fontId="24" fillId="0" borderId="22" xfId="0" applyFont="1" applyBorder="1" applyAlignment="1">
      <alignment horizontal="left" vertical="center"/>
    </xf>
    <xf numFmtId="0" fontId="23" fillId="0" borderId="0" xfId="0" applyFont="1" applyBorder="1" applyAlignment="1">
      <alignment horizontal="center"/>
    </xf>
    <xf numFmtId="0" fontId="23" fillId="0" borderId="23" xfId="0" applyFont="1" applyBorder="1" applyAlignment="1">
      <alignment horizontal="center"/>
    </xf>
    <xf numFmtId="0" fontId="24" fillId="0" borderId="22" xfId="7" applyFont="1" applyBorder="1" applyAlignment="1">
      <alignment horizontal="left" vertical="center"/>
    </xf>
    <xf numFmtId="0" fontId="23" fillId="0" borderId="23" xfId="7" applyFont="1" applyBorder="1" applyAlignment="1">
      <alignment horizontal="center"/>
    </xf>
    <xf numFmtId="0" fontId="23" fillId="0" borderId="0" xfId="7" applyFont="1" applyBorder="1" applyAlignment="1">
      <alignment horizontal="center"/>
    </xf>
    <xf numFmtId="0" fontId="23" fillId="0" borderId="11" xfId="0" applyFont="1" applyBorder="1" applyProtection="1">
      <protection locked="0"/>
    </xf>
    <xf numFmtId="0" fontId="23" fillId="0" borderId="0" xfId="0" applyFont="1" applyBorder="1" applyAlignment="1" applyProtection="1">
      <alignment horizontal="left"/>
      <protection locked="0"/>
    </xf>
    <xf numFmtId="0" fontId="23" fillId="0" borderId="22" xfId="0" applyFont="1" applyBorder="1" applyAlignment="1" applyProtection="1">
      <alignment horizontal="left"/>
      <protection locked="0"/>
    </xf>
    <xf numFmtId="0" fontId="23" fillId="0" borderId="11" xfId="7" applyFont="1" applyBorder="1" applyProtection="1">
      <protection locked="0"/>
    </xf>
    <xf numFmtId="0" fontId="23" fillId="0" borderId="22" xfId="7" applyFont="1" applyBorder="1" applyAlignment="1" applyProtection="1">
      <alignment horizontal="left"/>
      <protection locked="0"/>
    </xf>
    <xf numFmtId="0" fontId="23" fillId="0" borderId="0" xfId="7" applyFont="1" applyBorder="1" applyAlignment="1" applyProtection="1">
      <alignment horizontal="left"/>
      <protection locked="0"/>
    </xf>
    <xf numFmtId="0" fontId="23" fillId="0" borderId="24" xfId="0" applyFont="1" applyBorder="1" applyAlignment="1" applyProtection="1">
      <alignment horizontal="left"/>
      <protection locked="0"/>
    </xf>
    <xf numFmtId="0" fontId="23" fillId="0" borderId="14" xfId="0" applyFont="1" applyBorder="1" applyAlignment="1" applyProtection="1">
      <alignment horizontal="left"/>
      <protection locked="0"/>
    </xf>
    <xf numFmtId="0" fontId="23" fillId="0" borderId="14" xfId="0" applyFont="1" applyBorder="1" applyProtection="1">
      <protection locked="0"/>
    </xf>
    <xf numFmtId="0" fontId="23" fillId="0" borderId="14" xfId="0" applyFont="1" applyBorder="1" applyAlignment="1" applyProtection="1">
      <protection locked="0"/>
    </xf>
    <xf numFmtId="0" fontId="23" fillId="0" borderId="25" xfId="0" applyFont="1" applyBorder="1" applyAlignment="1" applyProtection="1">
      <protection locked="0"/>
    </xf>
    <xf numFmtId="0" fontId="23" fillId="0" borderId="24" xfId="7" applyFont="1" applyBorder="1" applyAlignment="1" applyProtection="1">
      <alignment horizontal="left"/>
      <protection locked="0"/>
    </xf>
    <xf numFmtId="0" fontId="23" fillId="0" borderId="14" xfId="7" applyFont="1" applyBorder="1" applyAlignment="1" applyProtection="1">
      <alignment horizontal="left"/>
      <protection locked="0"/>
    </xf>
    <xf numFmtId="0" fontId="23" fillId="0" borderId="14" xfId="7" applyFont="1" applyBorder="1" applyProtection="1">
      <protection locked="0"/>
    </xf>
    <xf numFmtId="0" fontId="23" fillId="0" borderId="14" xfId="7" applyFont="1" applyBorder="1" applyAlignment="1" applyProtection="1">
      <protection locked="0"/>
    </xf>
    <xf numFmtId="0" fontId="23" fillId="0" borderId="25" xfId="7" applyFont="1" applyBorder="1" applyAlignment="1" applyProtection="1">
      <protection locked="0"/>
    </xf>
    <xf numFmtId="0" fontId="57" fillId="0" borderId="67" xfId="0" applyFont="1" applyBorder="1" applyAlignment="1" applyProtection="1">
      <alignment horizontal="center" vertical="center" wrapText="1"/>
      <protection locked="0"/>
    </xf>
    <xf numFmtId="0" fontId="57" fillId="0" borderId="5" xfId="0" applyFont="1" applyBorder="1" applyAlignment="1" applyProtection="1">
      <alignment horizontal="center" vertical="center" wrapText="1"/>
      <protection locked="0"/>
    </xf>
    <xf numFmtId="0" fontId="57" fillId="0" borderId="67" xfId="7" applyFont="1" applyBorder="1" applyAlignment="1" applyProtection="1">
      <alignment horizontal="center" vertical="center" wrapText="1"/>
      <protection locked="0"/>
    </xf>
    <xf numFmtId="0" fontId="57" fillId="0" borderId="5" xfId="7" applyFont="1" applyBorder="1" applyAlignment="1" applyProtection="1">
      <alignment horizontal="center" vertical="center" wrapText="1"/>
      <protection locked="0"/>
    </xf>
    <xf numFmtId="0" fontId="24" fillId="0" borderId="0" xfId="0" applyFont="1" applyBorder="1" applyAlignment="1" applyProtection="1">
      <alignment horizontal="right" vertical="center"/>
      <protection locked="0"/>
    </xf>
    <xf numFmtId="0" fontId="24" fillId="0" borderId="0" xfId="7" applyFont="1" applyBorder="1" applyAlignment="1" applyProtection="1">
      <alignment horizontal="right" vertical="center"/>
      <protection locked="0"/>
    </xf>
    <xf numFmtId="0" fontId="26" fillId="2" borderId="23" xfId="0" applyFont="1" applyFill="1" applyBorder="1" applyAlignment="1" applyProtection="1">
      <alignment horizontal="left" vertical="center"/>
      <protection locked="0"/>
    </xf>
    <xf numFmtId="0" fontId="26" fillId="2" borderId="23" xfId="7" applyFont="1" applyFill="1" applyBorder="1" applyAlignment="1" applyProtection="1">
      <alignment horizontal="left" vertical="center"/>
      <protection locked="0"/>
    </xf>
    <xf numFmtId="0" fontId="58" fillId="0" borderId="0" xfId="0" applyFont="1" applyBorder="1" applyAlignment="1" applyProtection="1">
      <alignment horizontal="center" vertical="center"/>
      <protection locked="0"/>
    </xf>
    <xf numFmtId="0" fontId="59" fillId="0" borderId="0" xfId="8" applyFont="1" applyAlignment="1" applyProtection="1">
      <alignment horizontal="center" vertical="center"/>
      <protection locked="0"/>
    </xf>
    <xf numFmtId="0" fontId="29" fillId="0" borderId="0" xfId="19" applyFont="1"/>
    <xf numFmtId="0" fontId="33" fillId="11" borderId="61" xfId="19" applyFont="1" applyFill="1" applyBorder="1" applyAlignment="1">
      <alignment vertical="center"/>
    </xf>
    <xf numFmtId="0" fontId="33" fillId="11" borderId="62" xfId="19" applyFont="1" applyFill="1" applyBorder="1" applyAlignment="1">
      <alignment vertical="center"/>
    </xf>
    <xf numFmtId="0" fontId="20" fillId="0" borderId="54" xfId="19" applyBorder="1"/>
    <xf numFmtId="0" fontId="23" fillId="6" borderId="17" xfId="8" applyFont="1" applyFill="1" applyBorder="1" applyAlignment="1">
      <alignment horizontal="center"/>
    </xf>
    <xf numFmtId="0" fontId="24" fillId="6" borderId="18" xfId="8" applyFont="1" applyFill="1" applyBorder="1" applyAlignment="1">
      <alignment horizontal="center"/>
    </xf>
    <xf numFmtId="0" fontId="23" fillId="6" borderId="18" xfId="8" applyFont="1" applyFill="1" applyBorder="1" applyAlignment="1">
      <alignment vertical="center"/>
    </xf>
    <xf numFmtId="0" fontId="23" fillId="6" borderId="19" xfId="8" applyFont="1" applyFill="1" applyBorder="1" applyAlignment="1">
      <alignment vertical="center"/>
    </xf>
    <xf numFmtId="0" fontId="30" fillId="0" borderId="0" xfId="0" applyFont="1" applyProtection="1">
      <protection locked="0"/>
    </xf>
    <xf numFmtId="0" fontId="30" fillId="0" borderId="0" xfId="7" applyFont="1" applyProtection="1">
      <protection locked="0"/>
    </xf>
    <xf numFmtId="0" fontId="19" fillId="0" borderId="0" xfId="8" applyFont="1" applyProtection="1">
      <protection locked="0"/>
    </xf>
    <xf numFmtId="0" fontId="30" fillId="0" borderId="0" xfId="0" applyFont="1" applyAlignment="1" applyProtection="1">
      <alignment vertical="center"/>
      <protection locked="0"/>
    </xf>
    <xf numFmtId="0" fontId="30" fillId="0" borderId="0" xfId="7" applyFont="1" applyAlignment="1" applyProtection="1">
      <alignment vertical="center"/>
      <protection locked="0"/>
    </xf>
    <xf numFmtId="0" fontId="23" fillId="0" borderId="22" xfId="0" applyFont="1" applyBorder="1"/>
    <xf numFmtId="0" fontId="23" fillId="0" borderId="23" xfId="0" applyFont="1" applyBorder="1"/>
    <xf numFmtId="0" fontId="23" fillId="0" borderId="22" xfId="0" applyFont="1" applyBorder="1" applyAlignment="1"/>
    <xf numFmtId="0" fontId="23" fillId="0" borderId="0" xfId="0" applyFont="1" applyBorder="1" applyAlignment="1"/>
    <xf numFmtId="0" fontId="23" fillId="0" borderId="23" xfId="0" applyFont="1" applyBorder="1" applyAlignment="1"/>
    <xf numFmtId="0" fontId="24" fillId="0" borderId="22" xfId="0" applyFont="1" applyBorder="1" applyAlignment="1">
      <alignment horizontal="justify" vertical="center" wrapText="1"/>
    </xf>
    <xf numFmtId="0" fontId="24" fillId="0" borderId="0" xfId="0" applyFont="1" applyBorder="1" applyAlignment="1">
      <alignment horizontal="justify" vertical="center" wrapText="1"/>
    </xf>
    <xf numFmtId="0" fontId="24" fillId="0" borderId="23" xfId="0" applyFont="1" applyBorder="1" applyAlignment="1">
      <alignment horizontal="justify" vertical="center" wrapText="1"/>
    </xf>
    <xf numFmtId="0" fontId="41" fillId="5" borderId="22" xfId="7" applyFont="1" applyFill="1" applyBorder="1"/>
    <xf numFmtId="0" fontId="41" fillId="5" borderId="0" xfId="7" applyFont="1" applyFill="1" applyBorder="1"/>
    <xf numFmtId="0" fontId="41" fillId="5" borderId="23" xfId="7" applyFont="1" applyFill="1" applyBorder="1"/>
    <xf numFmtId="166" fontId="24" fillId="9" borderId="26" xfId="10" applyFont="1" applyFill="1" applyBorder="1" applyProtection="1"/>
    <xf numFmtId="9" fontId="24" fillId="9" borderId="40" xfId="11" applyFont="1" applyFill="1" applyBorder="1" applyProtection="1"/>
    <xf numFmtId="166" fontId="24" fillId="9" borderId="34" xfId="10" applyFont="1" applyFill="1" applyBorder="1" applyProtection="1"/>
    <xf numFmtId="9" fontId="24" fillId="9" borderId="43" xfId="11" applyFont="1" applyFill="1" applyBorder="1" applyProtection="1"/>
    <xf numFmtId="0" fontId="24" fillId="0" borderId="22" xfId="7" applyFont="1" applyBorder="1" applyAlignment="1">
      <alignment horizontal="justify" vertical="center" wrapText="1"/>
    </xf>
    <xf numFmtId="0" fontId="24" fillId="0" borderId="0" xfId="7" applyFont="1" applyBorder="1" applyAlignment="1">
      <alignment horizontal="justify" vertical="center" wrapText="1"/>
    </xf>
    <xf numFmtId="0" fontId="24" fillId="0" borderId="23" xfId="7" applyFont="1" applyBorder="1" applyAlignment="1">
      <alignment horizontal="justify" vertical="center" wrapText="1"/>
    </xf>
    <xf numFmtId="0" fontId="50" fillId="9" borderId="36" xfId="7" applyFont="1" applyFill="1" applyBorder="1" applyAlignment="1"/>
    <xf numFmtId="0" fontId="50" fillId="9" borderId="11" xfId="7" applyFont="1" applyFill="1" applyBorder="1" applyAlignment="1"/>
    <xf numFmtId="0" fontId="50" fillId="9" borderId="33" xfId="7" applyFont="1" applyFill="1" applyBorder="1" applyAlignment="1"/>
    <xf numFmtId="0" fontId="50" fillId="9" borderId="34" xfId="7" applyFont="1" applyFill="1" applyBorder="1" applyAlignment="1"/>
    <xf numFmtId="0" fontId="23" fillId="0" borderId="22" xfId="7" applyFont="1" applyBorder="1" applyAlignment="1"/>
    <xf numFmtId="0" fontId="23" fillId="0" borderId="0" xfId="7" applyFont="1" applyBorder="1" applyAlignment="1"/>
    <xf numFmtId="0" fontId="23" fillId="0" borderId="23" xfId="7" applyFont="1" applyBorder="1" applyAlignment="1"/>
    <xf numFmtId="0" fontId="41" fillId="5" borderId="22" xfId="0" applyFont="1" applyFill="1" applyBorder="1"/>
    <xf numFmtId="0" fontId="41" fillId="5" borderId="0" xfId="0" applyFont="1" applyFill="1" applyBorder="1"/>
    <xf numFmtId="0" fontId="41" fillId="5" borderId="23" xfId="0" applyFont="1" applyFill="1" applyBorder="1"/>
    <xf numFmtId="0" fontId="23" fillId="3" borderId="22" xfId="0" applyFont="1" applyFill="1" applyBorder="1"/>
    <xf numFmtId="0" fontId="23" fillId="3" borderId="23" xfId="0" applyFont="1" applyFill="1" applyBorder="1"/>
    <xf numFmtId="0" fontId="23" fillId="3" borderId="22" xfId="7" applyFont="1" applyFill="1" applyBorder="1"/>
    <xf numFmtId="0" fontId="23" fillId="3" borderId="0" xfId="7" applyFont="1" applyFill="1" applyBorder="1"/>
    <xf numFmtId="0" fontId="23" fillId="3" borderId="23" xfId="7" applyFont="1" applyFill="1" applyBorder="1"/>
    <xf numFmtId="166" fontId="24" fillId="3" borderId="26" xfId="1" applyFont="1" applyFill="1" applyBorder="1" applyProtection="1"/>
    <xf numFmtId="9" fontId="24" fillId="3" borderId="40" xfId="3" applyFont="1" applyFill="1" applyBorder="1" applyProtection="1"/>
    <xf numFmtId="0" fontId="50" fillId="3" borderId="36" xfId="0" applyFont="1" applyFill="1" applyBorder="1" applyAlignment="1"/>
    <xf numFmtId="0" fontId="50" fillId="3" borderId="11" xfId="0" applyFont="1" applyFill="1" applyBorder="1" applyAlignment="1"/>
    <xf numFmtId="0" fontId="50" fillId="3" borderId="33" xfId="0" applyFont="1" applyFill="1" applyBorder="1" applyAlignment="1"/>
    <xf numFmtId="0" fontId="50" fillId="3" borderId="34" xfId="0" applyFont="1" applyFill="1" applyBorder="1" applyAlignment="1"/>
    <xf numFmtId="166" fontId="24" fillId="3" borderId="34" xfId="1" applyFont="1" applyFill="1" applyBorder="1" applyProtection="1"/>
    <xf numFmtId="9" fontId="24" fillId="3" borderId="43" xfId="3" applyFont="1" applyFill="1" applyBorder="1" applyProtection="1"/>
    <xf numFmtId="0" fontId="24" fillId="0" borderId="22" xfId="0" applyFont="1" applyBorder="1" applyAlignment="1" applyProtection="1">
      <alignment horizontal="justify" vertical="center" wrapText="1"/>
      <protection locked="0"/>
    </xf>
    <xf numFmtId="0" fontId="24" fillId="0" borderId="0" xfId="0" applyFont="1" applyBorder="1" applyAlignment="1" applyProtection="1">
      <alignment horizontal="justify" vertical="center" wrapText="1"/>
      <protection locked="0"/>
    </xf>
    <xf numFmtId="0" fontId="24" fillId="0" borderId="23" xfId="0" applyFont="1" applyBorder="1" applyAlignment="1" applyProtection="1">
      <alignment horizontal="justify" vertical="center" wrapText="1"/>
      <protection locked="0"/>
    </xf>
    <xf numFmtId="0" fontId="24" fillId="0" borderId="22" xfId="7" applyFont="1" applyBorder="1" applyAlignment="1" applyProtection="1">
      <alignment horizontal="justify" vertical="center" wrapText="1"/>
      <protection locked="0"/>
    </xf>
    <xf numFmtId="0" fontId="24" fillId="0" borderId="0" xfId="7" applyFont="1" applyBorder="1" applyAlignment="1" applyProtection="1">
      <alignment horizontal="justify" vertical="center" wrapText="1"/>
      <protection locked="0"/>
    </xf>
    <xf numFmtId="0" fontId="24" fillId="0" borderId="23" xfId="7" applyFont="1" applyBorder="1" applyAlignment="1" applyProtection="1">
      <alignment horizontal="justify" vertical="center" wrapText="1"/>
      <protection locked="0"/>
    </xf>
    <xf numFmtId="0" fontId="41" fillId="0" borderId="0" xfId="7" applyFont="1" applyAlignment="1" applyProtection="1">
      <alignment horizontal="left" vertical="top" wrapText="1"/>
      <protection locked="0"/>
    </xf>
    <xf numFmtId="0" fontId="28" fillId="0" borderId="0" xfId="7" applyFont="1" applyAlignment="1" applyProtection="1">
      <alignment horizontal="left" vertical="top" wrapText="1"/>
      <protection locked="0"/>
    </xf>
    <xf numFmtId="49" fontId="28" fillId="0" borderId="0" xfId="7" applyNumberFormat="1" applyFont="1" applyAlignment="1" applyProtection="1">
      <alignment horizontal="left" vertical="top" wrapText="1"/>
      <protection locked="0"/>
    </xf>
    <xf numFmtId="0" fontId="28" fillId="0" borderId="0" xfId="7" applyFont="1" applyAlignment="1" applyProtection="1">
      <alignment horizontal="left" vertical="center" wrapText="1"/>
      <protection locked="0"/>
    </xf>
    <xf numFmtId="172" fontId="23" fillId="0" borderId="71" xfId="7" applyNumberFormat="1" applyFont="1" applyBorder="1" applyAlignment="1">
      <alignment horizontal="right" vertical="center" wrapText="1"/>
    </xf>
    <xf numFmtId="172" fontId="23" fillId="0" borderId="71" xfId="0" applyNumberFormat="1" applyFont="1" applyBorder="1" applyAlignment="1">
      <alignment horizontal="right" vertical="center" wrapText="1"/>
    </xf>
    <xf numFmtId="172" fontId="23" fillId="0" borderId="71" xfId="7" applyNumberFormat="1" applyFont="1" applyBorder="1" applyAlignment="1">
      <alignment horizontal="right" vertical="center"/>
    </xf>
    <xf numFmtId="172" fontId="23" fillId="0" borderId="71" xfId="0" applyNumberFormat="1" applyFont="1" applyBorder="1" applyAlignment="1">
      <alignment horizontal="right" vertical="center"/>
    </xf>
    <xf numFmtId="0" fontId="24" fillId="0" borderId="22" xfId="0" applyFont="1" applyBorder="1" applyAlignment="1">
      <alignment horizontal="left"/>
    </xf>
    <xf numFmtId="0" fontId="24" fillId="0" borderId="22" xfId="0" applyFont="1" applyBorder="1" applyAlignment="1">
      <alignment vertical="center"/>
    </xf>
    <xf numFmtId="0" fontId="24" fillId="0" borderId="22" xfId="7" applyFont="1" applyBorder="1" applyAlignment="1">
      <alignment horizontal="left"/>
    </xf>
    <xf numFmtId="0" fontId="24" fillId="0" borderId="22" xfId="7" applyFont="1" applyBorder="1" applyAlignment="1">
      <alignment vertical="center"/>
    </xf>
    <xf numFmtId="0" fontId="24" fillId="2" borderId="0" xfId="0" applyFont="1" applyFill="1" applyBorder="1" applyAlignment="1">
      <alignment horizontal="center" vertical="center"/>
    </xf>
    <xf numFmtId="0" fontId="24" fillId="2" borderId="0" xfId="7" applyFont="1" applyFill="1" applyBorder="1" applyAlignment="1">
      <alignment horizontal="center" vertical="center"/>
    </xf>
    <xf numFmtId="0" fontId="0" fillId="0" borderId="0" xfId="0" applyBorder="1" applyProtection="1">
      <protection locked="0"/>
    </xf>
    <xf numFmtId="0" fontId="47" fillId="0" borderId="0" xfId="0" applyFont="1"/>
    <xf numFmtId="0" fontId="47" fillId="0" borderId="0" xfId="0" applyFont="1" applyAlignment="1">
      <alignment horizontal="center" vertical="center" wrapText="1"/>
    </xf>
    <xf numFmtId="0" fontId="52" fillId="6" borderId="0" xfId="8" applyFont="1" applyFill="1" applyAlignment="1" applyProtection="1">
      <alignment horizontal="left" vertical="center"/>
      <protection locked="0"/>
    </xf>
    <xf numFmtId="0" fontId="24" fillId="6" borderId="0" xfId="8" applyFont="1" applyFill="1" applyAlignment="1" applyProtection="1">
      <alignment vertical="center"/>
      <protection locked="0"/>
    </xf>
    <xf numFmtId="0" fontId="63" fillId="6" borderId="0" xfId="8" applyFont="1" applyFill="1" applyAlignment="1" applyProtection="1">
      <alignment horizontal="center"/>
      <protection locked="0"/>
    </xf>
    <xf numFmtId="0" fontId="28" fillId="0" borderId="0" xfId="0" applyFont="1" applyBorder="1" applyAlignment="1" applyProtection="1">
      <alignment horizontal="left" vertical="center"/>
      <protection locked="0"/>
    </xf>
    <xf numFmtId="0" fontId="28" fillId="0" borderId="0" xfId="7" applyFont="1" applyBorder="1" applyAlignment="1" applyProtection="1">
      <alignment horizontal="left" vertical="center"/>
      <protection locked="0"/>
    </xf>
    <xf numFmtId="0" fontId="23" fillId="0" borderId="7" xfId="0" applyFont="1" applyBorder="1" applyAlignment="1" applyProtection="1">
      <alignment horizontal="left" vertical="center"/>
      <protection locked="0"/>
    </xf>
    <xf numFmtId="0" fontId="23" fillId="0" borderId="7" xfId="7" applyFont="1" applyBorder="1" applyAlignment="1" applyProtection="1">
      <alignment horizontal="left" vertical="center"/>
      <protection locked="0"/>
    </xf>
    <xf numFmtId="0" fontId="10" fillId="0" borderId="0" xfId="90" applyAlignment="1">
      <alignment horizontal="center" vertical="center"/>
    </xf>
    <xf numFmtId="171" fontId="23" fillId="0" borderId="45" xfId="0" applyNumberFormat="1" applyFont="1" applyBorder="1" applyAlignment="1" applyProtection="1">
      <alignment horizontal="center" vertical="center"/>
      <protection locked="0"/>
    </xf>
    <xf numFmtId="171" fontId="23" fillId="0" borderId="45" xfId="7" applyNumberFormat="1" applyFont="1" applyBorder="1" applyAlignment="1" applyProtection="1">
      <alignment horizontal="center" vertical="center"/>
      <protection locked="0"/>
    </xf>
    <xf numFmtId="0" fontId="45" fillId="0" borderId="0" xfId="21" applyFill="1" applyBorder="1" applyAlignment="1" applyProtection="1">
      <alignment horizontal="center"/>
    </xf>
    <xf numFmtId="0" fontId="45" fillId="0" borderId="0" xfId="21" applyFill="1" applyBorder="1" applyAlignment="1" applyProtection="1">
      <alignment horizontal="center" vertical="center"/>
    </xf>
    <xf numFmtId="171" fontId="23" fillId="0" borderId="5" xfId="0" applyNumberFormat="1" applyFont="1" applyBorder="1" applyAlignment="1" applyProtection="1">
      <alignment horizontal="center" vertical="center" wrapText="1"/>
      <protection locked="0"/>
    </xf>
    <xf numFmtId="0" fontId="24" fillId="6" borderId="22" xfId="8" applyFont="1" applyFill="1" applyBorder="1" applyAlignment="1" applyProtection="1">
      <alignment horizontal="left" vertical="center"/>
      <protection locked="0"/>
    </xf>
    <xf numFmtId="0" fontId="24" fillId="6" borderId="0" xfId="8" applyFont="1" applyFill="1" applyAlignment="1" applyProtection="1">
      <alignment horizontal="left" vertical="center"/>
      <protection locked="0"/>
    </xf>
    <xf numFmtId="0" fontId="24" fillId="6" borderId="0" xfId="8" applyFont="1" applyFill="1" applyAlignment="1" applyProtection="1">
      <alignment horizontal="center"/>
      <protection locked="0"/>
    </xf>
    <xf numFmtId="0" fontId="23" fillId="6" borderId="14" xfId="8" applyFont="1" applyFill="1" applyBorder="1" applyAlignment="1" applyProtection="1">
      <alignment horizontal="center"/>
      <protection locked="0"/>
    </xf>
    <xf numFmtId="0" fontId="24" fillId="6" borderId="2" xfId="8" applyFont="1" applyFill="1" applyBorder="1" applyAlignment="1" applyProtection="1">
      <alignment horizontal="center"/>
      <protection locked="0"/>
    </xf>
    <xf numFmtId="0" fontId="23" fillId="6" borderId="7" xfId="8" applyFont="1" applyFill="1" applyBorder="1" applyAlignment="1" applyProtection="1">
      <alignment horizontal="center"/>
      <protection locked="0"/>
    </xf>
    <xf numFmtId="171" fontId="23" fillId="0" borderId="67" xfId="0" applyNumberFormat="1" applyFont="1" applyBorder="1" applyAlignment="1" applyProtection="1">
      <alignment horizontal="center" vertical="center" wrapText="1"/>
      <protection locked="0"/>
    </xf>
    <xf numFmtId="0" fontId="23" fillId="0" borderId="41" xfId="7" applyFont="1" applyBorder="1" applyAlignment="1" applyProtection="1">
      <alignment horizontal="left" vertical="center" wrapText="1"/>
      <protection locked="0"/>
    </xf>
    <xf numFmtId="0" fontId="23" fillId="0" borderId="26" xfId="7" applyFont="1" applyBorder="1" applyAlignment="1" applyProtection="1">
      <alignment horizontal="left" vertical="center" wrapText="1"/>
      <protection locked="0"/>
    </xf>
    <xf numFmtId="0" fontId="23" fillId="0" borderId="40" xfId="7" applyFont="1" applyBorder="1" applyAlignment="1" applyProtection="1">
      <alignment horizontal="left" vertical="center" wrapText="1"/>
      <protection locked="0"/>
    </xf>
    <xf numFmtId="171" fontId="23" fillId="0" borderId="41" xfId="7" applyNumberFormat="1" applyFont="1" applyBorder="1" applyAlignment="1" applyProtection="1">
      <alignment horizontal="center" vertical="center"/>
      <protection locked="0"/>
    </xf>
    <xf numFmtId="171" fontId="23" fillId="0" borderId="40" xfId="7" applyNumberFormat="1" applyFont="1" applyBorder="1" applyAlignment="1" applyProtection="1">
      <alignment horizontal="center" vertical="center"/>
      <protection locked="0"/>
    </xf>
    <xf numFmtId="171" fontId="23" fillId="0" borderId="5" xfId="7" applyNumberFormat="1" applyFont="1" applyBorder="1" applyAlignment="1" applyProtection="1">
      <alignment horizontal="center" vertical="center" wrapText="1"/>
      <protection locked="0"/>
    </xf>
    <xf numFmtId="171" fontId="23" fillId="0" borderId="67" xfId="7" applyNumberFormat="1" applyFont="1" applyBorder="1" applyAlignment="1" applyProtection="1">
      <alignment horizontal="center" vertical="center" wrapText="1"/>
      <protection locked="0"/>
    </xf>
    <xf numFmtId="174" fontId="23" fillId="0" borderId="5" xfId="0" applyNumberFormat="1" applyFont="1" applyBorder="1" applyAlignment="1" applyProtection="1">
      <alignment horizontal="center" vertical="center" wrapText="1"/>
      <protection locked="0"/>
    </xf>
    <xf numFmtId="0" fontId="50" fillId="15" borderId="63" xfId="7" applyFont="1" applyFill="1" applyBorder="1" applyAlignment="1">
      <alignment horizontal="center" vertical="center" wrapText="1"/>
    </xf>
    <xf numFmtId="0" fontId="50" fillId="15" borderId="3" xfId="7" applyFont="1" applyFill="1" applyBorder="1" applyAlignment="1">
      <alignment horizontal="center" vertical="center" wrapText="1"/>
    </xf>
    <xf numFmtId="0" fontId="50" fillId="15" borderId="21" xfId="7" applyFont="1" applyFill="1" applyBorder="1" applyAlignment="1">
      <alignment horizontal="center" vertical="center" wrapText="1"/>
    </xf>
    <xf numFmtId="0" fontId="41" fillId="0" borderId="22" xfId="0" applyFont="1" applyBorder="1" applyAlignment="1">
      <alignment vertical="center" wrapText="1"/>
    </xf>
    <xf numFmtId="0" fontId="41" fillId="0" borderId="0" xfId="0" applyFont="1" applyBorder="1" applyAlignment="1">
      <alignment vertical="center" wrapText="1"/>
    </xf>
    <xf numFmtId="0" fontId="41" fillId="0" borderId="23" xfId="0" applyFont="1" applyBorder="1" applyAlignment="1">
      <alignment vertical="center" wrapText="1"/>
    </xf>
    <xf numFmtId="0" fontId="41" fillId="0" borderId="22" xfId="7" applyFont="1" applyBorder="1" applyAlignment="1">
      <alignment vertical="center" wrapText="1"/>
    </xf>
    <xf numFmtId="0" fontId="41" fillId="0" borderId="0" xfId="7" applyFont="1" applyBorder="1" applyAlignment="1">
      <alignment vertical="center" wrapText="1"/>
    </xf>
    <xf numFmtId="0" fontId="41" fillId="0" borderId="23" xfId="7" applyFont="1" applyBorder="1" applyAlignment="1">
      <alignment vertical="center" wrapText="1"/>
    </xf>
    <xf numFmtId="0" fontId="69" fillId="0" borderId="0" xfId="0" applyFont="1" applyBorder="1"/>
    <xf numFmtId="0" fontId="32" fillId="0" borderId="54" xfId="19" applyFont="1" applyBorder="1" applyProtection="1">
      <protection locked="0"/>
    </xf>
    <xf numFmtId="0" fontId="32" fillId="0" borderId="0" xfId="19" applyFont="1"/>
    <xf numFmtId="0" fontId="32" fillId="0" borderId="54" xfId="19" applyFont="1" applyBorder="1"/>
    <xf numFmtId="0" fontId="32" fillId="0" borderId="0" xfId="19" applyFont="1" applyAlignment="1">
      <alignment vertical="center" wrapText="1"/>
    </xf>
    <xf numFmtId="0" fontId="50" fillId="17" borderId="63" xfId="7" applyFont="1" applyFill="1" applyBorder="1" applyAlignment="1">
      <alignment horizontal="center" vertical="center"/>
    </xf>
    <xf numFmtId="0" fontId="50" fillId="17" borderId="3" xfId="7" applyFont="1" applyFill="1" applyBorder="1" applyAlignment="1">
      <alignment horizontal="center" vertical="center" wrapText="1"/>
    </xf>
    <xf numFmtId="0" fontId="50" fillId="17" borderId="21" xfId="7" applyFont="1" applyFill="1" applyBorder="1" applyAlignment="1">
      <alignment horizontal="center" vertical="center"/>
    </xf>
    <xf numFmtId="0" fontId="50" fillId="17" borderId="63" xfId="7" applyFont="1" applyFill="1" applyBorder="1" applyAlignment="1">
      <alignment horizontal="center" vertical="center" wrapText="1"/>
    </xf>
    <xf numFmtId="0" fontId="50" fillId="17" borderId="21" xfId="7" applyFont="1" applyFill="1" applyBorder="1" applyAlignment="1">
      <alignment horizontal="center" vertical="center" wrapText="1"/>
    </xf>
    <xf numFmtId="0" fontId="24" fillId="17" borderId="30" xfId="7" applyFont="1" applyFill="1" applyBorder="1" applyAlignment="1">
      <alignment horizontal="center" vertical="center"/>
    </xf>
    <xf numFmtId="0" fontId="24" fillId="17" borderId="37" xfId="7" applyFont="1" applyFill="1" applyBorder="1" applyAlignment="1">
      <alignment horizontal="center" vertical="center" wrapText="1"/>
    </xf>
    <xf numFmtId="0" fontId="70" fillId="0" borderId="0" xfId="0" applyFont="1" applyBorder="1"/>
    <xf numFmtId="0" fontId="70" fillId="0" borderId="0" xfId="0" applyFont="1" applyBorder="1" applyAlignment="1"/>
    <xf numFmtId="0" fontId="71" fillId="0" borderId="0" xfId="83" applyFont="1"/>
    <xf numFmtId="0" fontId="33" fillId="0" borderId="0" xfId="19" applyFont="1" applyAlignment="1">
      <alignment horizontal="center" vertical="center"/>
    </xf>
    <xf numFmtId="0" fontId="33" fillId="0" borderId="0" xfId="19" applyFont="1" applyAlignment="1">
      <alignment horizontal="center" vertical="center" wrapText="1"/>
    </xf>
    <xf numFmtId="0" fontId="73" fillId="6" borderId="0" xfId="8" applyFont="1" applyFill="1" applyAlignment="1" applyProtection="1">
      <alignment horizontal="left" vertical="top"/>
      <protection locked="0"/>
    </xf>
    <xf numFmtId="0" fontId="0" fillId="0" borderId="0" xfId="0" applyAlignment="1">
      <alignment wrapText="1"/>
    </xf>
    <xf numFmtId="0" fontId="0" fillId="0" borderId="0" xfId="0" applyAlignment="1">
      <alignment horizontal="center" wrapText="1"/>
    </xf>
    <xf numFmtId="0" fontId="0" fillId="0" borderId="0" xfId="0" applyAlignment="1">
      <alignment horizontal="center" vertical="center"/>
    </xf>
    <xf numFmtId="0" fontId="0" fillId="0" borderId="0" xfId="0" applyAlignment="1">
      <alignment horizontal="center" vertical="center" wrapText="1"/>
    </xf>
    <xf numFmtId="0" fontId="0" fillId="0" borderId="0" xfId="0" applyBorder="1" applyAlignment="1">
      <alignment vertical="center" wrapText="1"/>
    </xf>
    <xf numFmtId="0" fontId="0" fillId="0" borderId="0" xfId="0" applyAlignment="1">
      <alignment vertical="center" wrapText="1"/>
    </xf>
    <xf numFmtId="0" fontId="0" fillId="0" borderId="0" xfId="0" applyBorder="1" applyAlignment="1">
      <alignment horizontal="center" vertical="center" wrapText="1"/>
    </xf>
    <xf numFmtId="0" fontId="76" fillId="0" borderId="0" xfId="0" applyFont="1" applyAlignment="1">
      <alignment horizontal="center" vertical="center" wrapText="1"/>
    </xf>
    <xf numFmtId="0" fontId="44" fillId="0" borderId="0" xfId="0" applyFont="1"/>
    <xf numFmtId="0" fontId="44" fillId="0" borderId="0" xfId="0" applyFont="1" applyAlignment="1">
      <alignment horizontal="center" vertical="center" wrapText="1"/>
    </xf>
    <xf numFmtId="0" fontId="76" fillId="0" borderId="0" xfId="0" applyFont="1" applyAlignment="1">
      <alignment vertical="center" wrapText="1"/>
    </xf>
    <xf numFmtId="0" fontId="76" fillId="0" borderId="5" xfId="0" applyFont="1" applyBorder="1" applyAlignment="1">
      <alignment horizontal="center" vertical="center" wrapText="1"/>
    </xf>
    <xf numFmtId="0" fontId="44" fillId="0" borderId="5" xfId="0" applyFont="1" applyBorder="1" applyAlignment="1">
      <alignment horizontal="center" vertical="center" wrapText="1"/>
    </xf>
    <xf numFmtId="0" fontId="44" fillId="0" borderId="0" xfId="0" applyFont="1" applyBorder="1" applyAlignment="1">
      <alignment horizontal="center" vertical="center" wrapText="1"/>
    </xf>
    <xf numFmtId="0" fontId="0" fillId="0" borderId="0" xfId="0" applyBorder="1" applyAlignment="1">
      <alignment horizontal="center" vertical="center"/>
    </xf>
    <xf numFmtId="0" fontId="76" fillId="0" borderId="0" xfId="0" applyFont="1" applyBorder="1" applyAlignment="1">
      <alignment horizontal="center" vertical="center" wrapText="1"/>
    </xf>
    <xf numFmtId="0" fontId="24" fillId="0" borderId="0" xfId="0" applyFont="1" applyAlignment="1" applyProtection="1">
      <alignment horizontal="right" vertical="center"/>
      <protection locked="0"/>
    </xf>
    <xf numFmtId="0" fontId="23" fillId="0" borderId="0" xfId="0" applyFont="1" applyAlignment="1" applyProtection="1">
      <alignment vertical="center"/>
      <protection locked="0"/>
    </xf>
    <xf numFmtId="0" fontId="24" fillId="0" borderId="0" xfId="0" applyFont="1" applyAlignment="1" applyProtection="1">
      <alignment vertical="center"/>
      <protection locked="0"/>
    </xf>
    <xf numFmtId="0" fontId="23" fillId="0" borderId="0" xfId="0" applyFont="1" applyAlignment="1" applyProtection="1">
      <alignment horizontal="center" vertical="center"/>
      <protection locked="0"/>
    </xf>
    <xf numFmtId="0" fontId="24" fillId="0" borderId="0" xfId="0" applyFont="1" applyAlignment="1" applyProtection="1">
      <alignment horizontal="center" vertical="center"/>
      <protection locked="0"/>
    </xf>
    <xf numFmtId="0" fontId="24" fillId="2" borderId="0" xfId="0" applyFont="1" applyFill="1" applyAlignment="1">
      <alignment horizontal="center" vertical="center"/>
    </xf>
    <xf numFmtId="0" fontId="24" fillId="2" borderId="0" xfId="0" applyFont="1" applyFill="1" applyAlignment="1" applyProtection="1">
      <alignment horizontal="center" vertical="center"/>
      <protection locked="0"/>
    </xf>
    <xf numFmtId="0" fontId="58" fillId="0" borderId="0" xfId="0" applyFont="1" applyAlignment="1" applyProtection="1">
      <alignment horizontal="center" vertical="center"/>
      <protection locked="0"/>
    </xf>
    <xf numFmtId="0" fontId="28" fillId="0" borderId="0" xfId="0" applyFont="1" applyAlignment="1" applyProtection="1">
      <alignment horizontal="center" vertical="center"/>
      <protection locked="0"/>
    </xf>
    <xf numFmtId="0" fontId="28" fillId="0" borderId="0" xfId="0" applyFont="1" applyAlignment="1" applyProtection="1">
      <alignment horizontal="left" vertical="center"/>
      <protection locked="0"/>
    </xf>
    <xf numFmtId="0" fontId="23" fillId="0" borderId="0" xfId="0" applyFont="1" applyProtection="1">
      <protection locked="0"/>
    </xf>
    <xf numFmtId="0" fontId="23" fillId="2" borderId="0" xfId="0" applyFont="1" applyFill="1"/>
    <xf numFmtId="0" fontId="41" fillId="3" borderId="0" xfId="0" applyFont="1" applyFill="1"/>
    <xf numFmtId="0" fontId="41" fillId="3" borderId="0" xfId="0" applyFont="1" applyFill="1" applyAlignment="1">
      <alignment vertical="center" wrapText="1"/>
    </xf>
    <xf numFmtId="0" fontId="41" fillId="0" borderId="0" xfId="0" applyFont="1" applyAlignment="1">
      <alignment vertical="center" wrapText="1"/>
    </xf>
    <xf numFmtId="0" fontId="41" fillId="4" borderId="0" xfId="0" applyFont="1" applyFill="1" applyAlignment="1">
      <alignment vertical="center"/>
    </xf>
    <xf numFmtId="0" fontId="23" fillId="3" borderId="0" xfId="0" applyFont="1" applyFill="1"/>
    <xf numFmtId="0" fontId="23" fillId="0" borderId="0" xfId="0" applyFont="1"/>
    <xf numFmtId="0" fontId="23" fillId="0" borderId="0" xfId="0" applyFont="1" applyAlignment="1">
      <alignment horizontal="center"/>
    </xf>
    <xf numFmtId="0" fontId="24" fillId="0" borderId="0" xfId="0" applyFont="1" applyAlignment="1">
      <alignment horizontal="justify" vertical="center" wrapText="1"/>
    </xf>
    <xf numFmtId="0" fontId="24" fillId="0" borderId="0" xfId="0" applyFont="1" applyAlignment="1" applyProtection="1">
      <alignment horizontal="justify" vertical="center" wrapText="1"/>
      <protection locked="0"/>
    </xf>
    <xf numFmtId="0" fontId="23" fillId="0" borderId="0" xfId="0" applyFont="1" applyAlignment="1" applyProtection="1">
      <alignment horizontal="center"/>
      <protection locked="0"/>
    </xf>
    <xf numFmtId="0" fontId="23" fillId="0" borderId="0" xfId="0" applyFont="1" applyAlignment="1" applyProtection="1">
      <alignment horizontal="left"/>
      <protection locked="0"/>
    </xf>
    <xf numFmtId="0" fontId="23" fillId="0" borderId="25" xfId="0" applyFont="1" applyBorder="1" applyProtection="1">
      <protection locked="0"/>
    </xf>
    <xf numFmtId="0" fontId="23" fillId="4" borderId="27" xfId="0" applyFont="1" applyFill="1" applyBorder="1" applyAlignment="1" applyProtection="1">
      <alignment horizontal="center" vertical="center" wrapText="1"/>
      <protection locked="0"/>
    </xf>
    <xf numFmtId="0" fontId="44" fillId="21" borderId="5" xfId="0" applyFont="1" applyFill="1" applyBorder="1" applyAlignment="1">
      <alignment horizontal="center" vertical="center" wrapText="1"/>
    </xf>
    <xf numFmtId="0" fontId="0" fillId="0" borderId="5" xfId="0" applyBorder="1" applyAlignment="1">
      <alignment wrapText="1"/>
    </xf>
    <xf numFmtId="0" fontId="0" fillId="0" borderId="5" xfId="0" applyBorder="1"/>
    <xf numFmtId="0" fontId="76" fillId="20" borderId="5" xfId="0" applyFont="1" applyFill="1" applyBorder="1" applyAlignment="1">
      <alignment horizontal="center" vertical="center" wrapText="1"/>
    </xf>
    <xf numFmtId="0" fontId="77" fillId="0" borderId="5" xfId="0" applyFont="1" applyBorder="1" applyAlignment="1">
      <alignment horizontal="center" vertical="center" wrapText="1"/>
    </xf>
    <xf numFmtId="0" fontId="44" fillId="18" borderId="5" xfId="0" applyFont="1" applyFill="1" applyBorder="1" applyAlignment="1">
      <alignment horizontal="center" vertical="center" wrapText="1"/>
    </xf>
    <xf numFmtId="0" fontId="23" fillId="4" borderId="65" xfId="0" applyFont="1" applyFill="1" applyBorder="1" applyAlignment="1" applyProtection="1">
      <alignment horizontal="center" vertical="center" wrapText="1"/>
      <protection locked="0"/>
    </xf>
    <xf numFmtId="0" fontId="50" fillId="22" borderId="48" xfId="7" applyFont="1" applyFill="1" applyBorder="1" applyAlignment="1">
      <alignment horizontal="center" vertical="center" wrapText="1"/>
    </xf>
    <xf numFmtId="0" fontId="23" fillId="4" borderId="65" xfId="5" applyFill="1" applyBorder="1" applyAlignment="1" applyProtection="1">
      <alignment horizontal="center" vertical="center"/>
      <protection locked="0"/>
    </xf>
    <xf numFmtId="0" fontId="23" fillId="4" borderId="27" xfId="5" applyFill="1" applyBorder="1" applyAlignment="1" applyProtection="1">
      <alignment horizontal="center" vertical="center"/>
      <protection locked="0"/>
    </xf>
    <xf numFmtId="172" fontId="23" fillId="4" borderId="68" xfId="7" applyNumberFormat="1" applyFont="1" applyFill="1" applyBorder="1" applyAlignment="1">
      <alignment horizontal="right" vertical="center"/>
    </xf>
    <xf numFmtId="0" fontId="23" fillId="4" borderId="67" xfId="7" applyFont="1" applyFill="1" applyBorder="1" applyAlignment="1" applyProtection="1">
      <alignment horizontal="center" vertical="center"/>
      <protection locked="0"/>
    </xf>
    <xf numFmtId="171" fontId="23" fillId="4" borderId="67" xfId="7" applyNumberFormat="1" applyFont="1" applyFill="1" applyBorder="1" applyAlignment="1" applyProtection="1">
      <alignment horizontal="center" vertical="center"/>
      <protection locked="0"/>
    </xf>
    <xf numFmtId="172" fontId="23" fillId="4" borderId="67" xfId="7" applyNumberFormat="1" applyFont="1" applyFill="1" applyBorder="1" applyAlignment="1" applyProtection="1">
      <alignment horizontal="right" vertical="center"/>
      <protection locked="0"/>
    </xf>
    <xf numFmtId="0" fontId="57" fillId="4" borderId="5" xfId="7" applyFont="1" applyFill="1" applyBorder="1" applyAlignment="1" applyProtection="1">
      <alignment horizontal="center" vertical="center" wrapText="1"/>
      <protection locked="0"/>
    </xf>
    <xf numFmtId="0" fontId="57" fillId="4" borderId="67" xfId="7" applyFont="1" applyFill="1" applyBorder="1" applyAlignment="1" applyProtection="1">
      <alignment horizontal="center" vertical="center" wrapText="1"/>
      <protection locked="0"/>
    </xf>
    <xf numFmtId="0" fontId="0" fillId="2" borderId="26" xfId="0" applyFill="1" applyBorder="1" applyAlignment="1"/>
    <xf numFmtId="0" fontId="0" fillId="2" borderId="40" xfId="0" applyFill="1" applyBorder="1" applyAlignment="1"/>
    <xf numFmtId="0" fontId="23" fillId="0" borderId="5" xfId="5" applyBorder="1" applyAlignment="1" applyProtection="1">
      <alignment vertical="center" wrapText="1"/>
      <protection locked="0"/>
    </xf>
    <xf numFmtId="0" fontId="23" fillId="0" borderId="0" xfId="5" applyAlignment="1" applyProtection="1">
      <alignment vertical="center" wrapText="1"/>
      <protection locked="0"/>
    </xf>
    <xf numFmtId="0" fontId="7" fillId="0" borderId="0" xfId="19" applyFont="1"/>
    <xf numFmtId="0" fontId="20" fillId="4" borderId="0" xfId="19" applyFill="1"/>
    <xf numFmtId="10" fontId="0" fillId="0" borderId="0" xfId="0" applyNumberFormat="1"/>
    <xf numFmtId="0" fontId="23" fillId="0" borderId="45" xfId="7" applyNumberFormat="1" applyFont="1" applyBorder="1" applyAlignment="1" applyProtection="1">
      <alignment horizontal="right" vertical="center"/>
      <protection locked="0"/>
    </xf>
    <xf numFmtId="0" fontId="23" fillId="0" borderId="45" xfId="0" applyNumberFormat="1" applyFont="1" applyBorder="1" applyAlignment="1" applyProtection="1">
      <alignment horizontal="right" vertical="center"/>
      <protection locked="0"/>
    </xf>
    <xf numFmtId="0" fontId="0" fillId="0" borderId="0" xfId="0" applyNumberFormat="1"/>
    <xf numFmtId="44" fontId="23" fillId="0" borderId="68" xfId="7" applyNumberFormat="1" applyFont="1" applyBorder="1" applyAlignment="1">
      <alignment horizontal="right" vertical="center" wrapText="1"/>
    </xf>
    <xf numFmtId="44" fontId="23" fillId="0" borderId="67" xfId="0" applyNumberFormat="1" applyFont="1" applyBorder="1" applyAlignment="1" applyProtection="1">
      <alignment horizontal="right" vertical="center" wrapText="1"/>
      <protection locked="0"/>
    </xf>
    <xf numFmtId="44" fontId="23" fillId="4" borderId="67" xfId="0" applyNumberFormat="1" applyFont="1" applyFill="1" applyBorder="1" applyAlignment="1" applyProtection="1">
      <alignment horizontal="right" vertical="center" wrapText="1"/>
      <protection locked="0"/>
    </xf>
    <xf numFmtId="44" fontId="23" fillId="0" borderId="5" xfId="0" applyNumberFormat="1" applyFont="1" applyBorder="1" applyAlignment="1" applyProtection="1">
      <alignment horizontal="right" vertical="center" wrapText="1"/>
      <protection locked="0"/>
    </xf>
    <xf numFmtId="44" fontId="23" fillId="4" borderId="5" xfId="0" applyNumberFormat="1" applyFont="1" applyFill="1" applyBorder="1" applyAlignment="1" applyProtection="1">
      <alignment horizontal="right" vertical="center" wrapText="1"/>
      <protection locked="0"/>
    </xf>
    <xf numFmtId="44" fontId="23" fillId="0" borderId="68" xfId="0" applyNumberFormat="1" applyFont="1" applyBorder="1" applyAlignment="1">
      <alignment horizontal="right" vertical="center" wrapText="1"/>
    </xf>
    <xf numFmtId="44" fontId="23" fillId="0" borderId="47" xfId="5" applyNumberFormat="1" applyBorder="1" applyAlignment="1">
      <alignment horizontal="right" vertical="center"/>
    </xf>
    <xf numFmtId="44" fontId="23" fillId="4" borderId="68" xfId="0" applyNumberFormat="1" applyFont="1" applyFill="1" applyBorder="1" applyAlignment="1">
      <alignment horizontal="right" vertical="center" wrapText="1"/>
    </xf>
    <xf numFmtId="0" fontId="41" fillId="5" borderId="0" xfId="0" applyFont="1" applyFill="1"/>
    <xf numFmtId="0" fontId="23" fillId="2" borderId="26" xfId="0" applyFont="1" applyFill="1" applyBorder="1" applyAlignment="1"/>
    <xf numFmtId="0" fontId="23" fillId="2" borderId="76" xfId="0" applyFont="1" applyFill="1" applyBorder="1" applyAlignment="1"/>
    <xf numFmtId="0" fontId="23" fillId="4" borderId="5" xfId="7" applyFont="1" applyFill="1" applyBorder="1" applyAlignment="1" applyProtection="1">
      <alignment horizontal="center" vertical="center"/>
      <protection locked="0"/>
    </xf>
    <xf numFmtId="171" fontId="23" fillId="4" borderId="5" xfId="7" applyNumberFormat="1" applyFont="1" applyFill="1" applyBorder="1" applyAlignment="1" applyProtection="1">
      <alignment horizontal="center" vertical="center"/>
      <protection locked="0"/>
    </xf>
    <xf numFmtId="0" fontId="5" fillId="0" borderId="0" xfId="19" applyFont="1" applyAlignment="1">
      <alignment horizontal="center" vertical="center"/>
    </xf>
    <xf numFmtId="0" fontId="33" fillId="4" borderId="0" xfId="19" applyFont="1" applyFill="1" applyAlignment="1">
      <alignment horizontal="center" vertical="center"/>
    </xf>
    <xf numFmtId="0" fontId="39" fillId="4" borderId="0" xfId="13" applyFont="1" applyFill="1" applyBorder="1" applyAlignment="1">
      <alignment horizontal="center" vertical="center" wrapText="1"/>
    </xf>
    <xf numFmtId="172" fontId="23" fillId="4" borderId="5" xfId="7" applyNumberFormat="1" applyFont="1" applyFill="1" applyBorder="1" applyAlignment="1" applyProtection="1">
      <alignment horizontal="right" vertical="center"/>
      <protection locked="0"/>
    </xf>
    <xf numFmtId="0" fontId="23" fillId="4" borderId="48" xfId="7" applyFont="1" applyFill="1" applyBorder="1" applyAlignment="1" applyProtection="1">
      <alignment horizontal="center" vertical="center"/>
      <protection locked="0"/>
    </xf>
    <xf numFmtId="0" fontId="23" fillId="4" borderId="45" xfId="7" applyFont="1" applyFill="1" applyBorder="1" applyAlignment="1" applyProtection="1">
      <alignment horizontal="center" vertical="center"/>
      <protection locked="0"/>
    </xf>
    <xf numFmtId="171" fontId="23" fillId="4" borderId="45" xfId="7" applyNumberFormat="1" applyFont="1" applyFill="1" applyBorder="1" applyAlignment="1" applyProtection="1">
      <alignment horizontal="center" vertical="center"/>
      <protection locked="0"/>
    </xf>
    <xf numFmtId="172" fontId="23" fillId="4" borderId="45" xfId="7" applyNumberFormat="1" applyFont="1" applyFill="1" applyBorder="1" applyAlignment="1" applyProtection="1">
      <alignment horizontal="right" vertical="center"/>
      <protection locked="0"/>
    </xf>
    <xf numFmtId="172" fontId="23" fillId="4" borderId="71" xfId="7" applyNumberFormat="1" applyFont="1" applyFill="1" applyBorder="1" applyAlignment="1">
      <alignment horizontal="right" vertical="center"/>
    </xf>
    <xf numFmtId="169" fontId="20" fillId="0" borderId="0" xfId="19" applyNumberFormat="1" applyAlignment="1">
      <alignment horizontal="right"/>
    </xf>
    <xf numFmtId="0" fontId="20" fillId="0" borderId="0" xfId="19" applyAlignment="1">
      <alignment horizontal="right"/>
    </xf>
    <xf numFmtId="0" fontId="0" fillId="0" borderId="0" xfId="0" applyBorder="1" applyAlignment="1"/>
    <xf numFmtId="0" fontId="68" fillId="0" borderId="0" xfId="0" applyFont="1" applyBorder="1" applyAlignment="1">
      <alignment horizontal="center"/>
    </xf>
    <xf numFmtId="0" fontId="0" fillId="0" borderId="78" xfId="0" applyBorder="1"/>
    <xf numFmtId="0" fontId="0" fillId="0" borderId="79" xfId="0" applyBorder="1"/>
    <xf numFmtId="0" fontId="0" fillId="0" borderId="80" xfId="0" applyBorder="1"/>
    <xf numFmtId="0" fontId="0" fillId="0" borderId="81" xfId="0" applyBorder="1"/>
    <xf numFmtId="0" fontId="0" fillId="0" borderId="82" xfId="0" applyBorder="1"/>
    <xf numFmtId="0" fontId="0" fillId="0" borderId="81" xfId="0" applyBorder="1" applyAlignment="1"/>
    <xf numFmtId="0" fontId="0" fillId="0" borderId="83" xfId="0" applyBorder="1"/>
    <xf numFmtId="0" fontId="0" fillId="0" borderId="84" xfId="0" applyBorder="1"/>
    <xf numFmtId="0" fontId="0" fillId="0" borderId="85" xfId="0" applyBorder="1"/>
    <xf numFmtId="0" fontId="82" fillId="0" borderId="78" xfId="0" applyFont="1" applyBorder="1"/>
    <xf numFmtId="0" fontId="82" fillId="0" borderId="79" xfId="0" applyFont="1" applyBorder="1"/>
    <xf numFmtId="0" fontId="82" fillId="0" borderId="80" xfId="0" applyFont="1" applyBorder="1"/>
    <xf numFmtId="0" fontId="82" fillId="0" borderId="81" xfId="0" applyFont="1" applyBorder="1"/>
    <xf numFmtId="0" fontId="82" fillId="0" borderId="0" xfId="0" applyFont="1" applyBorder="1"/>
    <xf numFmtId="0" fontId="82" fillId="0" borderId="82" xfId="0" applyFont="1" applyBorder="1"/>
    <xf numFmtId="0" fontId="82" fillId="0" borderId="81" xfId="0" applyFont="1" applyBorder="1" applyAlignment="1"/>
    <xf numFmtId="0" fontId="82" fillId="0" borderId="83" xfId="0" applyFont="1" applyBorder="1"/>
    <xf numFmtId="0" fontId="82" fillId="0" borderId="84" xfId="0" applyFont="1" applyBorder="1"/>
    <xf numFmtId="0" fontId="82" fillId="0" borderId="85" xfId="0" applyFont="1" applyBorder="1"/>
    <xf numFmtId="0" fontId="43" fillId="0" borderId="84" xfId="0" applyFont="1" applyBorder="1" applyAlignment="1">
      <alignment vertical="top"/>
    </xf>
    <xf numFmtId="0" fontId="23" fillId="4" borderId="17" xfId="8" applyFont="1" applyFill="1" applyBorder="1" applyAlignment="1">
      <alignment horizontal="center"/>
    </xf>
    <xf numFmtId="0" fontId="24" fillId="4" borderId="18" xfId="8" applyFont="1" applyFill="1" applyBorder="1" applyAlignment="1">
      <alignment horizontal="center"/>
    </xf>
    <xf numFmtId="0" fontId="23" fillId="4" borderId="18" xfId="8" applyFont="1" applyFill="1" applyBorder="1" applyAlignment="1">
      <alignment vertical="center"/>
    </xf>
    <xf numFmtId="0" fontId="23" fillId="4" borderId="19" xfId="8" applyFont="1" applyFill="1" applyBorder="1" applyAlignment="1">
      <alignment vertical="center"/>
    </xf>
    <xf numFmtId="0" fontId="23" fillId="4" borderId="20" xfId="8" applyFont="1" applyFill="1" applyBorder="1" applyAlignment="1" applyProtection="1">
      <alignment horizontal="center"/>
      <protection locked="0"/>
    </xf>
    <xf numFmtId="0" fontId="24" fillId="4" borderId="2" xfId="8" applyFont="1" applyFill="1" applyBorder="1" applyAlignment="1" applyProtection="1">
      <alignment horizontal="center"/>
      <protection locked="0"/>
    </xf>
    <xf numFmtId="0" fontId="23" fillId="4" borderId="2" xfId="8" applyFont="1" applyFill="1" applyBorder="1" applyAlignment="1" applyProtection="1">
      <alignment horizontal="center"/>
      <protection locked="0"/>
    </xf>
    <xf numFmtId="0" fontId="23" fillId="4" borderId="3" xfId="8" applyFont="1" applyFill="1" applyBorder="1" applyAlignment="1" applyProtection="1">
      <alignment horizontal="center" vertical="center"/>
      <protection locked="0"/>
    </xf>
    <xf numFmtId="0" fontId="23" fillId="4" borderId="21" xfId="8" applyFont="1" applyFill="1" applyBorder="1" applyAlignment="1" applyProtection="1">
      <alignment horizontal="center" vertical="center"/>
      <protection locked="0"/>
    </xf>
    <xf numFmtId="0" fontId="23" fillId="4" borderId="22" xfId="8" applyFont="1" applyFill="1" applyBorder="1" applyAlignment="1" applyProtection="1">
      <alignment horizontal="center"/>
      <protection locked="0"/>
    </xf>
    <xf numFmtId="0" fontId="24" fillId="4" borderId="0" xfId="8" applyFont="1" applyFill="1" applyAlignment="1" applyProtection="1">
      <alignment horizontal="center"/>
      <protection locked="0"/>
    </xf>
    <xf numFmtId="0" fontId="23" fillId="4" borderId="0" xfId="8" applyFont="1" applyFill="1" applyAlignment="1" applyProtection="1">
      <alignment horizontal="right" vertical="center"/>
      <protection locked="0"/>
    </xf>
    <xf numFmtId="0" fontId="28" fillId="4" borderId="0" xfId="8" applyFont="1" applyFill="1" applyAlignment="1" applyProtection="1">
      <alignment horizontal="center" vertical="center"/>
      <protection locked="0"/>
    </xf>
    <xf numFmtId="0" fontId="28" fillId="4" borderId="23" xfId="8" applyFont="1" applyFill="1" applyBorder="1" applyAlignment="1" applyProtection="1">
      <alignment horizontal="center" vertical="center"/>
      <protection locked="0"/>
    </xf>
    <xf numFmtId="0" fontId="73" fillId="4" borderId="0" xfId="8" applyFont="1" applyFill="1" applyAlignment="1" applyProtection="1">
      <alignment horizontal="left" vertical="top"/>
      <protection locked="0"/>
    </xf>
    <xf numFmtId="0" fontId="24" fillId="4" borderId="0" xfId="8" applyFont="1" applyFill="1" applyAlignment="1" applyProtection="1">
      <alignment vertical="center"/>
      <protection locked="0"/>
    </xf>
    <xf numFmtId="0" fontId="24" fillId="4" borderId="22" xfId="8" applyFont="1" applyFill="1" applyBorder="1" applyAlignment="1" applyProtection="1">
      <alignment horizontal="left" vertical="center"/>
      <protection locked="0"/>
    </xf>
    <xf numFmtId="0" fontId="24" fillId="4" borderId="0" xfId="8" applyFont="1" applyFill="1" applyAlignment="1" applyProtection="1">
      <alignment horizontal="left" vertical="center"/>
      <protection locked="0"/>
    </xf>
    <xf numFmtId="0" fontId="52" fillId="4" borderId="0" xfId="8" applyFont="1" applyFill="1" applyAlignment="1" applyProtection="1">
      <alignment horizontal="left" vertical="center"/>
      <protection locked="0"/>
    </xf>
    <xf numFmtId="0" fontId="63" fillId="4" borderId="0" xfId="8" applyFont="1" applyFill="1" applyAlignment="1" applyProtection="1">
      <alignment horizontal="center"/>
      <protection locked="0"/>
    </xf>
    <xf numFmtId="0" fontId="52" fillId="4" borderId="0" xfId="8" applyFont="1" applyFill="1" applyAlignment="1" applyProtection="1">
      <alignment horizontal="left"/>
      <protection locked="0"/>
    </xf>
    <xf numFmtId="0" fontId="51" fillId="4" borderId="0" xfId="8" applyFont="1" applyFill="1" applyAlignment="1" applyProtection="1">
      <alignment horizontal="left"/>
      <protection locked="0"/>
    </xf>
    <xf numFmtId="0" fontId="23" fillId="4" borderId="23" xfId="8" applyFont="1" applyFill="1" applyBorder="1" applyAlignment="1" applyProtection="1">
      <alignment horizontal="center" vertical="center"/>
      <protection locked="0"/>
    </xf>
    <xf numFmtId="0" fontId="24" fillId="4" borderId="22" xfId="8" applyFont="1" applyFill="1" applyBorder="1" applyAlignment="1" applyProtection="1">
      <alignment horizontal="left"/>
      <protection locked="0"/>
    </xf>
    <xf numFmtId="0" fontId="23" fillId="4" borderId="0" xfId="8" applyFont="1" applyFill="1" applyAlignment="1" applyProtection="1">
      <alignment horizontal="right"/>
      <protection locked="0"/>
    </xf>
    <xf numFmtId="0" fontId="23" fillId="4" borderId="7" xfId="8" applyFont="1" applyFill="1" applyBorder="1" applyAlignment="1" applyProtection="1">
      <alignment horizontal="center"/>
      <protection locked="0"/>
    </xf>
    <xf numFmtId="0" fontId="23" fillId="4" borderId="0" xfId="8" applyFont="1" applyFill="1" applyProtection="1">
      <protection locked="0"/>
    </xf>
    <xf numFmtId="0" fontId="24" fillId="4" borderId="0" xfId="8" applyFont="1" applyFill="1" applyAlignment="1" applyProtection="1">
      <alignment horizontal="right"/>
      <protection locked="0"/>
    </xf>
    <xf numFmtId="0" fontId="23" fillId="4" borderId="7" xfId="8" applyFont="1" applyFill="1" applyBorder="1" applyAlignment="1" applyProtection="1">
      <alignment horizontal="right"/>
      <protection locked="0"/>
    </xf>
    <xf numFmtId="0" fontId="23" fillId="4" borderId="23" xfId="8" applyFont="1" applyFill="1" applyBorder="1" applyAlignment="1" applyProtection="1">
      <alignment horizontal="center"/>
      <protection locked="0"/>
    </xf>
    <xf numFmtId="0" fontId="23" fillId="4" borderId="24" xfId="8" applyFont="1" applyFill="1" applyBorder="1" applyAlignment="1" applyProtection="1">
      <alignment horizontal="left"/>
      <protection locked="0"/>
    </xf>
    <xf numFmtId="0" fontId="23" fillId="4" borderId="14" xfId="8" applyFont="1" applyFill="1" applyBorder="1" applyAlignment="1" applyProtection="1">
      <alignment horizontal="right"/>
      <protection locked="0"/>
    </xf>
    <xf numFmtId="0" fontId="23" fillId="4" borderId="14" xfId="8" applyFont="1" applyFill="1" applyBorder="1" applyAlignment="1" applyProtection="1">
      <alignment horizontal="center"/>
      <protection locked="0"/>
    </xf>
    <xf numFmtId="0" fontId="50" fillId="25" borderId="63" xfId="0" applyFont="1" applyFill="1" applyBorder="1" applyAlignment="1">
      <alignment horizontal="center" vertical="center"/>
    </xf>
    <xf numFmtId="0" fontId="50" fillId="25" borderId="21" xfId="0" applyFont="1" applyFill="1" applyBorder="1" applyAlignment="1">
      <alignment horizontal="center" vertical="center"/>
    </xf>
    <xf numFmtId="0" fontId="50" fillId="3" borderId="47" xfId="0" applyFont="1" applyFill="1" applyBorder="1" applyAlignment="1" applyProtection="1">
      <alignment horizontal="center" vertical="center" wrapText="1"/>
      <protection locked="0"/>
    </xf>
    <xf numFmtId="0" fontId="50" fillId="3" borderId="48" xfId="0" applyFont="1" applyFill="1" applyBorder="1" applyAlignment="1">
      <alignment horizontal="center" vertical="center" wrapText="1"/>
    </xf>
    <xf numFmtId="0" fontId="50" fillId="25" borderId="63" xfId="0" applyFont="1" applyFill="1" applyBorder="1" applyAlignment="1">
      <alignment horizontal="center" vertical="center" wrapText="1"/>
    </xf>
    <xf numFmtId="0" fontId="50" fillId="25" borderId="3" xfId="0" applyFont="1" applyFill="1" applyBorder="1" applyAlignment="1">
      <alignment horizontal="center" vertical="center" wrapText="1"/>
    </xf>
    <xf numFmtId="0" fontId="50" fillId="25" borderId="21" xfId="0" applyFont="1" applyFill="1" applyBorder="1" applyAlignment="1">
      <alignment horizontal="center" vertical="center" wrapText="1"/>
    </xf>
    <xf numFmtId="0" fontId="24" fillId="25" borderId="30" xfId="0" applyFont="1" applyFill="1" applyBorder="1" applyAlignment="1">
      <alignment horizontal="center" vertical="center"/>
    </xf>
    <xf numFmtId="0" fontId="24" fillId="25" borderId="37" xfId="0" applyFont="1" applyFill="1" applyBorder="1" applyAlignment="1">
      <alignment horizontal="center" vertical="center" wrapText="1"/>
    </xf>
    <xf numFmtId="9" fontId="23" fillId="4" borderId="40" xfId="5" applyNumberFormat="1" applyFill="1" applyBorder="1" applyAlignment="1" applyProtection="1">
      <alignment horizontal="center" vertical="center"/>
      <protection locked="0"/>
    </xf>
    <xf numFmtId="9" fontId="23" fillId="4" borderId="45" xfId="5" applyNumberFormat="1" applyFill="1" applyBorder="1" applyAlignment="1" applyProtection="1">
      <alignment horizontal="center" vertical="center"/>
      <protection locked="0"/>
    </xf>
    <xf numFmtId="0" fontId="50" fillId="3" borderId="36" xfId="0" applyFont="1" applyFill="1" applyBorder="1"/>
    <xf numFmtId="0" fontId="50" fillId="3" borderId="11" xfId="0" applyFont="1" applyFill="1" applyBorder="1"/>
    <xf numFmtId="0" fontId="50" fillId="3" borderId="33" xfId="0" applyFont="1" applyFill="1" applyBorder="1"/>
    <xf numFmtId="0" fontId="50" fillId="3" borderId="34" xfId="0" applyFont="1" applyFill="1" applyBorder="1"/>
    <xf numFmtId="0" fontId="32" fillId="24" borderId="57" xfId="19" applyFont="1" applyFill="1" applyBorder="1" applyAlignment="1">
      <alignment horizontal="center" vertical="center"/>
    </xf>
    <xf numFmtId="0" fontId="34" fillId="24" borderId="57" xfId="14" applyFont="1" applyFill="1" applyBorder="1" applyAlignment="1" applyProtection="1">
      <alignment horizontal="center" vertical="center"/>
    </xf>
    <xf numFmtId="3" fontId="38" fillId="24" borderId="57" xfId="13" applyNumberFormat="1" applyFont="1" applyFill="1" applyBorder="1" applyAlignment="1" applyProtection="1">
      <alignment horizontal="center" vertical="center"/>
    </xf>
    <xf numFmtId="0" fontId="34" fillId="24" borderId="58" xfId="71" applyFont="1" applyFill="1" applyBorder="1" applyAlignment="1" applyProtection="1">
      <alignment horizontal="center" vertical="center" wrapText="1"/>
    </xf>
    <xf numFmtId="0" fontId="39" fillId="4" borderId="54" xfId="13" applyFont="1" applyFill="1" applyBorder="1" applyAlignment="1" applyProtection="1">
      <alignment horizontal="center" vertical="center" wrapText="1"/>
    </xf>
    <xf numFmtId="0" fontId="20" fillId="4" borderId="54" xfId="19" applyFill="1" applyBorder="1" applyAlignment="1">
      <alignment horizontal="center" vertical="center"/>
    </xf>
    <xf numFmtId="0" fontId="20" fillId="4" borderId="54" xfId="19" applyFill="1" applyBorder="1" applyAlignment="1">
      <alignment horizontal="left" vertical="center" wrapText="1"/>
    </xf>
    <xf numFmtId="0" fontId="20" fillId="4" borderId="54" xfId="19" applyFill="1" applyBorder="1" applyAlignment="1">
      <alignment horizontal="center" vertical="center" wrapText="1"/>
    </xf>
    <xf numFmtId="0" fontId="29" fillId="4" borderId="54" xfId="19" applyFont="1" applyFill="1" applyBorder="1" applyAlignment="1">
      <alignment horizontal="left" vertical="center" wrapText="1"/>
    </xf>
    <xf numFmtId="0" fontId="29" fillId="4" borderId="54" xfId="19" applyFont="1" applyFill="1" applyBorder="1" applyAlignment="1">
      <alignment horizontal="center" vertical="center"/>
    </xf>
    <xf numFmtId="0" fontId="78" fillId="4" borderId="54" xfId="13" applyFont="1" applyFill="1" applyBorder="1" applyAlignment="1">
      <alignment horizontal="center" vertical="center" wrapText="1"/>
    </xf>
    <xf numFmtId="0" fontId="78" fillId="4" borderId="57" xfId="13" applyFont="1" applyFill="1" applyBorder="1" applyAlignment="1">
      <alignment horizontal="center" vertical="center" wrapText="1"/>
    </xf>
    <xf numFmtId="0" fontId="78" fillId="4" borderId="77" xfId="13" applyFont="1" applyFill="1" applyBorder="1" applyAlignment="1">
      <alignment horizontal="center" vertical="center" wrapText="1"/>
    </xf>
    <xf numFmtId="0" fontId="32" fillId="24" borderId="54" xfId="19" applyFont="1" applyFill="1" applyBorder="1" applyAlignment="1">
      <alignment horizontal="center" vertical="center"/>
    </xf>
    <xf numFmtId="0" fontId="34" fillId="24" borderId="54" xfId="14" applyFont="1" applyFill="1" applyBorder="1" applyAlignment="1" applyProtection="1">
      <alignment horizontal="center" vertical="center"/>
    </xf>
    <xf numFmtId="0" fontId="34" fillId="24" borderId="57" xfId="14" applyFont="1" applyFill="1" applyBorder="1" applyAlignment="1" applyProtection="1">
      <alignment horizontal="center" vertical="center" wrapText="1"/>
    </xf>
    <xf numFmtId="3" fontId="38" fillId="24" borderId="54" xfId="13" applyNumberFormat="1" applyFont="1" applyFill="1" applyBorder="1" applyAlignment="1" applyProtection="1">
      <alignment horizontal="center" vertical="center"/>
    </xf>
    <xf numFmtId="0" fontId="44" fillId="3" borderId="51" xfId="0" applyFont="1" applyFill="1" applyBorder="1" applyAlignment="1">
      <alignment horizontal="center" vertical="center" wrapText="1"/>
    </xf>
    <xf numFmtId="0" fontId="44" fillId="3" borderId="55" xfId="0" applyFont="1" applyFill="1" applyBorder="1" applyAlignment="1">
      <alignment horizontal="center" vertical="center" wrapText="1"/>
    </xf>
    <xf numFmtId="0" fontId="20" fillId="4" borderId="0" xfId="19" applyFill="1" applyAlignment="1">
      <alignment horizontal="center" vertical="center"/>
    </xf>
    <xf numFmtId="0" fontId="32" fillId="24" borderId="57" xfId="14" applyFill="1" applyBorder="1" applyAlignment="1" applyProtection="1">
      <alignment horizontal="center" vertical="center"/>
    </xf>
    <xf numFmtId="0" fontId="79" fillId="4" borderId="54" xfId="14" applyFont="1" applyFill="1" applyBorder="1" applyAlignment="1" applyProtection="1">
      <alignment horizontal="center" vertical="center" wrapText="1"/>
    </xf>
    <xf numFmtId="0" fontId="35" fillId="24" borderId="54" xfId="19" applyFont="1" applyFill="1" applyBorder="1" applyAlignment="1">
      <alignment horizontal="center" vertical="center"/>
    </xf>
    <xf numFmtId="0" fontId="48" fillId="24" borderId="54" xfId="14" applyFont="1" applyFill="1" applyBorder="1" applyAlignment="1" applyProtection="1">
      <alignment horizontal="center" vertical="center"/>
    </xf>
    <xf numFmtId="3" fontId="48" fillId="24" borderId="54" xfId="13" applyNumberFormat="1" applyFont="1" applyFill="1" applyBorder="1" applyAlignment="1" applyProtection="1">
      <alignment horizontal="center" vertical="center"/>
    </xf>
    <xf numFmtId="0" fontId="48" fillId="24" borderId="54" xfId="14" applyFont="1" applyFill="1" applyBorder="1" applyAlignment="1" applyProtection="1">
      <alignment horizontal="center" vertical="center" wrapText="1"/>
    </xf>
    <xf numFmtId="0" fontId="48" fillId="24" borderId="58" xfId="14" applyFont="1" applyFill="1" applyBorder="1" applyAlignment="1" applyProtection="1">
      <alignment horizontal="center" vertical="center" wrapText="1"/>
    </xf>
    <xf numFmtId="0" fontId="29" fillId="4" borderId="54" xfId="14" applyFont="1" applyFill="1" applyBorder="1" applyAlignment="1" applyProtection="1">
      <alignment horizontal="center" vertical="center"/>
    </xf>
    <xf numFmtId="0" fontId="29" fillId="4" borderId="54" xfId="14" applyFont="1" applyFill="1" applyBorder="1" applyAlignment="1" applyProtection="1">
      <alignment horizontal="left" vertical="center" wrapText="1"/>
    </xf>
    <xf numFmtId="0" fontId="29" fillId="4" borderId="54" xfId="14" applyFont="1" applyFill="1" applyBorder="1" applyAlignment="1" applyProtection="1">
      <alignment horizontal="center" vertical="center" wrapText="1"/>
    </xf>
    <xf numFmtId="0" fontId="81" fillId="4" borderId="54" xfId="14" applyFont="1" applyFill="1" applyBorder="1" applyAlignment="1">
      <alignment horizontal="center" vertical="center" wrapText="1"/>
    </xf>
    <xf numFmtId="0" fontId="17" fillId="4" borderId="0" xfId="19" applyFont="1" applyFill="1"/>
    <xf numFmtId="0" fontId="21" fillId="4" borderId="0" xfId="19" applyFont="1" applyFill="1"/>
    <xf numFmtId="3" fontId="48" fillId="24" borderId="54" xfId="13" applyNumberFormat="1" applyFont="1" applyFill="1" applyBorder="1" applyAlignment="1">
      <alignment horizontal="center" vertical="center"/>
    </xf>
    <xf numFmtId="49" fontId="45" fillId="4" borderId="54" xfId="21" applyNumberFormat="1" applyFill="1" applyBorder="1" applyAlignment="1" applyProtection="1">
      <alignment horizontal="center" vertical="center"/>
    </xf>
    <xf numFmtId="49" fontId="45" fillId="4" borderId="54" xfId="21" applyNumberFormat="1" applyFill="1" applyBorder="1" applyAlignment="1" applyProtection="1">
      <alignment horizontal="center" vertical="center" wrapText="1"/>
    </xf>
    <xf numFmtId="170" fontId="32" fillId="4" borderId="54" xfId="19" applyNumberFormat="1" applyFont="1" applyFill="1" applyBorder="1" applyAlignment="1">
      <alignment horizontal="center" vertical="center" wrapText="1"/>
    </xf>
    <xf numFmtId="49" fontId="45" fillId="4" borderId="54" xfId="21" applyNumberFormat="1" applyFill="1" applyBorder="1" applyAlignment="1">
      <alignment horizontal="center" vertical="center" wrapText="1"/>
    </xf>
    <xf numFmtId="49" fontId="45" fillId="4" borderId="54" xfId="21" applyNumberFormat="1" applyFill="1" applyBorder="1" applyAlignment="1">
      <alignment horizontal="center" vertical="center"/>
    </xf>
    <xf numFmtId="49" fontId="45" fillId="4" borderId="54" xfId="110" applyNumberFormat="1" applyFill="1" applyBorder="1" applyAlignment="1" applyProtection="1">
      <alignment horizontal="center" vertical="center" wrapText="1"/>
    </xf>
    <xf numFmtId="0" fontId="84" fillId="0" borderId="0" xfId="0" applyFont="1" applyAlignment="1">
      <alignment horizontal="left" vertical="center" wrapText="1"/>
    </xf>
    <xf numFmtId="179" fontId="38" fillId="4" borderId="0" xfId="13" applyNumberFormat="1" applyFont="1" applyFill="1" applyBorder="1" applyAlignment="1">
      <alignment horizontal="right" vertical="center"/>
    </xf>
    <xf numFmtId="0" fontId="20" fillId="24" borderId="0" xfId="19" applyFill="1" applyAlignment="1">
      <alignment horizontal="right"/>
    </xf>
    <xf numFmtId="0" fontId="53" fillId="24" borderId="54" xfId="0" applyFont="1" applyFill="1" applyBorder="1" applyAlignment="1">
      <alignment horizontal="center" vertical="center" wrapText="1"/>
    </xf>
    <xf numFmtId="0" fontId="48" fillId="24" borderId="54" xfId="0" applyFont="1" applyFill="1" applyBorder="1" applyAlignment="1">
      <alignment horizontal="center" vertical="center" wrapText="1"/>
    </xf>
    <xf numFmtId="0" fontId="48" fillId="24" borderId="59" xfId="0" applyFont="1" applyFill="1" applyBorder="1" applyAlignment="1">
      <alignment horizontal="center" vertical="center" wrapText="1"/>
    </xf>
    <xf numFmtId="0" fontId="48" fillId="24" borderId="54" xfId="31" applyFont="1" applyFill="1" applyBorder="1" applyAlignment="1">
      <alignment horizontal="center" vertical="center" wrapText="1"/>
    </xf>
    <xf numFmtId="0" fontId="34" fillId="0" borderId="54" xfId="31" applyFont="1" applyBorder="1" applyAlignment="1">
      <alignment horizontal="center" vertical="center" wrapText="1"/>
    </xf>
    <xf numFmtId="0" fontId="54" fillId="0" borderId="54" xfId="0" applyFont="1" applyBorder="1" applyAlignment="1">
      <alignment horizontal="center" vertical="center"/>
    </xf>
    <xf numFmtId="0" fontId="35" fillId="0" borderId="54" xfId="0" applyFont="1" applyBorder="1" applyAlignment="1">
      <alignment horizontal="center" vertical="center"/>
    </xf>
    <xf numFmtId="49" fontId="35" fillId="0" borderId="54" xfId="0" applyNumberFormat="1" applyFont="1" applyBorder="1" applyAlignment="1">
      <alignment horizontal="center" vertical="center" wrapText="1"/>
    </xf>
    <xf numFmtId="0" fontId="35" fillId="0" borderId="54" xfId="0" applyFont="1" applyBorder="1" applyAlignment="1">
      <alignment horizontal="center" vertical="center" wrapText="1"/>
    </xf>
    <xf numFmtId="0" fontId="29" fillId="0" borderId="54" xfId="0" applyFont="1" applyBorder="1" applyAlignment="1">
      <alignment vertical="center" wrapText="1"/>
    </xf>
    <xf numFmtId="0" fontId="29" fillId="0" borderId="54" xfId="0" applyFont="1" applyBorder="1" applyAlignment="1">
      <alignment horizontal="center" vertical="center" wrapText="1"/>
    </xf>
    <xf numFmtId="0" fontId="47" fillId="24" borderId="0" xfId="0" applyFont="1" applyFill="1"/>
    <xf numFmtId="0" fontId="0" fillId="24" borderId="0" xfId="0" applyFill="1"/>
    <xf numFmtId="0" fontId="4" fillId="0" borderId="0" xfId="19" applyFont="1" applyAlignment="1">
      <alignment vertical="center"/>
    </xf>
    <xf numFmtId="0" fontId="32" fillId="24" borderId="57" xfId="19" applyFont="1" applyFill="1" applyBorder="1" applyAlignment="1">
      <alignment horizontal="center" vertical="center" wrapText="1"/>
    </xf>
    <xf numFmtId="0" fontId="32" fillId="24" borderId="57" xfId="14" applyFill="1" applyBorder="1" applyAlignment="1" applyProtection="1">
      <alignment horizontal="center" vertical="center" wrapText="1"/>
    </xf>
    <xf numFmtId="3" fontId="86" fillId="24" borderId="57" xfId="13" applyNumberFormat="1" applyFont="1" applyFill="1" applyBorder="1" applyAlignment="1" applyProtection="1">
      <alignment horizontal="center" vertical="center" wrapText="1"/>
    </xf>
    <xf numFmtId="0" fontId="32" fillId="24" borderId="58" xfId="14" applyFill="1" applyBorder="1" applyAlignment="1" applyProtection="1">
      <alignment horizontal="center" vertical="center" wrapText="1"/>
    </xf>
    <xf numFmtId="0" fontId="54" fillId="0" borderId="0" xfId="0" applyFont="1" applyBorder="1" applyAlignment="1">
      <alignment horizontal="center" vertical="center"/>
    </xf>
    <xf numFmtId="0" fontId="35" fillId="0" borderId="0" xfId="0" applyFont="1" applyBorder="1" applyAlignment="1">
      <alignment horizontal="center" vertical="center"/>
    </xf>
    <xf numFmtId="49" fontId="35" fillId="0" borderId="0" xfId="0" applyNumberFormat="1" applyFont="1" applyBorder="1" applyAlignment="1">
      <alignment horizontal="center" vertical="center" wrapText="1"/>
    </xf>
    <xf numFmtId="0" fontId="35" fillId="0" borderId="0" xfId="0" applyFont="1" applyBorder="1" applyAlignment="1">
      <alignment horizontal="center" vertical="center" wrapText="1"/>
    </xf>
    <xf numFmtId="0" fontId="29" fillId="0" borderId="0" xfId="0" applyFont="1" applyBorder="1" applyAlignment="1">
      <alignment vertical="center" wrapText="1"/>
    </xf>
    <xf numFmtId="0" fontId="4" fillId="4" borderId="54" xfId="19" applyFont="1" applyFill="1" applyBorder="1" applyAlignment="1">
      <alignment horizontal="center" vertical="center"/>
    </xf>
    <xf numFmtId="0" fontId="4" fillId="4" borderId="54" xfId="19" quotePrefix="1" applyFont="1" applyFill="1" applyBorder="1" applyAlignment="1">
      <alignment horizontal="center" vertical="center"/>
    </xf>
    <xf numFmtId="170" fontId="4" fillId="4" borderId="54" xfId="19" applyNumberFormat="1" applyFont="1" applyFill="1" applyBorder="1" applyAlignment="1">
      <alignment horizontal="center" vertical="center" wrapText="1"/>
    </xf>
    <xf numFmtId="0" fontId="4" fillId="4" borderId="54" xfId="19" applyFont="1" applyFill="1" applyBorder="1" applyAlignment="1">
      <alignment horizontal="left" vertical="center" wrapText="1"/>
    </xf>
    <xf numFmtId="0" fontId="4" fillId="4" borderId="54" xfId="19" applyFont="1" applyFill="1" applyBorder="1" applyAlignment="1">
      <alignment horizontal="center" vertical="center" wrapText="1"/>
    </xf>
    <xf numFmtId="0" fontId="4" fillId="4" borderId="54" xfId="19" applyFont="1" applyFill="1" applyBorder="1" applyAlignment="1">
      <alignment horizontal="left" vertical="center"/>
    </xf>
    <xf numFmtId="0" fontId="4" fillId="0" borderId="0" xfId="19" applyFont="1"/>
    <xf numFmtId="0" fontId="4" fillId="4" borderId="57" xfId="19" applyFont="1" applyFill="1" applyBorder="1" applyAlignment="1">
      <alignment horizontal="center" vertical="center" wrapText="1"/>
    </xf>
    <xf numFmtId="0" fontId="4" fillId="4" borderId="57" xfId="19" applyFont="1" applyFill="1" applyBorder="1" applyAlignment="1">
      <alignment horizontal="left" vertical="center" wrapText="1"/>
    </xf>
    <xf numFmtId="0" fontId="4" fillId="4" borderId="77" xfId="19" applyFont="1" applyFill="1" applyBorder="1" applyAlignment="1">
      <alignment horizontal="center" vertical="center" wrapText="1"/>
    </xf>
    <xf numFmtId="0" fontId="4" fillId="4" borderId="77" xfId="19" applyFont="1" applyFill="1" applyBorder="1" applyAlignment="1">
      <alignment horizontal="left" vertical="center" wrapText="1"/>
    </xf>
    <xf numFmtId="0" fontId="4" fillId="4" borderId="0" xfId="19" applyFont="1" applyFill="1" applyAlignment="1">
      <alignment horizontal="center" vertical="center" wrapText="1"/>
    </xf>
    <xf numFmtId="0" fontId="4" fillId="4" borderId="0" xfId="19" applyFont="1" applyFill="1" applyAlignment="1">
      <alignment horizontal="left" vertical="center" wrapText="1"/>
    </xf>
    <xf numFmtId="0" fontId="4" fillId="0" borderId="0" xfId="19" applyFont="1" applyAlignment="1">
      <alignment horizontal="center" vertical="center"/>
    </xf>
    <xf numFmtId="3" fontId="4" fillId="4" borderId="54" xfId="14" applyNumberFormat="1" applyFont="1" applyFill="1" applyBorder="1" applyAlignment="1" applyProtection="1">
      <alignment horizontal="center" vertical="center"/>
    </xf>
    <xf numFmtId="3" fontId="4" fillId="4" borderId="54" xfId="14" applyNumberFormat="1" applyFont="1" applyFill="1" applyBorder="1" applyAlignment="1" applyProtection="1">
      <alignment vertical="center" wrapText="1"/>
    </xf>
    <xf numFmtId="3" fontId="4" fillId="4" borderId="54" xfId="14" applyNumberFormat="1" applyFont="1" applyFill="1" applyBorder="1" applyAlignment="1">
      <alignment vertical="center" wrapText="1"/>
    </xf>
    <xf numFmtId="3" fontId="4" fillId="4" borderId="54" xfId="14" applyNumberFormat="1" applyFont="1" applyFill="1" applyBorder="1" applyAlignment="1">
      <alignment horizontal="left" vertical="center"/>
    </xf>
    <xf numFmtId="3" fontId="4" fillId="4" borderId="54" xfId="14" applyNumberFormat="1" applyFont="1" applyFill="1" applyBorder="1" applyAlignment="1">
      <alignment horizontal="center" vertical="center"/>
    </xf>
    <xf numFmtId="3" fontId="4" fillId="4" borderId="57" xfId="14" applyNumberFormat="1" applyFont="1" applyFill="1" applyBorder="1" applyAlignment="1">
      <alignment horizontal="center" vertical="center"/>
    </xf>
    <xf numFmtId="0" fontId="4" fillId="4" borderId="0" xfId="19" applyFont="1" applyFill="1" applyAlignment="1">
      <alignment horizontal="center" vertical="center"/>
    </xf>
    <xf numFmtId="0" fontId="4" fillId="4" borderId="54" xfId="14" applyFont="1" applyFill="1" applyBorder="1" applyAlignment="1" applyProtection="1">
      <alignment horizontal="center" vertical="center" wrapText="1"/>
    </xf>
    <xf numFmtId="0" fontId="4" fillId="4" borderId="54" xfId="14" applyFont="1" applyFill="1" applyBorder="1" applyAlignment="1" applyProtection="1">
      <alignment horizontal="left" vertical="center" wrapText="1"/>
    </xf>
    <xf numFmtId="0" fontId="4" fillId="4" borderId="54" xfId="14" applyFont="1" applyFill="1" applyBorder="1" applyAlignment="1">
      <alignment horizontal="center" vertical="center" wrapText="1"/>
    </xf>
    <xf numFmtId="0" fontId="4" fillId="4" borderId="54" xfId="14" applyFont="1" applyFill="1" applyBorder="1" applyAlignment="1">
      <alignment horizontal="left" vertical="center" wrapText="1"/>
    </xf>
    <xf numFmtId="181" fontId="34" fillId="26" borderId="54" xfId="14" applyNumberFormat="1" applyFont="1" applyFill="1" applyBorder="1" applyAlignment="1" applyProtection="1">
      <alignment horizontal="center" vertical="center" wrapText="1"/>
    </xf>
    <xf numFmtId="0" fontId="44" fillId="3" borderId="51" xfId="0" applyFont="1" applyFill="1" applyBorder="1" applyAlignment="1">
      <alignment horizontal="left" vertical="center" wrapText="1"/>
    </xf>
    <xf numFmtId="181" fontId="47" fillId="26" borderId="51" xfId="0" applyNumberFormat="1" applyFont="1" applyFill="1" applyBorder="1" applyAlignment="1">
      <alignment horizontal="center" vertical="center" wrapText="1"/>
    </xf>
    <xf numFmtId="181" fontId="34" fillId="26" borderId="54" xfId="19" applyNumberFormat="1" applyFont="1" applyFill="1" applyBorder="1" applyAlignment="1">
      <alignment horizontal="center" vertical="center" wrapText="1"/>
    </xf>
    <xf numFmtId="181" fontId="34" fillId="26" borderId="58" xfId="14" applyNumberFormat="1" applyFont="1" applyFill="1" applyBorder="1" applyAlignment="1" applyProtection="1">
      <alignment horizontal="center" vertical="center" wrapText="1"/>
    </xf>
    <xf numFmtId="181" fontId="34" fillId="26" borderId="58" xfId="14" applyNumberFormat="1" applyFont="1" applyFill="1" applyBorder="1" applyAlignment="1">
      <alignment horizontal="center" vertical="center" wrapText="1"/>
    </xf>
    <xf numFmtId="181" fontId="80" fillId="26" borderId="58" xfId="14" applyNumberFormat="1" applyFont="1" applyFill="1" applyBorder="1" applyAlignment="1">
      <alignment horizontal="center" vertical="center" wrapText="1"/>
    </xf>
    <xf numFmtId="169" fontId="20" fillId="0" borderId="0" xfId="19" applyNumberFormat="1" applyAlignment="1">
      <alignment horizontal="center"/>
    </xf>
    <xf numFmtId="0" fontId="20" fillId="0" borderId="0" xfId="19" applyAlignment="1">
      <alignment horizontal="center"/>
    </xf>
    <xf numFmtId="178" fontId="48" fillId="26" borderId="54" xfId="14" applyNumberFormat="1" applyFont="1" applyFill="1" applyBorder="1" applyAlignment="1">
      <alignment horizontal="center" vertical="center"/>
    </xf>
    <xf numFmtId="178" fontId="48" fillId="26" borderId="54" xfId="14" applyNumberFormat="1" applyFont="1" applyFill="1" applyBorder="1" applyAlignment="1" applyProtection="1">
      <alignment horizontal="center" vertical="center"/>
    </xf>
    <xf numFmtId="180" fontId="38" fillId="26" borderId="57" xfId="13" applyNumberFormat="1" applyFont="1" applyFill="1" applyBorder="1" applyAlignment="1" applyProtection="1">
      <alignment horizontal="center" vertical="center"/>
    </xf>
    <xf numFmtId="0" fontId="17" fillId="24" borderId="0" xfId="19" applyFont="1" applyFill="1" applyAlignment="1">
      <alignment horizontal="center"/>
    </xf>
    <xf numFmtId="0" fontId="21" fillId="24" borderId="0" xfId="19" applyFont="1" applyFill="1" applyAlignment="1">
      <alignment horizontal="center"/>
    </xf>
    <xf numFmtId="181" fontId="17" fillId="26" borderId="54" xfId="19" applyNumberFormat="1" applyFont="1" applyFill="1" applyBorder="1" applyAlignment="1">
      <alignment horizontal="center" vertical="center" wrapText="1"/>
    </xf>
    <xf numFmtId="170" fontId="3" fillId="4" borderId="54" xfId="19" applyNumberFormat="1" applyFont="1" applyFill="1" applyBorder="1" applyAlignment="1">
      <alignment horizontal="center" vertical="center" wrapText="1"/>
    </xf>
    <xf numFmtId="0" fontId="3" fillId="4" borderId="54" xfId="19" applyFont="1" applyFill="1" applyBorder="1" applyAlignment="1">
      <alignment horizontal="center" vertical="center"/>
    </xf>
    <xf numFmtId="0" fontId="3" fillId="4" borderId="54" xfId="19" applyFont="1" applyFill="1" applyBorder="1" applyAlignment="1">
      <alignment horizontal="left" vertical="center" wrapText="1"/>
    </xf>
    <xf numFmtId="0" fontId="3" fillId="4" borderId="54" xfId="19" applyFont="1" applyFill="1" applyBorder="1" applyAlignment="1">
      <alignment horizontal="center" vertical="center" wrapText="1"/>
    </xf>
    <xf numFmtId="0" fontId="3" fillId="4" borderId="54" xfId="14" applyFont="1" applyFill="1" applyBorder="1" applyAlignment="1">
      <alignment horizontal="center" vertical="center" wrapText="1"/>
    </xf>
    <xf numFmtId="0" fontId="3" fillId="4" borderId="54" xfId="14" applyFont="1" applyFill="1" applyBorder="1" applyAlignment="1">
      <alignment horizontal="left" vertical="center" wrapText="1"/>
    </xf>
    <xf numFmtId="0" fontId="71" fillId="0" borderId="0" xfId="0" applyFont="1" applyAlignment="1">
      <alignment vertical="center"/>
    </xf>
    <xf numFmtId="0" fontId="87" fillId="27" borderId="22" xfId="0" applyFont="1" applyFill="1" applyBorder="1" applyAlignment="1">
      <alignment horizontal="center" vertical="center"/>
    </xf>
    <xf numFmtId="0" fontId="88" fillId="27" borderId="23" xfId="0" applyFont="1" applyFill="1" applyBorder="1" applyAlignment="1">
      <alignment vertical="center"/>
    </xf>
    <xf numFmtId="0" fontId="89" fillId="0" borderId="0" xfId="0" applyFont="1" applyAlignment="1">
      <alignment vertical="center" wrapText="1"/>
    </xf>
    <xf numFmtId="0" fontId="90" fillId="0" borderId="0" xfId="0" applyFont="1" applyAlignment="1">
      <alignment vertical="center"/>
    </xf>
    <xf numFmtId="183" fontId="71" fillId="0" borderId="0" xfId="0" applyNumberFormat="1" applyFont="1" applyAlignment="1">
      <alignment vertical="center"/>
    </xf>
    <xf numFmtId="0" fontId="71" fillId="0" borderId="0" xfId="0" applyFont="1" applyAlignment="1">
      <alignment horizontal="justify" vertical="center"/>
    </xf>
    <xf numFmtId="0" fontId="90" fillId="0" borderId="88" xfId="83" applyFont="1" applyBorder="1" applyAlignment="1">
      <alignment horizontal="center" vertical="center"/>
    </xf>
    <xf numFmtId="0" fontId="28" fillId="0" borderId="89" xfId="83" applyFont="1" applyBorder="1" applyAlignment="1">
      <alignment horizontal="center" vertical="center"/>
    </xf>
    <xf numFmtId="0" fontId="28" fillId="0" borderId="90" xfId="115" applyFont="1" applyBorder="1" applyAlignment="1">
      <alignment vertical="center" wrapText="1"/>
    </xf>
    <xf numFmtId="0" fontId="71" fillId="0" borderId="90" xfId="83" applyFont="1" applyBorder="1" applyAlignment="1">
      <alignment horizontal="center" vertical="center"/>
    </xf>
    <xf numFmtId="185" fontId="71" fillId="0" borderId="89" xfId="114" applyNumberFormat="1" applyFont="1" applyFill="1" applyBorder="1" applyAlignment="1">
      <alignment horizontal="right" vertical="center"/>
    </xf>
    <xf numFmtId="175" fontId="96" fillId="0" borderId="21" xfId="116" applyFont="1" applyFill="1" applyBorder="1" applyAlignment="1">
      <alignment horizontal="center" vertical="center"/>
    </xf>
    <xf numFmtId="175" fontId="96" fillId="0" borderId="0" xfId="116" applyFont="1" applyFill="1" applyBorder="1" applyAlignment="1">
      <alignment horizontal="center" vertical="center"/>
    </xf>
    <xf numFmtId="10" fontId="96" fillId="0" borderId="5" xfId="116" applyNumberFormat="1" applyFont="1" applyFill="1" applyBorder="1" applyAlignment="1">
      <alignment horizontal="center" vertical="center"/>
    </xf>
    <xf numFmtId="9" fontId="96" fillId="0" borderId="28" xfId="116" applyNumberFormat="1" applyFont="1" applyFill="1" applyBorder="1" applyAlignment="1">
      <alignment horizontal="center" vertical="center"/>
    </xf>
    <xf numFmtId="9" fontId="96" fillId="0" borderId="0" xfId="116" applyNumberFormat="1" applyFont="1" applyFill="1" applyBorder="1" applyAlignment="1">
      <alignment horizontal="center" vertical="center"/>
    </xf>
    <xf numFmtId="187" fontId="0" fillId="0" borderId="0" xfId="0" applyNumberFormat="1"/>
    <xf numFmtId="10" fontId="96" fillId="0" borderId="45" xfId="116" applyNumberFormat="1" applyFont="1" applyFill="1" applyBorder="1" applyAlignment="1">
      <alignment horizontal="center" vertical="center"/>
    </xf>
    <xf numFmtId="9" fontId="96" fillId="0" borderId="47" xfId="116" applyNumberFormat="1" applyFont="1" applyFill="1" applyBorder="1" applyAlignment="1">
      <alignment horizontal="center" vertical="center"/>
    </xf>
    <xf numFmtId="0" fontId="90" fillId="0" borderId="0" xfId="0" applyFont="1" applyAlignment="1">
      <alignment horizontal="center" vertical="center"/>
    </xf>
    <xf numFmtId="166" fontId="71" fillId="0" borderId="0" xfId="112" applyFont="1" applyFill="1" applyAlignment="1">
      <alignment vertical="center"/>
    </xf>
    <xf numFmtId="187" fontId="71" fillId="0" borderId="0" xfId="0" applyNumberFormat="1" applyFont="1" applyAlignment="1">
      <alignment vertical="center"/>
    </xf>
    <xf numFmtId="0" fontId="23" fillId="0" borderId="0" xfId="0" applyFont="1" applyAlignment="1">
      <alignment vertical="center"/>
    </xf>
    <xf numFmtId="0" fontId="88" fillId="0" borderId="0" xfId="0" applyFont="1" applyAlignment="1">
      <alignment vertical="center"/>
    </xf>
    <xf numFmtId="176" fontId="71" fillId="0" borderId="0" xfId="0" applyNumberFormat="1" applyFont="1" applyAlignment="1">
      <alignment vertical="center"/>
    </xf>
    <xf numFmtId="0" fontId="92" fillId="0" borderId="0" xfId="0" applyFont="1" applyAlignment="1">
      <alignment horizontal="center" vertical="center"/>
    </xf>
    <xf numFmtId="0" fontId="71" fillId="0" borderId="0" xfId="0" applyFont="1" applyAlignment="1">
      <alignment horizontal="center" vertical="center"/>
    </xf>
    <xf numFmtId="184" fontId="94" fillId="0" borderId="0" xfId="0" applyNumberFormat="1" applyFont="1" applyAlignment="1">
      <alignment vertical="center"/>
    </xf>
    <xf numFmtId="186" fontId="71" fillId="0" borderId="0" xfId="83" applyNumberFormat="1" applyFont="1" applyAlignment="1">
      <alignment vertical="center"/>
    </xf>
    <xf numFmtId="187" fontId="96" fillId="0" borderId="0" xfId="0" applyNumberFormat="1" applyFont="1" applyAlignment="1">
      <alignment vertical="center"/>
    </xf>
    <xf numFmtId="187" fontId="23" fillId="0" borderId="0" xfId="0" applyNumberFormat="1" applyFont="1" applyAlignment="1">
      <alignment vertical="center"/>
    </xf>
    <xf numFmtId="187" fontId="24" fillId="0" borderId="0" xfId="0" applyNumberFormat="1" applyFont="1" applyAlignment="1">
      <alignment vertical="center"/>
    </xf>
    <xf numFmtId="187" fontId="50" fillId="0" borderId="0" xfId="113" applyNumberFormat="1" applyFont="1" applyAlignment="1">
      <alignment vertical="center"/>
    </xf>
    <xf numFmtId="0" fontId="97" fillId="0" borderId="0" xfId="113" applyFont="1" applyAlignment="1">
      <alignment horizontal="left" vertical="center" wrapText="1"/>
    </xf>
    <xf numFmtId="0" fontId="87" fillId="27" borderId="0" xfId="0" applyFont="1" applyFill="1" applyBorder="1" applyAlignment="1">
      <alignment horizontal="center" vertical="center"/>
    </xf>
    <xf numFmtId="0" fontId="23" fillId="27" borderId="0" xfId="0" applyFont="1" applyFill="1" applyBorder="1" applyAlignment="1">
      <alignment vertical="center"/>
    </xf>
    <xf numFmtId="0" fontId="23" fillId="27" borderId="23" xfId="0" applyFont="1" applyFill="1" applyBorder="1" applyAlignment="1">
      <alignment vertical="center"/>
    </xf>
    <xf numFmtId="0" fontId="23" fillId="0" borderId="45" xfId="0" applyFont="1" applyBorder="1" applyAlignment="1" applyProtection="1">
      <alignment horizontal="right" vertical="center"/>
      <protection locked="0"/>
    </xf>
    <xf numFmtId="172" fontId="23" fillId="0" borderId="67" xfId="82" applyNumberFormat="1" applyFont="1" applyFill="1" applyBorder="1" applyAlignment="1" applyProtection="1">
      <alignment horizontal="right" vertical="center"/>
      <protection locked="0"/>
    </xf>
    <xf numFmtId="172" fontId="23" fillId="0" borderId="5" xfId="82" applyNumberFormat="1" applyFont="1" applyFill="1" applyBorder="1" applyAlignment="1" applyProtection="1">
      <alignment horizontal="right" vertical="center"/>
      <protection locked="0"/>
    </xf>
    <xf numFmtId="176" fontId="24" fillId="3" borderId="26" xfId="81" applyFont="1" applyFill="1" applyBorder="1" applyProtection="1"/>
    <xf numFmtId="9" fontId="24" fillId="3" borderId="40" xfId="117" applyFont="1" applyFill="1" applyBorder="1" applyProtection="1"/>
    <xf numFmtId="176" fontId="24" fillId="3" borderId="34" xfId="81" applyFont="1" applyFill="1" applyBorder="1" applyProtection="1"/>
    <xf numFmtId="9" fontId="24" fillId="3" borderId="43" xfId="117" applyFont="1" applyFill="1" applyBorder="1" applyProtection="1"/>
    <xf numFmtId="0" fontId="88" fillId="27" borderId="0" xfId="0" applyFont="1" applyFill="1" applyBorder="1" applyAlignment="1">
      <alignment vertical="center"/>
    </xf>
    <xf numFmtId="190" fontId="55" fillId="2" borderId="31" xfId="0" applyNumberFormat="1" applyFont="1" applyFill="1" applyBorder="1" applyAlignment="1">
      <alignment horizontal="center" vertical="center" wrapText="1"/>
    </xf>
    <xf numFmtId="0" fontId="50" fillId="25" borderId="63" xfId="7" applyFont="1" applyFill="1" applyBorder="1" applyAlignment="1">
      <alignment horizontal="center" vertical="center"/>
    </xf>
    <xf numFmtId="0" fontId="50" fillId="25" borderId="3" xfId="7" applyFont="1" applyFill="1" applyBorder="1" applyAlignment="1">
      <alignment horizontal="center" vertical="center" wrapText="1"/>
    </xf>
    <xf numFmtId="0" fontId="50" fillId="25" borderId="21" xfId="7" applyFont="1" applyFill="1" applyBorder="1" applyAlignment="1">
      <alignment horizontal="center" vertical="center"/>
    </xf>
    <xf numFmtId="0" fontId="50" fillId="3" borderId="48" xfId="7" applyFont="1" applyFill="1" applyBorder="1" applyAlignment="1">
      <alignment horizontal="center" vertical="center" wrapText="1"/>
    </xf>
    <xf numFmtId="0" fontId="50" fillId="3" borderId="47" xfId="7" applyFont="1" applyFill="1" applyBorder="1" applyAlignment="1" applyProtection="1">
      <alignment horizontal="center" vertical="center" wrapText="1"/>
      <protection locked="0"/>
    </xf>
    <xf numFmtId="0" fontId="50" fillId="25" borderId="63" xfId="7" applyFont="1" applyFill="1" applyBorder="1" applyAlignment="1">
      <alignment horizontal="center" vertical="center" wrapText="1"/>
    </xf>
    <xf numFmtId="0" fontId="50" fillId="25" borderId="21" xfId="7" applyFont="1" applyFill="1" applyBorder="1" applyAlignment="1">
      <alignment horizontal="center" vertical="center" wrapText="1"/>
    </xf>
    <xf numFmtId="44" fontId="23" fillId="0" borderId="5" xfId="7" applyNumberFormat="1" applyFont="1" applyBorder="1" applyAlignment="1" applyProtection="1">
      <alignment horizontal="right" vertical="center" wrapText="1"/>
      <protection locked="0"/>
    </xf>
    <xf numFmtId="0" fontId="23" fillId="0" borderId="65" xfId="7" applyFont="1" applyBorder="1" applyAlignment="1" applyProtection="1">
      <alignment horizontal="center" vertical="center"/>
      <protection locked="0"/>
    </xf>
    <xf numFmtId="0" fontId="23" fillId="0" borderId="27" xfId="7" applyFont="1" applyBorder="1" applyAlignment="1" applyProtection="1">
      <alignment horizontal="center" vertical="center"/>
      <protection locked="0"/>
    </xf>
    <xf numFmtId="0" fontId="24" fillId="25" borderId="30" xfId="7" applyFont="1" applyFill="1" applyBorder="1" applyAlignment="1">
      <alignment horizontal="center" vertical="center"/>
    </xf>
    <xf numFmtId="0" fontId="24" fillId="25" borderId="37" xfId="7" applyFont="1" applyFill="1" applyBorder="1" applyAlignment="1">
      <alignment horizontal="center" vertical="center" wrapText="1"/>
    </xf>
    <xf numFmtId="166" fontId="24" fillId="3" borderId="26" xfId="10" applyFont="1" applyFill="1" applyBorder="1" applyProtection="1"/>
    <xf numFmtId="9" fontId="24" fillId="3" borderId="40" xfId="11" applyFont="1" applyFill="1" applyBorder="1" applyProtection="1"/>
    <xf numFmtId="0" fontId="50" fillId="3" borderId="36" xfId="7" applyFont="1" applyFill="1" applyBorder="1" applyAlignment="1"/>
    <xf numFmtId="0" fontId="50" fillId="3" borderId="11" xfId="7" applyFont="1" applyFill="1" applyBorder="1" applyAlignment="1"/>
    <xf numFmtId="0" fontId="50" fillId="3" borderId="33" xfId="7" applyFont="1" applyFill="1" applyBorder="1" applyAlignment="1"/>
    <xf numFmtId="0" fontId="50" fillId="3" borderId="34" xfId="7" applyFont="1" applyFill="1" applyBorder="1" applyAlignment="1"/>
    <xf numFmtId="166" fontId="24" fillId="3" borderId="34" xfId="10" applyFont="1" applyFill="1" applyBorder="1" applyProtection="1"/>
    <xf numFmtId="9" fontId="24" fillId="3" borderId="43" xfId="11" applyFont="1" applyFill="1" applyBorder="1" applyProtection="1"/>
    <xf numFmtId="0" fontId="92" fillId="24" borderId="20" xfId="0" applyFont="1" applyFill="1" applyBorder="1" applyAlignment="1">
      <alignment vertical="center"/>
    </xf>
    <xf numFmtId="0" fontId="92" fillId="24" borderId="2" xfId="0" applyFont="1" applyFill="1" applyBorder="1" applyAlignment="1">
      <alignment vertical="center"/>
    </xf>
    <xf numFmtId="184" fontId="94" fillId="24" borderId="4" xfId="0" applyNumberFormat="1" applyFont="1" applyFill="1" applyBorder="1" applyAlignment="1">
      <alignment vertical="center"/>
    </xf>
    <xf numFmtId="0" fontId="92" fillId="24" borderId="24" xfId="0" applyFont="1" applyFill="1" applyBorder="1" applyAlignment="1">
      <alignment vertical="center"/>
    </xf>
    <xf numFmtId="0" fontId="92" fillId="24" borderId="14" xfId="0" applyFont="1" applyFill="1" applyBorder="1" applyAlignment="1">
      <alignment vertical="center"/>
    </xf>
    <xf numFmtId="185" fontId="92" fillId="24" borderId="14" xfId="0" applyNumberFormat="1" applyFont="1" applyFill="1" applyBorder="1" applyAlignment="1">
      <alignment vertical="center"/>
    </xf>
    <xf numFmtId="0" fontId="92" fillId="0" borderId="5" xfId="0" applyFont="1" applyBorder="1" applyAlignment="1">
      <alignment vertical="center"/>
    </xf>
    <xf numFmtId="0" fontId="28" fillId="0" borderId="5" xfId="83" applyFont="1" applyBorder="1" applyAlignment="1">
      <alignment horizontal="center" vertical="center"/>
    </xf>
    <xf numFmtId="0" fontId="101" fillId="0" borderId="5" xfId="0" applyFont="1" applyBorder="1" applyAlignment="1">
      <alignment vertical="center"/>
    </xf>
    <xf numFmtId="0" fontId="71" fillId="0" borderId="5" xfId="83" applyFont="1" applyBorder="1" applyAlignment="1">
      <alignment horizontal="center" vertical="center"/>
    </xf>
    <xf numFmtId="0" fontId="28" fillId="0" borderId="5" xfId="113" applyFont="1" applyBorder="1" applyAlignment="1">
      <alignment horizontal="justify" vertical="center" wrapText="1"/>
    </xf>
    <xf numFmtId="0" fontId="92" fillId="0" borderId="27" xfId="0" applyFont="1" applyBorder="1" applyAlignment="1">
      <alignment vertical="center"/>
    </xf>
    <xf numFmtId="0" fontId="90" fillId="0" borderId="27" xfId="83" applyFont="1" applyBorder="1" applyAlignment="1">
      <alignment horizontal="center" vertical="center"/>
    </xf>
    <xf numFmtId="4" fontId="23" fillId="0" borderId="23" xfId="0" applyNumberFormat="1" applyFont="1" applyBorder="1" applyProtection="1">
      <protection locked="0"/>
    </xf>
    <xf numFmtId="7" fontId="94" fillId="24" borderId="25" xfId="0" applyNumberFormat="1" applyFont="1" applyFill="1" applyBorder="1" applyAlignment="1">
      <alignment vertical="center"/>
    </xf>
    <xf numFmtId="191" fontId="24" fillId="0" borderId="28" xfId="0" applyNumberFormat="1" applyFont="1" applyBorder="1" applyAlignment="1">
      <alignment vertical="center"/>
    </xf>
    <xf numFmtId="191" fontId="23" fillId="0" borderId="28" xfId="0" applyNumberFormat="1" applyFont="1" applyBorder="1" applyAlignment="1">
      <alignment vertical="center"/>
    </xf>
    <xf numFmtId="191" fontId="50" fillId="24" borderId="28" xfId="113" applyNumberFormat="1" applyFont="1" applyFill="1" applyBorder="1" applyAlignment="1">
      <alignment vertical="center"/>
    </xf>
    <xf numFmtId="0" fontId="85" fillId="0" borderId="0" xfId="0" applyFont="1" applyAlignment="1">
      <alignment horizontal="left" vertical="center" wrapText="1"/>
    </xf>
    <xf numFmtId="0" fontId="72" fillId="0" borderId="0" xfId="0" applyFont="1" applyBorder="1" applyAlignment="1">
      <alignment horizontal="center" vertical="center" wrapText="1"/>
    </xf>
    <xf numFmtId="0" fontId="83" fillId="0" borderId="0" xfId="0" applyFont="1" applyBorder="1" applyAlignment="1">
      <alignment horizontal="center" vertical="center"/>
    </xf>
    <xf numFmtId="0" fontId="54" fillId="0" borderId="57" xfId="0" applyFont="1" applyBorder="1" applyAlignment="1">
      <alignment horizontal="center" vertical="center"/>
    </xf>
    <xf numFmtId="0" fontId="54" fillId="0" borderId="60" xfId="0" applyFont="1" applyBorder="1" applyAlignment="1">
      <alignment horizontal="center" vertical="center"/>
    </xf>
    <xf numFmtId="0" fontId="54" fillId="0" borderId="59" xfId="0" applyFont="1" applyBorder="1" applyAlignment="1">
      <alignment horizontal="center" vertical="center"/>
    </xf>
    <xf numFmtId="0" fontId="35" fillId="0" borderId="57" xfId="0" applyFont="1" applyBorder="1" applyAlignment="1">
      <alignment horizontal="center" vertical="center"/>
    </xf>
    <xf numFmtId="0" fontId="35" fillId="0" borderId="60" xfId="0" applyFont="1" applyBorder="1" applyAlignment="1">
      <alignment horizontal="center" vertical="center"/>
    </xf>
    <xf numFmtId="0" fontId="35" fillId="0" borderId="59" xfId="0" applyFont="1" applyBorder="1" applyAlignment="1">
      <alignment horizontal="center" vertical="center"/>
    </xf>
    <xf numFmtId="0" fontId="35" fillId="0" borderId="54" xfId="0" applyFont="1" applyBorder="1" applyAlignment="1">
      <alignment horizontal="center" vertical="center"/>
    </xf>
    <xf numFmtId="0" fontId="35" fillId="0" borderId="57" xfId="0" applyFont="1" applyBorder="1" applyAlignment="1">
      <alignment horizontal="center" vertical="center" wrapText="1"/>
    </xf>
    <xf numFmtId="0" fontId="35" fillId="0" borderId="60" xfId="0" applyFont="1" applyBorder="1" applyAlignment="1">
      <alignment horizontal="center" vertical="center" wrapText="1"/>
    </xf>
    <xf numFmtId="0" fontId="35" fillId="0" borderId="59" xfId="0" applyFont="1" applyBorder="1" applyAlignment="1">
      <alignment horizontal="center" vertical="center" wrapText="1"/>
    </xf>
    <xf numFmtId="0" fontId="33" fillId="0" borderId="51" xfId="31" applyFont="1" applyBorder="1" applyAlignment="1">
      <alignment horizontal="center" vertical="center" wrapText="1"/>
    </xf>
    <xf numFmtId="0" fontId="33" fillId="0" borderId="52" xfId="31" applyFont="1" applyBorder="1" applyAlignment="1">
      <alignment horizontal="center" vertical="center" wrapText="1"/>
    </xf>
    <xf numFmtId="0" fontId="33" fillId="0" borderId="53" xfId="31" applyFont="1" applyBorder="1" applyAlignment="1">
      <alignment horizontal="center" vertical="center" wrapText="1"/>
    </xf>
    <xf numFmtId="0" fontId="48" fillId="24" borderId="51" xfId="0" applyFont="1" applyFill="1" applyBorder="1" applyAlignment="1">
      <alignment horizontal="center" vertical="center" wrapText="1"/>
    </xf>
    <xf numFmtId="0" fontId="48" fillId="24" borderId="53" xfId="0" applyFont="1" applyFill="1" applyBorder="1" applyAlignment="1">
      <alignment horizontal="center" vertical="center" wrapText="1"/>
    </xf>
    <xf numFmtId="0" fontId="48" fillId="24" borderId="52" xfId="0" applyFont="1" applyFill="1" applyBorder="1" applyAlignment="1">
      <alignment horizontal="center" vertical="center" wrapText="1"/>
    </xf>
    <xf numFmtId="0" fontId="33" fillId="24" borderId="51" xfId="14" applyFont="1" applyFill="1" applyBorder="1" applyAlignment="1" applyProtection="1">
      <alignment horizontal="center" vertical="center"/>
    </xf>
    <xf numFmtId="0" fontId="36" fillId="4" borderId="50" xfId="19" applyFont="1" applyFill="1" applyBorder="1" applyAlignment="1">
      <alignment horizontal="center" vertical="center" wrapText="1"/>
    </xf>
    <xf numFmtId="0" fontId="37" fillId="12" borderId="54" xfId="14" applyFont="1" applyFill="1" applyBorder="1" applyAlignment="1" applyProtection="1">
      <alignment horizontal="center" vertical="center"/>
    </xf>
    <xf numFmtId="0" fontId="36" fillId="4" borderId="58" xfId="19" applyFont="1" applyFill="1" applyBorder="1" applyAlignment="1">
      <alignment horizontal="center" vertical="center" wrapText="1"/>
    </xf>
    <xf numFmtId="0" fontId="33" fillId="24" borderId="56" xfId="14" applyFont="1" applyFill="1" applyBorder="1" applyAlignment="1">
      <alignment horizontal="center" vertical="center"/>
    </xf>
    <xf numFmtId="0" fontId="40" fillId="24" borderId="51" xfId="14" applyFont="1" applyFill="1" applyBorder="1" applyAlignment="1" applyProtection="1">
      <alignment horizontal="center" vertical="center"/>
    </xf>
    <xf numFmtId="0" fontId="36" fillId="4" borderId="51" xfId="19" applyFont="1" applyFill="1" applyBorder="1" applyAlignment="1">
      <alignment horizontal="center" vertical="center" wrapText="1"/>
    </xf>
    <xf numFmtId="0" fontId="33" fillId="24" borderId="52" xfId="14" applyFont="1" applyFill="1" applyBorder="1" applyAlignment="1" applyProtection="1">
      <alignment horizontal="center" vertical="center"/>
    </xf>
    <xf numFmtId="0" fontId="33" fillId="24" borderId="53" xfId="14" applyFont="1" applyFill="1" applyBorder="1" applyAlignment="1" applyProtection="1">
      <alignment horizontal="center" vertical="center"/>
    </xf>
    <xf numFmtId="0" fontId="36" fillId="4" borderId="54" xfId="19" applyFont="1" applyFill="1" applyBorder="1" applyAlignment="1">
      <alignment horizontal="center" vertical="center" wrapText="1"/>
    </xf>
    <xf numFmtId="0" fontId="48" fillId="0" borderId="51" xfId="14" applyFont="1" applyFill="1" applyBorder="1" applyAlignment="1" applyProtection="1">
      <alignment horizontal="center" vertical="center" wrapText="1"/>
    </xf>
    <xf numFmtId="0" fontId="48" fillId="0" borderId="52" xfId="14" applyFont="1" applyFill="1" applyBorder="1" applyAlignment="1" applyProtection="1">
      <alignment horizontal="center" vertical="center" wrapText="1"/>
    </xf>
    <xf numFmtId="0" fontId="29" fillId="4" borderId="54" xfId="14" applyFont="1" applyFill="1" applyBorder="1" applyAlignment="1" applyProtection="1">
      <alignment horizontal="center" vertical="center"/>
    </xf>
    <xf numFmtId="0" fontId="61" fillId="4" borderId="54" xfId="19" applyFont="1" applyFill="1" applyBorder="1" applyAlignment="1">
      <alignment horizontal="center" vertical="center" wrapText="1"/>
    </xf>
    <xf numFmtId="0" fontId="48" fillId="24" borderId="54" xfId="14" applyFont="1" applyFill="1" applyBorder="1" applyAlignment="1" applyProtection="1">
      <alignment horizontal="center" vertical="center" wrapText="1"/>
    </xf>
    <xf numFmtId="0" fontId="48" fillId="24" borderId="54" xfId="14" applyFont="1" applyFill="1" applyBorder="1" applyAlignment="1" applyProtection="1">
      <alignment horizontal="center" vertical="center"/>
    </xf>
    <xf numFmtId="0" fontId="29" fillId="4" borderId="54" xfId="14" applyFont="1" applyFill="1" applyBorder="1" applyAlignment="1" applyProtection="1">
      <alignment vertical="center" wrapText="1"/>
    </xf>
    <xf numFmtId="0" fontId="48" fillId="24" borderId="54" xfId="14" applyFont="1" applyFill="1" applyBorder="1" applyAlignment="1">
      <alignment horizontal="center" vertical="center" wrapText="1"/>
    </xf>
    <xf numFmtId="3" fontId="29" fillId="4" borderId="51" xfId="14" applyNumberFormat="1" applyFont="1" applyFill="1" applyBorder="1" applyAlignment="1">
      <alignment horizontal="center" vertical="center"/>
    </xf>
    <xf numFmtId="3" fontId="29" fillId="4" borderId="53" xfId="14" applyNumberFormat="1" applyFont="1" applyFill="1" applyBorder="1" applyAlignment="1">
      <alignment horizontal="center" vertical="center"/>
    </xf>
    <xf numFmtId="0" fontId="29" fillId="4" borderId="51" xfId="14" applyFont="1" applyFill="1" applyBorder="1" applyAlignment="1" applyProtection="1">
      <alignment vertical="center" wrapText="1"/>
    </xf>
    <xf numFmtId="0" fontId="29" fillId="4" borderId="53" xfId="14" applyFont="1" applyFill="1" applyBorder="1" applyAlignment="1" applyProtection="1">
      <alignment vertical="center" wrapText="1"/>
    </xf>
    <xf numFmtId="0" fontId="40" fillId="24" borderId="52" xfId="14" applyFont="1" applyFill="1" applyBorder="1" applyAlignment="1" applyProtection="1">
      <alignment horizontal="center" vertical="center"/>
    </xf>
    <xf numFmtId="0" fontId="40" fillId="24" borderId="53" xfId="14" applyFont="1" applyFill="1" applyBorder="1" applyAlignment="1" applyProtection="1">
      <alignment horizontal="center" vertical="center"/>
    </xf>
    <xf numFmtId="3" fontId="29" fillId="4" borderId="54" xfId="14" applyNumberFormat="1" applyFont="1" applyFill="1" applyBorder="1" applyAlignment="1">
      <alignment horizontal="center" vertical="center"/>
    </xf>
    <xf numFmtId="3" fontId="35" fillId="4" borderId="51" xfId="14" applyNumberFormat="1" applyFont="1" applyFill="1" applyBorder="1" applyAlignment="1">
      <alignment horizontal="center" vertical="center"/>
    </xf>
    <xf numFmtId="3" fontId="35" fillId="4" borderId="53" xfId="14" applyNumberFormat="1" applyFont="1" applyFill="1" applyBorder="1" applyAlignment="1">
      <alignment horizontal="center" vertical="center"/>
    </xf>
    <xf numFmtId="0" fontId="47" fillId="0" borderId="0" xfId="0" applyFont="1" applyAlignment="1">
      <alignment horizontal="center" vertical="center" wrapText="1"/>
    </xf>
    <xf numFmtId="0" fontId="76" fillId="0" borderId="0" xfId="0" applyFont="1" applyAlignment="1">
      <alignment horizontal="center" vertical="center"/>
    </xf>
    <xf numFmtId="0" fontId="44" fillId="0" borderId="5" xfId="0" applyFont="1" applyBorder="1" applyAlignment="1">
      <alignment horizontal="center" vertical="center" wrapText="1"/>
    </xf>
    <xf numFmtId="0" fontId="0" fillId="19" borderId="5" xfId="0" applyFill="1" applyBorder="1" applyAlignment="1">
      <alignment horizontal="center" vertical="center" wrapText="1"/>
    </xf>
    <xf numFmtId="0" fontId="76" fillId="20" borderId="5" xfId="0" applyFont="1" applyFill="1" applyBorder="1" applyAlignment="1">
      <alignment horizontal="center" vertical="center" wrapText="1"/>
    </xf>
    <xf numFmtId="0" fontId="76" fillId="0" borderId="0" xfId="0" applyFont="1" applyAlignment="1">
      <alignment horizontal="center" vertical="center" wrapText="1"/>
    </xf>
    <xf numFmtId="0" fontId="73" fillId="0" borderId="22" xfId="0" applyFont="1" applyBorder="1" applyAlignment="1">
      <alignment horizontal="center" vertical="center" wrapText="1"/>
    </xf>
    <xf numFmtId="0" fontId="73" fillId="0" borderId="0" xfId="0" applyFont="1" applyBorder="1" applyAlignment="1">
      <alignment horizontal="center" vertical="center" wrapText="1"/>
    </xf>
    <xf numFmtId="0" fontId="98" fillId="0" borderId="0" xfId="0" applyFont="1" applyBorder="1" applyAlignment="1">
      <alignment vertical="center" wrapText="1"/>
    </xf>
    <xf numFmtId="0" fontId="98" fillId="0" borderId="23" xfId="0" applyFont="1" applyBorder="1" applyAlignment="1">
      <alignment vertical="center" wrapText="1"/>
    </xf>
    <xf numFmtId="0" fontId="23" fillId="0" borderId="33" xfId="0" applyFont="1" applyBorder="1" applyAlignment="1">
      <alignment vertical="top" wrapText="1"/>
    </xf>
    <xf numFmtId="0" fontId="23" fillId="0" borderId="34" xfId="0" applyFont="1" applyBorder="1" applyAlignment="1">
      <alignment vertical="top" wrapText="1"/>
    </xf>
    <xf numFmtId="0" fontId="23" fillId="0" borderId="43" xfId="0" applyFont="1" applyBorder="1" applyAlignment="1">
      <alignment vertical="top" wrapText="1"/>
    </xf>
    <xf numFmtId="3" fontId="96" fillId="0" borderId="43" xfId="0" applyNumberFormat="1" applyFont="1" applyBorder="1" applyAlignment="1">
      <alignment horizontal="center" vertical="center"/>
    </xf>
    <xf numFmtId="3" fontId="96" fillId="0" borderId="45" xfId="0" applyNumberFormat="1" applyFont="1" applyBorder="1" applyAlignment="1">
      <alignment horizontal="center" vertical="center"/>
    </xf>
    <xf numFmtId="0" fontId="23" fillId="0" borderId="29" xfId="0" applyFont="1" applyBorder="1" applyAlignment="1">
      <alignment vertical="top" wrapText="1"/>
    </xf>
    <xf numFmtId="0" fontId="23" fillId="0" borderId="30" xfId="0" applyFont="1" applyBorder="1" applyAlignment="1">
      <alignment vertical="top" wrapText="1"/>
    </xf>
    <xf numFmtId="0" fontId="23" fillId="0" borderId="37" xfId="0" applyFont="1" applyBorder="1" applyAlignment="1">
      <alignment vertical="top" wrapText="1"/>
    </xf>
    <xf numFmtId="3" fontId="96" fillId="0" borderId="38" xfId="0" applyNumberFormat="1" applyFont="1" applyBorder="1" applyAlignment="1">
      <alignment horizontal="center" vertical="center"/>
    </xf>
    <xf numFmtId="3" fontId="96" fillId="0" borderId="30" xfId="0" applyNumberFormat="1" applyFont="1" applyBorder="1" applyAlignment="1">
      <alignment horizontal="center" vertical="center"/>
    </xf>
    <xf numFmtId="3" fontId="96" fillId="0" borderId="37" xfId="0" applyNumberFormat="1" applyFont="1" applyBorder="1" applyAlignment="1">
      <alignment horizontal="center" vertical="center"/>
    </xf>
    <xf numFmtId="0" fontId="23" fillId="0" borderId="39" xfId="0" applyFont="1" applyBorder="1" applyAlignment="1">
      <alignment vertical="center" wrapText="1"/>
    </xf>
    <xf numFmtId="0" fontId="23" fillId="0" borderId="26" xfId="0" applyFont="1" applyBorder="1" applyAlignment="1">
      <alignment vertical="center" wrapText="1"/>
    </xf>
    <xf numFmtId="0" fontId="23" fillId="0" borderId="40" xfId="0" applyFont="1" applyBorder="1" applyAlignment="1">
      <alignment vertical="center" wrapText="1"/>
    </xf>
    <xf numFmtId="0" fontId="96" fillId="0" borderId="40" xfId="0" applyFont="1" applyBorder="1" applyAlignment="1">
      <alignment horizontal="center" vertical="center"/>
    </xf>
    <xf numFmtId="0" fontId="96" fillId="0" borderId="5" xfId="0" applyFont="1" applyBorder="1" applyAlignment="1">
      <alignment horizontal="center" vertical="center"/>
    </xf>
    <xf numFmtId="0" fontId="23" fillId="0" borderId="39" xfId="0" applyFont="1" applyBorder="1" applyAlignment="1">
      <alignment vertical="top" wrapText="1"/>
    </xf>
    <xf numFmtId="0" fontId="23" fillId="0" borderId="26" xfId="0" applyFont="1" applyBorder="1" applyAlignment="1">
      <alignment vertical="top" wrapText="1"/>
    </xf>
    <xf numFmtId="0" fontId="23" fillId="0" borderId="40" xfId="0" applyFont="1" applyBorder="1" applyAlignment="1">
      <alignment vertical="top" wrapText="1"/>
    </xf>
    <xf numFmtId="3" fontId="96" fillId="0" borderId="40" xfId="0" applyNumberFormat="1" applyFont="1" applyBorder="1" applyAlignment="1">
      <alignment horizontal="center" vertical="center"/>
    </xf>
    <xf numFmtId="3" fontId="96" fillId="0" borderId="5" xfId="0" applyNumberFormat="1" applyFont="1" applyBorder="1" applyAlignment="1">
      <alignment horizontal="center" vertical="center"/>
    </xf>
    <xf numFmtId="0" fontId="92" fillId="0" borderId="3" xfId="0" applyFont="1" applyBorder="1" applyAlignment="1">
      <alignment horizontal="center" vertical="center"/>
    </xf>
    <xf numFmtId="0" fontId="92" fillId="0" borderId="5" xfId="0" applyFont="1" applyBorder="1" applyAlignment="1">
      <alignment horizontal="center" vertical="center"/>
    </xf>
    <xf numFmtId="0" fontId="92" fillId="0" borderId="45" xfId="0" applyFont="1" applyBorder="1" applyAlignment="1">
      <alignment horizontal="center" vertical="center"/>
    </xf>
    <xf numFmtId="183" fontId="92" fillId="0" borderId="93" xfId="0" applyNumberFormat="1" applyFont="1" applyBorder="1" applyAlignment="1">
      <alignment horizontal="center" vertical="center" wrapText="1"/>
    </xf>
    <xf numFmtId="183" fontId="92" fillId="0" borderId="87" xfId="0" applyNumberFormat="1" applyFont="1" applyBorder="1" applyAlignment="1">
      <alignment horizontal="center" vertical="center" wrapText="1"/>
    </xf>
    <xf numFmtId="183" fontId="92" fillId="0" borderId="15" xfId="0" applyNumberFormat="1" applyFont="1" applyBorder="1" applyAlignment="1">
      <alignment horizontal="center" vertical="center" wrapText="1"/>
    </xf>
    <xf numFmtId="0" fontId="24" fillId="4" borderId="39" xfId="113" applyFont="1" applyFill="1" applyBorder="1" applyAlignment="1">
      <alignment horizontal="left" vertical="center" wrapText="1"/>
    </xf>
    <xf numFmtId="0" fontId="24" fillId="4" borderId="26" xfId="113" applyFont="1" applyFill="1" applyBorder="1" applyAlignment="1">
      <alignment horizontal="left" vertical="center" wrapText="1"/>
    </xf>
    <xf numFmtId="0" fontId="24" fillId="4" borderId="40" xfId="113" applyFont="1" applyFill="1" applyBorder="1" applyAlignment="1">
      <alignment horizontal="left" vertical="center" wrapText="1"/>
    </xf>
    <xf numFmtId="0" fontId="50" fillId="24" borderId="33" xfId="113" applyFont="1" applyFill="1" applyBorder="1" applyAlignment="1">
      <alignment horizontal="right" vertical="center" wrapText="1"/>
    </xf>
    <xf numFmtId="0" fontId="50" fillId="24" borderId="34" xfId="113" applyFont="1" applyFill="1" applyBorder="1" applyAlignment="1">
      <alignment horizontal="right" vertical="center" wrapText="1"/>
    </xf>
    <xf numFmtId="0" fontId="50" fillId="24" borderId="43" xfId="113" applyFont="1" applyFill="1" applyBorder="1" applyAlignment="1">
      <alignment horizontal="right" vertical="center" wrapText="1"/>
    </xf>
    <xf numFmtId="0" fontId="97" fillId="0" borderId="17" xfId="113" applyFont="1" applyBorder="1" applyAlignment="1">
      <alignment horizontal="left" vertical="center" wrapText="1"/>
    </xf>
    <xf numFmtId="0" fontId="97" fillId="0" borderId="18" xfId="113" applyFont="1" applyBorder="1" applyAlignment="1">
      <alignment horizontal="left" vertical="center" wrapText="1"/>
    </xf>
    <xf numFmtId="0" fontId="97" fillId="0" borderId="19" xfId="113" applyFont="1" applyBorder="1" applyAlignment="1">
      <alignment horizontal="left" vertical="center" wrapText="1"/>
    </xf>
    <xf numFmtId="0" fontId="87" fillId="27" borderId="20" xfId="0" applyFont="1" applyFill="1" applyBorder="1" applyAlignment="1">
      <alignment horizontal="center" vertical="center"/>
    </xf>
    <xf numFmtId="0" fontId="87" fillId="27" borderId="2" xfId="0" applyFont="1" applyFill="1" applyBorder="1" applyAlignment="1">
      <alignment horizontal="center" vertical="center"/>
    </xf>
    <xf numFmtId="0" fontId="23" fillId="27" borderId="2" xfId="0" applyFont="1" applyFill="1" applyBorder="1" applyAlignment="1">
      <alignment vertical="center"/>
    </xf>
    <xf numFmtId="0" fontId="23" fillId="27" borderId="4" xfId="0" applyFont="1" applyFill="1" applyBorder="1" applyAlignment="1">
      <alignment vertical="center"/>
    </xf>
    <xf numFmtId="0" fontId="87" fillId="27" borderId="22" xfId="0" applyFont="1" applyFill="1" applyBorder="1" applyAlignment="1">
      <alignment horizontal="center" vertical="center"/>
    </xf>
    <xf numFmtId="0" fontId="87" fillId="27" borderId="0" xfId="0" applyFont="1" applyFill="1" applyBorder="1" applyAlignment="1">
      <alignment horizontal="center" vertical="center"/>
    </xf>
    <xf numFmtId="0" fontId="88" fillId="27" borderId="0" xfId="0" applyFont="1" applyFill="1" applyBorder="1" applyAlignment="1">
      <alignment vertical="center"/>
    </xf>
    <xf numFmtId="0" fontId="88" fillId="27" borderId="23" xfId="0" applyFont="1" applyFill="1" applyBorder="1" applyAlignment="1">
      <alignment vertical="center"/>
    </xf>
    <xf numFmtId="166" fontId="92" fillId="0" borderId="93" xfId="112" applyFont="1" applyFill="1" applyBorder="1" applyAlignment="1">
      <alignment horizontal="center" vertical="center" wrapText="1"/>
    </xf>
    <xf numFmtId="166" fontId="92" fillId="0" borderId="87" xfId="112" applyFont="1" applyFill="1" applyBorder="1" applyAlignment="1">
      <alignment horizontal="center" vertical="center" wrapText="1"/>
    </xf>
    <xf numFmtId="166" fontId="92" fillId="0" borderId="15" xfId="112" applyFont="1" applyFill="1" applyBorder="1" applyAlignment="1">
      <alignment horizontal="center" vertical="center" wrapText="1"/>
    </xf>
    <xf numFmtId="0" fontId="92" fillId="0" borderId="21" xfId="0" applyFont="1" applyBorder="1" applyAlignment="1">
      <alignment horizontal="center" vertical="center"/>
    </xf>
    <xf numFmtId="0" fontId="71" fillId="0" borderId="28" xfId="0" applyFont="1" applyBorder="1" applyAlignment="1">
      <alignment horizontal="center" vertical="center"/>
    </xf>
    <xf numFmtId="0" fontId="71" fillId="0" borderId="47" xfId="0" applyFont="1" applyBorder="1" applyAlignment="1">
      <alignment horizontal="center" vertical="center"/>
    </xf>
    <xf numFmtId="0" fontId="93" fillId="0" borderId="87" xfId="0" applyFont="1" applyBorder="1" applyAlignment="1">
      <alignment horizontal="center" vertical="center" wrapText="1"/>
    </xf>
    <xf numFmtId="0" fontId="93" fillId="0" borderId="15" xfId="0" applyFont="1" applyBorder="1" applyAlignment="1">
      <alignment horizontal="center" vertical="center" wrapText="1"/>
    </xf>
    <xf numFmtId="0" fontId="96" fillId="23" borderId="39" xfId="0" applyFont="1" applyFill="1" applyBorder="1" applyAlignment="1">
      <alignment horizontal="left" vertical="center" wrapText="1"/>
    </xf>
    <xf numFmtId="0" fontId="96" fillId="23" borderId="26" xfId="0" applyFont="1" applyFill="1" applyBorder="1" applyAlignment="1">
      <alignment horizontal="left" vertical="center" wrapText="1"/>
    </xf>
    <xf numFmtId="0" fontId="96" fillId="23" borderId="40" xfId="0" applyFont="1" applyFill="1" applyBorder="1" applyAlignment="1">
      <alignment horizontal="left" vertical="center" wrapText="1"/>
    </xf>
    <xf numFmtId="0" fontId="91" fillId="0" borderId="92" xfId="0" applyFont="1" applyBorder="1" applyAlignment="1">
      <alignment horizontal="center" vertical="center" wrapText="1"/>
    </xf>
    <xf numFmtId="0" fontId="90" fillId="0" borderId="86" xfId="0" applyFont="1" applyBorder="1" applyAlignment="1">
      <alignment horizontal="center" vertical="center" wrapText="1"/>
    </xf>
    <xf numFmtId="0" fontId="90" fillId="0" borderId="13" xfId="0" applyFont="1" applyBorder="1" applyAlignment="1">
      <alignment horizontal="center" vertical="center" wrapText="1"/>
    </xf>
    <xf numFmtId="0" fontId="91" fillId="0" borderId="93" xfId="0" applyFont="1" applyBorder="1" applyAlignment="1">
      <alignment horizontal="center" vertical="center" wrapText="1"/>
    </xf>
    <xf numFmtId="0" fontId="90" fillId="0" borderId="87" xfId="0" applyFont="1" applyBorder="1" applyAlignment="1">
      <alignment horizontal="center" vertical="center" wrapText="1"/>
    </xf>
    <xf numFmtId="0" fontId="90" fillId="0" borderId="15" xfId="0" applyFont="1" applyBorder="1" applyAlignment="1">
      <alignment horizontal="center" vertical="center" wrapText="1"/>
    </xf>
    <xf numFmtId="0" fontId="91" fillId="0" borderId="38" xfId="0" applyFont="1" applyBorder="1" applyAlignment="1">
      <alignment horizontal="center" vertical="center" wrapText="1"/>
    </xf>
    <xf numFmtId="0" fontId="91" fillId="0" borderId="37" xfId="0" applyFont="1" applyBorder="1" applyAlignment="1">
      <alignment horizontal="center" vertical="center" wrapText="1"/>
    </xf>
    <xf numFmtId="0" fontId="92" fillId="0" borderId="93" xfId="0" applyFont="1" applyBorder="1" applyAlignment="1">
      <alignment horizontal="center" vertical="center"/>
    </xf>
    <xf numFmtId="0" fontId="92" fillId="0" borderId="87" xfId="0" applyFont="1" applyBorder="1" applyAlignment="1">
      <alignment horizontal="center" vertical="center"/>
    </xf>
    <xf numFmtId="0" fontId="92" fillId="0" borderId="15" xfId="0" applyFont="1" applyBorder="1" applyAlignment="1">
      <alignment horizontal="center" vertical="center"/>
    </xf>
    <xf numFmtId="172" fontId="23" fillId="4" borderId="42" xfId="1" applyNumberFormat="1" applyFont="1" applyFill="1" applyBorder="1" applyAlignment="1" applyProtection="1">
      <alignment horizontal="center" vertical="center"/>
    </xf>
    <xf numFmtId="172" fontId="23" fillId="4" borderId="34" xfId="1" applyNumberFormat="1" applyFont="1" applyFill="1" applyBorder="1" applyAlignment="1" applyProtection="1">
      <alignment horizontal="center" vertical="center"/>
    </xf>
    <xf numFmtId="172" fontId="23" fillId="4" borderId="35" xfId="1" applyNumberFormat="1" applyFont="1" applyFill="1" applyBorder="1" applyAlignment="1" applyProtection="1">
      <alignment horizontal="center" vertical="center"/>
    </xf>
    <xf numFmtId="0" fontId="24" fillId="2" borderId="17" xfId="0" applyFont="1" applyFill="1" applyBorder="1" applyAlignment="1">
      <alignment horizontal="right" vertical="center"/>
    </xf>
    <xf numFmtId="0" fontId="24" fillId="2" borderId="18" xfId="0" applyFont="1" applyFill="1" applyBorder="1" applyAlignment="1">
      <alignment horizontal="right" vertical="center"/>
    </xf>
    <xf numFmtId="0" fontId="24" fillId="2" borderId="19" xfId="0" applyFont="1" applyFill="1" applyBorder="1" applyAlignment="1">
      <alignment horizontal="right" vertical="center"/>
    </xf>
    <xf numFmtId="0" fontId="24" fillId="25" borderId="17" xfId="0" applyFont="1" applyFill="1" applyBorder="1" applyAlignment="1">
      <alignment horizontal="right" vertical="center" wrapText="1"/>
    </xf>
    <xf numFmtId="0" fontId="24" fillId="25" borderId="18" xfId="0" applyFont="1" applyFill="1" applyBorder="1" applyAlignment="1">
      <alignment horizontal="right" vertical="center" wrapText="1"/>
    </xf>
    <xf numFmtId="0" fontId="24" fillId="25" borderId="19" xfId="0" applyFont="1" applyFill="1" applyBorder="1" applyAlignment="1">
      <alignment horizontal="right" vertical="center" wrapText="1"/>
    </xf>
    <xf numFmtId="0" fontId="23" fillId="0" borderId="22" xfId="0" applyFont="1" applyBorder="1" applyAlignment="1">
      <alignment horizontal="justify" vertical="center"/>
    </xf>
    <xf numFmtId="0" fontId="23" fillId="0" borderId="0" xfId="0" applyFont="1" applyBorder="1" applyAlignment="1">
      <alignment horizontal="justify" vertical="center"/>
    </xf>
    <xf numFmtId="0" fontId="23" fillId="0" borderId="23" xfId="0" applyFont="1" applyBorder="1" applyAlignment="1">
      <alignment horizontal="justify" vertical="center"/>
    </xf>
    <xf numFmtId="0" fontId="24" fillId="0" borderId="22" xfId="0" applyFont="1" applyBorder="1" applyAlignment="1">
      <alignment horizontal="left" wrapText="1"/>
    </xf>
    <xf numFmtId="0" fontId="24" fillId="0" borderId="0" xfId="0" applyFont="1" applyBorder="1" applyAlignment="1">
      <alignment horizontal="left" wrapText="1"/>
    </xf>
    <xf numFmtId="0" fontId="24" fillId="0" borderId="23" xfId="0" applyFont="1" applyBorder="1" applyAlignment="1">
      <alignment horizontal="left" wrapText="1"/>
    </xf>
    <xf numFmtId="0" fontId="50" fillId="25" borderId="39" xfId="0" applyFont="1" applyFill="1" applyBorder="1" applyAlignment="1">
      <alignment horizontal="left" vertical="center"/>
    </xf>
    <xf numFmtId="0" fontId="50" fillId="25" borderId="26" xfId="0" applyFont="1" applyFill="1" applyBorder="1" applyAlignment="1">
      <alignment horizontal="left" vertical="center"/>
    </xf>
    <xf numFmtId="0" fontId="50" fillId="25" borderId="44" xfId="0" applyFont="1" applyFill="1" applyBorder="1" applyAlignment="1">
      <alignment horizontal="left" vertical="center"/>
    </xf>
    <xf numFmtId="0" fontId="50" fillId="25" borderId="29" xfId="0" applyFont="1" applyFill="1" applyBorder="1" applyAlignment="1">
      <alignment horizontal="center" vertical="center"/>
    </xf>
    <xf numFmtId="0" fontId="50" fillId="25" borderId="30" xfId="0" applyFont="1" applyFill="1" applyBorder="1" applyAlignment="1">
      <alignment horizontal="center" vertical="center"/>
    </xf>
    <xf numFmtId="0" fontId="50" fillId="25" borderId="38" xfId="0" applyFont="1" applyFill="1" applyBorder="1" applyAlignment="1">
      <alignment horizontal="center" vertical="center" wrapText="1"/>
    </xf>
    <xf numFmtId="0" fontId="50" fillId="25" borderId="30" xfId="0" applyFont="1" applyFill="1" applyBorder="1" applyAlignment="1">
      <alignment horizontal="center" vertical="center" wrapText="1"/>
    </xf>
    <xf numFmtId="0" fontId="50" fillId="25" borderId="32" xfId="0" applyFont="1" applyFill="1" applyBorder="1" applyAlignment="1">
      <alignment horizontal="center" vertical="center" wrapText="1"/>
    </xf>
    <xf numFmtId="0" fontId="50" fillId="3" borderId="39" xfId="0" applyFont="1" applyFill="1" applyBorder="1" applyAlignment="1"/>
    <xf numFmtId="0" fontId="50" fillId="3" borderId="26" xfId="0" applyFont="1" applyFill="1" applyBorder="1" applyAlignment="1"/>
    <xf numFmtId="172" fontId="23" fillId="4" borderId="41" xfId="1" applyNumberFormat="1" applyFont="1" applyFill="1" applyBorder="1" applyAlignment="1" applyProtection="1">
      <alignment horizontal="center" vertical="center"/>
    </xf>
    <xf numFmtId="172" fontId="23" fillId="4" borderId="26" xfId="1" applyNumberFormat="1" applyFont="1" applyFill="1" applyBorder="1" applyAlignment="1" applyProtection="1">
      <alignment horizontal="center" vertical="center"/>
    </xf>
    <xf numFmtId="172" fontId="23" fillId="4" borderId="44" xfId="1" applyNumberFormat="1" applyFont="1" applyFill="1" applyBorder="1" applyAlignment="1" applyProtection="1">
      <alignment horizontal="center" vertical="center"/>
    </xf>
    <xf numFmtId="0" fontId="23" fillId="0" borderId="41" xfId="0" applyFont="1" applyBorder="1" applyAlignment="1" applyProtection="1">
      <alignment horizontal="left" vertical="center" wrapText="1"/>
      <protection locked="0"/>
    </xf>
    <xf numFmtId="0" fontId="23" fillId="0" borderId="26" xfId="0" applyFont="1" applyBorder="1" applyAlignment="1" applyProtection="1">
      <alignment horizontal="left" vertical="center" wrapText="1"/>
      <protection locked="0"/>
    </xf>
    <xf numFmtId="0" fontId="23" fillId="0" borderId="40" xfId="0" applyFont="1" applyBorder="1" applyAlignment="1" applyProtection="1">
      <alignment horizontal="left" vertical="center" wrapText="1"/>
      <protection locked="0"/>
    </xf>
    <xf numFmtId="171" fontId="23" fillId="0" borderId="41" xfId="0" applyNumberFormat="1" applyFont="1" applyBorder="1" applyAlignment="1" applyProtection="1">
      <alignment horizontal="center" vertical="center"/>
      <protection locked="0"/>
    </xf>
    <xf numFmtId="171" fontId="23" fillId="0" borderId="40" xfId="0" applyNumberFormat="1" applyFont="1" applyBorder="1" applyAlignment="1" applyProtection="1">
      <alignment horizontal="center" vertical="center"/>
      <protection locked="0"/>
    </xf>
    <xf numFmtId="0" fontId="23" fillId="2" borderId="42" xfId="0" applyFont="1" applyFill="1" applyBorder="1" applyAlignment="1" applyProtection="1">
      <alignment horizontal="left" vertical="center" wrapText="1"/>
      <protection locked="0"/>
    </xf>
    <xf numFmtId="0" fontId="23" fillId="2" borderId="34" xfId="0" applyFont="1" applyFill="1" applyBorder="1" applyAlignment="1" applyProtection="1">
      <alignment horizontal="left" vertical="center" wrapText="1"/>
      <protection locked="0"/>
    </xf>
    <xf numFmtId="0" fontId="23" fillId="2" borderId="43" xfId="0" applyFont="1" applyFill="1" applyBorder="1" applyAlignment="1" applyProtection="1">
      <alignment horizontal="left" vertical="center" wrapText="1"/>
      <protection locked="0"/>
    </xf>
    <xf numFmtId="171" fontId="23" fillId="2" borderId="42" xfId="0" applyNumberFormat="1" applyFont="1" applyFill="1" applyBorder="1" applyAlignment="1" applyProtection="1">
      <alignment horizontal="center" vertical="center"/>
      <protection locked="0"/>
    </xf>
    <xf numFmtId="171" fontId="23" fillId="2" borderId="43" xfId="0" applyNumberFormat="1" applyFont="1" applyFill="1" applyBorder="1" applyAlignment="1" applyProtection="1">
      <alignment horizontal="center" vertical="center"/>
      <protection locked="0"/>
    </xf>
    <xf numFmtId="0" fontId="24" fillId="2" borderId="17" xfId="0" applyFont="1" applyFill="1" applyBorder="1" applyAlignment="1">
      <alignment horizontal="right"/>
    </xf>
    <xf numFmtId="0" fontId="24" fillId="2" borderId="18" xfId="0" applyFont="1" applyFill="1" applyBorder="1" applyAlignment="1">
      <alignment horizontal="right"/>
    </xf>
    <xf numFmtId="0" fontId="24" fillId="2" borderId="19" xfId="0" applyFont="1" applyFill="1" applyBorder="1" applyAlignment="1">
      <alignment horizontal="right"/>
    </xf>
    <xf numFmtId="0" fontId="24" fillId="25" borderId="17" xfId="0" applyFont="1" applyFill="1" applyBorder="1" applyAlignment="1">
      <alignment horizontal="right"/>
    </xf>
    <xf numFmtId="0" fontId="24" fillId="25" borderId="18" xfId="0" applyFont="1" applyFill="1" applyBorder="1" applyAlignment="1">
      <alignment horizontal="right"/>
    </xf>
    <xf numFmtId="0" fontId="24" fillId="25" borderId="19" xfId="0" applyFont="1" applyFill="1" applyBorder="1" applyAlignment="1">
      <alignment horizontal="right"/>
    </xf>
    <xf numFmtId="0" fontId="50" fillId="25" borderId="3" xfId="0" applyFont="1" applyFill="1" applyBorder="1" applyAlignment="1">
      <alignment horizontal="center" vertical="center" wrapText="1"/>
    </xf>
    <xf numFmtId="4" fontId="23" fillId="0" borderId="41" xfId="0" applyNumberFormat="1" applyFont="1" applyBorder="1" applyAlignment="1" applyProtection="1">
      <alignment horizontal="center" vertical="center"/>
      <protection locked="0"/>
    </xf>
    <xf numFmtId="4" fontId="23" fillId="0" borderId="40" xfId="0" applyNumberFormat="1" applyFont="1" applyBorder="1" applyAlignment="1" applyProtection="1">
      <alignment horizontal="center" vertical="center"/>
      <protection locked="0"/>
    </xf>
    <xf numFmtId="0" fontId="23" fillId="0" borderId="41" xfId="5" applyBorder="1" applyAlignment="1" applyProtection="1">
      <alignment horizontal="left" vertical="center" wrapText="1"/>
      <protection locked="0"/>
    </xf>
    <xf numFmtId="0" fontId="23" fillId="0" borderId="26" xfId="5" applyBorder="1" applyAlignment="1" applyProtection="1">
      <alignment horizontal="left" vertical="center" wrapText="1"/>
      <protection locked="0"/>
    </xf>
    <xf numFmtId="0" fontId="23" fillId="0" borderId="40" xfId="5" applyBorder="1" applyAlignment="1" applyProtection="1">
      <alignment horizontal="left" vertical="center" wrapText="1"/>
      <protection locked="0"/>
    </xf>
    <xf numFmtId="0" fontId="23" fillId="0" borderId="42" xfId="0" applyFont="1" applyBorder="1" applyAlignment="1" applyProtection="1">
      <alignment horizontal="left" vertical="center" wrapText="1"/>
      <protection locked="0"/>
    </xf>
    <xf numFmtId="0" fontId="23" fillId="0" borderId="34" xfId="0" applyFont="1" applyBorder="1" applyAlignment="1" applyProtection="1">
      <alignment horizontal="left" vertical="center" wrapText="1"/>
      <protection locked="0"/>
    </xf>
    <xf numFmtId="0" fontId="23" fillId="0" borderId="43" xfId="0" applyFont="1" applyBorder="1" applyAlignment="1" applyProtection="1">
      <alignment horizontal="left" vertical="center" wrapText="1"/>
      <protection locked="0"/>
    </xf>
    <xf numFmtId="0" fontId="24" fillId="2" borderId="24" xfId="0" applyFont="1" applyFill="1" applyBorder="1" applyAlignment="1">
      <alignment horizontal="right"/>
    </xf>
    <xf numFmtId="0" fontId="24" fillId="2" borderId="14" xfId="0" applyFont="1" applyFill="1" applyBorder="1" applyAlignment="1">
      <alignment horizontal="right"/>
    </xf>
    <xf numFmtId="0" fontId="24" fillId="2" borderId="25" xfId="0" applyFont="1" applyFill="1" applyBorder="1" applyAlignment="1">
      <alignment horizontal="right"/>
    </xf>
    <xf numFmtId="0" fontId="23" fillId="0" borderId="45" xfId="0" applyFont="1" applyBorder="1" applyAlignment="1" applyProtection="1">
      <alignment horizontal="left" vertical="center" wrapText="1"/>
      <protection locked="0"/>
    </xf>
    <xf numFmtId="172" fontId="23" fillId="0" borderId="42" xfId="0" applyNumberFormat="1" applyFont="1" applyBorder="1" applyAlignment="1" applyProtection="1">
      <alignment horizontal="right" vertical="center" wrapText="1"/>
      <protection locked="0"/>
    </xf>
    <xf numFmtId="172" fontId="23" fillId="0" borderId="43" xfId="0" applyNumberFormat="1" applyFont="1" applyBorder="1" applyAlignment="1" applyProtection="1">
      <alignment horizontal="right" vertical="center" wrapText="1"/>
      <protection locked="0"/>
    </xf>
    <xf numFmtId="0" fontId="50" fillId="25" borderId="39" xfId="0" applyFont="1" applyFill="1" applyBorder="1" applyAlignment="1">
      <alignment horizontal="left" vertical="center" wrapText="1"/>
    </xf>
    <xf numFmtId="0" fontId="50" fillId="25" borderId="26" xfId="0" applyFont="1" applyFill="1" applyBorder="1" applyAlignment="1">
      <alignment horizontal="left" vertical="center" wrapText="1"/>
    </xf>
    <xf numFmtId="0" fontId="50" fillId="25" borderId="44" xfId="0" applyFont="1" applyFill="1" applyBorder="1" applyAlignment="1">
      <alignment horizontal="left" vertical="center" wrapText="1"/>
    </xf>
    <xf numFmtId="0" fontId="23" fillId="0" borderId="6" xfId="5" applyBorder="1" applyAlignment="1" applyProtection="1">
      <alignment horizontal="left" vertical="center" wrapText="1"/>
      <protection locked="0"/>
    </xf>
    <xf numFmtId="0" fontId="23" fillId="0" borderId="7" xfId="5" applyBorder="1" applyAlignment="1" applyProtection="1">
      <alignment horizontal="left" vertical="center" wrapText="1"/>
      <protection locked="0"/>
    </xf>
    <xf numFmtId="0" fontId="23" fillId="0" borderId="69" xfId="5" applyBorder="1" applyAlignment="1" applyProtection="1">
      <alignment horizontal="left" vertical="center" wrapText="1"/>
      <protection locked="0"/>
    </xf>
    <xf numFmtId="0" fontId="23" fillId="0" borderId="5" xfId="0" applyFont="1" applyBorder="1" applyAlignment="1" applyProtection="1">
      <alignment horizontal="left" vertical="center" wrapText="1"/>
      <protection locked="0"/>
    </xf>
    <xf numFmtId="172" fontId="23" fillId="0" borderId="41" xfId="0" applyNumberFormat="1" applyFont="1" applyBorder="1" applyAlignment="1" applyProtection="1">
      <alignment horizontal="right" vertical="center" wrapText="1"/>
      <protection locked="0"/>
    </xf>
    <xf numFmtId="172" fontId="23" fillId="0" borderId="40" xfId="0" applyNumberFormat="1" applyFont="1" applyBorder="1" applyAlignment="1" applyProtection="1">
      <alignment horizontal="right" vertical="center" wrapText="1"/>
      <protection locked="0"/>
    </xf>
    <xf numFmtId="172" fontId="23" fillId="0" borderId="41" xfId="2" applyNumberFormat="1" applyFont="1" applyFill="1" applyBorder="1" applyAlignment="1" applyProtection="1">
      <alignment horizontal="right" vertical="center" wrapText="1"/>
      <protection locked="0"/>
    </xf>
    <xf numFmtId="172" fontId="23" fillId="0" borderId="40" xfId="2" applyNumberFormat="1" applyFont="1" applyFill="1" applyBorder="1" applyAlignment="1" applyProtection="1">
      <alignment horizontal="right" vertical="center" wrapText="1"/>
      <protection locked="0"/>
    </xf>
    <xf numFmtId="0" fontId="23" fillId="0" borderId="5" xfId="7" applyFont="1" applyBorder="1" applyAlignment="1" applyProtection="1">
      <alignment horizontal="left" vertical="center" wrapText="1"/>
      <protection locked="0"/>
    </xf>
    <xf numFmtId="182" fontId="23" fillId="0" borderId="5" xfId="0" applyNumberFormat="1" applyFont="1" applyBorder="1" applyAlignment="1" applyProtection="1">
      <alignment horizontal="center" vertical="center" wrapText="1"/>
      <protection locked="0"/>
    </xf>
    <xf numFmtId="0" fontId="23" fillId="0" borderId="45" xfId="5" applyBorder="1" applyAlignment="1" applyProtection="1">
      <alignment horizontal="left" vertical="center" wrapText="1"/>
      <protection locked="0"/>
    </xf>
    <xf numFmtId="10" fontId="23" fillId="0" borderId="45" xfId="3" applyNumberFormat="1" applyFont="1" applyFill="1" applyBorder="1" applyAlignment="1" applyProtection="1">
      <alignment horizontal="center" vertical="center"/>
      <protection locked="0"/>
    </xf>
    <xf numFmtId="182" fontId="23" fillId="4" borderId="67" xfId="0" applyNumberFormat="1" applyFont="1" applyFill="1" applyBorder="1" applyAlignment="1" applyProtection="1">
      <alignment horizontal="center" vertical="center" wrapText="1"/>
      <protection locked="0"/>
    </xf>
    <xf numFmtId="0" fontId="41" fillId="5" borderId="66" xfId="0" applyFont="1" applyFill="1" applyBorder="1" applyAlignment="1">
      <alignment horizontal="center"/>
    </xf>
    <xf numFmtId="0" fontId="41" fillId="5" borderId="7" xfId="0" applyFont="1" applyFill="1" applyBorder="1" applyAlignment="1">
      <alignment horizontal="center"/>
    </xf>
    <xf numFmtId="0" fontId="41" fillId="5" borderId="8" xfId="0" applyFont="1" applyFill="1" applyBorder="1" applyAlignment="1">
      <alignment horizontal="center"/>
    </xf>
    <xf numFmtId="0" fontId="23" fillId="0" borderId="67" xfId="7" applyFont="1" applyBorder="1" applyAlignment="1" applyProtection="1">
      <alignment horizontal="left" vertical="center" wrapText="1"/>
      <protection locked="0"/>
    </xf>
    <xf numFmtId="0" fontId="50" fillId="24" borderId="73" xfId="0" applyFont="1" applyFill="1" applyBorder="1" applyAlignment="1">
      <alignment horizontal="center" vertical="center" wrapText="1"/>
    </xf>
    <xf numFmtId="0" fontId="50" fillId="24" borderId="74" xfId="0" applyFont="1" applyFill="1" applyBorder="1" applyAlignment="1">
      <alignment horizontal="center" vertical="center" wrapText="1"/>
    </xf>
    <xf numFmtId="0" fontId="50" fillId="24" borderId="75" xfId="0" applyFont="1" applyFill="1" applyBorder="1" applyAlignment="1">
      <alignment horizontal="center" vertical="center" wrapText="1"/>
    </xf>
    <xf numFmtId="0" fontId="50" fillId="24" borderId="3" xfId="0" applyFont="1" applyFill="1" applyBorder="1" applyAlignment="1">
      <alignment horizontal="center" vertical="center" wrapText="1"/>
    </xf>
    <xf numFmtId="0" fontId="50" fillId="25" borderId="3" xfId="0" applyFont="1" applyFill="1" applyBorder="1" applyAlignment="1">
      <alignment horizontal="center" vertical="center"/>
    </xf>
    <xf numFmtId="0" fontId="56" fillId="3" borderId="45" xfId="0" applyFont="1" applyFill="1" applyBorder="1" applyAlignment="1">
      <alignment horizontal="center" vertical="center" wrapText="1"/>
    </xf>
    <xf numFmtId="0" fontId="50" fillId="3" borderId="45" xfId="0" applyFont="1" applyFill="1" applyBorder="1" applyAlignment="1">
      <alignment horizontal="center" vertical="center" wrapText="1"/>
    </xf>
    <xf numFmtId="0" fontId="63" fillId="4" borderId="22" xfId="8" applyFont="1" applyFill="1" applyBorder="1" applyAlignment="1" applyProtection="1">
      <alignment horizontal="left" vertical="center"/>
      <protection locked="0"/>
    </xf>
    <xf numFmtId="0" fontId="63" fillId="4" borderId="0" xfId="8" applyFont="1" applyFill="1" applyAlignment="1" applyProtection="1">
      <alignment horizontal="left" vertical="center"/>
      <protection locked="0"/>
    </xf>
    <xf numFmtId="0" fontId="24" fillId="4" borderId="22" xfId="8" applyFont="1" applyFill="1" applyBorder="1" applyAlignment="1" applyProtection="1">
      <alignment horizontal="left" vertical="center"/>
      <protection locked="0"/>
    </xf>
    <xf numFmtId="0" fontId="24" fillId="4" borderId="0" xfId="8" applyFont="1" applyFill="1" applyAlignment="1" applyProtection="1">
      <alignment horizontal="left" vertical="center"/>
      <protection locked="0"/>
    </xf>
    <xf numFmtId="0" fontId="24" fillId="4" borderId="0" xfId="8" applyFont="1" applyFill="1" applyAlignment="1" applyProtection="1">
      <alignment horizontal="center" vertical="center"/>
      <protection locked="0"/>
    </xf>
    <xf numFmtId="0" fontId="23" fillId="4" borderId="7" xfId="8" applyFont="1" applyFill="1" applyBorder="1" applyAlignment="1" applyProtection="1">
      <alignment horizontal="center"/>
      <protection locked="0"/>
    </xf>
    <xf numFmtId="0" fontId="23" fillId="4" borderId="14" xfId="8" applyFont="1" applyFill="1" applyBorder="1" applyAlignment="1" applyProtection="1">
      <alignment horizontal="center"/>
      <protection locked="0"/>
    </xf>
    <xf numFmtId="0" fontId="23" fillId="4" borderId="25" xfId="8" applyFont="1" applyFill="1" applyBorder="1" applyAlignment="1" applyProtection="1">
      <alignment horizontal="center"/>
      <protection locked="0"/>
    </xf>
    <xf numFmtId="0" fontId="60" fillId="3" borderId="64" xfId="4" applyFont="1" applyFill="1" applyBorder="1" applyAlignment="1">
      <alignment horizontal="center" vertical="center"/>
    </xf>
    <xf numFmtId="0" fontId="60" fillId="3" borderId="13" xfId="4" applyFont="1" applyFill="1" applyBorder="1" applyAlignment="1">
      <alignment horizontal="center" vertical="center"/>
    </xf>
    <xf numFmtId="0" fontId="60" fillId="3" borderId="9" xfId="4" applyFont="1" applyFill="1" applyBorder="1" applyAlignment="1">
      <alignment horizontal="center" vertical="center"/>
    </xf>
    <xf numFmtId="0" fontId="60" fillId="3" borderId="15" xfId="4" applyFont="1" applyFill="1" applyBorder="1" applyAlignment="1">
      <alignment horizontal="center" vertical="center"/>
    </xf>
    <xf numFmtId="0" fontId="24" fillId="3" borderId="14" xfId="8" applyFont="1" applyFill="1" applyBorder="1" applyAlignment="1">
      <alignment horizontal="center"/>
    </xf>
    <xf numFmtId="0" fontId="24" fillId="3" borderId="25" xfId="8" applyFont="1" applyFill="1" applyBorder="1" applyAlignment="1">
      <alignment horizontal="center"/>
    </xf>
    <xf numFmtId="0" fontId="24" fillId="4" borderId="2" xfId="8" applyFont="1" applyFill="1" applyBorder="1" applyAlignment="1" applyProtection="1">
      <alignment horizontal="center"/>
      <protection locked="0"/>
    </xf>
    <xf numFmtId="0" fontId="24" fillId="4" borderId="0" xfId="8" applyFont="1" applyFill="1" applyAlignment="1" applyProtection="1">
      <alignment horizontal="center"/>
      <protection locked="0"/>
    </xf>
    <xf numFmtId="0" fontId="24" fillId="4" borderId="0" xfId="8" applyFont="1" applyFill="1" applyAlignment="1" applyProtection="1">
      <alignment horizontal="center" vertical="top"/>
      <protection locked="0"/>
    </xf>
    <xf numFmtId="0" fontId="63" fillId="4" borderId="0" xfId="8" applyFont="1" applyFill="1" applyAlignment="1" applyProtection="1">
      <alignment horizontal="center" vertical="top"/>
      <protection locked="0"/>
    </xf>
    <xf numFmtId="0" fontId="23" fillId="4" borderId="20" xfId="8" applyFont="1" applyFill="1" applyBorder="1" applyAlignment="1">
      <alignment horizontal="center"/>
    </xf>
    <xf numFmtId="0" fontId="23" fillId="4" borderId="22" xfId="8" applyFont="1" applyFill="1" applyBorder="1" applyAlignment="1">
      <alignment horizontal="center"/>
    </xf>
    <xf numFmtId="0" fontId="23" fillId="4" borderId="24" xfId="8" applyFont="1" applyFill="1" applyBorder="1" applyAlignment="1">
      <alignment horizontal="center"/>
    </xf>
    <xf numFmtId="0" fontId="50" fillId="3" borderId="2" xfId="8" applyFont="1" applyFill="1" applyBorder="1" applyAlignment="1">
      <alignment horizontal="center"/>
    </xf>
    <xf numFmtId="0" fontId="50" fillId="3" borderId="4" xfId="8" applyFont="1" applyFill="1" applyBorder="1" applyAlignment="1">
      <alignment horizontal="center"/>
    </xf>
    <xf numFmtId="0" fontId="60" fillId="3" borderId="63" xfId="4" applyFont="1" applyFill="1" applyBorder="1" applyAlignment="1">
      <alignment horizontal="center" vertical="center"/>
    </xf>
    <xf numFmtId="0" fontId="60" fillId="3" borderId="27" xfId="4" applyFont="1" applyFill="1" applyBorder="1" applyAlignment="1">
      <alignment horizontal="center" vertical="center"/>
    </xf>
    <xf numFmtId="0" fontId="60" fillId="3" borderId="1" xfId="4" applyFont="1" applyFill="1" applyBorder="1" applyAlignment="1">
      <alignment horizontal="center" vertical="center"/>
    </xf>
    <xf numFmtId="0" fontId="60" fillId="3" borderId="2" xfId="4" applyFont="1" applyFill="1" applyBorder="1" applyAlignment="1">
      <alignment horizontal="center" vertical="center"/>
    </xf>
    <xf numFmtId="0" fontId="60" fillId="3" borderId="6" xfId="4" applyFont="1" applyFill="1" applyBorder="1" applyAlignment="1">
      <alignment horizontal="center" vertical="center"/>
    </xf>
    <xf numFmtId="0" fontId="60" fillId="3" borderId="7" xfId="4" applyFont="1" applyFill="1" applyBorder="1" applyAlignment="1">
      <alignment horizontal="center" vertical="center"/>
    </xf>
    <xf numFmtId="0" fontId="23" fillId="3" borderId="70" xfId="4" applyFont="1" applyFill="1" applyBorder="1" applyAlignment="1">
      <alignment horizontal="center" vertical="center"/>
    </xf>
    <xf numFmtId="0" fontId="23" fillId="3" borderId="71" xfId="4" applyFont="1" applyFill="1" applyBorder="1" applyAlignment="1">
      <alignment horizontal="center" vertical="center"/>
    </xf>
    <xf numFmtId="0" fontId="23" fillId="3" borderId="16" xfId="4" applyFont="1" applyFill="1" applyBorder="1" applyAlignment="1">
      <alignment horizontal="center" vertical="center"/>
    </xf>
    <xf numFmtId="0" fontId="55" fillId="3" borderId="0" xfId="8" applyFont="1" applyFill="1" applyAlignment="1">
      <alignment horizontal="center"/>
    </xf>
    <xf numFmtId="0" fontId="55" fillId="3" borderId="23" xfId="8" applyFont="1" applyFill="1" applyBorder="1" applyAlignment="1">
      <alignment horizontal="center"/>
    </xf>
    <xf numFmtId="0" fontId="24" fillId="3" borderId="0" xfId="8" applyFont="1" applyFill="1" applyAlignment="1">
      <alignment horizontal="center" vertical="center"/>
    </xf>
    <xf numFmtId="0" fontId="24" fillId="3" borderId="23" xfId="8" applyFont="1" applyFill="1" applyBorder="1" applyAlignment="1">
      <alignment horizontal="center" vertical="center"/>
    </xf>
    <xf numFmtId="0" fontId="60" fillId="3" borderId="65" xfId="8" applyFont="1" applyFill="1" applyBorder="1" applyAlignment="1">
      <alignment horizontal="center" vertical="center"/>
    </xf>
    <xf numFmtId="0" fontId="60" fillId="3" borderId="10" xfId="4" applyFont="1" applyFill="1" applyBorder="1" applyAlignment="1">
      <alignment horizontal="center" vertical="center"/>
    </xf>
    <xf numFmtId="0" fontId="60" fillId="3" borderId="11" xfId="4" applyFont="1" applyFill="1" applyBorder="1" applyAlignment="1">
      <alignment horizontal="center" vertical="center"/>
    </xf>
    <xf numFmtId="0" fontId="23" fillId="0" borderId="22" xfId="7" applyFont="1" applyBorder="1" applyAlignment="1">
      <alignment horizontal="justify" vertical="center"/>
    </xf>
    <xf numFmtId="0" fontId="23" fillId="0" borderId="0" xfId="7" applyFont="1" applyBorder="1" applyAlignment="1">
      <alignment horizontal="justify" vertical="center"/>
    </xf>
    <xf numFmtId="0" fontId="23" fillId="0" borderId="23" xfId="7" applyFont="1" applyBorder="1" applyAlignment="1">
      <alignment horizontal="justify" vertical="center"/>
    </xf>
    <xf numFmtId="0" fontId="24" fillId="0" borderId="22" xfId="7" applyFont="1" applyBorder="1" applyAlignment="1">
      <alignment horizontal="left" wrapText="1"/>
    </xf>
    <xf numFmtId="0" fontId="24" fillId="0" borderId="0" xfId="7" applyFont="1" applyBorder="1" applyAlignment="1">
      <alignment horizontal="left" wrapText="1"/>
    </xf>
    <xf numFmtId="0" fontId="24" fillId="0" borderId="23" xfId="7" applyFont="1" applyBorder="1" applyAlignment="1">
      <alignment horizontal="left" wrapText="1"/>
    </xf>
    <xf numFmtId="0" fontId="50" fillId="3" borderId="39" xfId="7" applyFont="1" applyFill="1" applyBorder="1" applyAlignment="1"/>
    <xf numFmtId="0" fontId="50" fillId="3" borderId="26" xfId="7" applyFont="1" applyFill="1" applyBorder="1" applyAlignment="1"/>
    <xf numFmtId="172" fontId="23" fillId="4" borderId="41" xfId="10" applyNumberFormat="1" applyFont="1" applyFill="1" applyBorder="1" applyAlignment="1" applyProtection="1">
      <alignment horizontal="center" vertical="center"/>
    </xf>
    <xf numFmtId="172" fontId="23" fillId="4" borderId="26" xfId="10" applyNumberFormat="1" applyFont="1" applyFill="1" applyBorder="1" applyAlignment="1" applyProtection="1">
      <alignment horizontal="center" vertical="center"/>
    </xf>
    <xf numFmtId="172" fontId="23" fillId="4" borderId="44" xfId="10" applyNumberFormat="1" applyFont="1" applyFill="1" applyBorder="1" applyAlignment="1" applyProtection="1">
      <alignment horizontal="center" vertical="center"/>
    </xf>
    <xf numFmtId="172" fontId="23" fillId="4" borderId="42" xfId="10" applyNumberFormat="1" applyFont="1" applyFill="1" applyBorder="1" applyAlignment="1" applyProtection="1">
      <alignment horizontal="center" vertical="center"/>
    </xf>
    <xf numFmtId="172" fontId="23" fillId="4" borderId="34" xfId="10" applyNumberFormat="1" applyFont="1" applyFill="1" applyBorder="1" applyAlignment="1" applyProtection="1">
      <alignment horizontal="center" vertical="center"/>
    </xf>
    <xf numFmtId="172" fontId="23" fillId="4" borderId="35" xfId="10" applyNumberFormat="1" applyFont="1" applyFill="1" applyBorder="1" applyAlignment="1" applyProtection="1">
      <alignment horizontal="center" vertical="center"/>
    </xf>
    <xf numFmtId="0" fontId="24" fillId="2" borderId="17" xfId="7" applyFont="1" applyFill="1" applyBorder="1" applyAlignment="1">
      <alignment horizontal="right" vertical="center"/>
    </xf>
    <xf numFmtId="0" fontId="24" fillId="2" borderId="18" xfId="7" applyFont="1" applyFill="1" applyBorder="1" applyAlignment="1">
      <alignment horizontal="right" vertical="center"/>
    </xf>
    <xf numFmtId="0" fontId="24" fillId="2" borderId="19" xfId="7" applyFont="1" applyFill="1" applyBorder="1" applyAlignment="1">
      <alignment horizontal="right" vertical="center"/>
    </xf>
    <xf numFmtId="0" fontId="24" fillId="25" borderId="17" xfId="7" applyFont="1" applyFill="1" applyBorder="1" applyAlignment="1">
      <alignment horizontal="right" vertical="center" wrapText="1"/>
    </xf>
    <xf numFmtId="0" fontId="24" fillId="25" borderId="18" xfId="7" applyFont="1" applyFill="1" applyBorder="1" applyAlignment="1">
      <alignment horizontal="right" vertical="center" wrapText="1"/>
    </xf>
    <xf numFmtId="0" fontId="24" fillId="25" borderId="19" xfId="7" applyFont="1" applyFill="1" applyBorder="1" applyAlignment="1">
      <alignment horizontal="right" vertical="center" wrapText="1"/>
    </xf>
    <xf numFmtId="0" fontId="23" fillId="2" borderId="42" xfId="7" applyFont="1" applyFill="1" applyBorder="1" applyAlignment="1" applyProtection="1">
      <alignment horizontal="left" vertical="center" wrapText="1"/>
      <protection locked="0"/>
    </xf>
    <xf numFmtId="0" fontId="23" fillId="2" borderId="34" xfId="7" applyFont="1" applyFill="1" applyBorder="1" applyAlignment="1" applyProtection="1">
      <alignment horizontal="left" vertical="center" wrapText="1"/>
      <protection locked="0"/>
    </xf>
    <xf numFmtId="0" fontId="23" fillId="2" borderId="43" xfId="7" applyFont="1" applyFill="1" applyBorder="1" applyAlignment="1" applyProtection="1">
      <alignment horizontal="left" vertical="center" wrapText="1"/>
      <protection locked="0"/>
    </xf>
    <xf numFmtId="171" fontId="23" fillId="2" borderId="42" xfId="7" applyNumberFormat="1" applyFont="1" applyFill="1" applyBorder="1" applyAlignment="1" applyProtection="1">
      <alignment horizontal="center" vertical="center"/>
      <protection locked="0"/>
    </xf>
    <xf numFmtId="171" fontId="23" fillId="2" borderId="43" xfId="7" applyNumberFormat="1" applyFont="1" applyFill="1" applyBorder="1" applyAlignment="1" applyProtection="1">
      <alignment horizontal="center" vertical="center"/>
      <protection locked="0"/>
    </xf>
    <xf numFmtId="0" fontId="24" fillId="2" borderId="17" xfId="7" applyFont="1" applyFill="1" applyBorder="1" applyAlignment="1">
      <alignment horizontal="right"/>
    </xf>
    <xf numFmtId="0" fontId="24" fillId="2" borderId="18" xfId="7" applyFont="1" applyFill="1" applyBorder="1" applyAlignment="1">
      <alignment horizontal="right"/>
    </xf>
    <xf numFmtId="0" fontId="24" fillId="2" borderId="19" xfId="7" applyFont="1" applyFill="1" applyBorder="1" applyAlignment="1">
      <alignment horizontal="right"/>
    </xf>
    <xf numFmtId="0" fontId="24" fillId="25" borderId="17" xfId="7" applyFont="1" applyFill="1" applyBorder="1" applyAlignment="1">
      <alignment horizontal="right"/>
    </xf>
    <xf numFmtId="0" fontId="24" fillId="25" borderId="18" xfId="7" applyFont="1" applyFill="1" applyBorder="1" applyAlignment="1">
      <alignment horizontal="right"/>
    </xf>
    <xf numFmtId="0" fontId="24" fillId="25" borderId="19" xfId="7" applyFont="1" applyFill="1" applyBorder="1" applyAlignment="1">
      <alignment horizontal="right"/>
    </xf>
    <xf numFmtId="0" fontId="50" fillId="25" borderId="39" xfId="7" applyFont="1" applyFill="1" applyBorder="1" applyAlignment="1">
      <alignment horizontal="left" vertical="center"/>
    </xf>
    <xf numFmtId="0" fontId="50" fillId="25" borderId="26" xfId="7" applyFont="1" applyFill="1" applyBorder="1" applyAlignment="1">
      <alignment horizontal="left" vertical="center"/>
    </xf>
    <xf numFmtId="0" fontId="50" fillId="25" borderId="44" xfId="7" applyFont="1" applyFill="1" applyBorder="1" applyAlignment="1">
      <alignment horizontal="left" vertical="center"/>
    </xf>
    <xf numFmtId="0" fontId="50" fillId="25" borderId="29" xfId="7" applyFont="1" applyFill="1" applyBorder="1" applyAlignment="1">
      <alignment horizontal="center" vertical="center"/>
    </xf>
    <xf numFmtId="0" fontId="50" fillId="25" borderId="30" xfId="7" applyFont="1" applyFill="1" applyBorder="1" applyAlignment="1">
      <alignment horizontal="center" vertical="center"/>
    </xf>
    <xf numFmtId="0" fontId="50" fillId="25" borderId="38" xfId="7" applyFont="1" applyFill="1" applyBorder="1" applyAlignment="1">
      <alignment horizontal="center" vertical="center" wrapText="1"/>
    </xf>
    <xf numFmtId="0" fontId="50" fillId="25" borderId="30" xfId="7" applyFont="1" applyFill="1" applyBorder="1" applyAlignment="1">
      <alignment horizontal="center" vertical="center" wrapText="1"/>
    </xf>
    <xf numFmtId="0" fontId="50" fillId="25" borderId="32" xfId="7" applyFont="1" applyFill="1" applyBorder="1" applyAlignment="1">
      <alignment horizontal="center" vertical="center" wrapText="1"/>
    </xf>
    <xf numFmtId="0" fontId="23" fillId="0" borderId="41" xfId="7" applyFont="1" applyBorder="1" applyAlignment="1" applyProtection="1">
      <alignment horizontal="left" vertical="center" wrapText="1"/>
      <protection locked="0"/>
    </xf>
    <xf numFmtId="0" fontId="23" fillId="0" borderId="26" xfId="7" applyFont="1" applyBorder="1" applyAlignment="1" applyProtection="1">
      <alignment horizontal="left" vertical="center" wrapText="1"/>
      <protection locked="0"/>
    </xf>
    <xf numFmtId="0" fontId="23" fillId="0" borderId="40" xfId="7" applyFont="1" applyBorder="1" applyAlignment="1" applyProtection="1">
      <alignment horizontal="left" vertical="center" wrapText="1"/>
      <protection locked="0"/>
    </xf>
    <xf numFmtId="171" fontId="23" fillId="0" borderId="41" xfId="7" applyNumberFormat="1" applyFont="1" applyBorder="1" applyAlignment="1" applyProtection="1">
      <alignment horizontal="center" vertical="center"/>
      <protection locked="0"/>
    </xf>
    <xf numFmtId="171" fontId="23" fillId="0" borderId="40" xfId="7" applyNumberFormat="1" applyFont="1" applyBorder="1" applyAlignment="1" applyProtection="1">
      <alignment horizontal="center" vertical="center"/>
      <protection locked="0"/>
    </xf>
    <xf numFmtId="0" fontId="23" fillId="0" borderId="6" xfId="7" applyFont="1" applyBorder="1" applyAlignment="1" applyProtection="1">
      <alignment horizontal="left" vertical="center" wrapText="1"/>
      <protection locked="0"/>
    </xf>
    <xf numFmtId="0" fontId="23" fillId="0" borderId="7" xfId="7" applyFont="1" applyBorder="1" applyAlignment="1" applyProtection="1">
      <alignment horizontal="left" vertical="center" wrapText="1"/>
      <protection locked="0"/>
    </xf>
    <xf numFmtId="171" fontId="23" fillId="0" borderId="6" xfId="7" applyNumberFormat="1" applyFont="1" applyBorder="1" applyAlignment="1" applyProtection="1">
      <alignment horizontal="center" vertical="center"/>
      <protection locked="0"/>
    </xf>
    <xf numFmtId="171" fontId="23" fillId="0" borderId="69" xfId="7" applyNumberFormat="1" applyFont="1" applyBorder="1" applyAlignment="1" applyProtection="1">
      <alignment horizontal="center" vertical="center"/>
      <protection locked="0"/>
    </xf>
    <xf numFmtId="0" fontId="23" fillId="0" borderId="42" xfId="7" applyFont="1" applyBorder="1" applyAlignment="1" applyProtection="1">
      <alignment horizontal="left" vertical="center" wrapText="1"/>
      <protection locked="0"/>
    </xf>
    <xf numFmtId="0" fontId="23" fillId="0" borderId="34" xfId="7" applyFont="1" applyBorder="1" applyAlignment="1" applyProtection="1">
      <alignment horizontal="left" vertical="center" wrapText="1"/>
      <protection locked="0"/>
    </xf>
    <xf numFmtId="0" fontId="23" fillId="0" borderId="43" xfId="7" applyFont="1" applyBorder="1" applyAlignment="1" applyProtection="1">
      <alignment horizontal="left" vertical="center" wrapText="1"/>
      <protection locked="0"/>
    </xf>
    <xf numFmtId="0" fontId="24" fillId="2" borderId="24" xfId="7" applyFont="1" applyFill="1" applyBorder="1" applyAlignment="1">
      <alignment horizontal="right"/>
    </xf>
    <xf numFmtId="0" fontId="24" fillId="2" borderId="14" xfId="7" applyFont="1" applyFill="1" applyBorder="1" applyAlignment="1">
      <alignment horizontal="right"/>
    </xf>
    <xf numFmtId="0" fontId="24" fillId="2" borderId="25" xfId="7" applyFont="1" applyFill="1" applyBorder="1" applyAlignment="1">
      <alignment horizontal="right"/>
    </xf>
    <xf numFmtId="0" fontId="50" fillId="25" borderId="3" xfId="7" applyFont="1" applyFill="1" applyBorder="1" applyAlignment="1">
      <alignment horizontal="center" vertical="center" wrapText="1"/>
    </xf>
    <xf numFmtId="0" fontId="50" fillId="25" borderId="39" xfId="7" applyFont="1" applyFill="1" applyBorder="1" applyAlignment="1">
      <alignment horizontal="left" vertical="center" wrapText="1"/>
    </xf>
    <xf numFmtId="0" fontId="50" fillId="25" borderId="26" xfId="7" applyFont="1" applyFill="1" applyBorder="1" applyAlignment="1">
      <alignment horizontal="left" vertical="center" wrapText="1"/>
    </xf>
    <xf numFmtId="0" fontId="50" fillId="25" borderId="44" xfId="7" applyFont="1" applyFill="1" applyBorder="1" applyAlignment="1">
      <alignment horizontal="left" vertical="center" wrapText="1"/>
    </xf>
    <xf numFmtId="172" fontId="23" fillId="0" borderId="41" xfId="7" applyNumberFormat="1" applyFont="1" applyBorder="1" applyAlignment="1" applyProtection="1">
      <alignment horizontal="right" vertical="center" wrapText="1"/>
      <protection locked="0"/>
    </xf>
    <xf numFmtId="172" fontId="23" fillId="0" borderId="40" xfId="7" applyNumberFormat="1" applyFont="1" applyBorder="1" applyAlignment="1" applyProtection="1">
      <alignment horizontal="right" vertical="center" wrapText="1"/>
      <protection locked="0"/>
    </xf>
    <xf numFmtId="0" fontId="23" fillId="0" borderId="45" xfId="7" applyFont="1" applyBorder="1" applyAlignment="1" applyProtection="1">
      <alignment horizontal="left" vertical="center" wrapText="1"/>
      <protection locked="0"/>
    </xf>
    <xf numFmtId="172" fontId="23" fillId="0" borderId="42" xfId="7" applyNumberFormat="1" applyFont="1" applyBorder="1" applyAlignment="1" applyProtection="1">
      <alignment horizontal="right" vertical="center" wrapText="1"/>
      <protection locked="0"/>
    </xf>
    <xf numFmtId="172" fontId="23" fillId="0" borderId="43" xfId="7" applyNumberFormat="1" applyFont="1" applyBorder="1" applyAlignment="1" applyProtection="1">
      <alignment horizontal="right" vertical="center" wrapText="1"/>
      <protection locked="0"/>
    </xf>
    <xf numFmtId="172" fontId="23" fillId="0" borderId="41" xfId="9" applyNumberFormat="1" applyFont="1" applyFill="1" applyBorder="1" applyAlignment="1" applyProtection="1">
      <alignment horizontal="right" vertical="center" wrapText="1"/>
      <protection locked="0"/>
    </xf>
    <xf numFmtId="172" fontId="23" fillId="0" borderId="40" xfId="9" applyNumberFormat="1" applyFont="1" applyFill="1" applyBorder="1" applyAlignment="1" applyProtection="1">
      <alignment horizontal="right" vertical="center" wrapText="1"/>
      <protection locked="0"/>
    </xf>
    <xf numFmtId="172" fontId="23" fillId="0" borderId="6" xfId="9" applyNumberFormat="1" applyFont="1" applyFill="1" applyBorder="1" applyAlignment="1" applyProtection="1">
      <alignment horizontal="right" vertical="center" wrapText="1"/>
      <protection locked="0"/>
    </xf>
    <xf numFmtId="172" fontId="23" fillId="0" borderId="69" xfId="9" applyNumberFormat="1" applyFont="1" applyFill="1" applyBorder="1" applyAlignment="1" applyProtection="1">
      <alignment horizontal="right" vertical="center" wrapText="1"/>
      <protection locked="0"/>
    </xf>
    <xf numFmtId="182" fontId="23" fillId="0" borderId="5" xfId="7" applyNumberFormat="1" applyFont="1" applyBorder="1" applyAlignment="1" applyProtection="1">
      <alignment horizontal="center" vertical="center" wrapText="1"/>
      <protection locked="0"/>
    </xf>
    <xf numFmtId="0" fontId="50" fillId="24" borderId="73" xfId="7" applyFont="1" applyFill="1" applyBorder="1" applyAlignment="1">
      <alignment horizontal="center" vertical="center" wrapText="1"/>
    </xf>
    <xf numFmtId="0" fontId="50" fillId="24" borderId="74" xfId="7" applyFont="1" applyFill="1" applyBorder="1" applyAlignment="1">
      <alignment horizontal="center" vertical="center" wrapText="1"/>
    </xf>
    <xf numFmtId="0" fontId="50" fillId="24" borderId="75" xfId="7" applyFont="1" applyFill="1" applyBorder="1" applyAlignment="1">
      <alignment horizontal="center" vertical="center" wrapText="1"/>
    </xf>
    <xf numFmtId="0" fontId="50" fillId="24" borderId="3" xfId="7" applyFont="1" applyFill="1" applyBorder="1" applyAlignment="1">
      <alignment horizontal="center" vertical="center" wrapText="1"/>
    </xf>
    <xf numFmtId="0" fontId="50" fillId="25" borderId="3" xfId="7" applyFont="1" applyFill="1" applyBorder="1" applyAlignment="1">
      <alignment horizontal="center" vertical="center"/>
    </xf>
    <xf numFmtId="0" fontId="50" fillId="3" borderId="45" xfId="7" applyFont="1" applyFill="1" applyBorder="1" applyAlignment="1">
      <alignment horizontal="center" vertical="center" wrapText="1"/>
    </xf>
    <xf numFmtId="0" fontId="23" fillId="0" borderId="67" xfId="0" applyFont="1" applyBorder="1" applyAlignment="1" applyProtection="1">
      <alignment horizontal="left" vertical="center" wrapText="1"/>
      <protection locked="0"/>
    </xf>
    <xf numFmtId="172" fontId="23" fillId="0" borderId="6" xfId="2" applyNumberFormat="1" applyFont="1" applyFill="1" applyBorder="1" applyAlignment="1" applyProtection="1">
      <alignment horizontal="right" vertical="center" wrapText="1"/>
      <protection locked="0"/>
    </xf>
    <xf numFmtId="172" fontId="23" fillId="0" borderId="69" xfId="2" applyNumberFormat="1" applyFont="1" applyFill="1" applyBorder="1" applyAlignment="1" applyProtection="1">
      <alignment horizontal="right" vertical="center" wrapText="1"/>
      <protection locked="0"/>
    </xf>
    <xf numFmtId="182" fontId="23" fillId="0" borderId="67" xfId="0" applyNumberFormat="1" applyFont="1" applyBorder="1" applyAlignment="1" applyProtection="1">
      <alignment horizontal="center" vertical="center" wrapText="1"/>
      <protection locked="0"/>
    </xf>
    <xf numFmtId="0" fontId="23" fillId="0" borderId="6" xfId="0" applyFont="1" applyBorder="1" applyAlignment="1" applyProtection="1">
      <alignment horizontal="left" vertical="center" wrapText="1"/>
      <protection locked="0"/>
    </xf>
    <xf numFmtId="0" fontId="23" fillId="0" borderId="7" xfId="0" applyFont="1" applyBorder="1" applyAlignment="1" applyProtection="1">
      <alignment horizontal="left" vertical="center" wrapText="1"/>
      <protection locked="0"/>
    </xf>
    <xf numFmtId="4" fontId="23" fillId="0" borderId="6" xfId="0" applyNumberFormat="1" applyFont="1" applyBorder="1" applyAlignment="1" applyProtection="1">
      <alignment horizontal="center" vertical="center"/>
      <protection locked="0"/>
    </xf>
    <xf numFmtId="4" fontId="23" fillId="0" borderId="69" xfId="0" applyNumberFormat="1" applyFont="1" applyBorder="1" applyAlignment="1" applyProtection="1">
      <alignment horizontal="center" vertical="center"/>
      <protection locked="0"/>
    </xf>
    <xf numFmtId="0" fontId="30" fillId="0" borderId="0" xfId="0" applyFont="1" applyAlignment="1">
      <alignment horizontal="left" vertical="center" wrapText="1"/>
    </xf>
    <xf numFmtId="4" fontId="23" fillId="0" borderId="6" xfId="7" applyNumberFormat="1" applyFont="1" applyBorder="1" applyAlignment="1" applyProtection="1">
      <alignment horizontal="center" vertical="center"/>
      <protection locked="0"/>
    </xf>
    <xf numFmtId="4" fontId="23" fillId="0" borderId="69" xfId="7" applyNumberFormat="1" applyFont="1" applyBorder="1" applyAlignment="1" applyProtection="1">
      <alignment horizontal="center" vertical="center"/>
      <protection locked="0"/>
    </xf>
    <xf numFmtId="0" fontId="23" fillId="0" borderId="0" xfId="0" applyFont="1" applyAlignment="1">
      <alignment horizontal="justify" vertical="center"/>
    </xf>
    <xf numFmtId="0" fontId="24" fillId="0" borderId="0" xfId="0" applyFont="1" applyAlignment="1">
      <alignment horizontal="left" wrapText="1"/>
    </xf>
    <xf numFmtId="0" fontId="50" fillId="3" borderId="39" xfId="0" applyFont="1" applyFill="1" applyBorder="1"/>
    <xf numFmtId="0" fontId="50" fillId="3" borderId="26" xfId="0" applyFont="1" applyFill="1" applyBorder="1"/>
    <xf numFmtId="172" fontId="23" fillId="4" borderId="41" xfId="81" applyNumberFormat="1" applyFont="1" applyFill="1" applyBorder="1" applyAlignment="1" applyProtection="1">
      <alignment horizontal="center" vertical="center"/>
    </xf>
    <xf numFmtId="172" fontId="23" fillId="4" borderId="26" xfId="81" applyNumberFormat="1" applyFont="1" applyFill="1" applyBorder="1" applyAlignment="1" applyProtection="1">
      <alignment horizontal="center" vertical="center"/>
    </xf>
    <xf numFmtId="172" fontId="23" fillId="4" borderId="44" xfId="81" applyNumberFormat="1" applyFont="1" applyFill="1" applyBorder="1" applyAlignment="1" applyProtection="1">
      <alignment horizontal="center" vertical="center"/>
    </xf>
    <xf numFmtId="172" fontId="23" fillId="4" borderId="42" xfId="81" applyNumberFormat="1" applyFont="1" applyFill="1" applyBorder="1" applyAlignment="1" applyProtection="1">
      <alignment horizontal="center" vertical="center"/>
    </xf>
    <xf numFmtId="172" fontId="23" fillId="4" borderId="34" xfId="81" applyNumberFormat="1" applyFont="1" applyFill="1" applyBorder="1" applyAlignment="1" applyProtection="1">
      <alignment horizontal="center" vertical="center"/>
    </xf>
    <xf numFmtId="172" fontId="23" fillId="4" borderId="35" xfId="81" applyNumberFormat="1" applyFont="1" applyFill="1" applyBorder="1" applyAlignment="1" applyProtection="1">
      <alignment horizontal="center" vertical="center"/>
    </xf>
    <xf numFmtId="171" fontId="23" fillId="0" borderId="6" xfId="0" applyNumberFormat="1" applyFont="1" applyBorder="1" applyAlignment="1" applyProtection="1">
      <alignment horizontal="center" vertical="center"/>
      <protection locked="0"/>
    </xf>
    <xf numFmtId="171" fontId="23" fillId="0" borderId="69" xfId="0" applyNumberFormat="1" applyFont="1" applyBorder="1" applyAlignment="1" applyProtection="1">
      <alignment horizontal="center" vertical="center"/>
      <protection locked="0"/>
    </xf>
    <xf numFmtId="172" fontId="23" fillId="0" borderId="41" xfId="82" applyNumberFormat="1" applyFont="1" applyFill="1" applyBorder="1" applyAlignment="1" applyProtection="1">
      <alignment horizontal="right" vertical="center" wrapText="1"/>
      <protection locked="0"/>
    </xf>
    <xf numFmtId="172" fontId="23" fillId="0" borderId="40" xfId="82" applyNumberFormat="1" applyFont="1" applyFill="1" applyBorder="1" applyAlignment="1" applyProtection="1">
      <alignment horizontal="right" vertical="center" wrapText="1"/>
      <protection locked="0"/>
    </xf>
    <xf numFmtId="172" fontId="23" fillId="0" borderId="6" xfId="82" applyNumberFormat="1" applyFont="1" applyFill="1" applyBorder="1" applyAlignment="1" applyProtection="1">
      <alignment horizontal="right" vertical="center" wrapText="1"/>
      <protection locked="0"/>
    </xf>
    <xf numFmtId="172" fontId="23" fillId="0" borderId="69" xfId="82" applyNumberFormat="1" applyFont="1" applyFill="1" applyBorder="1" applyAlignment="1" applyProtection="1">
      <alignment horizontal="right" vertical="center" wrapText="1"/>
      <protection locked="0"/>
    </xf>
    <xf numFmtId="10" fontId="23" fillId="0" borderId="45" xfId="117" applyNumberFormat="1" applyFont="1" applyFill="1" applyBorder="1" applyAlignment="1" applyProtection="1">
      <alignment horizontal="center" vertical="center"/>
      <protection locked="0"/>
    </xf>
    <xf numFmtId="1" fontId="23" fillId="0" borderId="67" xfId="0" applyNumberFormat="1" applyFont="1" applyBorder="1" applyAlignment="1" applyProtection="1">
      <alignment horizontal="center" vertical="center" wrapText="1"/>
      <protection locked="0"/>
    </xf>
    <xf numFmtId="0" fontId="24" fillId="6" borderId="22" xfId="8" applyFont="1" applyFill="1" applyBorder="1" applyAlignment="1" applyProtection="1">
      <alignment horizontal="left" vertical="center"/>
      <protection locked="0"/>
    </xf>
    <xf numFmtId="0" fontId="24" fillId="6" borderId="0" xfId="8" applyFont="1" applyFill="1" applyAlignment="1" applyProtection="1">
      <alignment horizontal="left" vertical="center"/>
      <protection locked="0"/>
    </xf>
    <xf numFmtId="0" fontId="63" fillId="6" borderId="22" xfId="8" applyFont="1" applyFill="1" applyBorder="1" applyAlignment="1" applyProtection="1">
      <alignment horizontal="left" vertical="center"/>
      <protection locked="0"/>
    </xf>
    <xf numFmtId="0" fontId="63" fillId="6" borderId="0" xfId="8" applyFont="1" applyFill="1" applyAlignment="1" applyProtection="1">
      <alignment horizontal="left" vertical="center"/>
      <protection locked="0"/>
    </xf>
    <xf numFmtId="0" fontId="24" fillId="6" borderId="0" xfId="8" applyFont="1" applyFill="1" applyAlignment="1" applyProtection="1">
      <alignment horizontal="center" vertical="center"/>
      <protection locked="0"/>
    </xf>
    <xf numFmtId="0" fontId="24" fillId="6" borderId="0" xfId="8" applyFont="1" applyFill="1" applyAlignment="1" applyProtection="1">
      <alignment horizontal="center" vertical="top"/>
      <protection locked="0"/>
    </xf>
    <xf numFmtId="182" fontId="23" fillId="4" borderId="5" xfId="0" applyNumberFormat="1" applyFont="1" applyFill="1" applyBorder="1" applyAlignment="1" applyProtection="1">
      <alignment horizontal="center" vertical="center" wrapText="1"/>
      <protection locked="0"/>
    </xf>
    <xf numFmtId="0" fontId="50" fillId="17" borderId="3" xfId="7" applyFont="1" applyFill="1" applyBorder="1" applyAlignment="1">
      <alignment horizontal="center" vertical="center" wrapText="1"/>
    </xf>
    <xf numFmtId="0" fontId="50" fillId="14" borderId="39" xfId="7" applyFont="1" applyFill="1" applyBorder="1" applyAlignment="1">
      <alignment horizontal="left" vertical="center"/>
    </xf>
    <xf numFmtId="0" fontId="50" fillId="14" borderId="26" xfId="7" applyFont="1" applyFill="1" applyBorder="1" applyAlignment="1">
      <alignment horizontal="left" vertical="center"/>
    </xf>
    <xf numFmtId="0" fontId="50" fillId="14" borderId="44" xfId="7" applyFont="1" applyFill="1" applyBorder="1" applyAlignment="1">
      <alignment horizontal="left" vertical="center"/>
    </xf>
    <xf numFmtId="0" fontId="50" fillId="3" borderId="36" xfId="7" applyFont="1" applyFill="1" applyBorder="1" applyAlignment="1">
      <alignment horizontal="center"/>
    </xf>
    <xf numFmtId="0" fontId="50" fillId="3" borderId="11" xfId="7" applyFont="1" applyFill="1" applyBorder="1" applyAlignment="1">
      <alignment horizontal="center"/>
    </xf>
    <xf numFmtId="0" fontId="50" fillId="3" borderId="12" xfId="7" applyFont="1" applyFill="1" applyBorder="1" applyAlignment="1">
      <alignment horizontal="center"/>
    </xf>
    <xf numFmtId="172" fontId="23" fillId="0" borderId="42" xfId="9" applyNumberFormat="1" applyFont="1" applyFill="1" applyBorder="1" applyAlignment="1" applyProtection="1">
      <alignment horizontal="right" vertical="center" wrapText="1"/>
      <protection locked="0"/>
    </xf>
    <xf numFmtId="172" fontId="23" fillId="0" borderId="43" xfId="9" applyNumberFormat="1" applyFont="1" applyFill="1" applyBorder="1" applyAlignment="1" applyProtection="1">
      <alignment horizontal="right" vertical="center" wrapText="1"/>
      <protection locked="0"/>
    </xf>
    <xf numFmtId="0" fontId="50" fillId="7" borderId="2" xfId="8" applyFont="1" applyFill="1" applyBorder="1" applyAlignment="1">
      <alignment horizontal="center"/>
    </xf>
    <xf numFmtId="0" fontId="50" fillId="7" borderId="4" xfId="8" applyFont="1" applyFill="1" applyBorder="1" applyAlignment="1">
      <alignment horizontal="center"/>
    </xf>
    <xf numFmtId="0" fontId="60" fillId="7" borderId="63" xfId="4" applyFont="1" applyFill="1" applyBorder="1" applyAlignment="1">
      <alignment horizontal="center" vertical="center"/>
    </xf>
    <xf numFmtId="0" fontId="60" fillId="7" borderId="27" xfId="4" applyFont="1" applyFill="1" applyBorder="1" applyAlignment="1">
      <alignment horizontal="center" vertical="center"/>
    </xf>
    <xf numFmtId="0" fontId="55" fillId="7" borderId="0" xfId="8" applyFont="1" applyFill="1" applyAlignment="1">
      <alignment horizontal="center"/>
    </xf>
    <xf numFmtId="0" fontId="55" fillId="7" borderId="23" xfId="8" applyFont="1" applyFill="1" applyBorder="1" applyAlignment="1">
      <alignment horizontal="center"/>
    </xf>
    <xf numFmtId="0" fontId="60" fillId="7" borderId="9" xfId="4" applyFont="1" applyFill="1" applyBorder="1" applyAlignment="1">
      <alignment horizontal="center" vertical="center"/>
    </xf>
    <xf numFmtId="0" fontId="60" fillId="7" borderId="15" xfId="4" applyFont="1" applyFill="1" applyBorder="1" applyAlignment="1">
      <alignment horizontal="center" vertical="center"/>
    </xf>
    <xf numFmtId="0" fontId="50" fillId="17" borderId="3" xfId="7" applyFont="1" applyFill="1" applyBorder="1" applyAlignment="1">
      <alignment horizontal="center" vertical="center"/>
    </xf>
    <xf numFmtId="0" fontId="50" fillId="9" borderId="45" xfId="7" applyFont="1" applyFill="1" applyBorder="1" applyAlignment="1">
      <alignment horizontal="center" vertical="center" wrapText="1"/>
    </xf>
    <xf numFmtId="0" fontId="60" fillId="7" borderId="1" xfId="4" applyFont="1" applyFill="1" applyBorder="1" applyAlignment="1">
      <alignment horizontal="center" vertical="center"/>
    </xf>
    <xf numFmtId="0" fontId="60" fillId="7" borderId="2" xfId="4" applyFont="1" applyFill="1" applyBorder="1" applyAlignment="1">
      <alignment horizontal="center" vertical="center"/>
    </xf>
    <xf numFmtId="0" fontId="60" fillId="7" borderId="6" xfId="4" applyFont="1" applyFill="1" applyBorder="1" applyAlignment="1">
      <alignment horizontal="center" vertical="center"/>
    </xf>
    <xf numFmtId="0" fontId="60" fillId="7" borderId="7" xfId="4" applyFont="1" applyFill="1" applyBorder="1" applyAlignment="1">
      <alignment horizontal="center" vertical="center"/>
    </xf>
    <xf numFmtId="0" fontId="60" fillId="7" borderId="10" xfId="4" applyFont="1" applyFill="1" applyBorder="1" applyAlignment="1">
      <alignment horizontal="center" vertical="center"/>
    </xf>
    <xf numFmtId="0" fontId="60" fillId="7" borderId="11" xfId="4" applyFont="1" applyFill="1" applyBorder="1" applyAlignment="1">
      <alignment horizontal="center" vertical="center"/>
    </xf>
    <xf numFmtId="0" fontId="56" fillId="22" borderId="45" xfId="0" applyFont="1" applyFill="1" applyBorder="1" applyAlignment="1">
      <alignment horizontal="center" vertical="center" wrapText="1"/>
    </xf>
    <xf numFmtId="0" fontId="50" fillId="22" borderId="45" xfId="0" applyFont="1" applyFill="1" applyBorder="1" applyAlignment="1">
      <alignment horizontal="center" vertical="center" wrapText="1"/>
    </xf>
    <xf numFmtId="0" fontId="50" fillId="16" borderId="3" xfId="7" applyFont="1" applyFill="1" applyBorder="1" applyAlignment="1">
      <alignment horizontal="center" vertical="center" wrapText="1"/>
    </xf>
    <xf numFmtId="0" fontId="74" fillId="22" borderId="45" xfId="7" applyFont="1" applyFill="1" applyBorder="1" applyAlignment="1">
      <alignment horizontal="center" vertical="center" wrapText="1"/>
    </xf>
    <xf numFmtId="0" fontId="23" fillId="6" borderId="7" xfId="8" applyFont="1" applyFill="1" applyBorder="1" applyAlignment="1" applyProtection="1">
      <alignment horizontal="center"/>
      <protection locked="0"/>
    </xf>
    <xf numFmtId="0" fontId="23" fillId="6" borderId="14" xfId="8" applyFont="1" applyFill="1" applyBorder="1" applyAlignment="1" applyProtection="1">
      <alignment horizontal="center"/>
      <protection locked="0"/>
    </xf>
    <xf numFmtId="0" fontId="23" fillId="6" borderId="25" xfId="8" applyFont="1" applyFill="1" applyBorder="1" applyAlignment="1" applyProtection="1">
      <alignment horizontal="center"/>
      <protection locked="0"/>
    </xf>
    <xf numFmtId="0" fontId="24" fillId="7" borderId="0" xfId="8" applyFont="1" applyFill="1" applyAlignment="1">
      <alignment horizontal="center" vertical="center"/>
    </xf>
    <xf numFmtId="0" fontId="24" fillId="7" borderId="23" xfId="8" applyFont="1" applyFill="1" applyBorder="1" applyAlignment="1">
      <alignment horizontal="center" vertical="center"/>
    </xf>
    <xf numFmtId="0" fontId="60" fillId="7" borderId="64" xfId="4" applyFont="1" applyFill="1" applyBorder="1" applyAlignment="1">
      <alignment horizontal="center" vertical="center"/>
    </xf>
    <xf numFmtId="0" fontId="60" fillId="7" borderId="13" xfId="4" applyFont="1" applyFill="1" applyBorder="1" applyAlignment="1">
      <alignment horizontal="center" vertical="center"/>
    </xf>
    <xf numFmtId="0" fontId="60" fillId="7" borderId="65" xfId="8" applyFont="1" applyFill="1" applyBorder="1" applyAlignment="1">
      <alignment horizontal="center" vertical="center"/>
    </xf>
    <xf numFmtId="0" fontId="24" fillId="7" borderId="14" xfId="8" applyFont="1" applyFill="1" applyBorder="1" applyAlignment="1">
      <alignment horizontal="center"/>
    </xf>
    <xf numFmtId="0" fontId="24" fillId="7" borderId="25" xfId="8" applyFont="1" applyFill="1" applyBorder="1" applyAlignment="1">
      <alignment horizontal="center"/>
    </xf>
    <xf numFmtId="0" fontId="24" fillId="6" borderId="2" xfId="8" applyFont="1" applyFill="1" applyBorder="1" applyAlignment="1" applyProtection="1">
      <alignment horizontal="center"/>
      <protection locked="0"/>
    </xf>
    <xf numFmtId="0" fontId="24" fillId="6" borderId="0" xfId="8" applyFont="1" applyFill="1" applyAlignment="1" applyProtection="1">
      <alignment horizontal="center"/>
      <protection locked="0"/>
    </xf>
    <xf numFmtId="0" fontId="50" fillId="16" borderId="73" xfId="7" applyFont="1" applyFill="1" applyBorder="1" applyAlignment="1">
      <alignment horizontal="center" vertical="center" wrapText="1"/>
    </xf>
    <xf numFmtId="0" fontId="50" fillId="16" borderId="74" xfId="7" applyFont="1" applyFill="1" applyBorder="1" applyAlignment="1">
      <alignment horizontal="center" vertical="center" wrapText="1"/>
    </xf>
    <xf numFmtId="0" fontId="50" fillId="16" borderId="75" xfId="7" applyFont="1" applyFill="1" applyBorder="1" applyAlignment="1">
      <alignment horizontal="center" vertical="center" wrapText="1"/>
    </xf>
    <xf numFmtId="0" fontId="23" fillId="6" borderId="20" xfId="8" applyFont="1" applyFill="1" applyBorder="1" applyAlignment="1">
      <alignment horizontal="center"/>
    </xf>
    <xf numFmtId="0" fontId="23" fillId="6" borderId="22" xfId="8" applyFont="1" applyFill="1" applyBorder="1" applyAlignment="1">
      <alignment horizontal="center"/>
    </xf>
    <xf numFmtId="0" fontId="23" fillId="6" borderId="24" xfId="8" applyFont="1" applyFill="1" applyBorder="1" applyAlignment="1">
      <alignment horizontal="center"/>
    </xf>
    <xf numFmtId="0" fontId="23" fillId="7" borderId="70" xfId="4" applyFont="1" applyFill="1" applyBorder="1" applyAlignment="1">
      <alignment horizontal="center" vertical="center"/>
    </xf>
    <xf numFmtId="0" fontId="23" fillId="7" borderId="71" xfId="4" applyFont="1" applyFill="1" applyBorder="1" applyAlignment="1">
      <alignment horizontal="center" vertical="center"/>
    </xf>
    <xf numFmtId="0" fontId="23" fillId="7" borderId="16" xfId="4" applyFont="1" applyFill="1" applyBorder="1" applyAlignment="1">
      <alignment horizontal="center" vertical="center"/>
    </xf>
    <xf numFmtId="0" fontId="50" fillId="14" borderId="39" xfId="7" applyFont="1" applyFill="1" applyBorder="1" applyAlignment="1">
      <alignment horizontal="left" vertical="center" wrapText="1"/>
    </xf>
    <xf numFmtId="0" fontId="50" fillId="14" borderId="26" xfId="7" applyFont="1" applyFill="1" applyBorder="1" applyAlignment="1">
      <alignment horizontal="left" vertical="center" wrapText="1"/>
    </xf>
    <xf numFmtId="0" fontId="50" fillId="14" borderId="44" xfId="7" applyFont="1" applyFill="1" applyBorder="1" applyAlignment="1">
      <alignment horizontal="left" vertical="center" wrapText="1"/>
    </xf>
    <xf numFmtId="0" fontId="41" fillId="3" borderId="36" xfId="7" applyFont="1" applyFill="1" applyBorder="1" applyAlignment="1">
      <alignment horizontal="center" vertical="center" wrapText="1"/>
    </xf>
    <xf numFmtId="0" fontId="41" fillId="3" borderId="11" xfId="7" applyFont="1" applyFill="1" applyBorder="1" applyAlignment="1">
      <alignment horizontal="center" vertical="center" wrapText="1"/>
    </xf>
    <xf numFmtId="0" fontId="41" fillId="3" borderId="12" xfId="7" applyFont="1" applyFill="1" applyBorder="1" applyAlignment="1">
      <alignment horizontal="center" vertical="center" wrapText="1"/>
    </xf>
    <xf numFmtId="0" fontId="23" fillId="4" borderId="41" xfId="5" applyFill="1" applyBorder="1" applyAlignment="1" applyProtection="1">
      <alignment horizontal="left" vertical="center" wrapText="1"/>
      <protection locked="0"/>
    </xf>
    <xf numFmtId="0" fontId="23" fillId="4" borderId="26" xfId="5" applyFill="1" applyBorder="1" applyAlignment="1" applyProtection="1">
      <alignment horizontal="left" vertical="center" wrapText="1"/>
      <protection locked="0"/>
    </xf>
    <xf numFmtId="0" fontId="23" fillId="4" borderId="40" xfId="5" applyFill="1" applyBorder="1" applyAlignment="1" applyProtection="1">
      <alignment horizontal="left" vertical="center" wrapText="1"/>
      <protection locked="0"/>
    </xf>
    <xf numFmtId="0" fontId="23" fillId="4" borderId="42" xfId="7" applyFont="1" applyFill="1" applyBorder="1" applyAlignment="1" applyProtection="1">
      <alignment horizontal="left" vertical="center" wrapText="1"/>
      <protection locked="0"/>
    </xf>
    <xf numFmtId="0" fontId="23" fillId="4" borderId="34" xfId="7" applyFont="1" applyFill="1" applyBorder="1" applyAlignment="1" applyProtection="1">
      <alignment horizontal="left" vertical="center" wrapText="1"/>
      <protection locked="0"/>
    </xf>
    <xf numFmtId="0" fontId="23" fillId="4" borderId="43" xfId="7" applyFont="1" applyFill="1" applyBorder="1" applyAlignment="1" applyProtection="1">
      <alignment horizontal="left" vertical="center" wrapText="1"/>
      <protection locked="0"/>
    </xf>
    <xf numFmtId="0" fontId="41" fillId="4" borderId="33" xfId="7" applyFont="1" applyFill="1" applyBorder="1" applyAlignment="1">
      <alignment horizontal="center" vertical="center"/>
    </xf>
    <xf numFmtId="0" fontId="41" fillId="4" borderId="34" xfId="7" applyFont="1" applyFill="1" applyBorder="1" applyAlignment="1">
      <alignment horizontal="center" vertical="center"/>
    </xf>
    <xf numFmtId="0" fontId="41" fillId="4" borderId="35" xfId="7" applyFont="1" applyFill="1" applyBorder="1" applyAlignment="1">
      <alignment horizontal="center" vertical="center"/>
    </xf>
    <xf numFmtId="0" fontId="50" fillId="17" borderId="38" xfId="7" applyFont="1" applyFill="1" applyBorder="1" applyAlignment="1">
      <alignment horizontal="center" vertical="center" wrapText="1"/>
    </xf>
    <xf numFmtId="0" fontId="50" fillId="17" borderId="30" xfId="7" applyFont="1" applyFill="1" applyBorder="1" applyAlignment="1">
      <alignment horizontal="center" vertical="center" wrapText="1"/>
    </xf>
    <xf numFmtId="0" fontId="50" fillId="17" borderId="32" xfId="7" applyFont="1" applyFill="1" applyBorder="1" applyAlignment="1">
      <alignment horizontal="center" vertical="center" wrapText="1"/>
    </xf>
    <xf numFmtId="0" fontId="50" fillId="15" borderId="3" xfId="7" applyFont="1" applyFill="1" applyBorder="1" applyAlignment="1">
      <alignment horizontal="center" vertical="center" wrapText="1"/>
    </xf>
    <xf numFmtId="0" fontId="23" fillId="4" borderId="6" xfId="5" applyFill="1" applyBorder="1" applyAlignment="1" applyProtection="1">
      <alignment horizontal="left" vertical="center" wrapText="1"/>
      <protection locked="0"/>
    </xf>
    <xf numFmtId="0" fontId="23" fillId="4" borderId="7" xfId="5" applyFill="1" applyBorder="1" applyAlignment="1" applyProtection="1">
      <alignment horizontal="left" vertical="center" wrapText="1"/>
      <protection locked="0"/>
    </xf>
    <xf numFmtId="0" fontId="23" fillId="4" borderId="69" xfId="5" applyFill="1" applyBorder="1" applyAlignment="1" applyProtection="1">
      <alignment horizontal="left" vertical="center" wrapText="1"/>
      <protection locked="0"/>
    </xf>
    <xf numFmtId="0" fontId="41" fillId="0" borderId="36" xfId="7" applyFont="1" applyBorder="1" applyAlignment="1">
      <alignment horizontal="center" vertical="center" wrapText="1"/>
    </xf>
    <xf numFmtId="0" fontId="41" fillId="0" borderId="11" xfId="7" applyFont="1" applyBorder="1" applyAlignment="1">
      <alignment horizontal="center" vertical="center" wrapText="1"/>
    </xf>
    <xf numFmtId="0" fontId="41" fillId="0" borderId="12" xfId="7" applyFont="1" applyBorder="1" applyAlignment="1">
      <alignment horizontal="center" vertical="center" wrapText="1"/>
    </xf>
    <xf numFmtId="0" fontId="63" fillId="6" borderId="0" xfId="8" applyFont="1" applyFill="1" applyAlignment="1" applyProtection="1">
      <alignment horizontal="center" vertical="top"/>
      <protection locked="0"/>
    </xf>
    <xf numFmtId="172" fontId="23" fillId="0" borderId="41" xfId="10" applyNumberFormat="1" applyFont="1" applyFill="1" applyBorder="1" applyAlignment="1" applyProtection="1">
      <alignment horizontal="center" vertical="center"/>
    </xf>
    <xf numFmtId="172" fontId="23" fillId="0" borderId="26" xfId="10" applyNumberFormat="1" applyFont="1" applyFill="1" applyBorder="1" applyAlignment="1" applyProtection="1">
      <alignment horizontal="center" vertical="center"/>
    </xf>
    <xf numFmtId="172" fontId="23" fillId="0" borderId="44" xfId="10" applyNumberFormat="1" applyFont="1" applyFill="1" applyBorder="1" applyAlignment="1" applyProtection="1">
      <alignment horizontal="center" vertical="center"/>
    </xf>
    <xf numFmtId="172" fontId="23" fillId="0" borderId="42" xfId="10" applyNumberFormat="1" applyFont="1" applyFill="1" applyBorder="1" applyAlignment="1" applyProtection="1">
      <alignment horizontal="center" vertical="center"/>
    </xf>
    <xf numFmtId="172" fontId="23" fillId="0" borderId="34" xfId="10" applyNumberFormat="1" applyFont="1" applyFill="1" applyBorder="1" applyAlignment="1" applyProtection="1">
      <alignment horizontal="center" vertical="center"/>
    </xf>
    <xf numFmtId="172" fontId="23" fillId="0" borderId="35" xfId="10" applyNumberFormat="1" applyFont="1" applyFill="1" applyBorder="1" applyAlignment="1" applyProtection="1">
      <alignment horizontal="center" vertical="center"/>
    </xf>
    <xf numFmtId="0" fontId="24" fillId="17" borderId="17" xfId="7" applyFont="1" applyFill="1" applyBorder="1" applyAlignment="1">
      <alignment horizontal="right"/>
    </xf>
    <xf numFmtId="0" fontId="24" fillId="17" borderId="18" xfId="7" applyFont="1" applyFill="1" applyBorder="1" applyAlignment="1">
      <alignment horizontal="right"/>
    </xf>
    <xf numFmtId="0" fontId="24" fillId="17" borderId="19" xfId="7" applyFont="1" applyFill="1" applyBorder="1" applyAlignment="1">
      <alignment horizontal="right"/>
    </xf>
    <xf numFmtId="0" fontId="23" fillId="3" borderId="33" xfId="7" applyFont="1" applyFill="1" applyBorder="1" applyAlignment="1">
      <alignment horizontal="center"/>
    </xf>
    <xf numFmtId="0" fontId="23" fillId="3" borderId="34" xfId="7" applyFont="1" applyFill="1" applyBorder="1" applyAlignment="1">
      <alignment horizontal="center"/>
    </xf>
    <xf numFmtId="0" fontId="23" fillId="3" borderId="35" xfId="7" applyFont="1" applyFill="1" applyBorder="1" applyAlignment="1">
      <alignment horizontal="center"/>
    </xf>
    <xf numFmtId="0" fontId="50" fillId="9" borderId="39" xfId="7" applyFont="1" applyFill="1" applyBorder="1" applyAlignment="1"/>
    <xf numFmtId="0" fontId="50" fillId="9" borderId="26" xfId="7" applyFont="1" applyFill="1" applyBorder="1" applyAlignment="1"/>
    <xf numFmtId="0" fontId="24" fillId="14" borderId="17" xfId="7" applyFont="1" applyFill="1" applyBorder="1" applyAlignment="1">
      <alignment horizontal="right" vertical="center" wrapText="1"/>
    </xf>
    <xf numFmtId="0" fontId="24" fillId="14" borderId="18" xfId="7" applyFont="1" applyFill="1" applyBorder="1" applyAlignment="1">
      <alignment horizontal="right" vertical="center" wrapText="1"/>
    </xf>
    <xf numFmtId="0" fontId="24" fillId="14" borderId="19" xfId="7" applyFont="1" applyFill="1" applyBorder="1" applyAlignment="1">
      <alignment horizontal="right" vertical="center" wrapText="1"/>
    </xf>
    <xf numFmtId="0" fontId="50" fillId="17" borderId="29" xfId="7" applyFont="1" applyFill="1" applyBorder="1" applyAlignment="1">
      <alignment horizontal="center" vertical="center"/>
    </xf>
    <xf numFmtId="0" fontId="50" fillId="17" borderId="30" xfId="7" applyFont="1" applyFill="1" applyBorder="1" applyAlignment="1">
      <alignment horizontal="center" vertical="center"/>
    </xf>
    <xf numFmtId="0" fontId="23" fillId="4" borderId="5" xfId="0" applyFont="1" applyFill="1" applyBorder="1" applyAlignment="1" applyProtection="1">
      <alignment horizontal="left" vertical="center" wrapText="1"/>
      <protection locked="0"/>
    </xf>
    <xf numFmtId="0" fontId="23" fillId="4" borderId="67" xfId="0" applyFont="1" applyFill="1" applyBorder="1" applyAlignment="1" applyProtection="1">
      <alignment horizontal="left" vertical="center" wrapText="1"/>
      <protection locked="0"/>
    </xf>
    <xf numFmtId="0" fontId="56" fillId="9" borderId="45" xfId="0" applyFont="1" applyFill="1" applyBorder="1" applyAlignment="1">
      <alignment horizontal="center" vertical="center" wrapText="1"/>
    </xf>
    <xf numFmtId="0" fontId="50" fillId="9" borderId="45" xfId="0" applyFont="1" applyFill="1" applyBorder="1" applyAlignment="1">
      <alignment horizontal="center" vertical="center" wrapText="1"/>
    </xf>
    <xf numFmtId="0" fontId="23" fillId="4" borderId="6" xfId="0" applyFont="1" applyFill="1" applyBorder="1" applyAlignment="1" applyProtection="1">
      <alignment horizontal="left" vertical="center" wrapText="1"/>
      <protection locked="0"/>
    </xf>
    <xf numFmtId="0" fontId="23" fillId="4" borderId="7" xfId="0" applyFont="1" applyFill="1" applyBorder="1" applyAlignment="1" applyProtection="1">
      <alignment horizontal="left" vertical="center" wrapText="1"/>
      <protection locked="0"/>
    </xf>
    <xf numFmtId="0" fontId="23" fillId="4" borderId="69" xfId="0" applyFont="1" applyFill="1" applyBorder="1" applyAlignment="1" applyProtection="1">
      <alignment horizontal="left" vertical="center" wrapText="1"/>
      <protection locked="0"/>
    </xf>
    <xf numFmtId="171" fontId="23" fillId="0" borderId="6" xfId="7" applyNumberFormat="1" applyFont="1" applyBorder="1" applyAlignment="1" applyProtection="1">
      <alignment horizontal="center" vertical="center" wrapText="1"/>
      <protection locked="0"/>
    </xf>
    <xf numFmtId="171" fontId="23" fillId="0" borderId="69" xfId="7" applyNumberFormat="1" applyFont="1" applyBorder="1" applyAlignment="1" applyProtection="1">
      <alignment horizontal="center" vertical="center" wrapText="1"/>
      <protection locked="0"/>
    </xf>
    <xf numFmtId="0" fontId="74" fillId="3" borderId="45" xfId="7" applyFont="1" applyFill="1" applyBorder="1" applyAlignment="1">
      <alignment horizontal="center" vertical="center" wrapText="1"/>
    </xf>
    <xf numFmtId="0" fontId="23" fillId="0" borderId="41" xfId="8" applyFont="1" applyBorder="1" applyAlignment="1" applyProtection="1">
      <alignment horizontal="left" vertical="center" wrapText="1"/>
      <protection locked="0"/>
    </xf>
    <xf numFmtId="0" fontId="23" fillId="0" borderId="26" xfId="8" applyFont="1" applyBorder="1" applyAlignment="1" applyProtection="1">
      <alignment horizontal="left" vertical="center" wrapText="1"/>
      <protection locked="0"/>
    </xf>
    <xf numFmtId="0" fontId="23" fillId="0" borderId="40" xfId="8" applyFont="1" applyBorder="1" applyAlignment="1" applyProtection="1">
      <alignment horizontal="left" vertical="center" wrapText="1"/>
      <protection locked="0"/>
    </xf>
    <xf numFmtId="0" fontId="50" fillId="3" borderId="36" xfId="0" applyFont="1" applyFill="1" applyBorder="1" applyAlignment="1">
      <alignment horizontal="center"/>
    </xf>
    <xf numFmtId="0" fontId="50" fillId="3" borderId="11" xfId="0" applyFont="1" applyFill="1" applyBorder="1" applyAlignment="1">
      <alignment horizontal="center"/>
    </xf>
    <xf numFmtId="0" fontId="50" fillId="3" borderId="12" xfId="0" applyFont="1" applyFill="1" applyBorder="1" applyAlignment="1">
      <alignment horizontal="center"/>
    </xf>
    <xf numFmtId="172" fontId="23" fillId="0" borderId="42" xfId="2" applyNumberFormat="1" applyFont="1" applyFill="1" applyBorder="1" applyAlignment="1" applyProtection="1">
      <alignment horizontal="right" vertical="center" wrapText="1"/>
      <protection locked="0"/>
    </xf>
    <xf numFmtId="172" fontId="23" fillId="0" borderId="43" xfId="2" applyNumberFormat="1" applyFont="1" applyFill="1" applyBorder="1" applyAlignment="1" applyProtection="1">
      <alignment horizontal="right" vertical="center" wrapText="1"/>
      <protection locked="0"/>
    </xf>
    <xf numFmtId="0" fontId="41" fillId="4" borderId="33" xfId="0" applyFont="1" applyFill="1" applyBorder="1" applyAlignment="1">
      <alignment horizontal="center" vertical="center"/>
    </xf>
    <xf numFmtId="0" fontId="41" fillId="4" borderId="34" xfId="0" applyFont="1" applyFill="1" applyBorder="1" applyAlignment="1">
      <alignment horizontal="center" vertical="center"/>
    </xf>
    <xf numFmtId="0" fontId="41" fillId="4" borderId="35" xfId="0" applyFont="1" applyFill="1" applyBorder="1" applyAlignment="1">
      <alignment horizontal="center" vertical="center"/>
    </xf>
    <xf numFmtId="0" fontId="24" fillId="25" borderId="30" xfId="0" applyFont="1" applyFill="1" applyBorder="1" applyAlignment="1">
      <alignment horizontal="center" vertical="center"/>
    </xf>
    <xf numFmtId="0" fontId="24" fillId="25" borderId="37" xfId="0" applyFont="1" applyFill="1" applyBorder="1" applyAlignment="1">
      <alignment horizontal="center" vertical="center"/>
    </xf>
    <xf numFmtId="4" fontId="23" fillId="4" borderId="6" xfId="0" applyNumberFormat="1" applyFont="1" applyFill="1" applyBorder="1" applyAlignment="1" applyProtection="1">
      <alignment horizontal="center" vertical="center"/>
      <protection locked="0"/>
    </xf>
    <xf numFmtId="4" fontId="23" fillId="4" borderId="69" xfId="0" applyNumberFormat="1" applyFont="1" applyFill="1" applyBorder="1" applyAlignment="1" applyProtection="1">
      <alignment horizontal="center" vertical="center"/>
      <protection locked="0"/>
    </xf>
    <xf numFmtId="4" fontId="23" fillId="4" borderId="41" xfId="0" applyNumberFormat="1" applyFont="1" applyFill="1" applyBorder="1" applyAlignment="1" applyProtection="1">
      <alignment horizontal="center" vertical="center"/>
      <protection locked="0"/>
    </xf>
    <xf numFmtId="4" fontId="23" fillId="4" borderId="40" xfId="0" applyNumberFormat="1" applyFont="1" applyFill="1" applyBorder="1" applyAlignment="1" applyProtection="1">
      <alignment horizontal="center" vertical="center"/>
      <protection locked="0"/>
    </xf>
    <xf numFmtId="171" fontId="23" fillId="4" borderId="41" xfId="0" applyNumberFormat="1" applyFont="1" applyFill="1" applyBorder="1" applyAlignment="1" applyProtection="1">
      <alignment horizontal="center" vertical="center"/>
      <protection locked="0"/>
    </xf>
    <xf numFmtId="171" fontId="23" fillId="4" borderId="40" xfId="0" applyNumberFormat="1" applyFont="1" applyFill="1" applyBorder="1" applyAlignment="1" applyProtection="1">
      <alignment horizontal="center" vertical="center"/>
      <protection locked="0"/>
    </xf>
    <xf numFmtId="42" fontId="23" fillId="0" borderId="5" xfId="147" applyFont="1" applyFill="1" applyBorder="1" applyAlignment="1">
      <alignment vertical="center"/>
    </xf>
    <xf numFmtId="166" fontId="23" fillId="4" borderId="5" xfId="131" applyNumberFormat="1" applyFont="1" applyFill="1" applyBorder="1" applyAlignment="1">
      <alignment vertical="center"/>
    </xf>
    <xf numFmtId="186" fontId="23" fillId="0" borderId="28" xfId="83" applyNumberFormat="1" applyFont="1" applyBorder="1" applyAlignment="1">
      <alignment vertical="center"/>
    </xf>
    <xf numFmtId="185" fontId="23" fillId="0" borderId="5" xfId="114" applyNumberFormat="1" applyFont="1" applyFill="1" applyBorder="1" applyAlignment="1">
      <alignment horizontal="right" vertical="center"/>
    </xf>
    <xf numFmtId="186" fontId="23" fillId="0" borderId="91" xfId="83" applyNumberFormat="1" applyFont="1" applyBorder="1" applyAlignment="1">
      <alignment vertical="center"/>
    </xf>
  </cellXfs>
  <cellStyles count="148">
    <cellStyle name="Bueno" xfId="13" builtinId="26"/>
    <cellStyle name="Bueno 2" xfId="44" xr:uid="{00000000-0005-0000-0000-000001000000}"/>
    <cellStyle name="Correcto 2" xfId="101" xr:uid="{00000000-0005-0000-0000-000002000000}"/>
    <cellStyle name="Currency [0] 2 2" xfId="78" xr:uid="{00000000-0005-0000-0000-000003000000}"/>
    <cellStyle name="Hipervínculo" xfId="21" builtinId="8"/>
    <cellStyle name="Hipervínculo 2" xfId="84" xr:uid="{00000000-0005-0000-0000-000005000000}"/>
    <cellStyle name="Hipervínculo visitado" xfId="24" builtinId="9" hidden="1"/>
    <cellStyle name="Hipervínculo visitado" xfId="23" builtinId="9" hidden="1"/>
    <cellStyle name="Hipervínculo visitado" xfId="22" builtinId="9" hidden="1"/>
    <cellStyle name="Hyperlink" xfId="110" xr:uid="{00000000-0005-0000-0000-000009000000}"/>
    <cellStyle name="Millares" xfId="1" builtinId="3"/>
    <cellStyle name="Millares [0] 2" xfId="104" xr:uid="{00000000-0005-0000-0000-00000B000000}"/>
    <cellStyle name="Millares 109" xfId="75" xr:uid="{00000000-0005-0000-0000-00000C000000}"/>
    <cellStyle name="Millares 2" xfId="10" xr:uid="{00000000-0005-0000-0000-00000D000000}"/>
    <cellStyle name="Millares 2 2" xfId="33" xr:uid="{00000000-0005-0000-0000-00000E000000}"/>
    <cellStyle name="Millares 2 2 2" xfId="56" xr:uid="{00000000-0005-0000-0000-00000F000000}"/>
    <cellStyle name="Millares 2 2 2 2" xfId="136" xr:uid="{3EAB781E-3C24-4E16-94C8-56C326055E00}"/>
    <cellStyle name="Millares 2 2 3" xfId="125" xr:uid="{4D683BE3-A962-442D-A1A8-480C5A6DBA25}"/>
    <cellStyle name="Millares 2 3" xfId="81" xr:uid="{00000000-0005-0000-0000-000010000000}"/>
    <cellStyle name="Millares 2 3 2" xfId="146" xr:uid="{2B0C6CC5-E203-44B5-8928-BA4C20C4F805}"/>
    <cellStyle name="Millares 2 4" xfId="135" xr:uid="{E50A2517-9EBC-4627-A848-76956A8C02EE}"/>
    <cellStyle name="Millares 2 7" xfId="103" xr:uid="{00000000-0005-0000-0000-000011000000}"/>
    <cellStyle name="Millares 3" xfId="36" xr:uid="{00000000-0005-0000-0000-000012000000}"/>
    <cellStyle name="Millares 3 2" xfId="58" xr:uid="{00000000-0005-0000-0000-000013000000}"/>
    <cellStyle name="Millares 3 2 2" xfId="142" xr:uid="{C72C8CDC-ED8C-467F-8A61-6AE5D8A3DC4E}"/>
    <cellStyle name="Millares 3 3" xfId="119" xr:uid="{FAA8E4D8-C4B9-4719-BB29-4D15B63063A2}"/>
    <cellStyle name="Millares 4" xfId="139" xr:uid="{4A5706B6-E5BD-495F-B9DA-945705ECFC33}"/>
    <cellStyle name="Millares 8" xfId="122" xr:uid="{FFCA4BDF-41E1-4CD3-8DBD-05148A1E9F17}"/>
    <cellStyle name="Millares_FORMULARIO 4 - M-OFERENTE PPTA ECONOMICA" xfId="116" xr:uid="{73FEC97F-3364-43DD-9B00-92F1926A1FB6}"/>
    <cellStyle name="Millares_PPTO OFICIAL LP-SGT-SRN-001-2009" xfId="112" xr:uid="{E3355B17-D326-4FB8-A09B-20C114069E3A}"/>
    <cellStyle name="Millares_PPTO OFICIAL LP-SGT-SRN-001-2009 2 2" xfId="131" xr:uid="{38DAFA20-3A0D-4730-915E-1E56D95F9202}"/>
    <cellStyle name="Moneda" xfId="2" builtinId="4"/>
    <cellStyle name="Moneda [0]" xfId="147" builtinId="7"/>
    <cellStyle name="Moneda [0] 2" xfId="12" xr:uid="{00000000-0005-0000-0000-000015000000}"/>
    <cellStyle name="Moneda [0] 2 2" xfId="87" xr:uid="{00000000-0005-0000-0000-000016000000}"/>
    <cellStyle name="Moneda [0] 2 3" xfId="144" xr:uid="{57E62278-FB85-43F8-BECD-A794F7FD0511}"/>
    <cellStyle name="Moneda [0] 3" xfId="46" xr:uid="{00000000-0005-0000-0000-000017000000}"/>
    <cellStyle name="Moneda [0] 4" xfId="48" xr:uid="{00000000-0005-0000-0000-000018000000}"/>
    <cellStyle name="Moneda [0] 4 2" xfId="68" xr:uid="{00000000-0005-0000-0000-000019000000}"/>
    <cellStyle name="Moneda [0] 5" xfId="49" xr:uid="{00000000-0005-0000-0000-00001A000000}"/>
    <cellStyle name="Moneda 10 2" xfId="74" xr:uid="{00000000-0005-0000-0000-00001B000000}"/>
    <cellStyle name="Moneda 2" xfId="9" xr:uid="{00000000-0005-0000-0000-00001C000000}"/>
    <cellStyle name="Moneda 2 2" xfId="86" xr:uid="{00000000-0005-0000-0000-00001D000000}"/>
    <cellStyle name="Moneda 2 2 2" xfId="120" xr:uid="{0522A6CC-F8DC-4048-990A-B77BB169CCD4}"/>
    <cellStyle name="Moneda 2 2 3" xfId="114" xr:uid="{108E8B53-5DC1-4105-A810-5CC22DD40560}"/>
    <cellStyle name="Moneda 2 3" xfId="82" xr:uid="{00000000-0005-0000-0000-00001E000000}"/>
    <cellStyle name="Moneda 2 3 2" xfId="145" xr:uid="{8BF7104D-9635-4579-9312-201EA2A2B346}"/>
    <cellStyle name="Moneda 2 4" xfId="133" xr:uid="{5FBD5C53-C747-4845-A4C2-DBB59D8E76CB}"/>
    <cellStyle name="Moneda 3" xfId="34" xr:uid="{00000000-0005-0000-0000-00001F000000}"/>
    <cellStyle name="Moneda 3 2" xfId="127" xr:uid="{023076F7-4D01-4248-BD78-4BB63B967098}"/>
    <cellStyle name="Moneda 3 4" xfId="128" xr:uid="{789D3C53-A2F0-4BD5-9F41-AEC8E8752D04}"/>
    <cellStyle name="Moneda 4" xfId="35" xr:uid="{00000000-0005-0000-0000-000020000000}"/>
    <cellStyle name="Moneda 4 2" xfId="141" xr:uid="{DD377282-7E3C-44DD-9E5A-92F925E4ADF9}"/>
    <cellStyle name="Moneda 4 3" xfId="138" xr:uid="{C6B0B2FF-7B1F-4F32-8AE2-83277C0998A8}"/>
    <cellStyle name="Moneda 5" xfId="118" xr:uid="{48709B90-B730-4B7B-BC97-54E05F01D0A7}"/>
    <cellStyle name="Moneda 6" xfId="134" xr:uid="{0D1D4BD6-D464-4C16-AB60-AA1D8452566A}"/>
    <cellStyle name="Moneda 95" xfId="121" xr:uid="{23C778C6-55C4-4C74-BAC7-32E74047BD0A}"/>
    <cellStyle name="Normal" xfId="0" builtinId="0"/>
    <cellStyle name="Normal 10" xfId="72" xr:uid="{00000000-0005-0000-0000-000022000000}"/>
    <cellStyle name="Normal 10 2" xfId="76" xr:uid="{00000000-0005-0000-0000-000023000000}"/>
    <cellStyle name="Normal 13 2 2" xfId="115" xr:uid="{E9DEF7FF-D704-4D45-8E18-154D84237A35}"/>
    <cellStyle name="Normal 13 2 2 2" xfId="130" xr:uid="{EBC9D34A-D5B9-458B-809A-658FAC7EB1BC}"/>
    <cellStyle name="Normal 14" xfId="5" xr:uid="{00000000-0005-0000-0000-000024000000}"/>
    <cellStyle name="Normal 14 2" xfId="55" xr:uid="{00000000-0005-0000-0000-000025000000}"/>
    <cellStyle name="Normal 17 2" xfId="77" xr:uid="{00000000-0005-0000-0000-000026000000}"/>
    <cellStyle name="Normal 2" xfId="7" xr:uid="{00000000-0005-0000-0000-000027000000}"/>
    <cellStyle name="Normal 2 10" xfId="79" xr:uid="{00000000-0005-0000-0000-000028000000}"/>
    <cellStyle name="Normal 2 10 2" xfId="129" xr:uid="{212DCBE4-1C6C-4F88-93A5-9F482A2C14C9}"/>
    <cellStyle name="Normal 2 10 2 2" xfId="83" xr:uid="{00000000-0005-0000-0000-000029000000}"/>
    <cellStyle name="Normal 2 10 3" xfId="80" xr:uid="{00000000-0005-0000-0000-00002A000000}"/>
    <cellStyle name="Normal 2 2" xfId="109" xr:uid="{00000000-0005-0000-0000-00002B000000}"/>
    <cellStyle name="Normal 2 2 2" xfId="143" xr:uid="{C6E13A48-0A1E-42D5-9205-83962E1F392B}"/>
    <cellStyle name="Normal 2 2 3" xfId="113" xr:uid="{9FF84DC9-6535-4E51-9AC7-D799222DE94A}"/>
    <cellStyle name="Normal 2 2 3 2" xfId="132" xr:uid="{CB04F8CA-047F-4887-AD60-F7277D94413E}"/>
    <cellStyle name="Normal 2 3" xfId="124" xr:uid="{0FE3E104-1D73-4F90-9D59-2B80053AE038}"/>
    <cellStyle name="Normal 2 5 2" xfId="25" xr:uid="{00000000-0005-0000-0000-00002C000000}"/>
    <cellStyle name="Normal 2 5 2 2" xfId="88" xr:uid="{00000000-0005-0000-0000-00002D000000}"/>
    <cellStyle name="Normal 3" xfId="8" xr:uid="{00000000-0005-0000-0000-00002E000000}"/>
    <cellStyle name="Normal 3 2" xfId="16" xr:uid="{00000000-0005-0000-0000-00002F000000}"/>
    <cellStyle name="Normal 3 2 2" xfId="63" xr:uid="{00000000-0005-0000-0000-000030000000}"/>
    <cellStyle name="Normal 3 2 3" xfId="107" xr:uid="{00000000-0005-0000-0000-000031000000}"/>
    <cellStyle name="Normal 3 2 4" xfId="108" xr:uid="{00000000-0005-0000-0000-000032000000}"/>
    <cellStyle name="Normal 3 3" xfId="57" xr:uid="{00000000-0005-0000-0000-000033000000}"/>
    <cellStyle name="Normal 3 4" xfId="85" xr:uid="{00000000-0005-0000-0000-000034000000}"/>
    <cellStyle name="Normal 3 5" xfId="106" xr:uid="{00000000-0005-0000-0000-000035000000}"/>
    <cellStyle name="Normal 3 6" xfId="111" xr:uid="{00000000-0005-0000-0000-000036000000}"/>
    <cellStyle name="Normal 3 7" xfId="123" xr:uid="{B266386D-3AFB-4272-A8A8-EFFFF88C1DBB}"/>
    <cellStyle name="Normal 4" xfId="19" xr:uid="{00000000-0005-0000-0000-000037000000}"/>
    <cellStyle name="Normal 4 2" xfId="17" xr:uid="{00000000-0005-0000-0000-000038000000}"/>
    <cellStyle name="Normal 4 3" xfId="29" xr:uid="{00000000-0005-0000-0000-000039000000}"/>
    <cellStyle name="Normal 4 3 2" xfId="47" xr:uid="{00000000-0005-0000-0000-00003A000000}"/>
    <cellStyle name="Normal 4 3 2 2" xfId="70" xr:uid="{00000000-0005-0000-0000-00003B000000}"/>
    <cellStyle name="Normal 4 3 3" xfId="59" xr:uid="{00000000-0005-0000-0000-00003C000000}"/>
    <cellStyle name="Normal 4 3 4" xfId="90" xr:uid="{00000000-0005-0000-0000-00003D000000}"/>
    <cellStyle name="Normal 4 4" xfId="32" xr:uid="{00000000-0005-0000-0000-00003E000000}"/>
    <cellStyle name="Normal 4 4 2" xfId="67" xr:uid="{00000000-0005-0000-0000-00003F000000}"/>
    <cellStyle name="Normal 4 4 3" xfId="91" xr:uid="{00000000-0005-0000-0000-000040000000}"/>
    <cellStyle name="Normal 4 5" xfId="38" xr:uid="{00000000-0005-0000-0000-000041000000}"/>
    <cellStyle name="Normal 4 5 2" xfId="69" xr:uid="{00000000-0005-0000-0000-000042000000}"/>
    <cellStyle name="Normal 4 6" xfId="50" xr:uid="{00000000-0005-0000-0000-000043000000}"/>
    <cellStyle name="Normal 4 7" xfId="89" xr:uid="{00000000-0005-0000-0000-000044000000}"/>
    <cellStyle name="Normal 4 8" xfId="137" xr:uid="{E0AD8CC8-8D85-428A-80F3-0E17268128BD}"/>
    <cellStyle name="Normal 5" xfId="20" xr:uid="{00000000-0005-0000-0000-000045000000}"/>
    <cellStyle name="Normal 5 2" xfId="40" xr:uid="{00000000-0005-0000-0000-000046000000}"/>
    <cellStyle name="Normal 5 2 2" xfId="61" xr:uid="{00000000-0005-0000-0000-000047000000}"/>
    <cellStyle name="Normal 5 3" xfId="52" xr:uid="{00000000-0005-0000-0000-000048000000}"/>
    <cellStyle name="Normal 5 4" xfId="92" xr:uid="{00000000-0005-0000-0000-000049000000}"/>
    <cellStyle name="Normal 6" xfId="15" xr:uid="{00000000-0005-0000-0000-00004A000000}"/>
    <cellStyle name="Normal 6 2" xfId="27" xr:uid="{00000000-0005-0000-0000-00004B000000}"/>
    <cellStyle name="Normal 6 2 2" xfId="62" xr:uid="{00000000-0005-0000-0000-00004C000000}"/>
    <cellStyle name="Normal 6 2 3" xfId="94" xr:uid="{00000000-0005-0000-0000-00004D000000}"/>
    <cellStyle name="Normal 6 3" xfId="31" xr:uid="{00000000-0005-0000-0000-00004E000000}"/>
    <cellStyle name="Normal 6 3 2" xfId="95" xr:uid="{00000000-0005-0000-0000-00004F000000}"/>
    <cellStyle name="Normal 6 4" xfId="41" xr:uid="{00000000-0005-0000-0000-000050000000}"/>
    <cellStyle name="Normal 6 5" xfId="53" xr:uid="{00000000-0005-0000-0000-000051000000}"/>
    <cellStyle name="Normal 6 6" xfId="93" xr:uid="{00000000-0005-0000-0000-000052000000}"/>
    <cellStyle name="Normal 7" xfId="26" xr:uid="{00000000-0005-0000-0000-000053000000}"/>
    <cellStyle name="Normal 7 2" xfId="43" xr:uid="{00000000-0005-0000-0000-000054000000}"/>
    <cellStyle name="Normal 7 3" xfId="96" xr:uid="{00000000-0005-0000-0000-000055000000}"/>
    <cellStyle name="Normal 8" xfId="65" xr:uid="{00000000-0005-0000-0000-000056000000}"/>
    <cellStyle name="Normal 8 2" xfId="102" xr:uid="{00000000-0005-0000-0000-000057000000}"/>
    <cellStyle name="Normal 9" xfId="66" xr:uid="{00000000-0005-0000-0000-000058000000}"/>
    <cellStyle name="Normal 9 2" xfId="105" xr:uid="{00000000-0005-0000-0000-000059000000}"/>
    <cellStyle name="Normal_modelo ACTA OBRA y MODIFICACION" xfId="4" xr:uid="{00000000-0005-0000-0000-00005A000000}"/>
    <cellStyle name="Notas 2" xfId="30" xr:uid="{00000000-0005-0000-0000-00005B000000}"/>
    <cellStyle name="Notas 3" xfId="39" xr:uid="{00000000-0005-0000-0000-00005C000000}"/>
    <cellStyle name="Notas 3 2" xfId="60" xr:uid="{00000000-0005-0000-0000-00005D000000}"/>
    <cellStyle name="Notas 3 3" xfId="51" xr:uid="{00000000-0005-0000-0000-00005E000000}"/>
    <cellStyle name="Notas 4" xfId="45" xr:uid="{00000000-0005-0000-0000-00005F000000}"/>
    <cellStyle name="Porcentaje" xfId="3" builtinId="5"/>
    <cellStyle name="Porcentaje 2" xfId="11" xr:uid="{00000000-0005-0000-0000-000061000000}"/>
    <cellStyle name="Porcentaje 2 2" xfId="117" xr:uid="{3AD9234E-B183-422A-A9A0-EA646CE116AC}"/>
    <cellStyle name="Porcentaje 2 3" xfId="126" xr:uid="{9414D611-8070-4837-B106-D7289DF25984}"/>
    <cellStyle name="Porcentaje 3" xfId="37" xr:uid="{00000000-0005-0000-0000-000062000000}"/>
    <cellStyle name="Porcentaje 4" xfId="18" xr:uid="{00000000-0005-0000-0000-000063000000}"/>
    <cellStyle name="Porcentaje 4 2" xfId="28" xr:uid="{00000000-0005-0000-0000-000064000000}"/>
    <cellStyle name="Porcentaje 4 2 2" xfId="64" xr:uid="{00000000-0005-0000-0000-000065000000}"/>
    <cellStyle name="Porcentaje 4 2 3" xfId="98" xr:uid="{00000000-0005-0000-0000-000066000000}"/>
    <cellStyle name="Porcentaje 4 3" xfId="42" xr:uid="{00000000-0005-0000-0000-000067000000}"/>
    <cellStyle name="Porcentaje 4 4" xfId="54" xr:uid="{00000000-0005-0000-0000-000068000000}"/>
    <cellStyle name="Porcentaje 4 5" xfId="97" xr:uid="{00000000-0005-0000-0000-000069000000}"/>
    <cellStyle name="Porcentaje 4 6" xfId="140" xr:uid="{058B0659-FD29-4ECE-A128-4A334CFDA82F}"/>
    <cellStyle name="Porcentaje 5" xfId="73" xr:uid="{00000000-0005-0000-0000-00006A000000}"/>
    <cellStyle name="Porcentual 2" xfId="99" xr:uid="{00000000-0005-0000-0000-00006B000000}"/>
    <cellStyle name="Porcentual 3" xfId="100" xr:uid="{00000000-0005-0000-0000-00006C000000}"/>
    <cellStyle name="Porcentual 9" xfId="6" xr:uid="{00000000-0005-0000-0000-00006D000000}"/>
    <cellStyle name="Total" xfId="14" builtinId="25"/>
    <cellStyle name="Total 2" xfId="71" xr:uid="{00000000-0005-0000-0000-00006F000000}"/>
  </cellStyles>
  <dxfs count="0"/>
  <tableStyles count="0" defaultTableStyle="TableStyleMedium2" defaultPivotStyle="PivotStyleLight16"/>
  <colors>
    <mruColors>
      <color rgb="FF52AEA7"/>
      <color rgb="FF5DB3AD"/>
      <color rgb="FF6FADA4"/>
      <color rgb="FF002060"/>
      <color rgb="FF5DA399"/>
      <color rgb="FF77B1A9"/>
      <color rgb="FF65B7B1"/>
      <color rgb="FF599D86"/>
      <color rgb="FF1D4971"/>
      <color rgb="FF00297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PORTADA!A1"/><Relationship Id="rId3" Type="http://schemas.openxmlformats.org/officeDocument/2006/relationships/hyperlink" Target="#EQUIPOS!A1"/><Relationship Id="rId7" Type="http://schemas.openxmlformats.org/officeDocument/2006/relationships/hyperlink" Target="#'LISTADO PROVINCIAS'!A1"/><Relationship Id="rId2" Type="http://schemas.openxmlformats.org/officeDocument/2006/relationships/hyperlink" Target="#'MANO DE OBRA'!A1"/><Relationship Id="rId1" Type="http://schemas.openxmlformats.org/officeDocument/2006/relationships/image" Target="../media/image2.png"/><Relationship Id="rId6" Type="http://schemas.openxmlformats.org/officeDocument/2006/relationships/hyperlink" Target="#&#205;NDICE!A1"/><Relationship Id="rId5" Type="http://schemas.openxmlformats.org/officeDocument/2006/relationships/hyperlink" Target="#TRANSPORTE!A1"/><Relationship Id="rId4" Type="http://schemas.openxmlformats.org/officeDocument/2006/relationships/hyperlink" Target="#MATERIALES!A1"/></Relationships>
</file>

<file path=xl/drawings/_rels/drawing3.xml.rels><?xml version="1.0" encoding="UTF-8" standalone="yes"?>
<Relationships xmlns="http://schemas.openxmlformats.org/package/2006/relationships"><Relationship Id="rId2" Type="http://schemas.openxmlformats.org/officeDocument/2006/relationships/hyperlink" Target="#PORTADA!A1"/><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hyperlink" Target="#PORTADA!A1"/><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hyperlink" Target="#PORTADA!A1"/><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hyperlink" Target="#PORTADA!A1"/><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hyperlink" Target="#PORTADA!A1"/><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2" Type="http://schemas.openxmlformats.org/officeDocument/2006/relationships/hyperlink" Target="#PORTADA!A1"/><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image" Target="../media/image4.jfif"/><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2" Type="http://schemas.openxmlformats.org/officeDocument/2006/relationships/hyperlink" Target="#&#205;NDICE!G106"/><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2" Type="http://schemas.openxmlformats.org/officeDocument/2006/relationships/hyperlink" Target="#&#205;NDICE!G242"/><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2" Type="http://schemas.openxmlformats.org/officeDocument/2006/relationships/hyperlink" Target="#&#205;NDICE!G158"/><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2" Type="http://schemas.openxmlformats.org/officeDocument/2006/relationships/hyperlink" Target="#&#205;NDICE!G196"/><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2" Type="http://schemas.openxmlformats.org/officeDocument/2006/relationships/hyperlink" Target="#&#205;NDICE!G232"/><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2" Type="http://schemas.openxmlformats.org/officeDocument/2006/relationships/hyperlink" Target="#&#205;NDICE!G278"/><Relationship Id="rId1" Type="http://schemas.openxmlformats.org/officeDocument/2006/relationships/image" Target="../media/image3.png"/></Relationships>
</file>

<file path=xl/drawings/_rels/drawing16.xml.rels><?xml version="1.0" encoding="UTF-8" standalone="yes"?>
<Relationships xmlns="http://schemas.openxmlformats.org/package/2006/relationships"><Relationship Id="rId2" Type="http://schemas.openxmlformats.org/officeDocument/2006/relationships/hyperlink" Target="#&#205;NDICE!G282"/><Relationship Id="rId1" Type="http://schemas.openxmlformats.org/officeDocument/2006/relationships/image" Target="../media/image3.png"/></Relationships>
</file>

<file path=xl/drawings/_rels/drawing17.xml.rels><?xml version="1.0" encoding="UTF-8" standalone="yes"?>
<Relationships xmlns="http://schemas.openxmlformats.org/package/2006/relationships"><Relationship Id="rId2" Type="http://schemas.openxmlformats.org/officeDocument/2006/relationships/hyperlink" Target="#&#205;NDICE!G283"/><Relationship Id="rId1" Type="http://schemas.openxmlformats.org/officeDocument/2006/relationships/image" Target="../media/image3.png"/></Relationships>
</file>

<file path=xl/drawings/_rels/drawing18.xml.rels><?xml version="1.0" encoding="UTF-8" standalone="yes"?>
<Relationships xmlns="http://schemas.openxmlformats.org/package/2006/relationships"><Relationship Id="rId2" Type="http://schemas.openxmlformats.org/officeDocument/2006/relationships/hyperlink" Target="#&#205;NDICE!G286"/><Relationship Id="rId1" Type="http://schemas.openxmlformats.org/officeDocument/2006/relationships/image" Target="../media/image3.png"/></Relationships>
</file>

<file path=xl/drawings/_rels/drawing19.xml.rels><?xml version="1.0" encoding="UTF-8" standalone="yes"?>
<Relationships xmlns="http://schemas.openxmlformats.org/package/2006/relationships"><Relationship Id="rId2" Type="http://schemas.openxmlformats.org/officeDocument/2006/relationships/hyperlink" Target="#&#205;NDICE!G369"/><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10</xdr:col>
      <xdr:colOff>796819</xdr:colOff>
      <xdr:row>20</xdr:row>
      <xdr:rowOff>238125</xdr:rowOff>
    </xdr:to>
    <xdr:pic>
      <xdr:nvPicPr>
        <xdr:cNvPr id="7" name="Imagen 6">
          <a:extLst>
            <a:ext uri="{FF2B5EF4-FFF2-40B4-BE49-F238E27FC236}">
              <a16:creationId xmlns:a16="http://schemas.microsoft.com/office/drawing/2014/main" id="{6902BCEC-DE9A-E49F-F042-6BA1979CA18F}"/>
            </a:ext>
          </a:extLst>
        </xdr:cNvPr>
        <xdr:cNvPicPr>
          <a:picLocks noChangeAspect="1"/>
        </xdr:cNvPicPr>
      </xdr:nvPicPr>
      <xdr:blipFill>
        <a:blip xmlns:r="http://schemas.openxmlformats.org/officeDocument/2006/relationships" r:embed="rId1"/>
        <a:stretch>
          <a:fillRect/>
        </a:stretch>
      </xdr:blipFill>
      <xdr:spPr>
        <a:xfrm>
          <a:off x="0" y="19050"/>
          <a:ext cx="9293119" cy="5172075"/>
        </a:xfrm>
        <a:prstGeom prst="rect">
          <a:avLst/>
        </a:prstGeom>
      </xdr:spPr>
    </xdr:pic>
    <xdr:clientData/>
  </xdr:twoCellAnchor>
  <xdr:twoCellAnchor>
    <xdr:from>
      <xdr:col>6</xdr:col>
      <xdr:colOff>714376</xdr:colOff>
      <xdr:row>6</xdr:row>
      <xdr:rowOff>28575</xdr:rowOff>
    </xdr:from>
    <xdr:to>
      <xdr:col>10</xdr:col>
      <xdr:colOff>695325</xdr:colOff>
      <xdr:row>8</xdr:row>
      <xdr:rowOff>9525</xdr:rowOff>
    </xdr:to>
    <xdr:sp macro="" textlink="">
      <xdr:nvSpPr>
        <xdr:cNvPr id="9" name="CuadroTexto 5">
          <a:extLst>
            <a:ext uri="{FF2B5EF4-FFF2-40B4-BE49-F238E27FC236}">
              <a16:creationId xmlns:a16="http://schemas.microsoft.com/office/drawing/2014/main" id="{FAB7BFE5-5691-1124-3546-EA89B1707067}"/>
            </a:ext>
            <a:ext uri="{147F2762-F138-4A5C-976F-8EAC2B608ADB}">
              <a16:predDERef xmlns:a16="http://schemas.microsoft.com/office/drawing/2014/main" pred="{48C781E4-C70F-902D-7366-44CFD5E53E7F}"/>
            </a:ext>
          </a:extLst>
        </xdr:cNvPr>
        <xdr:cNvSpPr txBox="1"/>
      </xdr:nvSpPr>
      <xdr:spPr>
        <a:xfrm>
          <a:off x="5800726" y="1514475"/>
          <a:ext cx="3381374" cy="476250"/>
        </a:xfrm>
        <a:prstGeom prst="rect">
          <a:avLst/>
        </a:prstGeom>
        <a:solidFill>
          <a:schemeClr val="lt1"/>
        </a:solidFill>
        <a:ln w="28575" cmpd="sng">
          <a:solidFill>
            <a:schemeClr val="accent2">
              <a:lumMod val="7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600" b="1">
              <a:latin typeface="Helveltica"/>
            </a:rPr>
            <a:t>La</a:t>
          </a:r>
          <a:r>
            <a:rPr lang="es-CO" sz="1600" b="1" baseline="0">
              <a:latin typeface="Helveltica"/>
            </a:rPr>
            <a:t> Guajira</a:t>
          </a:r>
          <a:r>
            <a:rPr lang="es-CO" sz="1600" b="1">
              <a:latin typeface="Helveltica"/>
            </a:rPr>
            <a:t> - Norte</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16933</xdr:rowOff>
    </xdr:from>
    <xdr:to>
      <xdr:col>11</xdr:col>
      <xdr:colOff>8467</xdr:colOff>
      <xdr:row>20</xdr:row>
      <xdr:rowOff>245533</xdr:rowOff>
    </xdr:to>
    <xdr:pic>
      <xdr:nvPicPr>
        <xdr:cNvPr id="104" name="Imagen 103">
          <a:extLst>
            <a:ext uri="{FF2B5EF4-FFF2-40B4-BE49-F238E27FC236}">
              <a16:creationId xmlns:a16="http://schemas.microsoft.com/office/drawing/2014/main" id="{AAA1AF0A-645B-40FE-E863-DC5D7BC79A61}"/>
            </a:ext>
          </a:extLst>
        </xdr:cNvPr>
        <xdr:cNvPicPr>
          <a:picLocks noChangeAspect="1"/>
        </xdr:cNvPicPr>
      </xdr:nvPicPr>
      <xdr:blipFill>
        <a:blip xmlns:r="http://schemas.openxmlformats.org/officeDocument/2006/relationships" r:embed="rId1"/>
        <a:stretch>
          <a:fillRect/>
        </a:stretch>
      </xdr:blipFill>
      <xdr:spPr>
        <a:xfrm>
          <a:off x="0" y="16933"/>
          <a:ext cx="9321800" cy="5308600"/>
        </a:xfrm>
        <a:prstGeom prst="rect">
          <a:avLst/>
        </a:prstGeom>
      </xdr:spPr>
    </xdr:pic>
    <xdr:clientData/>
  </xdr:twoCellAnchor>
  <xdr:twoCellAnchor>
    <xdr:from>
      <xdr:col>2</xdr:col>
      <xdr:colOff>620862</xdr:colOff>
      <xdr:row>15</xdr:row>
      <xdr:rowOff>43276</xdr:rowOff>
    </xdr:from>
    <xdr:to>
      <xdr:col>4</xdr:col>
      <xdr:colOff>486012</xdr:colOff>
      <xdr:row>17</xdr:row>
      <xdr:rowOff>205739</xdr:rowOff>
    </xdr:to>
    <xdr:sp macro="" textlink="">
      <xdr:nvSpPr>
        <xdr:cNvPr id="3" name="Rectángulo redondeado 6">
          <a:hlinkClick xmlns:r="http://schemas.openxmlformats.org/officeDocument/2006/relationships" r:id="rId2"/>
          <a:extLst>
            <a:ext uri="{FF2B5EF4-FFF2-40B4-BE49-F238E27FC236}">
              <a16:creationId xmlns:a16="http://schemas.microsoft.com/office/drawing/2014/main" id="{E95F1DFA-B71E-491A-BCDF-43BC251F2007}"/>
            </a:ext>
          </a:extLst>
        </xdr:cNvPr>
        <xdr:cNvSpPr/>
      </xdr:nvSpPr>
      <xdr:spPr>
        <a:xfrm>
          <a:off x="2319033" y="3744419"/>
          <a:ext cx="1563322" cy="597891"/>
        </a:xfrm>
        <a:prstGeom prst="roundRect">
          <a:avLst/>
        </a:prstGeom>
        <a:solidFill>
          <a:schemeClr val="accent2">
            <a:lumMod val="75000"/>
          </a:schemeClr>
        </a:solidFill>
        <a:ln>
          <a:noFill/>
        </a:ln>
        <a:effectLst>
          <a:outerShdw blurRad="50800" dist="762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1200" b="1" baseline="0" noProof="0">
              <a:solidFill>
                <a:sysClr val="windowText" lastClr="000000"/>
              </a:solidFill>
              <a:latin typeface="Helveltica"/>
              <a:ea typeface="+mn-ea"/>
              <a:cs typeface="+mn-cs"/>
            </a:rPr>
            <a:t>LISTADO DE MANO DE OBRA</a:t>
          </a:r>
        </a:p>
      </xdr:txBody>
    </xdr:sp>
    <xdr:clientData/>
  </xdr:twoCellAnchor>
  <xdr:twoCellAnchor>
    <xdr:from>
      <xdr:col>2</xdr:col>
      <xdr:colOff>664995</xdr:colOff>
      <xdr:row>11</xdr:row>
      <xdr:rowOff>0</xdr:rowOff>
    </xdr:from>
    <xdr:to>
      <xdr:col>4</xdr:col>
      <xdr:colOff>516466</xdr:colOff>
      <xdr:row>13</xdr:row>
      <xdr:rowOff>185057</xdr:rowOff>
    </xdr:to>
    <xdr:sp macro="" textlink="">
      <xdr:nvSpPr>
        <xdr:cNvPr id="4" name="Rectángulo redondeado 8">
          <a:hlinkClick xmlns:r="http://schemas.openxmlformats.org/officeDocument/2006/relationships" r:id="rId3"/>
          <a:extLst>
            <a:ext uri="{FF2B5EF4-FFF2-40B4-BE49-F238E27FC236}">
              <a16:creationId xmlns:a16="http://schemas.microsoft.com/office/drawing/2014/main" id="{FC1A759E-3D48-403E-995B-26CC55224938}"/>
            </a:ext>
          </a:extLst>
        </xdr:cNvPr>
        <xdr:cNvSpPr/>
      </xdr:nvSpPr>
      <xdr:spPr>
        <a:xfrm>
          <a:off x="2358328" y="2794000"/>
          <a:ext cx="1544805" cy="693057"/>
        </a:xfrm>
        <a:prstGeom prst="roundRect">
          <a:avLst/>
        </a:prstGeom>
        <a:solidFill>
          <a:schemeClr val="accent2">
            <a:lumMod val="75000"/>
          </a:schemeClr>
        </a:solidFill>
        <a:ln>
          <a:noFill/>
        </a:ln>
        <a:effectLst>
          <a:outerShdw blurRad="50800" dist="762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1200" b="1" baseline="0" noProof="0">
              <a:solidFill>
                <a:sysClr val="windowText" lastClr="000000"/>
              </a:solidFill>
              <a:latin typeface="Helveltica"/>
              <a:ea typeface="+mn-ea"/>
              <a:cs typeface="+mn-cs"/>
            </a:rPr>
            <a:t>LISTADO DE EQUIPOS</a:t>
          </a:r>
        </a:p>
      </xdr:txBody>
    </xdr:sp>
    <xdr:clientData/>
  </xdr:twoCellAnchor>
  <xdr:twoCellAnchor>
    <xdr:from>
      <xdr:col>0</xdr:col>
      <xdr:colOff>378327</xdr:colOff>
      <xdr:row>11</xdr:row>
      <xdr:rowOff>0</xdr:rowOff>
    </xdr:from>
    <xdr:to>
      <xdr:col>2</xdr:col>
      <xdr:colOff>243477</xdr:colOff>
      <xdr:row>13</xdr:row>
      <xdr:rowOff>174171</xdr:rowOff>
    </xdr:to>
    <xdr:sp macro="" textlink="">
      <xdr:nvSpPr>
        <xdr:cNvPr id="5" name="Rectángulo redondeado 9">
          <a:hlinkClick xmlns:r="http://schemas.openxmlformats.org/officeDocument/2006/relationships" r:id="rId4"/>
          <a:extLst>
            <a:ext uri="{FF2B5EF4-FFF2-40B4-BE49-F238E27FC236}">
              <a16:creationId xmlns:a16="http://schemas.microsoft.com/office/drawing/2014/main" id="{C8206C72-FC19-46D4-84BC-185D42207E6D}"/>
            </a:ext>
          </a:extLst>
        </xdr:cNvPr>
        <xdr:cNvSpPr/>
      </xdr:nvSpPr>
      <xdr:spPr>
        <a:xfrm>
          <a:off x="378327" y="2754086"/>
          <a:ext cx="1563321" cy="674914"/>
        </a:xfrm>
        <a:prstGeom prst="roundRect">
          <a:avLst/>
        </a:prstGeom>
        <a:solidFill>
          <a:schemeClr val="accent2">
            <a:lumMod val="75000"/>
          </a:schemeClr>
        </a:solidFill>
        <a:ln>
          <a:noFill/>
        </a:ln>
        <a:effectLst>
          <a:outerShdw blurRad="50800" dist="762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1200" b="1" baseline="0" noProof="0">
              <a:solidFill>
                <a:sysClr val="windowText" lastClr="000000"/>
              </a:solidFill>
              <a:latin typeface="Helveltica"/>
              <a:ea typeface="+mn-ea"/>
              <a:cs typeface="+mn-cs"/>
            </a:rPr>
            <a:t>LISTADO DE MATERIALES</a:t>
          </a:r>
        </a:p>
      </xdr:txBody>
    </xdr:sp>
    <xdr:clientData/>
  </xdr:twoCellAnchor>
  <xdr:twoCellAnchor>
    <xdr:from>
      <xdr:col>0</xdr:col>
      <xdr:colOff>373936</xdr:colOff>
      <xdr:row>15</xdr:row>
      <xdr:rowOff>35214</xdr:rowOff>
    </xdr:from>
    <xdr:to>
      <xdr:col>2</xdr:col>
      <xdr:colOff>239086</xdr:colOff>
      <xdr:row>17</xdr:row>
      <xdr:rowOff>205739</xdr:rowOff>
    </xdr:to>
    <xdr:sp macro="" textlink="">
      <xdr:nvSpPr>
        <xdr:cNvPr id="6" name="Rectángulo redondeado 10">
          <a:hlinkClick xmlns:r="http://schemas.openxmlformats.org/officeDocument/2006/relationships" r:id="rId5"/>
          <a:extLst>
            <a:ext uri="{FF2B5EF4-FFF2-40B4-BE49-F238E27FC236}">
              <a16:creationId xmlns:a16="http://schemas.microsoft.com/office/drawing/2014/main" id="{A50DA9A2-307B-49A1-ABBF-DB9324806851}"/>
            </a:ext>
          </a:extLst>
        </xdr:cNvPr>
        <xdr:cNvSpPr/>
      </xdr:nvSpPr>
      <xdr:spPr>
        <a:xfrm>
          <a:off x="373936" y="3662334"/>
          <a:ext cx="1556790" cy="597245"/>
        </a:xfrm>
        <a:prstGeom prst="roundRect">
          <a:avLst/>
        </a:prstGeom>
        <a:solidFill>
          <a:schemeClr val="accent2">
            <a:lumMod val="75000"/>
          </a:schemeClr>
        </a:solidFill>
        <a:ln>
          <a:noFill/>
        </a:ln>
        <a:effectLst>
          <a:outerShdw blurRad="50800" dist="762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1200" b="1" baseline="0" noProof="0">
              <a:solidFill>
                <a:sysClr val="windowText" lastClr="000000"/>
              </a:solidFill>
              <a:latin typeface="Helveltica"/>
              <a:ea typeface="+mn-ea"/>
              <a:cs typeface="+mn-cs"/>
            </a:rPr>
            <a:t>LISTADO DE TRANSPORTE</a:t>
          </a:r>
        </a:p>
      </xdr:txBody>
    </xdr:sp>
    <xdr:clientData/>
  </xdr:twoCellAnchor>
  <xdr:twoCellAnchor>
    <xdr:from>
      <xdr:col>2</xdr:col>
      <xdr:colOff>665972</xdr:colOff>
      <xdr:row>7</xdr:row>
      <xdr:rowOff>39386</xdr:rowOff>
    </xdr:from>
    <xdr:to>
      <xdr:col>4</xdr:col>
      <xdr:colOff>499533</xdr:colOff>
      <xdr:row>10</xdr:row>
      <xdr:rowOff>7886</xdr:rowOff>
    </xdr:to>
    <xdr:sp macro="" textlink="">
      <xdr:nvSpPr>
        <xdr:cNvPr id="20" name="Rectángulo redondeado 3">
          <a:hlinkClick xmlns:r="http://schemas.openxmlformats.org/officeDocument/2006/relationships" r:id="rId6"/>
          <a:extLst>
            <a:ext uri="{FF2B5EF4-FFF2-40B4-BE49-F238E27FC236}">
              <a16:creationId xmlns:a16="http://schemas.microsoft.com/office/drawing/2014/main" id="{9D461C7B-EC29-4E94-89A8-FAF73F24BAF2}"/>
            </a:ext>
          </a:extLst>
        </xdr:cNvPr>
        <xdr:cNvSpPr/>
      </xdr:nvSpPr>
      <xdr:spPr>
        <a:xfrm>
          <a:off x="2359305" y="1817386"/>
          <a:ext cx="1526895" cy="730500"/>
        </a:xfrm>
        <a:prstGeom prst="roundRect">
          <a:avLst/>
        </a:prstGeom>
        <a:solidFill>
          <a:schemeClr val="accent2">
            <a:lumMod val="75000"/>
          </a:schemeClr>
        </a:solidFill>
        <a:ln>
          <a:noFill/>
        </a:ln>
        <a:effectLst>
          <a:outerShdw blurRad="50800" dist="762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indent="0" algn="ctr"/>
          <a:r>
            <a:rPr lang="es-CO" sz="1200" b="1" baseline="0">
              <a:solidFill>
                <a:sysClr val="windowText" lastClr="000000"/>
              </a:solidFill>
              <a:latin typeface="Helveltica"/>
              <a:ea typeface="+mn-ea"/>
              <a:cs typeface="+mn-cs"/>
            </a:rPr>
            <a:t>ÍNDICE APU</a:t>
          </a:r>
        </a:p>
      </xdr:txBody>
    </xdr:sp>
    <xdr:clientData/>
  </xdr:twoCellAnchor>
  <xdr:twoCellAnchor>
    <xdr:from>
      <xdr:col>0</xdr:col>
      <xdr:colOff>418261</xdr:colOff>
      <xdr:row>7</xdr:row>
      <xdr:rowOff>21935</xdr:rowOff>
    </xdr:from>
    <xdr:to>
      <xdr:col>2</xdr:col>
      <xdr:colOff>283411</xdr:colOff>
      <xdr:row>9</xdr:row>
      <xdr:rowOff>203795</xdr:rowOff>
    </xdr:to>
    <xdr:sp macro="" textlink="">
      <xdr:nvSpPr>
        <xdr:cNvPr id="21" name="Rectángulo: esquinas redondeadas 20">
          <a:hlinkClick xmlns:r="http://schemas.openxmlformats.org/officeDocument/2006/relationships" r:id="rId7"/>
          <a:extLst>
            <a:ext uri="{FF2B5EF4-FFF2-40B4-BE49-F238E27FC236}">
              <a16:creationId xmlns:a16="http://schemas.microsoft.com/office/drawing/2014/main" id="{91182E6C-E31C-4D44-888D-4565FCA889F9}"/>
            </a:ext>
          </a:extLst>
        </xdr:cNvPr>
        <xdr:cNvSpPr/>
      </xdr:nvSpPr>
      <xdr:spPr>
        <a:xfrm>
          <a:off x="418261" y="1515455"/>
          <a:ext cx="1556790" cy="608580"/>
        </a:xfrm>
        <a:prstGeom prst="roundRect">
          <a:avLst/>
        </a:prstGeom>
        <a:solidFill>
          <a:schemeClr val="accent2">
            <a:lumMod val="75000"/>
          </a:schemeClr>
        </a:solidFill>
        <a:ln>
          <a:noFill/>
        </a:ln>
        <a:effectLst>
          <a:outerShdw blurRad="50800" dist="762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1200" b="1" baseline="0">
              <a:solidFill>
                <a:sysClr val="windowText" lastClr="000000"/>
              </a:solidFill>
              <a:latin typeface="Helveltica"/>
              <a:ea typeface="+mn-ea"/>
              <a:cs typeface="+mn-cs"/>
            </a:rPr>
            <a:t>LISTADO PROVINCIAS</a:t>
          </a:r>
        </a:p>
      </xdr:txBody>
    </xdr:sp>
    <xdr:clientData/>
  </xdr:twoCellAnchor>
  <xdr:twoCellAnchor>
    <xdr:from>
      <xdr:col>5</xdr:col>
      <xdr:colOff>277585</xdr:colOff>
      <xdr:row>17</xdr:row>
      <xdr:rowOff>246017</xdr:rowOff>
    </xdr:from>
    <xdr:to>
      <xdr:col>8</xdr:col>
      <xdr:colOff>619124</xdr:colOff>
      <xdr:row>20</xdr:row>
      <xdr:rowOff>127363</xdr:rowOff>
    </xdr:to>
    <xdr:sp macro="" textlink="">
      <xdr:nvSpPr>
        <xdr:cNvPr id="28" name="CuadroTexto 27">
          <a:extLst>
            <a:ext uri="{FF2B5EF4-FFF2-40B4-BE49-F238E27FC236}">
              <a16:creationId xmlns:a16="http://schemas.microsoft.com/office/drawing/2014/main" id="{54992E3A-C98D-401A-8F85-63249B50B3CC}"/>
            </a:ext>
          </a:extLst>
        </xdr:cNvPr>
        <xdr:cNvSpPr txBox="1"/>
      </xdr:nvSpPr>
      <xdr:spPr>
        <a:xfrm>
          <a:off x="4523014" y="4502331"/>
          <a:ext cx="2888796" cy="632461"/>
        </a:xfrm>
        <a:prstGeom prst="rect">
          <a:avLst/>
        </a:prstGeom>
        <a:noFill/>
        <a:ln w="2857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endParaRPr lang="es-CO" sz="1200">
            <a:solidFill>
              <a:sysClr val="windowText" lastClr="000000"/>
            </a:solidFill>
            <a:latin typeface="Helveltica"/>
          </a:endParaRPr>
        </a:p>
      </xdr:txBody>
    </xdr:sp>
    <xdr:clientData/>
  </xdr:twoCellAnchor>
  <xdr:twoCellAnchor>
    <xdr:from>
      <xdr:col>11</xdr:col>
      <xdr:colOff>65674</xdr:colOff>
      <xdr:row>19</xdr:row>
      <xdr:rowOff>32406</xdr:rowOff>
    </xdr:from>
    <xdr:to>
      <xdr:col>11</xdr:col>
      <xdr:colOff>939798</xdr:colOff>
      <xdr:row>20</xdr:row>
      <xdr:rowOff>226171</xdr:rowOff>
    </xdr:to>
    <xdr:sp macro="" textlink="">
      <xdr:nvSpPr>
        <xdr:cNvPr id="11" name="Rectángulo: esquinas redondeadas 10">
          <a:hlinkClick xmlns:r="http://schemas.openxmlformats.org/officeDocument/2006/relationships" r:id="rId8"/>
          <a:extLst>
            <a:ext uri="{FF2B5EF4-FFF2-40B4-BE49-F238E27FC236}">
              <a16:creationId xmlns:a16="http://schemas.microsoft.com/office/drawing/2014/main" id="{0F6566CE-C29C-4886-9CC9-3ECA7451C057}"/>
            </a:ext>
          </a:extLst>
        </xdr:cNvPr>
        <xdr:cNvSpPr/>
      </xdr:nvSpPr>
      <xdr:spPr>
        <a:xfrm>
          <a:off x="9379007" y="4858406"/>
          <a:ext cx="874124" cy="447765"/>
        </a:xfrm>
        <a:prstGeom prst="roundRect">
          <a:avLst/>
        </a:prstGeom>
        <a:solidFill>
          <a:schemeClr val="bg1">
            <a:lumMod val="50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1200" b="1" baseline="0">
              <a:solidFill>
                <a:srgbClr val="DFEDEB"/>
              </a:solidFill>
              <a:latin typeface="+mn-lt"/>
              <a:ea typeface="+mn-ea"/>
              <a:cs typeface="+mn-cs"/>
            </a:rPr>
            <a:t>VOLVER A PORTADA </a:t>
          </a:r>
        </a:p>
        <a:p>
          <a:pPr marL="0" marR="0" lvl="0" indent="0" algn="ctr" defTabSz="914400" eaLnBrk="1" fontAlgn="auto" latinLnBrk="0" hangingPunct="1">
            <a:lnSpc>
              <a:spcPct val="100000"/>
            </a:lnSpc>
            <a:spcBef>
              <a:spcPts val="0"/>
            </a:spcBef>
            <a:spcAft>
              <a:spcPts val="0"/>
            </a:spcAft>
            <a:buClrTx/>
            <a:buSzTx/>
            <a:buFontTx/>
            <a:buNone/>
            <a:tabLst/>
            <a:defRPr/>
          </a:pPr>
          <a:endParaRPr lang="es-CO" sz="1200" b="1" baseline="0">
            <a:solidFill>
              <a:srgbClr val="DFEDEB"/>
            </a:solidFill>
            <a:latin typeface="+mn-lt"/>
            <a:ea typeface="+mn-ea"/>
            <a:cs typeface="+mn-cs"/>
          </a:endParaRPr>
        </a:p>
      </xdr:txBody>
    </xdr:sp>
    <xdr:clientData/>
  </xdr:twoCellAnchor>
  <xdr:twoCellAnchor>
    <xdr:from>
      <xdr:col>1</xdr:col>
      <xdr:colOff>434340</xdr:colOff>
      <xdr:row>3</xdr:row>
      <xdr:rowOff>114300</xdr:rowOff>
    </xdr:from>
    <xdr:to>
      <xdr:col>3</xdr:col>
      <xdr:colOff>434340</xdr:colOff>
      <xdr:row>5</xdr:row>
      <xdr:rowOff>53340</xdr:rowOff>
    </xdr:to>
    <xdr:sp macro="" textlink="">
      <xdr:nvSpPr>
        <xdr:cNvPr id="13" name="CuadroTexto 12">
          <a:extLst>
            <a:ext uri="{FF2B5EF4-FFF2-40B4-BE49-F238E27FC236}">
              <a16:creationId xmlns:a16="http://schemas.microsoft.com/office/drawing/2014/main" id="{9173F84D-F785-C110-2702-1BCF3D6B6382}"/>
            </a:ext>
          </a:extLst>
        </xdr:cNvPr>
        <xdr:cNvSpPr txBox="1"/>
      </xdr:nvSpPr>
      <xdr:spPr>
        <a:xfrm>
          <a:off x="1280160" y="754380"/>
          <a:ext cx="1691640" cy="365760"/>
        </a:xfrm>
        <a:prstGeom prst="rect">
          <a:avLst/>
        </a:prstGeom>
        <a:solidFill>
          <a:schemeClr val="bg1"/>
        </a:solidFill>
        <a:ln w="28575" cmpd="sng">
          <a:solidFill>
            <a:schemeClr val="accent2">
              <a:lumMod val="7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600" b="1">
              <a:latin typeface="Helveltica"/>
            </a:rPr>
            <a:t>MENU</a:t>
          </a:r>
        </a:p>
      </xdr:txBody>
    </xdr:sp>
    <xdr:clientData/>
  </xdr:twoCellAnchor>
  <xdr:twoCellAnchor>
    <xdr:from>
      <xdr:col>0</xdr:col>
      <xdr:colOff>5442</xdr:colOff>
      <xdr:row>18</xdr:row>
      <xdr:rowOff>197150</xdr:rowOff>
    </xdr:from>
    <xdr:to>
      <xdr:col>5</xdr:col>
      <xdr:colOff>8467</xdr:colOff>
      <xdr:row>20</xdr:row>
      <xdr:rowOff>89383</xdr:rowOff>
    </xdr:to>
    <xdr:sp macro="" textlink="">
      <xdr:nvSpPr>
        <xdr:cNvPr id="17" name="CuadroTexto 16">
          <a:extLst>
            <a:ext uri="{FF2B5EF4-FFF2-40B4-BE49-F238E27FC236}">
              <a16:creationId xmlns:a16="http://schemas.microsoft.com/office/drawing/2014/main" id="{5DB8C434-8A02-440C-A35C-0FB4DDB0B964}"/>
            </a:ext>
          </a:extLst>
        </xdr:cNvPr>
        <xdr:cNvSpPr txBox="1"/>
      </xdr:nvSpPr>
      <xdr:spPr>
        <a:xfrm>
          <a:off x="5442" y="4769150"/>
          <a:ext cx="4236358" cy="400233"/>
        </a:xfrm>
        <a:prstGeom prst="rect">
          <a:avLst/>
        </a:prstGeom>
        <a:noFill/>
        <a:ln w="2857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ysClr val="windowText" lastClr="000000"/>
              </a:solidFill>
              <a:latin typeface="Helveltica"/>
            </a:rPr>
            <a:t>Haga click sobre el</a:t>
          </a:r>
          <a:r>
            <a:rPr lang="es-CO" sz="1000" baseline="0">
              <a:solidFill>
                <a:sysClr val="windowText" lastClr="000000"/>
              </a:solidFill>
              <a:latin typeface="Helveltica"/>
            </a:rPr>
            <a:t> botón de </a:t>
          </a:r>
          <a:r>
            <a:rPr lang="es-CO" sz="1000">
              <a:solidFill>
                <a:sysClr val="windowText" lastClr="000000"/>
              </a:solidFill>
              <a:latin typeface="Helveltica"/>
            </a:rPr>
            <a:t>la hoja a la que quiere acceder</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4</xdr:row>
      <xdr:rowOff>0</xdr:rowOff>
    </xdr:from>
    <xdr:to>
      <xdr:col>2</xdr:col>
      <xdr:colOff>190500</xdr:colOff>
      <xdr:row>4</xdr:row>
      <xdr:rowOff>114300</xdr:rowOff>
    </xdr:to>
    <xdr:sp macro="" textlink="">
      <xdr:nvSpPr>
        <xdr:cNvPr id="2" name="AutoShape 1" descr="Flag of Amazonas (Colombia).svg">
          <a:extLst>
            <a:ext uri="{FF2B5EF4-FFF2-40B4-BE49-F238E27FC236}">
              <a16:creationId xmlns:a16="http://schemas.microsoft.com/office/drawing/2014/main" id="{222E1753-29F4-41F1-BDC0-BE3C09DBB2B0}"/>
            </a:ext>
          </a:extLst>
        </xdr:cNvPr>
        <xdr:cNvSpPr>
          <a:spLocks noChangeAspect="1" noChangeArrowheads="1"/>
        </xdr:cNvSpPr>
      </xdr:nvSpPr>
      <xdr:spPr bwMode="auto">
        <a:xfrm>
          <a:off x="762000" y="1476375"/>
          <a:ext cx="190500" cy="1143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5</xdr:row>
      <xdr:rowOff>0</xdr:rowOff>
    </xdr:from>
    <xdr:to>
      <xdr:col>2</xdr:col>
      <xdr:colOff>190500</xdr:colOff>
      <xdr:row>5</xdr:row>
      <xdr:rowOff>95250</xdr:rowOff>
    </xdr:to>
    <xdr:sp macro="" textlink="">
      <xdr:nvSpPr>
        <xdr:cNvPr id="3" name="AutoShape 2" descr="Flag of Antioquia Department.svg">
          <a:extLst>
            <a:ext uri="{FF2B5EF4-FFF2-40B4-BE49-F238E27FC236}">
              <a16:creationId xmlns:a16="http://schemas.microsoft.com/office/drawing/2014/main" id="{21683CBF-5814-4D72-AF19-51AA1D7C7981}"/>
            </a:ext>
          </a:extLst>
        </xdr:cNvPr>
        <xdr:cNvSpPr>
          <a:spLocks noChangeAspect="1" noChangeArrowheads="1"/>
        </xdr:cNvSpPr>
      </xdr:nvSpPr>
      <xdr:spPr bwMode="auto">
        <a:xfrm>
          <a:off x="762000" y="1990725"/>
          <a:ext cx="190500" cy="952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14</xdr:row>
      <xdr:rowOff>0</xdr:rowOff>
    </xdr:from>
    <xdr:to>
      <xdr:col>2</xdr:col>
      <xdr:colOff>171450</xdr:colOff>
      <xdr:row>14</xdr:row>
      <xdr:rowOff>133350</xdr:rowOff>
    </xdr:to>
    <xdr:sp macro="" textlink="">
      <xdr:nvSpPr>
        <xdr:cNvPr id="4" name="AutoShape 3" descr="Flag of Arauca.svg">
          <a:extLst>
            <a:ext uri="{FF2B5EF4-FFF2-40B4-BE49-F238E27FC236}">
              <a16:creationId xmlns:a16="http://schemas.microsoft.com/office/drawing/2014/main" id="{1AC5BCAC-6B34-4825-8194-1CABB4AC8FAA}"/>
            </a:ext>
          </a:extLst>
        </xdr:cNvPr>
        <xdr:cNvSpPr>
          <a:spLocks noChangeAspect="1" noChangeArrowheads="1"/>
        </xdr:cNvSpPr>
      </xdr:nvSpPr>
      <xdr:spPr bwMode="auto">
        <a:xfrm>
          <a:off x="762000" y="6581775"/>
          <a:ext cx="171450" cy="1333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15</xdr:row>
      <xdr:rowOff>0</xdr:rowOff>
    </xdr:from>
    <xdr:to>
      <xdr:col>2</xdr:col>
      <xdr:colOff>190500</xdr:colOff>
      <xdr:row>15</xdr:row>
      <xdr:rowOff>114300</xdr:rowOff>
    </xdr:to>
    <xdr:sp macro="" textlink="">
      <xdr:nvSpPr>
        <xdr:cNvPr id="5" name="AutoShape 4" descr="Flag of Atlántico.svg">
          <a:extLst>
            <a:ext uri="{FF2B5EF4-FFF2-40B4-BE49-F238E27FC236}">
              <a16:creationId xmlns:a16="http://schemas.microsoft.com/office/drawing/2014/main" id="{91C08D9C-371E-4B07-B9CD-5915E4023330}"/>
            </a:ext>
          </a:extLst>
        </xdr:cNvPr>
        <xdr:cNvSpPr>
          <a:spLocks noChangeAspect="1" noChangeArrowheads="1"/>
        </xdr:cNvSpPr>
      </xdr:nvSpPr>
      <xdr:spPr bwMode="auto">
        <a:xfrm>
          <a:off x="762000" y="6962775"/>
          <a:ext cx="190500" cy="1143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19</xdr:row>
      <xdr:rowOff>0</xdr:rowOff>
    </xdr:from>
    <xdr:to>
      <xdr:col>2</xdr:col>
      <xdr:colOff>190500</xdr:colOff>
      <xdr:row>19</xdr:row>
      <xdr:rowOff>123825</xdr:rowOff>
    </xdr:to>
    <xdr:sp macro="" textlink="">
      <xdr:nvSpPr>
        <xdr:cNvPr id="6" name="AutoShape 5" descr="Flag of Bogotá.svg">
          <a:extLst>
            <a:ext uri="{FF2B5EF4-FFF2-40B4-BE49-F238E27FC236}">
              <a16:creationId xmlns:a16="http://schemas.microsoft.com/office/drawing/2014/main" id="{D57E1135-CFEF-4391-A67C-0332AF9954B6}"/>
            </a:ext>
          </a:extLst>
        </xdr:cNvPr>
        <xdr:cNvSpPr>
          <a:spLocks noChangeAspect="1" noChangeArrowheads="1"/>
        </xdr:cNvSpPr>
      </xdr:nvSpPr>
      <xdr:spPr bwMode="auto">
        <a:xfrm>
          <a:off x="762000" y="7915275"/>
          <a:ext cx="190500" cy="123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19</xdr:row>
      <xdr:rowOff>0</xdr:rowOff>
    </xdr:from>
    <xdr:to>
      <xdr:col>2</xdr:col>
      <xdr:colOff>190500</xdr:colOff>
      <xdr:row>19</xdr:row>
      <xdr:rowOff>123825</xdr:rowOff>
    </xdr:to>
    <xdr:sp macro="" textlink="">
      <xdr:nvSpPr>
        <xdr:cNvPr id="7" name="AutoShape 6" descr="Flag of Bolívar (Colombia).svg">
          <a:extLst>
            <a:ext uri="{FF2B5EF4-FFF2-40B4-BE49-F238E27FC236}">
              <a16:creationId xmlns:a16="http://schemas.microsoft.com/office/drawing/2014/main" id="{DF849726-E41B-4A43-8CC4-6BB07F4BA3DD}"/>
            </a:ext>
          </a:extLst>
        </xdr:cNvPr>
        <xdr:cNvSpPr>
          <a:spLocks noChangeAspect="1" noChangeArrowheads="1"/>
        </xdr:cNvSpPr>
      </xdr:nvSpPr>
      <xdr:spPr bwMode="auto">
        <a:xfrm>
          <a:off x="762000" y="7915275"/>
          <a:ext cx="190500" cy="123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25</xdr:row>
      <xdr:rowOff>0</xdr:rowOff>
    </xdr:from>
    <xdr:to>
      <xdr:col>2</xdr:col>
      <xdr:colOff>190500</xdr:colOff>
      <xdr:row>25</xdr:row>
      <xdr:rowOff>123825</xdr:rowOff>
    </xdr:to>
    <xdr:sp macro="" textlink="">
      <xdr:nvSpPr>
        <xdr:cNvPr id="8" name="AutoShape 7" descr="Flag of Boyacá Department.svg">
          <a:extLst>
            <a:ext uri="{FF2B5EF4-FFF2-40B4-BE49-F238E27FC236}">
              <a16:creationId xmlns:a16="http://schemas.microsoft.com/office/drawing/2014/main" id="{1CD4DAF1-3AE5-4B1A-BE94-67845F50D66F}"/>
            </a:ext>
          </a:extLst>
        </xdr:cNvPr>
        <xdr:cNvSpPr>
          <a:spLocks noChangeAspect="1" noChangeArrowheads="1"/>
        </xdr:cNvSpPr>
      </xdr:nvSpPr>
      <xdr:spPr bwMode="auto">
        <a:xfrm>
          <a:off x="762000" y="10086975"/>
          <a:ext cx="190500" cy="123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38</xdr:row>
      <xdr:rowOff>0</xdr:rowOff>
    </xdr:from>
    <xdr:to>
      <xdr:col>2</xdr:col>
      <xdr:colOff>190500</xdr:colOff>
      <xdr:row>38</xdr:row>
      <xdr:rowOff>133350</xdr:rowOff>
    </xdr:to>
    <xdr:sp macro="" textlink="">
      <xdr:nvSpPr>
        <xdr:cNvPr id="9" name="AutoShape 8" descr="Flag of Caldas.svg">
          <a:extLst>
            <a:ext uri="{FF2B5EF4-FFF2-40B4-BE49-F238E27FC236}">
              <a16:creationId xmlns:a16="http://schemas.microsoft.com/office/drawing/2014/main" id="{7DD2B7BB-F840-4EEF-89AD-141AF5AA1C84}"/>
            </a:ext>
          </a:extLst>
        </xdr:cNvPr>
        <xdr:cNvSpPr>
          <a:spLocks noChangeAspect="1" noChangeArrowheads="1"/>
        </xdr:cNvSpPr>
      </xdr:nvSpPr>
      <xdr:spPr bwMode="auto">
        <a:xfrm>
          <a:off x="762000" y="14506575"/>
          <a:ext cx="190500" cy="1333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44</xdr:row>
      <xdr:rowOff>0</xdr:rowOff>
    </xdr:from>
    <xdr:to>
      <xdr:col>2</xdr:col>
      <xdr:colOff>190500</xdr:colOff>
      <xdr:row>44</xdr:row>
      <xdr:rowOff>123825</xdr:rowOff>
    </xdr:to>
    <xdr:sp macro="" textlink="">
      <xdr:nvSpPr>
        <xdr:cNvPr id="10" name="AutoShape 9" descr="Flag of Caquetá.svg">
          <a:extLst>
            <a:ext uri="{FF2B5EF4-FFF2-40B4-BE49-F238E27FC236}">
              <a16:creationId xmlns:a16="http://schemas.microsoft.com/office/drawing/2014/main" id="{E7C39C60-DE42-4F89-ABCA-F644560FC76A}"/>
            </a:ext>
          </a:extLst>
        </xdr:cNvPr>
        <xdr:cNvSpPr>
          <a:spLocks noChangeAspect="1" noChangeArrowheads="1"/>
        </xdr:cNvSpPr>
      </xdr:nvSpPr>
      <xdr:spPr bwMode="auto">
        <a:xfrm>
          <a:off x="762000" y="16221075"/>
          <a:ext cx="190500" cy="123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45</xdr:row>
      <xdr:rowOff>0</xdr:rowOff>
    </xdr:from>
    <xdr:to>
      <xdr:col>2</xdr:col>
      <xdr:colOff>190500</xdr:colOff>
      <xdr:row>45</xdr:row>
      <xdr:rowOff>123825</xdr:rowOff>
    </xdr:to>
    <xdr:sp macro="" textlink="">
      <xdr:nvSpPr>
        <xdr:cNvPr id="11" name="AutoShape 10" descr="Flag of Casanare.svg">
          <a:extLst>
            <a:ext uri="{FF2B5EF4-FFF2-40B4-BE49-F238E27FC236}">
              <a16:creationId xmlns:a16="http://schemas.microsoft.com/office/drawing/2014/main" id="{FD0CBEB0-BD57-467E-B30B-9713637C9B09}"/>
            </a:ext>
          </a:extLst>
        </xdr:cNvPr>
        <xdr:cNvSpPr>
          <a:spLocks noChangeAspect="1" noChangeArrowheads="1"/>
        </xdr:cNvSpPr>
      </xdr:nvSpPr>
      <xdr:spPr bwMode="auto">
        <a:xfrm>
          <a:off x="762000" y="16983075"/>
          <a:ext cx="190500" cy="123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51</xdr:row>
      <xdr:rowOff>0</xdr:rowOff>
    </xdr:from>
    <xdr:to>
      <xdr:col>2</xdr:col>
      <xdr:colOff>190500</xdr:colOff>
      <xdr:row>51</xdr:row>
      <xdr:rowOff>123825</xdr:rowOff>
    </xdr:to>
    <xdr:sp macro="" textlink="">
      <xdr:nvSpPr>
        <xdr:cNvPr id="12" name="AutoShape 12" descr="Flag of Cesar.svg">
          <a:extLst>
            <a:ext uri="{FF2B5EF4-FFF2-40B4-BE49-F238E27FC236}">
              <a16:creationId xmlns:a16="http://schemas.microsoft.com/office/drawing/2014/main" id="{E3D9F44C-938A-4CDE-8CC2-131CA0709F29}"/>
            </a:ext>
          </a:extLst>
        </xdr:cNvPr>
        <xdr:cNvSpPr>
          <a:spLocks noChangeAspect="1" noChangeArrowheads="1"/>
        </xdr:cNvSpPr>
      </xdr:nvSpPr>
      <xdr:spPr bwMode="auto">
        <a:xfrm>
          <a:off x="762000" y="19078575"/>
          <a:ext cx="190500" cy="123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55</xdr:row>
      <xdr:rowOff>0</xdr:rowOff>
    </xdr:from>
    <xdr:to>
      <xdr:col>2</xdr:col>
      <xdr:colOff>190500</xdr:colOff>
      <xdr:row>55</xdr:row>
      <xdr:rowOff>123825</xdr:rowOff>
    </xdr:to>
    <xdr:sp macro="" textlink="">
      <xdr:nvSpPr>
        <xdr:cNvPr id="13" name="AutoShape 13" descr="Flag of Chocó.svg">
          <a:extLst>
            <a:ext uri="{FF2B5EF4-FFF2-40B4-BE49-F238E27FC236}">
              <a16:creationId xmlns:a16="http://schemas.microsoft.com/office/drawing/2014/main" id="{D63A7E8E-63C7-4459-830D-C4265926BA37}"/>
            </a:ext>
          </a:extLst>
        </xdr:cNvPr>
        <xdr:cNvSpPr>
          <a:spLocks noChangeAspect="1" noChangeArrowheads="1"/>
        </xdr:cNvSpPr>
      </xdr:nvSpPr>
      <xdr:spPr bwMode="auto">
        <a:xfrm>
          <a:off x="762000" y="20221575"/>
          <a:ext cx="190500" cy="123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60</xdr:row>
      <xdr:rowOff>0</xdr:rowOff>
    </xdr:from>
    <xdr:to>
      <xdr:col>2</xdr:col>
      <xdr:colOff>190500</xdr:colOff>
      <xdr:row>60</xdr:row>
      <xdr:rowOff>123825</xdr:rowOff>
    </xdr:to>
    <xdr:sp macro="" textlink="">
      <xdr:nvSpPr>
        <xdr:cNvPr id="14" name="AutoShape 14" descr="Flag of Córdoba.svg">
          <a:extLst>
            <a:ext uri="{FF2B5EF4-FFF2-40B4-BE49-F238E27FC236}">
              <a16:creationId xmlns:a16="http://schemas.microsoft.com/office/drawing/2014/main" id="{267FE55B-1368-407B-9A9C-4D727F36584B}"/>
            </a:ext>
          </a:extLst>
        </xdr:cNvPr>
        <xdr:cNvSpPr>
          <a:spLocks noChangeAspect="1" noChangeArrowheads="1"/>
        </xdr:cNvSpPr>
      </xdr:nvSpPr>
      <xdr:spPr bwMode="auto">
        <a:xfrm>
          <a:off x="762000" y="21955125"/>
          <a:ext cx="190500" cy="123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67</xdr:row>
      <xdr:rowOff>0</xdr:rowOff>
    </xdr:from>
    <xdr:to>
      <xdr:col>2</xdr:col>
      <xdr:colOff>190500</xdr:colOff>
      <xdr:row>67</xdr:row>
      <xdr:rowOff>123825</xdr:rowOff>
    </xdr:to>
    <xdr:sp macro="" textlink="">
      <xdr:nvSpPr>
        <xdr:cNvPr id="15" name="AutoShape 15" descr="Flag of Cundinamarca.svg">
          <a:extLst>
            <a:ext uri="{FF2B5EF4-FFF2-40B4-BE49-F238E27FC236}">
              <a16:creationId xmlns:a16="http://schemas.microsoft.com/office/drawing/2014/main" id="{5AAFD9E4-F6FA-46A6-99EA-040FA607A9FC}"/>
            </a:ext>
          </a:extLst>
        </xdr:cNvPr>
        <xdr:cNvSpPr>
          <a:spLocks noChangeAspect="1" noChangeArrowheads="1"/>
        </xdr:cNvSpPr>
      </xdr:nvSpPr>
      <xdr:spPr bwMode="auto">
        <a:xfrm>
          <a:off x="762000" y="23841075"/>
          <a:ext cx="190500" cy="123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82</xdr:row>
      <xdr:rowOff>0</xdr:rowOff>
    </xdr:from>
    <xdr:to>
      <xdr:col>2</xdr:col>
      <xdr:colOff>190500</xdr:colOff>
      <xdr:row>82</xdr:row>
      <xdr:rowOff>123825</xdr:rowOff>
    </xdr:to>
    <xdr:sp macro="" textlink="">
      <xdr:nvSpPr>
        <xdr:cNvPr id="16" name="AutoShape 16" descr="Flag of Guainía.svg">
          <a:extLst>
            <a:ext uri="{FF2B5EF4-FFF2-40B4-BE49-F238E27FC236}">
              <a16:creationId xmlns:a16="http://schemas.microsoft.com/office/drawing/2014/main" id="{D19D4398-F341-406C-BCEF-4CF9D67320F5}"/>
            </a:ext>
          </a:extLst>
        </xdr:cNvPr>
        <xdr:cNvSpPr>
          <a:spLocks noChangeAspect="1" noChangeArrowheads="1"/>
        </xdr:cNvSpPr>
      </xdr:nvSpPr>
      <xdr:spPr bwMode="auto">
        <a:xfrm>
          <a:off x="762000" y="28222575"/>
          <a:ext cx="190500" cy="123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83</xdr:row>
      <xdr:rowOff>0</xdr:rowOff>
    </xdr:from>
    <xdr:to>
      <xdr:col>2</xdr:col>
      <xdr:colOff>190500</xdr:colOff>
      <xdr:row>83</xdr:row>
      <xdr:rowOff>123825</xdr:rowOff>
    </xdr:to>
    <xdr:sp macro="" textlink="">
      <xdr:nvSpPr>
        <xdr:cNvPr id="17" name="AutoShape 17" descr="Flag of Guaviare.svg">
          <a:extLst>
            <a:ext uri="{FF2B5EF4-FFF2-40B4-BE49-F238E27FC236}">
              <a16:creationId xmlns:a16="http://schemas.microsoft.com/office/drawing/2014/main" id="{00A0BD04-3168-467D-A02D-D53C8F2019C7}"/>
            </a:ext>
          </a:extLst>
        </xdr:cNvPr>
        <xdr:cNvSpPr>
          <a:spLocks noChangeAspect="1" noChangeArrowheads="1"/>
        </xdr:cNvSpPr>
      </xdr:nvSpPr>
      <xdr:spPr bwMode="auto">
        <a:xfrm>
          <a:off x="762000" y="28603575"/>
          <a:ext cx="190500" cy="123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84</xdr:row>
      <xdr:rowOff>0</xdr:rowOff>
    </xdr:from>
    <xdr:to>
      <xdr:col>2</xdr:col>
      <xdr:colOff>190500</xdr:colOff>
      <xdr:row>84</xdr:row>
      <xdr:rowOff>123825</xdr:rowOff>
    </xdr:to>
    <xdr:sp macro="" textlink="">
      <xdr:nvSpPr>
        <xdr:cNvPr id="18" name="AutoShape 18" descr="Flag of Huila.svg">
          <a:extLst>
            <a:ext uri="{FF2B5EF4-FFF2-40B4-BE49-F238E27FC236}">
              <a16:creationId xmlns:a16="http://schemas.microsoft.com/office/drawing/2014/main" id="{E0716506-1AA5-4230-978C-56F5EFF504E4}"/>
            </a:ext>
          </a:extLst>
        </xdr:cNvPr>
        <xdr:cNvSpPr>
          <a:spLocks noChangeAspect="1" noChangeArrowheads="1"/>
        </xdr:cNvSpPr>
      </xdr:nvSpPr>
      <xdr:spPr bwMode="auto">
        <a:xfrm>
          <a:off x="762000" y="28794075"/>
          <a:ext cx="190500" cy="123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88</xdr:row>
      <xdr:rowOff>0</xdr:rowOff>
    </xdr:from>
    <xdr:to>
      <xdr:col>2</xdr:col>
      <xdr:colOff>190500</xdr:colOff>
      <xdr:row>88</xdr:row>
      <xdr:rowOff>123825</xdr:rowOff>
    </xdr:to>
    <xdr:sp macro="" textlink="">
      <xdr:nvSpPr>
        <xdr:cNvPr id="19" name="AutoShape 19" descr="Flag of La Guajira.svg">
          <a:extLst>
            <a:ext uri="{FF2B5EF4-FFF2-40B4-BE49-F238E27FC236}">
              <a16:creationId xmlns:a16="http://schemas.microsoft.com/office/drawing/2014/main" id="{C9282960-59D4-4192-A761-0469CE29CFB5}"/>
            </a:ext>
          </a:extLst>
        </xdr:cNvPr>
        <xdr:cNvSpPr>
          <a:spLocks noChangeAspect="1" noChangeArrowheads="1"/>
        </xdr:cNvSpPr>
      </xdr:nvSpPr>
      <xdr:spPr bwMode="auto">
        <a:xfrm>
          <a:off x="762000" y="29937075"/>
          <a:ext cx="190500" cy="123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90</xdr:row>
      <xdr:rowOff>0</xdr:rowOff>
    </xdr:from>
    <xdr:to>
      <xdr:col>2</xdr:col>
      <xdr:colOff>190500</xdr:colOff>
      <xdr:row>90</xdr:row>
      <xdr:rowOff>123825</xdr:rowOff>
    </xdr:to>
    <xdr:sp macro="" textlink="">
      <xdr:nvSpPr>
        <xdr:cNvPr id="20" name="AutoShape 20" descr="Flag of Magdalena.svg">
          <a:extLst>
            <a:ext uri="{FF2B5EF4-FFF2-40B4-BE49-F238E27FC236}">
              <a16:creationId xmlns:a16="http://schemas.microsoft.com/office/drawing/2014/main" id="{DD8444B3-6F16-420E-9158-CB445BF58FBA}"/>
            </a:ext>
          </a:extLst>
        </xdr:cNvPr>
        <xdr:cNvSpPr>
          <a:spLocks noChangeAspect="1" noChangeArrowheads="1"/>
        </xdr:cNvSpPr>
      </xdr:nvSpPr>
      <xdr:spPr bwMode="auto">
        <a:xfrm>
          <a:off x="762000" y="30508575"/>
          <a:ext cx="190500" cy="123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95</xdr:row>
      <xdr:rowOff>0</xdr:rowOff>
    </xdr:from>
    <xdr:to>
      <xdr:col>2</xdr:col>
      <xdr:colOff>190500</xdr:colOff>
      <xdr:row>95</xdr:row>
      <xdr:rowOff>123825</xdr:rowOff>
    </xdr:to>
    <xdr:sp macro="" textlink="">
      <xdr:nvSpPr>
        <xdr:cNvPr id="21" name="AutoShape 21" descr="Flag of Meta.svg">
          <a:extLst>
            <a:ext uri="{FF2B5EF4-FFF2-40B4-BE49-F238E27FC236}">
              <a16:creationId xmlns:a16="http://schemas.microsoft.com/office/drawing/2014/main" id="{79B6098F-C564-44C5-A6F9-07DCC60D351F}"/>
            </a:ext>
          </a:extLst>
        </xdr:cNvPr>
        <xdr:cNvSpPr>
          <a:spLocks noChangeAspect="1" noChangeArrowheads="1"/>
        </xdr:cNvSpPr>
      </xdr:nvSpPr>
      <xdr:spPr bwMode="auto">
        <a:xfrm>
          <a:off x="762000" y="32032575"/>
          <a:ext cx="190500" cy="123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99</xdr:row>
      <xdr:rowOff>0</xdr:rowOff>
    </xdr:from>
    <xdr:to>
      <xdr:col>2</xdr:col>
      <xdr:colOff>190500</xdr:colOff>
      <xdr:row>99</xdr:row>
      <xdr:rowOff>123825</xdr:rowOff>
    </xdr:to>
    <xdr:sp macro="" textlink="">
      <xdr:nvSpPr>
        <xdr:cNvPr id="22" name="AutoShape 22" descr="Flag of Nariño.svg">
          <a:extLst>
            <a:ext uri="{FF2B5EF4-FFF2-40B4-BE49-F238E27FC236}">
              <a16:creationId xmlns:a16="http://schemas.microsoft.com/office/drawing/2014/main" id="{E8DD5FFC-B44A-46E7-8AFE-7FD0B4CE40EC}"/>
            </a:ext>
          </a:extLst>
        </xdr:cNvPr>
        <xdr:cNvSpPr>
          <a:spLocks noChangeAspect="1" noChangeArrowheads="1"/>
        </xdr:cNvSpPr>
      </xdr:nvSpPr>
      <xdr:spPr bwMode="auto">
        <a:xfrm>
          <a:off x="762000" y="33366075"/>
          <a:ext cx="190500" cy="123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104</xdr:row>
      <xdr:rowOff>0</xdr:rowOff>
    </xdr:from>
    <xdr:to>
      <xdr:col>2</xdr:col>
      <xdr:colOff>190500</xdr:colOff>
      <xdr:row>104</xdr:row>
      <xdr:rowOff>123825</xdr:rowOff>
    </xdr:to>
    <xdr:sp macro="" textlink="">
      <xdr:nvSpPr>
        <xdr:cNvPr id="23" name="AutoShape 23" descr="Flag of Norte de Santander.svg">
          <a:extLst>
            <a:ext uri="{FF2B5EF4-FFF2-40B4-BE49-F238E27FC236}">
              <a16:creationId xmlns:a16="http://schemas.microsoft.com/office/drawing/2014/main" id="{25095985-B499-4D1F-A662-F8CC5A0645BE}"/>
            </a:ext>
          </a:extLst>
        </xdr:cNvPr>
        <xdr:cNvSpPr>
          <a:spLocks noChangeAspect="1" noChangeArrowheads="1"/>
        </xdr:cNvSpPr>
      </xdr:nvSpPr>
      <xdr:spPr bwMode="auto">
        <a:xfrm>
          <a:off x="762000" y="35461575"/>
          <a:ext cx="190500" cy="123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110</xdr:row>
      <xdr:rowOff>0</xdr:rowOff>
    </xdr:from>
    <xdr:to>
      <xdr:col>2</xdr:col>
      <xdr:colOff>190500</xdr:colOff>
      <xdr:row>110</xdr:row>
      <xdr:rowOff>123825</xdr:rowOff>
    </xdr:to>
    <xdr:sp macro="" textlink="">
      <xdr:nvSpPr>
        <xdr:cNvPr id="24" name="AutoShape 24" descr="Flag of Putumayo.svg">
          <a:extLst>
            <a:ext uri="{FF2B5EF4-FFF2-40B4-BE49-F238E27FC236}">
              <a16:creationId xmlns:a16="http://schemas.microsoft.com/office/drawing/2014/main" id="{E7E74F4B-6BE9-4721-BCE5-642485A68628}"/>
            </a:ext>
          </a:extLst>
        </xdr:cNvPr>
        <xdr:cNvSpPr>
          <a:spLocks noChangeAspect="1" noChangeArrowheads="1"/>
        </xdr:cNvSpPr>
      </xdr:nvSpPr>
      <xdr:spPr bwMode="auto">
        <a:xfrm>
          <a:off x="762000" y="37004625"/>
          <a:ext cx="190500" cy="123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116</xdr:row>
      <xdr:rowOff>0</xdr:rowOff>
    </xdr:from>
    <xdr:to>
      <xdr:col>2</xdr:col>
      <xdr:colOff>190500</xdr:colOff>
      <xdr:row>116</xdr:row>
      <xdr:rowOff>123825</xdr:rowOff>
    </xdr:to>
    <xdr:sp macro="" textlink="">
      <xdr:nvSpPr>
        <xdr:cNvPr id="25" name="AutoShape 26" descr="Flag of Risaralda.svg">
          <a:extLst>
            <a:ext uri="{FF2B5EF4-FFF2-40B4-BE49-F238E27FC236}">
              <a16:creationId xmlns:a16="http://schemas.microsoft.com/office/drawing/2014/main" id="{FA1269C3-C00E-4FFA-BA3F-7B5A4716B05A}"/>
            </a:ext>
          </a:extLst>
        </xdr:cNvPr>
        <xdr:cNvSpPr>
          <a:spLocks noChangeAspect="1" noChangeArrowheads="1"/>
        </xdr:cNvSpPr>
      </xdr:nvSpPr>
      <xdr:spPr bwMode="auto">
        <a:xfrm>
          <a:off x="762000" y="38528625"/>
          <a:ext cx="190500" cy="123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119</xdr:row>
      <xdr:rowOff>0</xdr:rowOff>
    </xdr:from>
    <xdr:to>
      <xdr:col>2</xdr:col>
      <xdr:colOff>190500</xdr:colOff>
      <xdr:row>119</xdr:row>
      <xdr:rowOff>123825</xdr:rowOff>
    </xdr:to>
    <xdr:sp macro="" textlink="">
      <xdr:nvSpPr>
        <xdr:cNvPr id="26" name="AutoShape 27" descr="Flag of San Andrés y Providencia.svg">
          <a:extLst>
            <a:ext uri="{FF2B5EF4-FFF2-40B4-BE49-F238E27FC236}">
              <a16:creationId xmlns:a16="http://schemas.microsoft.com/office/drawing/2014/main" id="{ED2FB785-2893-4FF2-8393-4A7E377D692D}"/>
            </a:ext>
          </a:extLst>
        </xdr:cNvPr>
        <xdr:cNvSpPr>
          <a:spLocks noChangeAspect="1" noChangeArrowheads="1"/>
        </xdr:cNvSpPr>
      </xdr:nvSpPr>
      <xdr:spPr bwMode="auto">
        <a:xfrm>
          <a:off x="762000" y="39100125"/>
          <a:ext cx="190500" cy="123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120</xdr:row>
      <xdr:rowOff>0</xdr:rowOff>
    </xdr:from>
    <xdr:to>
      <xdr:col>2</xdr:col>
      <xdr:colOff>190500</xdr:colOff>
      <xdr:row>120</xdr:row>
      <xdr:rowOff>123825</xdr:rowOff>
    </xdr:to>
    <xdr:sp macro="" textlink="">
      <xdr:nvSpPr>
        <xdr:cNvPr id="27" name="AutoShape 28" descr="Flag of Santander Department.svg">
          <a:extLst>
            <a:ext uri="{FF2B5EF4-FFF2-40B4-BE49-F238E27FC236}">
              <a16:creationId xmlns:a16="http://schemas.microsoft.com/office/drawing/2014/main" id="{BA0B58F0-EA33-4872-975F-020D68634C56}"/>
            </a:ext>
          </a:extLst>
        </xdr:cNvPr>
        <xdr:cNvSpPr>
          <a:spLocks noChangeAspect="1" noChangeArrowheads="1"/>
        </xdr:cNvSpPr>
      </xdr:nvSpPr>
      <xdr:spPr bwMode="auto">
        <a:xfrm>
          <a:off x="762000" y="39481125"/>
          <a:ext cx="190500" cy="123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126</xdr:row>
      <xdr:rowOff>0</xdr:rowOff>
    </xdr:from>
    <xdr:to>
      <xdr:col>2</xdr:col>
      <xdr:colOff>190500</xdr:colOff>
      <xdr:row>126</xdr:row>
      <xdr:rowOff>123825</xdr:rowOff>
    </xdr:to>
    <xdr:sp macro="" textlink="">
      <xdr:nvSpPr>
        <xdr:cNvPr id="28" name="AutoShape 29" descr="Flag of Sucre (Colombia).svg">
          <a:extLst>
            <a:ext uri="{FF2B5EF4-FFF2-40B4-BE49-F238E27FC236}">
              <a16:creationId xmlns:a16="http://schemas.microsoft.com/office/drawing/2014/main" id="{E245B063-2A94-441A-B0CB-B74B6933BFCC}"/>
            </a:ext>
          </a:extLst>
        </xdr:cNvPr>
        <xdr:cNvSpPr>
          <a:spLocks noChangeAspect="1" noChangeArrowheads="1"/>
        </xdr:cNvSpPr>
      </xdr:nvSpPr>
      <xdr:spPr bwMode="auto">
        <a:xfrm>
          <a:off x="762000" y="42529125"/>
          <a:ext cx="190500" cy="123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131</xdr:row>
      <xdr:rowOff>0</xdr:rowOff>
    </xdr:from>
    <xdr:to>
      <xdr:col>2</xdr:col>
      <xdr:colOff>190500</xdr:colOff>
      <xdr:row>131</xdr:row>
      <xdr:rowOff>123825</xdr:rowOff>
    </xdr:to>
    <xdr:sp macro="" textlink="">
      <xdr:nvSpPr>
        <xdr:cNvPr id="29" name="AutoShape 30" descr="Flag of Tolima.svg">
          <a:extLst>
            <a:ext uri="{FF2B5EF4-FFF2-40B4-BE49-F238E27FC236}">
              <a16:creationId xmlns:a16="http://schemas.microsoft.com/office/drawing/2014/main" id="{F245A572-D8B2-46FA-ADBC-31E9670F728C}"/>
            </a:ext>
          </a:extLst>
        </xdr:cNvPr>
        <xdr:cNvSpPr>
          <a:spLocks noChangeAspect="1" noChangeArrowheads="1"/>
        </xdr:cNvSpPr>
      </xdr:nvSpPr>
      <xdr:spPr bwMode="auto">
        <a:xfrm>
          <a:off x="762000" y="43672125"/>
          <a:ext cx="190500" cy="123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137</xdr:row>
      <xdr:rowOff>0</xdr:rowOff>
    </xdr:from>
    <xdr:to>
      <xdr:col>2</xdr:col>
      <xdr:colOff>190500</xdr:colOff>
      <xdr:row>137</xdr:row>
      <xdr:rowOff>123825</xdr:rowOff>
    </xdr:to>
    <xdr:sp macro="" textlink="">
      <xdr:nvSpPr>
        <xdr:cNvPr id="30" name="AutoShape 31" descr="Flag of Valle del Cauca.svg">
          <a:extLst>
            <a:ext uri="{FF2B5EF4-FFF2-40B4-BE49-F238E27FC236}">
              <a16:creationId xmlns:a16="http://schemas.microsoft.com/office/drawing/2014/main" id="{269D713F-19AF-4EB3-A751-3E76C2F3BB75}"/>
            </a:ext>
          </a:extLst>
        </xdr:cNvPr>
        <xdr:cNvSpPr>
          <a:spLocks noChangeAspect="1" noChangeArrowheads="1"/>
        </xdr:cNvSpPr>
      </xdr:nvSpPr>
      <xdr:spPr bwMode="auto">
        <a:xfrm>
          <a:off x="762000" y="45691425"/>
          <a:ext cx="190500" cy="123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142</xdr:row>
      <xdr:rowOff>0</xdr:rowOff>
    </xdr:from>
    <xdr:to>
      <xdr:col>2</xdr:col>
      <xdr:colOff>190500</xdr:colOff>
      <xdr:row>142</xdr:row>
      <xdr:rowOff>123825</xdr:rowOff>
    </xdr:to>
    <xdr:sp macro="" textlink="">
      <xdr:nvSpPr>
        <xdr:cNvPr id="31" name="AutoShape 32" descr="Flag of Vaupés.svg">
          <a:extLst>
            <a:ext uri="{FF2B5EF4-FFF2-40B4-BE49-F238E27FC236}">
              <a16:creationId xmlns:a16="http://schemas.microsoft.com/office/drawing/2014/main" id="{08481899-3F0C-4588-8A76-156C530D2ED0}"/>
            </a:ext>
          </a:extLst>
        </xdr:cNvPr>
        <xdr:cNvSpPr>
          <a:spLocks noChangeAspect="1" noChangeArrowheads="1"/>
        </xdr:cNvSpPr>
      </xdr:nvSpPr>
      <xdr:spPr bwMode="auto">
        <a:xfrm>
          <a:off x="762000" y="48091725"/>
          <a:ext cx="190500" cy="123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143</xdr:row>
      <xdr:rowOff>0</xdr:rowOff>
    </xdr:from>
    <xdr:to>
      <xdr:col>2</xdr:col>
      <xdr:colOff>190500</xdr:colOff>
      <xdr:row>143</xdr:row>
      <xdr:rowOff>123825</xdr:rowOff>
    </xdr:to>
    <xdr:sp macro="" textlink="">
      <xdr:nvSpPr>
        <xdr:cNvPr id="32" name="AutoShape 33" descr="Flag of Vichada.svg">
          <a:extLst>
            <a:ext uri="{FF2B5EF4-FFF2-40B4-BE49-F238E27FC236}">
              <a16:creationId xmlns:a16="http://schemas.microsoft.com/office/drawing/2014/main" id="{1DD7E4BE-0D99-4428-A510-2053D76A6F02}"/>
            </a:ext>
          </a:extLst>
        </xdr:cNvPr>
        <xdr:cNvSpPr>
          <a:spLocks noChangeAspect="1" noChangeArrowheads="1"/>
        </xdr:cNvSpPr>
      </xdr:nvSpPr>
      <xdr:spPr bwMode="auto">
        <a:xfrm>
          <a:off x="762000" y="48377475"/>
          <a:ext cx="190500" cy="1238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6</xdr:col>
      <xdr:colOff>0</xdr:colOff>
      <xdr:row>19</xdr:row>
      <xdr:rowOff>0</xdr:rowOff>
    </xdr:from>
    <xdr:ext cx="190500" cy="123825"/>
    <xdr:sp macro="" textlink="">
      <xdr:nvSpPr>
        <xdr:cNvPr id="33" name="AutoShape 5" descr="Flag of Bogotá.svg">
          <a:extLst>
            <a:ext uri="{FF2B5EF4-FFF2-40B4-BE49-F238E27FC236}">
              <a16:creationId xmlns:a16="http://schemas.microsoft.com/office/drawing/2014/main" id="{E9C17757-7FA2-44F6-BAEB-372BBAC06CDE}"/>
            </a:ext>
          </a:extLst>
        </xdr:cNvPr>
        <xdr:cNvSpPr>
          <a:spLocks noChangeAspect="1" noChangeArrowheads="1"/>
        </xdr:cNvSpPr>
      </xdr:nvSpPr>
      <xdr:spPr bwMode="auto">
        <a:xfrm>
          <a:off x="2867025" y="7915275"/>
          <a:ext cx="190500" cy="1238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19</xdr:row>
      <xdr:rowOff>0</xdr:rowOff>
    </xdr:from>
    <xdr:ext cx="190500" cy="123825"/>
    <xdr:sp macro="" textlink="">
      <xdr:nvSpPr>
        <xdr:cNvPr id="34" name="AutoShape 5" descr="Flag of Bogotá.svg">
          <a:extLst>
            <a:ext uri="{FF2B5EF4-FFF2-40B4-BE49-F238E27FC236}">
              <a16:creationId xmlns:a16="http://schemas.microsoft.com/office/drawing/2014/main" id="{1E8BD667-E370-4E5D-826A-FB0F63B3EB02}"/>
            </a:ext>
          </a:extLst>
        </xdr:cNvPr>
        <xdr:cNvSpPr>
          <a:spLocks noChangeAspect="1" noChangeArrowheads="1"/>
        </xdr:cNvSpPr>
      </xdr:nvSpPr>
      <xdr:spPr bwMode="auto">
        <a:xfrm>
          <a:off x="4476750" y="7915275"/>
          <a:ext cx="190500" cy="1238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148167</xdr:colOff>
      <xdr:row>82</xdr:row>
      <xdr:rowOff>211667</xdr:rowOff>
    </xdr:from>
    <xdr:ext cx="190500" cy="123825"/>
    <xdr:sp macro="" textlink="">
      <xdr:nvSpPr>
        <xdr:cNvPr id="35" name="AutoShape 16" descr="Flag of Guainía.svg">
          <a:extLst>
            <a:ext uri="{FF2B5EF4-FFF2-40B4-BE49-F238E27FC236}">
              <a16:creationId xmlns:a16="http://schemas.microsoft.com/office/drawing/2014/main" id="{81DECF33-0BED-464D-B649-EA5A282398E8}"/>
            </a:ext>
          </a:extLst>
        </xdr:cNvPr>
        <xdr:cNvSpPr>
          <a:spLocks noChangeAspect="1" noChangeArrowheads="1"/>
        </xdr:cNvSpPr>
      </xdr:nvSpPr>
      <xdr:spPr bwMode="auto">
        <a:xfrm>
          <a:off x="3015192" y="28434242"/>
          <a:ext cx="190500" cy="1238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83</xdr:row>
      <xdr:rowOff>0</xdr:rowOff>
    </xdr:from>
    <xdr:ext cx="190500" cy="123825"/>
    <xdr:sp macro="" textlink="">
      <xdr:nvSpPr>
        <xdr:cNvPr id="36" name="AutoShape 17" descr="Flag of Guaviare.svg">
          <a:extLst>
            <a:ext uri="{FF2B5EF4-FFF2-40B4-BE49-F238E27FC236}">
              <a16:creationId xmlns:a16="http://schemas.microsoft.com/office/drawing/2014/main" id="{EE7BE477-5807-4A59-B964-9511849CC43E}"/>
            </a:ext>
          </a:extLst>
        </xdr:cNvPr>
        <xdr:cNvSpPr>
          <a:spLocks noChangeAspect="1" noChangeArrowheads="1"/>
        </xdr:cNvSpPr>
      </xdr:nvSpPr>
      <xdr:spPr bwMode="auto">
        <a:xfrm>
          <a:off x="2867025" y="28603575"/>
          <a:ext cx="190500" cy="1238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142</xdr:row>
      <xdr:rowOff>0</xdr:rowOff>
    </xdr:from>
    <xdr:ext cx="190500" cy="123825"/>
    <xdr:sp macro="" textlink="">
      <xdr:nvSpPr>
        <xdr:cNvPr id="37" name="AutoShape 32" descr="Flag of Vaupés.svg">
          <a:extLst>
            <a:ext uri="{FF2B5EF4-FFF2-40B4-BE49-F238E27FC236}">
              <a16:creationId xmlns:a16="http://schemas.microsoft.com/office/drawing/2014/main" id="{FEA0C2EA-E02F-47BD-8D4A-EC4ADAE267BD}"/>
            </a:ext>
          </a:extLst>
        </xdr:cNvPr>
        <xdr:cNvSpPr>
          <a:spLocks noChangeAspect="1" noChangeArrowheads="1"/>
        </xdr:cNvSpPr>
      </xdr:nvSpPr>
      <xdr:spPr bwMode="auto">
        <a:xfrm>
          <a:off x="2867025" y="48091725"/>
          <a:ext cx="190500" cy="1238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58624</xdr:colOff>
      <xdr:row>1</xdr:row>
      <xdr:rowOff>36399</xdr:rowOff>
    </xdr:from>
    <xdr:ext cx="1625828" cy="716414"/>
    <xdr:pic>
      <xdr:nvPicPr>
        <xdr:cNvPr id="38" name="Imagen 37">
          <a:extLst>
            <a:ext uri="{FF2B5EF4-FFF2-40B4-BE49-F238E27FC236}">
              <a16:creationId xmlns:a16="http://schemas.microsoft.com/office/drawing/2014/main" id="{89BC8F5F-D2B8-47EE-908E-2EB82A9DBDF4}"/>
            </a:ext>
          </a:extLst>
        </xdr:cNvPr>
        <xdr:cNvPicPr>
          <a:picLocks noChangeAspect="1"/>
        </xdr:cNvPicPr>
      </xdr:nvPicPr>
      <xdr:blipFill>
        <a:blip xmlns:r="http://schemas.openxmlformats.org/officeDocument/2006/relationships" r:embed="rId1"/>
        <a:stretch>
          <a:fillRect/>
        </a:stretch>
      </xdr:blipFill>
      <xdr:spPr>
        <a:xfrm>
          <a:off x="172924" y="122124"/>
          <a:ext cx="1625828" cy="716414"/>
        </a:xfrm>
        <a:prstGeom prst="rect">
          <a:avLst/>
        </a:prstGeom>
      </xdr:spPr>
    </xdr:pic>
    <xdr:clientData/>
  </xdr:oneCellAnchor>
  <xdr:twoCellAnchor>
    <xdr:from>
      <xdr:col>7</xdr:col>
      <xdr:colOff>4297680</xdr:colOff>
      <xdr:row>1</xdr:row>
      <xdr:rowOff>122395</xdr:rowOff>
    </xdr:from>
    <xdr:to>
      <xdr:col>7</xdr:col>
      <xdr:colOff>5280789</xdr:colOff>
      <xdr:row>1</xdr:row>
      <xdr:rowOff>617220</xdr:rowOff>
    </xdr:to>
    <xdr:sp macro="" textlink="">
      <xdr:nvSpPr>
        <xdr:cNvPr id="40" name="Rectángulo: esquinas redondeadas 39">
          <a:hlinkClick xmlns:r="http://schemas.openxmlformats.org/officeDocument/2006/relationships" r:id="rId2"/>
          <a:extLst>
            <a:ext uri="{FF2B5EF4-FFF2-40B4-BE49-F238E27FC236}">
              <a16:creationId xmlns:a16="http://schemas.microsoft.com/office/drawing/2014/main" id="{EC2367F3-90CB-45EC-8535-D371B865EC75}"/>
            </a:ext>
          </a:extLst>
        </xdr:cNvPr>
        <xdr:cNvSpPr/>
      </xdr:nvSpPr>
      <xdr:spPr>
        <a:xfrm>
          <a:off x="9951720" y="206215"/>
          <a:ext cx="983109" cy="494825"/>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1200" b="0" baseline="0">
              <a:solidFill>
                <a:sysClr val="windowText" lastClr="000000"/>
              </a:solidFill>
              <a:latin typeface="+mn-lt"/>
              <a:ea typeface="+mn-ea"/>
              <a:cs typeface="+mn-cs"/>
            </a:rPr>
            <a:t>VOLVER A PORTADA </a:t>
          </a:r>
        </a:p>
        <a:p>
          <a:pPr marL="0" marR="0" lvl="0" indent="0" algn="ctr" defTabSz="914400" eaLnBrk="1" fontAlgn="auto" latinLnBrk="0" hangingPunct="1">
            <a:lnSpc>
              <a:spcPct val="100000"/>
            </a:lnSpc>
            <a:spcBef>
              <a:spcPts val="0"/>
            </a:spcBef>
            <a:spcAft>
              <a:spcPts val="0"/>
            </a:spcAft>
            <a:buClrTx/>
            <a:buSzTx/>
            <a:buFontTx/>
            <a:buNone/>
            <a:tabLst/>
            <a:defRPr/>
          </a:pPr>
          <a:endParaRPr lang="es-CO" sz="1200" b="0" baseline="0">
            <a:solidFill>
              <a:sysClr val="windowText" lastClr="000000"/>
            </a:solidFill>
            <a:latin typeface="+mn-lt"/>
            <a:ea typeface="+mn-ea"/>
            <a:cs typeface="+mn-cs"/>
          </a:endParaRP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12</xdr:col>
      <xdr:colOff>917166</xdr:colOff>
      <xdr:row>0</xdr:row>
      <xdr:rowOff>128132</xdr:rowOff>
    </xdr:from>
    <xdr:ext cx="1519938" cy="729117"/>
    <xdr:pic>
      <xdr:nvPicPr>
        <xdr:cNvPr id="2" name="Imagen 1">
          <a:extLst>
            <a:ext uri="{FF2B5EF4-FFF2-40B4-BE49-F238E27FC236}">
              <a16:creationId xmlns:a16="http://schemas.microsoft.com/office/drawing/2014/main" id="{166B21C8-345F-4ACD-B61A-E2BF4A60C1C0}"/>
            </a:ext>
          </a:extLst>
        </xdr:cNvPr>
        <xdr:cNvPicPr>
          <a:picLocks noChangeAspect="1"/>
        </xdr:cNvPicPr>
      </xdr:nvPicPr>
      <xdr:blipFill>
        <a:blip xmlns:r="http://schemas.openxmlformats.org/officeDocument/2006/relationships" r:embed="rId1"/>
        <a:stretch>
          <a:fillRect/>
        </a:stretch>
      </xdr:blipFill>
      <xdr:spPr>
        <a:xfrm>
          <a:off x="13162506" y="128132"/>
          <a:ext cx="1519938" cy="729117"/>
        </a:xfrm>
        <a:prstGeom prst="rect">
          <a:avLst/>
        </a:prstGeom>
      </xdr:spPr>
    </xdr:pic>
    <xdr:clientData/>
  </xdr:oneCellAnchor>
  <xdr:twoCellAnchor>
    <xdr:from>
      <xdr:col>1</xdr:col>
      <xdr:colOff>220980</xdr:colOff>
      <xdr:row>0</xdr:row>
      <xdr:rowOff>203199</xdr:rowOff>
    </xdr:from>
    <xdr:to>
      <xdr:col>3</xdr:col>
      <xdr:colOff>170680</xdr:colOff>
      <xdr:row>2</xdr:row>
      <xdr:rowOff>53340</xdr:rowOff>
    </xdr:to>
    <xdr:sp macro="" textlink="">
      <xdr:nvSpPr>
        <xdr:cNvPr id="5" name="Rectángulo: esquinas redondeadas 4">
          <a:hlinkClick xmlns:r="http://schemas.openxmlformats.org/officeDocument/2006/relationships" r:id="rId2"/>
          <a:extLst>
            <a:ext uri="{FF2B5EF4-FFF2-40B4-BE49-F238E27FC236}">
              <a16:creationId xmlns:a16="http://schemas.microsoft.com/office/drawing/2014/main" id="{22D35E75-2AA5-4FC7-808A-8DF57079F2EB}"/>
            </a:ext>
          </a:extLst>
        </xdr:cNvPr>
        <xdr:cNvSpPr/>
      </xdr:nvSpPr>
      <xdr:spPr>
        <a:xfrm>
          <a:off x="388620" y="203199"/>
          <a:ext cx="1184140" cy="474981"/>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1200" b="0" baseline="0">
              <a:solidFill>
                <a:sysClr val="windowText" lastClr="000000"/>
              </a:solidFill>
              <a:latin typeface="+mn-lt"/>
              <a:ea typeface="+mn-ea"/>
              <a:cs typeface="+mn-cs"/>
            </a:rPr>
            <a:t>VOLVER A PORTADA </a:t>
          </a:r>
        </a:p>
        <a:p>
          <a:pPr marL="0" marR="0" lvl="0" indent="0" algn="ctr" defTabSz="914400" eaLnBrk="1" fontAlgn="auto" latinLnBrk="0" hangingPunct="1">
            <a:lnSpc>
              <a:spcPct val="100000"/>
            </a:lnSpc>
            <a:spcBef>
              <a:spcPts val="0"/>
            </a:spcBef>
            <a:spcAft>
              <a:spcPts val="0"/>
            </a:spcAft>
            <a:buClrTx/>
            <a:buSzTx/>
            <a:buFontTx/>
            <a:buNone/>
            <a:tabLst/>
            <a:defRPr/>
          </a:pPr>
          <a:endParaRPr lang="es-CO" sz="1200" b="0" baseline="0">
            <a:solidFill>
              <a:sysClr val="windowText" lastClr="000000"/>
            </a:solidFill>
            <a:latin typeface="+mn-lt"/>
            <a:ea typeface="+mn-ea"/>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6</xdr:col>
      <xdr:colOff>847870</xdr:colOff>
      <xdr:row>0</xdr:row>
      <xdr:rowOff>122766</xdr:rowOff>
    </xdr:from>
    <xdr:ext cx="1533380" cy="676274"/>
    <xdr:pic>
      <xdr:nvPicPr>
        <xdr:cNvPr id="2" name="Imagen 1">
          <a:extLst>
            <a:ext uri="{FF2B5EF4-FFF2-40B4-BE49-F238E27FC236}">
              <a16:creationId xmlns:a16="http://schemas.microsoft.com/office/drawing/2014/main" id="{5C2041E7-1FFB-4AE0-A64A-F0BF5FC53C95}"/>
            </a:ext>
          </a:extLst>
        </xdr:cNvPr>
        <xdr:cNvPicPr>
          <a:picLocks noChangeAspect="1"/>
        </xdr:cNvPicPr>
      </xdr:nvPicPr>
      <xdr:blipFill>
        <a:blip xmlns:r="http://schemas.openxmlformats.org/officeDocument/2006/relationships" r:embed="rId1"/>
        <a:stretch>
          <a:fillRect/>
        </a:stretch>
      </xdr:blipFill>
      <xdr:spPr>
        <a:xfrm>
          <a:off x="10039495" y="122766"/>
          <a:ext cx="1533380" cy="676274"/>
        </a:xfrm>
        <a:prstGeom prst="rect">
          <a:avLst/>
        </a:prstGeom>
      </xdr:spPr>
    </xdr:pic>
    <xdr:clientData/>
  </xdr:oneCellAnchor>
  <xdr:twoCellAnchor>
    <xdr:from>
      <xdr:col>1</xdr:col>
      <xdr:colOff>221492</xdr:colOff>
      <xdr:row>0</xdr:row>
      <xdr:rowOff>204408</xdr:rowOff>
    </xdr:from>
    <xdr:to>
      <xdr:col>2</xdr:col>
      <xdr:colOff>730250</xdr:colOff>
      <xdr:row>2</xdr:row>
      <xdr:rowOff>113037</xdr:rowOff>
    </xdr:to>
    <xdr:sp macro="" textlink="">
      <xdr:nvSpPr>
        <xdr:cNvPr id="5" name="Rectángulo: esquinas redondeadas 4">
          <a:hlinkClick xmlns:r="http://schemas.openxmlformats.org/officeDocument/2006/relationships" r:id="rId2"/>
          <a:extLst>
            <a:ext uri="{FF2B5EF4-FFF2-40B4-BE49-F238E27FC236}">
              <a16:creationId xmlns:a16="http://schemas.microsoft.com/office/drawing/2014/main" id="{9B1BB220-C869-427C-A4C2-CE8FFF282BD3}"/>
            </a:ext>
          </a:extLst>
        </xdr:cNvPr>
        <xdr:cNvSpPr/>
      </xdr:nvSpPr>
      <xdr:spPr>
        <a:xfrm>
          <a:off x="402467" y="204408"/>
          <a:ext cx="1013583" cy="537279"/>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1200" b="0" baseline="0">
              <a:solidFill>
                <a:sysClr val="windowText" lastClr="000000"/>
              </a:solidFill>
              <a:latin typeface="+mn-lt"/>
              <a:ea typeface="+mn-ea"/>
              <a:cs typeface="+mn-cs"/>
            </a:rPr>
            <a:t>VOLVER A PORTADA </a:t>
          </a:r>
        </a:p>
        <a:p>
          <a:pPr marL="0" marR="0" lvl="0" indent="0" algn="ctr" defTabSz="914400" eaLnBrk="1" fontAlgn="auto" latinLnBrk="0" hangingPunct="1">
            <a:lnSpc>
              <a:spcPct val="100000"/>
            </a:lnSpc>
            <a:spcBef>
              <a:spcPts val="0"/>
            </a:spcBef>
            <a:spcAft>
              <a:spcPts val="0"/>
            </a:spcAft>
            <a:buClrTx/>
            <a:buSzTx/>
            <a:buFontTx/>
            <a:buNone/>
            <a:tabLst/>
            <a:defRPr/>
          </a:pPr>
          <a:endParaRPr lang="es-CO" sz="1200" b="0" baseline="0">
            <a:solidFill>
              <a:sysClr val="windowText" lastClr="000000"/>
            </a:solidFill>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5</xdr:col>
      <xdr:colOff>2320277</xdr:colOff>
      <xdr:row>0</xdr:row>
      <xdr:rowOff>127023</xdr:rowOff>
    </xdr:from>
    <xdr:ext cx="1489723" cy="676274"/>
    <xdr:pic>
      <xdr:nvPicPr>
        <xdr:cNvPr id="4" name="Imagen 1">
          <a:extLst>
            <a:ext uri="{FF2B5EF4-FFF2-40B4-BE49-F238E27FC236}">
              <a16:creationId xmlns:a16="http://schemas.microsoft.com/office/drawing/2014/main" id="{C401DCB1-7164-4163-8524-AEE59EBD40F7}"/>
            </a:ext>
          </a:extLst>
        </xdr:cNvPr>
        <xdr:cNvPicPr>
          <a:picLocks noChangeAspect="1"/>
        </xdr:cNvPicPr>
      </xdr:nvPicPr>
      <xdr:blipFill>
        <a:blip xmlns:r="http://schemas.openxmlformats.org/officeDocument/2006/relationships" r:embed="rId1"/>
        <a:stretch>
          <a:fillRect/>
        </a:stretch>
      </xdr:blipFill>
      <xdr:spPr>
        <a:xfrm>
          <a:off x="9795497" y="127023"/>
          <a:ext cx="1489723" cy="676274"/>
        </a:xfrm>
        <a:prstGeom prst="rect">
          <a:avLst/>
        </a:prstGeom>
      </xdr:spPr>
    </xdr:pic>
    <xdr:clientData/>
  </xdr:oneCellAnchor>
  <xdr:twoCellAnchor>
    <xdr:from>
      <xdr:col>1</xdr:col>
      <xdr:colOff>182880</xdr:colOff>
      <xdr:row>0</xdr:row>
      <xdr:rowOff>210092</xdr:rowOff>
    </xdr:from>
    <xdr:to>
      <xdr:col>2</xdr:col>
      <xdr:colOff>786359</xdr:colOff>
      <xdr:row>2</xdr:row>
      <xdr:rowOff>60960</xdr:rowOff>
    </xdr:to>
    <xdr:sp macro="" textlink="">
      <xdr:nvSpPr>
        <xdr:cNvPr id="6" name="Rectángulo: esquinas redondeadas 5">
          <a:hlinkClick xmlns:r="http://schemas.openxmlformats.org/officeDocument/2006/relationships" r:id="rId2"/>
          <a:extLst>
            <a:ext uri="{FF2B5EF4-FFF2-40B4-BE49-F238E27FC236}">
              <a16:creationId xmlns:a16="http://schemas.microsoft.com/office/drawing/2014/main" id="{B4EE6FA4-B375-40A1-9E4E-37290D3F366E}"/>
            </a:ext>
          </a:extLst>
        </xdr:cNvPr>
        <xdr:cNvSpPr/>
      </xdr:nvSpPr>
      <xdr:spPr>
        <a:xfrm>
          <a:off x="350520" y="210092"/>
          <a:ext cx="984479" cy="46046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1200" b="0" baseline="0">
              <a:solidFill>
                <a:sysClr val="windowText" lastClr="000000"/>
              </a:solidFill>
              <a:latin typeface="+mn-lt"/>
              <a:ea typeface="+mn-ea"/>
              <a:cs typeface="+mn-cs"/>
            </a:rPr>
            <a:t>VOLVER A PORTADA </a:t>
          </a:r>
        </a:p>
        <a:p>
          <a:pPr marL="0" marR="0" lvl="0" indent="0" algn="ctr" defTabSz="914400" eaLnBrk="1" fontAlgn="auto" latinLnBrk="0" hangingPunct="1">
            <a:lnSpc>
              <a:spcPct val="100000"/>
            </a:lnSpc>
            <a:spcBef>
              <a:spcPts val="0"/>
            </a:spcBef>
            <a:spcAft>
              <a:spcPts val="0"/>
            </a:spcAft>
            <a:buClrTx/>
            <a:buSzTx/>
            <a:buFontTx/>
            <a:buNone/>
            <a:tabLst/>
            <a:defRPr/>
          </a:pPr>
          <a:endParaRPr lang="es-CO" sz="1200" b="0" baseline="0">
            <a:solidFill>
              <a:sysClr val="windowText" lastClr="000000"/>
            </a:solidFill>
            <a:latin typeface="+mn-lt"/>
            <a:ea typeface="+mn-ea"/>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4</xdr:col>
      <xdr:colOff>7140813</xdr:colOff>
      <xdr:row>0</xdr:row>
      <xdr:rowOff>86838</xdr:rowOff>
    </xdr:from>
    <xdr:ext cx="1462167" cy="676274"/>
    <xdr:pic>
      <xdr:nvPicPr>
        <xdr:cNvPr id="4" name="Imagen 1">
          <a:extLst>
            <a:ext uri="{FF2B5EF4-FFF2-40B4-BE49-F238E27FC236}">
              <a16:creationId xmlns:a16="http://schemas.microsoft.com/office/drawing/2014/main" id="{9711354C-01DF-4958-A8A0-50FE4C61FA5C}"/>
            </a:ext>
          </a:extLst>
        </xdr:cNvPr>
        <xdr:cNvPicPr>
          <a:picLocks noChangeAspect="1"/>
        </xdr:cNvPicPr>
      </xdr:nvPicPr>
      <xdr:blipFill>
        <a:blip xmlns:r="http://schemas.openxmlformats.org/officeDocument/2006/relationships" r:embed="rId1"/>
        <a:stretch>
          <a:fillRect/>
        </a:stretch>
      </xdr:blipFill>
      <xdr:spPr>
        <a:xfrm>
          <a:off x="9716373" y="86838"/>
          <a:ext cx="1462167" cy="676274"/>
        </a:xfrm>
        <a:prstGeom prst="rect">
          <a:avLst/>
        </a:prstGeom>
      </xdr:spPr>
    </xdr:pic>
    <xdr:clientData/>
  </xdr:oneCellAnchor>
  <xdr:twoCellAnchor>
    <xdr:from>
      <xdr:col>1</xdr:col>
      <xdr:colOff>175260</xdr:colOff>
      <xdr:row>0</xdr:row>
      <xdr:rowOff>177799</xdr:rowOff>
    </xdr:from>
    <xdr:to>
      <xdr:col>2</xdr:col>
      <xdr:colOff>869770</xdr:colOff>
      <xdr:row>2</xdr:row>
      <xdr:rowOff>60960</xdr:rowOff>
    </xdr:to>
    <xdr:sp macro="" textlink="">
      <xdr:nvSpPr>
        <xdr:cNvPr id="5" name="Rectángulo: esquinas redondeadas 4">
          <a:hlinkClick xmlns:r="http://schemas.openxmlformats.org/officeDocument/2006/relationships" r:id="rId2"/>
          <a:extLst>
            <a:ext uri="{FF2B5EF4-FFF2-40B4-BE49-F238E27FC236}">
              <a16:creationId xmlns:a16="http://schemas.microsoft.com/office/drawing/2014/main" id="{2CAF5192-79D9-474A-8521-3022BA54EC25}"/>
            </a:ext>
          </a:extLst>
        </xdr:cNvPr>
        <xdr:cNvSpPr/>
      </xdr:nvSpPr>
      <xdr:spPr>
        <a:xfrm>
          <a:off x="342900" y="177799"/>
          <a:ext cx="1067890" cy="500381"/>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1200" b="0" baseline="0">
              <a:solidFill>
                <a:sysClr val="windowText" lastClr="000000"/>
              </a:solidFill>
              <a:latin typeface="+mn-lt"/>
              <a:ea typeface="+mn-ea"/>
              <a:cs typeface="+mn-cs"/>
            </a:rPr>
            <a:t>VOLVER A PORTADA </a:t>
          </a:r>
        </a:p>
        <a:p>
          <a:pPr marL="0" marR="0" lvl="0" indent="0" algn="ctr" defTabSz="914400" eaLnBrk="1" fontAlgn="auto" latinLnBrk="0" hangingPunct="1">
            <a:lnSpc>
              <a:spcPct val="100000"/>
            </a:lnSpc>
            <a:spcBef>
              <a:spcPts val="0"/>
            </a:spcBef>
            <a:spcAft>
              <a:spcPts val="0"/>
            </a:spcAft>
            <a:buClrTx/>
            <a:buSzTx/>
            <a:buFontTx/>
            <a:buNone/>
            <a:tabLst/>
            <a:defRPr/>
          </a:pPr>
          <a:endParaRPr lang="es-CO" sz="1200" b="0" baseline="0">
            <a:solidFill>
              <a:sysClr val="windowText" lastClr="000000"/>
            </a:solidFill>
            <a:latin typeface="+mn-lt"/>
            <a:ea typeface="+mn-ea"/>
            <a:cs typeface="+mn-cs"/>
          </a:endParaRPr>
        </a:p>
      </xdr:txBody>
    </xdr:sp>
    <xdr:clientData/>
  </xdr:twoCellAnchor>
</xdr:wsDr>
</file>

<file path=xl/drawings/drawing8.xml><?xml version="1.0" encoding="utf-8"?>
<xdr:wsDr xmlns:xdr="http://schemas.openxmlformats.org/drawingml/2006/spreadsheetDrawing" xmlns:a="http://schemas.openxmlformats.org/drawingml/2006/main">
  <xdr:oneCellAnchor>
    <xdr:from>
      <xdr:col>6</xdr:col>
      <xdr:colOff>986322</xdr:colOff>
      <xdr:row>0</xdr:row>
      <xdr:rowOff>100127</xdr:rowOff>
    </xdr:from>
    <xdr:ext cx="1485220" cy="676274"/>
    <xdr:pic>
      <xdr:nvPicPr>
        <xdr:cNvPr id="2" name="Imagen 1">
          <a:extLst>
            <a:ext uri="{FF2B5EF4-FFF2-40B4-BE49-F238E27FC236}">
              <a16:creationId xmlns:a16="http://schemas.microsoft.com/office/drawing/2014/main" id="{303B3E86-11DD-46CA-B6A3-B838AD39C035}"/>
            </a:ext>
          </a:extLst>
        </xdr:cNvPr>
        <xdr:cNvPicPr>
          <a:picLocks noChangeAspect="1"/>
        </xdr:cNvPicPr>
      </xdr:nvPicPr>
      <xdr:blipFill>
        <a:blip xmlns:r="http://schemas.openxmlformats.org/officeDocument/2006/relationships" r:embed="rId1"/>
        <a:stretch>
          <a:fillRect/>
        </a:stretch>
      </xdr:blipFill>
      <xdr:spPr>
        <a:xfrm>
          <a:off x="8873022" y="100127"/>
          <a:ext cx="1485220" cy="676274"/>
        </a:xfrm>
        <a:prstGeom prst="rect">
          <a:avLst/>
        </a:prstGeom>
      </xdr:spPr>
    </xdr:pic>
    <xdr:clientData/>
  </xdr:oneCellAnchor>
  <xdr:twoCellAnchor>
    <xdr:from>
      <xdr:col>1</xdr:col>
      <xdr:colOff>121919</xdr:colOff>
      <xdr:row>0</xdr:row>
      <xdr:rowOff>172810</xdr:rowOff>
    </xdr:from>
    <xdr:to>
      <xdr:col>3</xdr:col>
      <xdr:colOff>63274</xdr:colOff>
      <xdr:row>2</xdr:row>
      <xdr:rowOff>83820</xdr:rowOff>
    </xdr:to>
    <xdr:sp macro="" textlink="">
      <xdr:nvSpPr>
        <xdr:cNvPr id="5" name="Rectángulo: esquinas redondeadas 4">
          <a:hlinkClick xmlns:r="http://schemas.openxmlformats.org/officeDocument/2006/relationships" r:id="rId2"/>
          <a:extLst>
            <a:ext uri="{FF2B5EF4-FFF2-40B4-BE49-F238E27FC236}">
              <a16:creationId xmlns:a16="http://schemas.microsoft.com/office/drawing/2014/main" id="{D688C51E-35B7-4838-97CB-7E503767C4BE}"/>
            </a:ext>
          </a:extLst>
        </xdr:cNvPr>
        <xdr:cNvSpPr/>
      </xdr:nvSpPr>
      <xdr:spPr>
        <a:xfrm>
          <a:off x="289559" y="172810"/>
          <a:ext cx="1069115" cy="528230"/>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1200" b="0" baseline="0">
              <a:solidFill>
                <a:sysClr val="windowText" lastClr="000000"/>
              </a:solidFill>
              <a:latin typeface="+mn-lt"/>
              <a:ea typeface="+mn-ea"/>
              <a:cs typeface="+mn-cs"/>
            </a:rPr>
            <a:t>VOLVER A PORTADA </a:t>
          </a:r>
        </a:p>
        <a:p>
          <a:pPr marL="0" marR="0" lvl="0" indent="0" algn="ctr" defTabSz="914400" eaLnBrk="1" fontAlgn="auto" latinLnBrk="0" hangingPunct="1">
            <a:lnSpc>
              <a:spcPct val="100000"/>
            </a:lnSpc>
            <a:spcBef>
              <a:spcPts val="0"/>
            </a:spcBef>
            <a:spcAft>
              <a:spcPts val="0"/>
            </a:spcAft>
            <a:buClrTx/>
            <a:buSzTx/>
            <a:buFontTx/>
            <a:buNone/>
            <a:tabLst/>
            <a:defRPr/>
          </a:pPr>
          <a:endParaRPr lang="es-CO" sz="1200" b="0" baseline="0">
            <a:solidFill>
              <a:sysClr val="windowText" lastClr="000000"/>
            </a:solidFill>
            <a:latin typeface="+mn-lt"/>
            <a:ea typeface="+mn-ea"/>
            <a:cs typeface="+mn-cs"/>
          </a:endParaRPr>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0</xdr:col>
      <xdr:colOff>403432</xdr:colOff>
      <xdr:row>0</xdr:row>
      <xdr:rowOff>134144</xdr:rowOff>
    </xdr:from>
    <xdr:ext cx="1485220" cy="676274"/>
    <xdr:pic>
      <xdr:nvPicPr>
        <xdr:cNvPr id="2" name="Imagen 1">
          <a:extLst>
            <a:ext uri="{FF2B5EF4-FFF2-40B4-BE49-F238E27FC236}">
              <a16:creationId xmlns:a16="http://schemas.microsoft.com/office/drawing/2014/main" id="{9FCA4856-ED25-4796-BF47-A9B18CD846FB}"/>
            </a:ext>
          </a:extLst>
        </xdr:cNvPr>
        <xdr:cNvPicPr>
          <a:picLocks noChangeAspect="1"/>
        </xdr:cNvPicPr>
      </xdr:nvPicPr>
      <xdr:blipFill>
        <a:blip xmlns:r="http://schemas.openxmlformats.org/officeDocument/2006/relationships" r:embed="rId1"/>
        <a:stretch>
          <a:fillRect/>
        </a:stretch>
      </xdr:blipFill>
      <xdr:spPr>
        <a:xfrm>
          <a:off x="403432" y="134144"/>
          <a:ext cx="1485220" cy="676274"/>
        </a:xfrm>
        <a:prstGeom prst="rect">
          <a:avLst/>
        </a:prstGeom>
      </xdr:spPr>
    </xdr:pic>
    <xdr:clientData/>
  </xdr:oneCellAnchor>
  <xdr:twoCellAnchor editAs="oneCell">
    <xdr:from>
      <xdr:col>6</xdr:col>
      <xdr:colOff>1341081</xdr:colOff>
      <xdr:row>0</xdr:row>
      <xdr:rowOff>60068</xdr:rowOff>
    </xdr:from>
    <xdr:to>
      <xdr:col>8</xdr:col>
      <xdr:colOff>1521512</xdr:colOff>
      <xdr:row>2</xdr:row>
      <xdr:rowOff>128717</xdr:rowOff>
    </xdr:to>
    <xdr:pic>
      <xdr:nvPicPr>
        <xdr:cNvPr id="4" name="Imagen 3">
          <a:extLst>
            <a:ext uri="{FF2B5EF4-FFF2-40B4-BE49-F238E27FC236}">
              <a16:creationId xmlns:a16="http://schemas.microsoft.com/office/drawing/2014/main" id="{7E18BED4-00A3-D164-EC5E-FCBCD7340C9F}"/>
            </a:ext>
          </a:extLst>
        </xdr:cNvPr>
        <xdr:cNvPicPr>
          <a:picLocks noChangeAspect="1"/>
        </xdr:cNvPicPr>
      </xdr:nvPicPr>
      <xdr:blipFill>
        <a:blip xmlns:r="http://schemas.openxmlformats.org/officeDocument/2006/relationships" r:embed="rId2"/>
        <a:stretch>
          <a:fillRect/>
        </a:stretch>
      </xdr:blipFill>
      <xdr:spPr>
        <a:xfrm>
          <a:off x="8875270" y="60068"/>
          <a:ext cx="2986445" cy="53202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76200</xdr:colOff>
      <xdr:row>1</xdr:row>
      <xdr:rowOff>66675</xdr:rowOff>
    </xdr:from>
    <xdr:to>
      <xdr:col>0</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1CFB3CCD-F046-482A-98E7-2064B8A1051F}"/>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12</xdr:col>
      <xdr:colOff>59532</xdr:colOff>
      <xdr:row>0</xdr:row>
      <xdr:rowOff>71437</xdr:rowOff>
    </xdr:from>
    <xdr:ext cx="1328667" cy="557351"/>
    <xdr:pic>
      <xdr:nvPicPr>
        <xdr:cNvPr id="3" name="Imagen 2">
          <a:extLst>
            <a:ext uri="{FF2B5EF4-FFF2-40B4-BE49-F238E27FC236}">
              <a16:creationId xmlns:a16="http://schemas.microsoft.com/office/drawing/2014/main" id="{1C927B56-27A6-4D1F-A040-01F1716105E8}"/>
            </a:ext>
          </a:extLst>
        </xdr:cNvPr>
        <xdr:cNvPicPr>
          <a:picLocks noChangeAspect="1"/>
        </xdr:cNvPicPr>
      </xdr:nvPicPr>
      <xdr:blipFill>
        <a:blip xmlns:r="http://schemas.openxmlformats.org/officeDocument/2006/relationships" r:embed="rId1"/>
        <a:stretch>
          <a:fillRect/>
        </a:stretch>
      </xdr:blipFill>
      <xdr:spPr>
        <a:xfrm>
          <a:off x="11156157" y="71437"/>
          <a:ext cx="1328667" cy="557351"/>
        </a:xfrm>
        <a:prstGeom prst="rect">
          <a:avLst/>
        </a:prstGeom>
      </xdr:spPr>
    </xdr:pic>
    <xdr:clientData/>
  </xdr:oneCellAnchor>
  <xdr:twoCellAnchor>
    <xdr:from>
      <xdr:col>0</xdr:col>
      <xdr:colOff>206829</xdr:colOff>
      <xdr:row>0</xdr:row>
      <xdr:rowOff>76200</xdr:rowOff>
    </xdr:from>
    <xdr:to>
      <xdr:col>1</xdr:col>
      <xdr:colOff>425903</xdr:colOff>
      <xdr:row>4</xdr:row>
      <xdr:rowOff>130478</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F9F6904E-C3F3-414C-90B8-99265583A71F}"/>
            </a:ext>
            <a:ext uri="{147F2762-F138-4A5C-976F-8EAC2B608ADB}">
              <a16:predDERef xmlns:a16="http://schemas.microsoft.com/office/drawing/2014/main" pred="{D1670FBE-0541-4B7A-AC0B-C919B747E54D}"/>
            </a:ext>
          </a:extLst>
        </xdr:cNvPr>
        <xdr:cNvSpPr/>
      </xdr:nvSpPr>
      <xdr:spPr>
        <a:xfrm>
          <a:off x="406854" y="76200"/>
          <a:ext cx="1171574" cy="654353"/>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76200</xdr:colOff>
      <xdr:row>1</xdr:row>
      <xdr:rowOff>66675</xdr:rowOff>
    </xdr:from>
    <xdr:to>
      <xdr:col>0</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4748CFE4-A125-46ED-AF1A-DB1D458EB746}"/>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12</xdr:col>
      <xdr:colOff>59532</xdr:colOff>
      <xdr:row>0</xdr:row>
      <xdr:rowOff>71437</xdr:rowOff>
    </xdr:from>
    <xdr:ext cx="1328667" cy="557351"/>
    <xdr:pic>
      <xdr:nvPicPr>
        <xdr:cNvPr id="3" name="Imagen 2">
          <a:extLst>
            <a:ext uri="{FF2B5EF4-FFF2-40B4-BE49-F238E27FC236}">
              <a16:creationId xmlns:a16="http://schemas.microsoft.com/office/drawing/2014/main" id="{483BF793-D2CD-45D0-9E75-31DB86576BFA}"/>
            </a:ext>
          </a:extLst>
        </xdr:cNvPr>
        <xdr:cNvPicPr>
          <a:picLocks noChangeAspect="1"/>
        </xdr:cNvPicPr>
      </xdr:nvPicPr>
      <xdr:blipFill>
        <a:blip xmlns:r="http://schemas.openxmlformats.org/officeDocument/2006/relationships" r:embed="rId1"/>
        <a:stretch>
          <a:fillRect/>
        </a:stretch>
      </xdr:blipFill>
      <xdr:spPr>
        <a:xfrm>
          <a:off x="11118057" y="71437"/>
          <a:ext cx="1328667" cy="557351"/>
        </a:xfrm>
        <a:prstGeom prst="rect">
          <a:avLst/>
        </a:prstGeom>
      </xdr:spPr>
    </xdr:pic>
    <xdr:clientData/>
  </xdr:oneCellAnchor>
  <xdr:twoCellAnchor>
    <xdr:from>
      <xdr:col>0</xdr:col>
      <xdr:colOff>511629</xdr:colOff>
      <xdr:row>0</xdr:row>
      <xdr:rowOff>65314</xdr:rowOff>
    </xdr:from>
    <xdr:to>
      <xdr:col>1</xdr:col>
      <xdr:colOff>730703</xdr:colOff>
      <xdr:row>4</xdr:row>
      <xdr:rowOff>119592</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F48C2727-2FDF-4A35-83CF-A4D6F29D6A91}"/>
            </a:ext>
            <a:ext uri="{147F2762-F138-4A5C-976F-8EAC2B608ADB}">
              <a16:predDERef xmlns:a16="http://schemas.microsoft.com/office/drawing/2014/main" pred="{D1670FBE-0541-4B7A-AC0B-C919B747E54D}"/>
            </a:ext>
          </a:extLst>
        </xdr:cNvPr>
        <xdr:cNvSpPr/>
      </xdr:nvSpPr>
      <xdr:spPr>
        <a:xfrm>
          <a:off x="711654" y="65314"/>
          <a:ext cx="1171574" cy="654353"/>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5" name="Object 1" hidden="1">
          <a:extLst>
            <a:ext uri="{63B3BB69-23CF-44E3-9099-C40C66FF867C}">
              <a14:compatExt xmlns:a14="http://schemas.microsoft.com/office/drawing/2010/main" spid="_x0000_s797697"/>
            </a:ext>
            <a:ext uri="{FF2B5EF4-FFF2-40B4-BE49-F238E27FC236}">
              <a16:creationId xmlns:a16="http://schemas.microsoft.com/office/drawing/2014/main" id="{D4C22715-36F8-47AF-B6E1-C3F4A574416E}"/>
            </a:ext>
          </a:extLst>
        </xdr:cNvPr>
        <xdr:cNvSpPr/>
      </xdr:nvSpPr>
      <xdr:spPr bwMode="auto">
        <a:xfrm>
          <a:off x="333375" y="247650"/>
          <a:ext cx="790575" cy="6572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7" name="Imagen 6">
          <a:extLst>
            <a:ext uri="{FF2B5EF4-FFF2-40B4-BE49-F238E27FC236}">
              <a16:creationId xmlns:a16="http://schemas.microsoft.com/office/drawing/2014/main" id="{AD703381-6A1D-47E0-A661-1AB37D36C415}"/>
            </a:ext>
          </a:extLst>
        </xdr:cNvPr>
        <xdr:cNvPicPr>
          <a:picLocks noChangeAspect="1"/>
        </xdr:cNvPicPr>
      </xdr:nvPicPr>
      <xdr:blipFill>
        <a:blip xmlns:r="http://schemas.openxmlformats.org/officeDocument/2006/relationships" r:embed="rId1"/>
        <a:stretch>
          <a:fillRect/>
        </a:stretch>
      </xdr:blipFill>
      <xdr:spPr>
        <a:xfrm>
          <a:off x="10537032" y="71437"/>
          <a:ext cx="1328667" cy="557351"/>
        </a:xfrm>
        <a:prstGeom prst="rect">
          <a:avLst/>
        </a:prstGeom>
      </xdr:spPr>
    </xdr:pic>
    <xdr:clientData/>
  </xdr:oneCellAnchor>
  <xdr:twoCellAnchor>
    <xdr:from>
      <xdr:col>1</xdr:col>
      <xdr:colOff>435428</xdr:colOff>
      <xdr:row>0</xdr:row>
      <xdr:rowOff>65314</xdr:rowOff>
    </xdr:from>
    <xdr:to>
      <xdr:col>2</xdr:col>
      <xdr:colOff>654502</xdr:colOff>
      <xdr:row>4</xdr:row>
      <xdr:rowOff>119592</xdr:rowOff>
    </xdr:to>
    <xdr:sp macro="" textlink="">
      <xdr:nvSpPr>
        <xdr:cNvPr id="8" name="2 Rectángulo redondeado">
          <a:hlinkClick xmlns:r="http://schemas.openxmlformats.org/officeDocument/2006/relationships" r:id="rId2"/>
          <a:extLst>
            <a:ext uri="{FF2B5EF4-FFF2-40B4-BE49-F238E27FC236}">
              <a16:creationId xmlns:a16="http://schemas.microsoft.com/office/drawing/2014/main" id="{C961E3DB-B243-43B1-A1D5-3A95C7650B33}"/>
            </a:ext>
            <a:ext uri="{147F2762-F138-4A5C-976F-8EAC2B608ADB}">
              <a16:predDERef xmlns:a16="http://schemas.microsoft.com/office/drawing/2014/main" pred="{D1670FBE-0541-4B7A-AC0B-C919B747E54D}"/>
            </a:ext>
          </a:extLst>
        </xdr:cNvPr>
        <xdr:cNvSpPr/>
      </xdr:nvSpPr>
      <xdr:spPr>
        <a:xfrm>
          <a:off x="533399" y="65314"/>
          <a:ext cx="1198789" cy="58767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5" name="Object 1" hidden="1">
          <a:extLst>
            <a:ext uri="{63B3BB69-23CF-44E3-9099-C40C66FF867C}">
              <a14:compatExt xmlns:a14="http://schemas.microsoft.com/office/drawing/2010/main" spid="_x0000_s797697"/>
            </a:ext>
            <a:ext uri="{FF2B5EF4-FFF2-40B4-BE49-F238E27FC236}">
              <a16:creationId xmlns:a16="http://schemas.microsoft.com/office/drawing/2014/main" id="{6B3862A8-44E1-4EA6-97A0-D281DAB0F735}"/>
            </a:ext>
          </a:extLst>
        </xdr:cNvPr>
        <xdr:cNvSpPr/>
      </xdr:nvSpPr>
      <xdr:spPr bwMode="auto">
        <a:xfrm>
          <a:off x="333375" y="247650"/>
          <a:ext cx="790575" cy="6572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7" name="Imagen 6">
          <a:extLst>
            <a:ext uri="{FF2B5EF4-FFF2-40B4-BE49-F238E27FC236}">
              <a16:creationId xmlns:a16="http://schemas.microsoft.com/office/drawing/2014/main" id="{7E999DE4-C8E3-49A9-BE4E-F79D0CCF83BE}"/>
            </a:ext>
          </a:extLst>
        </xdr:cNvPr>
        <xdr:cNvPicPr>
          <a:picLocks noChangeAspect="1"/>
        </xdr:cNvPicPr>
      </xdr:nvPicPr>
      <xdr:blipFill>
        <a:blip xmlns:r="http://schemas.openxmlformats.org/officeDocument/2006/relationships" r:embed="rId1"/>
        <a:stretch>
          <a:fillRect/>
        </a:stretch>
      </xdr:blipFill>
      <xdr:spPr>
        <a:xfrm>
          <a:off x="10537032" y="71437"/>
          <a:ext cx="1328667" cy="557351"/>
        </a:xfrm>
        <a:prstGeom prst="rect">
          <a:avLst/>
        </a:prstGeom>
      </xdr:spPr>
    </xdr:pic>
    <xdr:clientData/>
  </xdr:oneCellAnchor>
  <xdr:twoCellAnchor>
    <xdr:from>
      <xdr:col>1</xdr:col>
      <xdr:colOff>435429</xdr:colOff>
      <xdr:row>0</xdr:row>
      <xdr:rowOff>76201</xdr:rowOff>
    </xdr:from>
    <xdr:to>
      <xdr:col>2</xdr:col>
      <xdr:colOff>654503</xdr:colOff>
      <xdr:row>4</xdr:row>
      <xdr:rowOff>130479</xdr:rowOff>
    </xdr:to>
    <xdr:sp macro="" textlink="">
      <xdr:nvSpPr>
        <xdr:cNvPr id="8" name="2 Rectángulo redondeado">
          <a:hlinkClick xmlns:r="http://schemas.openxmlformats.org/officeDocument/2006/relationships" r:id="rId2"/>
          <a:extLst>
            <a:ext uri="{FF2B5EF4-FFF2-40B4-BE49-F238E27FC236}">
              <a16:creationId xmlns:a16="http://schemas.microsoft.com/office/drawing/2014/main" id="{88A1EC36-208D-4CC2-BE3C-894F3AD19E1E}"/>
            </a:ext>
            <a:ext uri="{147F2762-F138-4A5C-976F-8EAC2B608ADB}">
              <a16:predDERef xmlns:a16="http://schemas.microsoft.com/office/drawing/2014/main" pred="{D1670FBE-0541-4B7A-AC0B-C919B747E54D}"/>
            </a:ext>
          </a:extLst>
        </xdr:cNvPr>
        <xdr:cNvSpPr/>
      </xdr:nvSpPr>
      <xdr:spPr>
        <a:xfrm>
          <a:off x="533400" y="76201"/>
          <a:ext cx="1198789" cy="58767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A09D37CD-994E-4FBE-ABD7-79AB454703A3}"/>
            </a:ext>
          </a:extLst>
        </xdr:cNvPr>
        <xdr:cNvSpPr/>
      </xdr:nvSpPr>
      <xdr:spPr bwMode="auto">
        <a:xfrm>
          <a:off x="285750" y="244475"/>
          <a:ext cx="790575" cy="53657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FB8CEEE3-08AA-4A14-B9F9-30EC88733086}"/>
            </a:ext>
          </a:extLst>
        </xdr:cNvPr>
        <xdr:cNvPicPr>
          <a:picLocks noChangeAspect="1"/>
        </xdr:cNvPicPr>
      </xdr:nvPicPr>
      <xdr:blipFill>
        <a:blip xmlns:r="http://schemas.openxmlformats.org/officeDocument/2006/relationships" r:embed="rId1"/>
        <a:stretch>
          <a:fillRect/>
        </a:stretch>
      </xdr:blipFill>
      <xdr:spPr>
        <a:xfrm>
          <a:off x="11635582" y="71437"/>
          <a:ext cx="1328667" cy="557351"/>
        </a:xfrm>
        <a:prstGeom prst="rect">
          <a:avLst/>
        </a:prstGeom>
      </xdr:spPr>
    </xdr:pic>
    <xdr:clientData/>
  </xdr:oneCellAnchor>
  <xdr:twoCellAnchor>
    <xdr:from>
      <xdr:col>1</xdr:col>
      <xdr:colOff>232954</xdr:colOff>
      <xdr:row>0</xdr:row>
      <xdr:rowOff>76200</xdr:rowOff>
    </xdr:from>
    <xdr:to>
      <xdr:col>2</xdr:col>
      <xdr:colOff>452028</xdr:colOff>
      <xdr:row>4</xdr:row>
      <xdr:rowOff>130478</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20AE36CB-A26F-4BB7-BD33-044EFEAB9CEE}"/>
            </a:ext>
            <a:ext uri="{147F2762-F138-4A5C-976F-8EAC2B608ADB}">
              <a16:predDERef xmlns:a16="http://schemas.microsoft.com/office/drawing/2014/main" pred="{D1670FBE-0541-4B7A-AC0B-C919B747E54D}"/>
            </a:ext>
          </a:extLst>
        </xdr:cNvPr>
        <xdr:cNvSpPr/>
      </xdr:nvSpPr>
      <xdr:spPr>
        <a:xfrm>
          <a:off x="442504" y="76200"/>
          <a:ext cx="1222374" cy="65752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8" name="Object 1" hidden="1">
          <a:extLst>
            <a:ext uri="{63B3BB69-23CF-44E3-9099-C40C66FF867C}">
              <a14:compatExt xmlns:a14="http://schemas.microsoft.com/office/drawing/2010/main" spid="_x0000_s797697"/>
            </a:ext>
            <a:ext uri="{FF2B5EF4-FFF2-40B4-BE49-F238E27FC236}">
              <a16:creationId xmlns:a16="http://schemas.microsoft.com/office/drawing/2014/main" id="{29585355-0F59-4700-9E35-AF744AF75D14}"/>
            </a:ext>
          </a:extLst>
        </xdr:cNvPr>
        <xdr:cNvSpPr/>
      </xdr:nvSpPr>
      <xdr:spPr bwMode="auto">
        <a:xfrm>
          <a:off x="333375" y="247650"/>
          <a:ext cx="790575" cy="6572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10" name="Imagen 9">
          <a:extLst>
            <a:ext uri="{FF2B5EF4-FFF2-40B4-BE49-F238E27FC236}">
              <a16:creationId xmlns:a16="http://schemas.microsoft.com/office/drawing/2014/main" id="{69B20406-B533-448A-AE17-8ECF8AB35F37}"/>
            </a:ext>
          </a:extLst>
        </xdr:cNvPr>
        <xdr:cNvPicPr>
          <a:picLocks noChangeAspect="1"/>
        </xdr:cNvPicPr>
      </xdr:nvPicPr>
      <xdr:blipFill>
        <a:blip xmlns:r="http://schemas.openxmlformats.org/officeDocument/2006/relationships" r:embed="rId1"/>
        <a:stretch>
          <a:fillRect/>
        </a:stretch>
      </xdr:blipFill>
      <xdr:spPr>
        <a:xfrm>
          <a:off x="10537032" y="71437"/>
          <a:ext cx="1328667" cy="557351"/>
        </a:xfrm>
        <a:prstGeom prst="rect">
          <a:avLst/>
        </a:prstGeom>
      </xdr:spPr>
    </xdr:pic>
    <xdr:clientData/>
  </xdr:oneCellAnchor>
  <xdr:twoCellAnchor>
    <xdr:from>
      <xdr:col>1</xdr:col>
      <xdr:colOff>511629</xdr:colOff>
      <xdr:row>0</xdr:row>
      <xdr:rowOff>87086</xdr:rowOff>
    </xdr:from>
    <xdr:to>
      <xdr:col>2</xdr:col>
      <xdr:colOff>730703</xdr:colOff>
      <xdr:row>4</xdr:row>
      <xdr:rowOff>141364</xdr:rowOff>
    </xdr:to>
    <xdr:sp macro="" textlink="">
      <xdr:nvSpPr>
        <xdr:cNvPr id="3" name="2 Rectángulo redondeado">
          <a:hlinkClick xmlns:r="http://schemas.openxmlformats.org/officeDocument/2006/relationships" r:id="rId2"/>
          <a:extLst>
            <a:ext uri="{FF2B5EF4-FFF2-40B4-BE49-F238E27FC236}">
              <a16:creationId xmlns:a16="http://schemas.microsoft.com/office/drawing/2014/main" id="{9B41B54D-C48B-43D9-A5F5-3A4B00AA0609}"/>
            </a:ext>
            <a:ext uri="{147F2762-F138-4A5C-976F-8EAC2B608ADB}">
              <a16:predDERef xmlns:a16="http://schemas.microsoft.com/office/drawing/2014/main" pred="{D1670FBE-0541-4B7A-AC0B-C919B747E54D}"/>
            </a:ext>
          </a:extLst>
        </xdr:cNvPr>
        <xdr:cNvSpPr/>
      </xdr:nvSpPr>
      <xdr:spPr>
        <a:xfrm>
          <a:off x="718458" y="87086"/>
          <a:ext cx="1198788" cy="642107"/>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8" name="Object 1" hidden="1">
          <a:extLst>
            <a:ext uri="{63B3BB69-23CF-44E3-9099-C40C66FF867C}">
              <a14:compatExt xmlns:a14="http://schemas.microsoft.com/office/drawing/2010/main" spid="_x0000_s797697"/>
            </a:ext>
            <a:ext uri="{FF2B5EF4-FFF2-40B4-BE49-F238E27FC236}">
              <a16:creationId xmlns:a16="http://schemas.microsoft.com/office/drawing/2014/main" id="{2EC58088-DA5C-4A42-AC39-4FB0F8276B13}"/>
            </a:ext>
          </a:extLst>
        </xdr:cNvPr>
        <xdr:cNvSpPr/>
      </xdr:nvSpPr>
      <xdr:spPr bwMode="auto">
        <a:xfrm>
          <a:off x="333375" y="247650"/>
          <a:ext cx="790575" cy="6572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10" name="Imagen 9">
          <a:extLst>
            <a:ext uri="{FF2B5EF4-FFF2-40B4-BE49-F238E27FC236}">
              <a16:creationId xmlns:a16="http://schemas.microsoft.com/office/drawing/2014/main" id="{FF1AD657-740D-41C8-8C88-2CB08BEA75F0}"/>
            </a:ext>
          </a:extLst>
        </xdr:cNvPr>
        <xdr:cNvPicPr>
          <a:picLocks noChangeAspect="1"/>
        </xdr:cNvPicPr>
      </xdr:nvPicPr>
      <xdr:blipFill>
        <a:blip xmlns:r="http://schemas.openxmlformats.org/officeDocument/2006/relationships" r:embed="rId1"/>
        <a:stretch>
          <a:fillRect/>
        </a:stretch>
      </xdr:blipFill>
      <xdr:spPr>
        <a:xfrm>
          <a:off x="9851232" y="71437"/>
          <a:ext cx="1328667" cy="557351"/>
        </a:xfrm>
        <a:prstGeom prst="rect">
          <a:avLst/>
        </a:prstGeom>
      </xdr:spPr>
    </xdr:pic>
    <xdr:clientData/>
  </xdr:oneCellAnchor>
  <xdr:twoCellAnchor>
    <xdr:from>
      <xdr:col>1</xdr:col>
      <xdr:colOff>435429</xdr:colOff>
      <xdr:row>0</xdr:row>
      <xdr:rowOff>76200</xdr:rowOff>
    </xdr:from>
    <xdr:to>
      <xdr:col>2</xdr:col>
      <xdr:colOff>654503</xdr:colOff>
      <xdr:row>4</xdr:row>
      <xdr:rowOff>130478</xdr:rowOff>
    </xdr:to>
    <xdr:sp macro="" textlink="">
      <xdr:nvSpPr>
        <xdr:cNvPr id="2" name="2 Rectángulo redondeado">
          <a:hlinkClick xmlns:r="http://schemas.openxmlformats.org/officeDocument/2006/relationships" r:id="rId2"/>
          <a:extLst>
            <a:ext uri="{FF2B5EF4-FFF2-40B4-BE49-F238E27FC236}">
              <a16:creationId xmlns:a16="http://schemas.microsoft.com/office/drawing/2014/main" id="{297FB3C3-B694-4220-9E0F-AACF81191B83}"/>
            </a:ext>
            <a:ext uri="{147F2762-F138-4A5C-976F-8EAC2B608ADB}">
              <a16:predDERef xmlns:a16="http://schemas.microsoft.com/office/drawing/2014/main" pred="{D1670FBE-0541-4B7A-AC0B-C919B747E54D}"/>
            </a:ext>
          </a:extLst>
        </xdr:cNvPr>
        <xdr:cNvSpPr/>
      </xdr:nvSpPr>
      <xdr:spPr>
        <a:xfrm>
          <a:off x="642258" y="76200"/>
          <a:ext cx="1198788" cy="642107"/>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8" name="Object 1" hidden="1">
          <a:extLst>
            <a:ext uri="{63B3BB69-23CF-44E3-9099-C40C66FF867C}">
              <a14:compatExt xmlns:a14="http://schemas.microsoft.com/office/drawing/2010/main" spid="_x0000_s797697"/>
            </a:ext>
            <a:ext uri="{FF2B5EF4-FFF2-40B4-BE49-F238E27FC236}">
              <a16:creationId xmlns:a16="http://schemas.microsoft.com/office/drawing/2014/main" id="{3EA791BB-DD45-4DA8-B12B-E7599162E9A3}"/>
            </a:ext>
          </a:extLst>
        </xdr:cNvPr>
        <xdr:cNvSpPr/>
      </xdr:nvSpPr>
      <xdr:spPr bwMode="auto">
        <a:xfrm>
          <a:off x="333375" y="247650"/>
          <a:ext cx="790575" cy="6572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10" name="Imagen 9">
          <a:extLst>
            <a:ext uri="{FF2B5EF4-FFF2-40B4-BE49-F238E27FC236}">
              <a16:creationId xmlns:a16="http://schemas.microsoft.com/office/drawing/2014/main" id="{A875CF05-3E26-442C-9EB6-6BF405789A94}"/>
            </a:ext>
          </a:extLst>
        </xdr:cNvPr>
        <xdr:cNvPicPr>
          <a:picLocks noChangeAspect="1"/>
        </xdr:cNvPicPr>
      </xdr:nvPicPr>
      <xdr:blipFill>
        <a:blip xmlns:r="http://schemas.openxmlformats.org/officeDocument/2006/relationships" r:embed="rId1"/>
        <a:stretch>
          <a:fillRect/>
        </a:stretch>
      </xdr:blipFill>
      <xdr:spPr>
        <a:xfrm>
          <a:off x="9851232" y="71437"/>
          <a:ext cx="1328667" cy="557351"/>
        </a:xfrm>
        <a:prstGeom prst="rect">
          <a:avLst/>
        </a:prstGeom>
      </xdr:spPr>
    </xdr:pic>
    <xdr:clientData/>
  </xdr:oneCellAnchor>
  <xdr:twoCellAnchor>
    <xdr:from>
      <xdr:col>1</xdr:col>
      <xdr:colOff>500742</xdr:colOff>
      <xdr:row>0</xdr:row>
      <xdr:rowOff>54429</xdr:rowOff>
    </xdr:from>
    <xdr:to>
      <xdr:col>2</xdr:col>
      <xdr:colOff>719816</xdr:colOff>
      <xdr:row>4</xdr:row>
      <xdr:rowOff>108707</xdr:rowOff>
    </xdr:to>
    <xdr:sp macro="" textlink="">
      <xdr:nvSpPr>
        <xdr:cNvPr id="2" name="2 Rectángulo redondeado">
          <a:hlinkClick xmlns:r="http://schemas.openxmlformats.org/officeDocument/2006/relationships" r:id="rId2"/>
          <a:extLst>
            <a:ext uri="{FF2B5EF4-FFF2-40B4-BE49-F238E27FC236}">
              <a16:creationId xmlns:a16="http://schemas.microsoft.com/office/drawing/2014/main" id="{2691D040-B000-4951-8D63-73141848AA96}"/>
            </a:ext>
            <a:ext uri="{147F2762-F138-4A5C-976F-8EAC2B608ADB}">
              <a16:predDERef xmlns:a16="http://schemas.microsoft.com/office/drawing/2014/main" pred="{D1670FBE-0541-4B7A-AC0B-C919B747E54D}"/>
            </a:ext>
          </a:extLst>
        </xdr:cNvPr>
        <xdr:cNvSpPr/>
      </xdr:nvSpPr>
      <xdr:spPr>
        <a:xfrm>
          <a:off x="707571" y="54429"/>
          <a:ext cx="1198788" cy="642107"/>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8" name="Object 1" hidden="1">
          <a:extLst>
            <a:ext uri="{63B3BB69-23CF-44E3-9099-C40C66FF867C}">
              <a14:compatExt xmlns:a14="http://schemas.microsoft.com/office/drawing/2010/main" spid="_x0000_s797697"/>
            </a:ext>
            <a:ext uri="{FF2B5EF4-FFF2-40B4-BE49-F238E27FC236}">
              <a16:creationId xmlns:a16="http://schemas.microsoft.com/office/drawing/2014/main" id="{9B7E1D6A-0511-40D6-8F51-3BE571F42A30}"/>
            </a:ext>
          </a:extLst>
        </xdr:cNvPr>
        <xdr:cNvSpPr/>
      </xdr:nvSpPr>
      <xdr:spPr bwMode="auto">
        <a:xfrm>
          <a:off x="333375" y="247650"/>
          <a:ext cx="790575" cy="6572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10" name="Imagen 9">
          <a:extLst>
            <a:ext uri="{FF2B5EF4-FFF2-40B4-BE49-F238E27FC236}">
              <a16:creationId xmlns:a16="http://schemas.microsoft.com/office/drawing/2014/main" id="{33C13479-28DC-44D8-A6C8-38EB8D2ED119}"/>
            </a:ext>
          </a:extLst>
        </xdr:cNvPr>
        <xdr:cNvPicPr>
          <a:picLocks noChangeAspect="1"/>
        </xdr:cNvPicPr>
      </xdr:nvPicPr>
      <xdr:blipFill>
        <a:blip xmlns:r="http://schemas.openxmlformats.org/officeDocument/2006/relationships" r:embed="rId1"/>
        <a:stretch>
          <a:fillRect/>
        </a:stretch>
      </xdr:blipFill>
      <xdr:spPr>
        <a:xfrm>
          <a:off x="9851232" y="71437"/>
          <a:ext cx="1328667" cy="557351"/>
        </a:xfrm>
        <a:prstGeom prst="rect">
          <a:avLst/>
        </a:prstGeom>
      </xdr:spPr>
    </xdr:pic>
    <xdr:clientData/>
  </xdr:oneCellAnchor>
  <xdr:twoCellAnchor>
    <xdr:from>
      <xdr:col>1</xdr:col>
      <xdr:colOff>435428</xdr:colOff>
      <xdr:row>0</xdr:row>
      <xdr:rowOff>76200</xdr:rowOff>
    </xdr:from>
    <xdr:to>
      <xdr:col>2</xdr:col>
      <xdr:colOff>654502</xdr:colOff>
      <xdr:row>4</xdr:row>
      <xdr:rowOff>130478</xdr:rowOff>
    </xdr:to>
    <xdr:sp macro="" textlink="">
      <xdr:nvSpPr>
        <xdr:cNvPr id="2" name="2 Rectángulo redondeado">
          <a:hlinkClick xmlns:r="http://schemas.openxmlformats.org/officeDocument/2006/relationships" r:id="rId2"/>
          <a:extLst>
            <a:ext uri="{FF2B5EF4-FFF2-40B4-BE49-F238E27FC236}">
              <a16:creationId xmlns:a16="http://schemas.microsoft.com/office/drawing/2014/main" id="{167609E4-4CA1-4876-85ED-692DAE2356F7}"/>
            </a:ext>
            <a:ext uri="{147F2762-F138-4A5C-976F-8EAC2B608ADB}">
              <a16:predDERef xmlns:a16="http://schemas.microsoft.com/office/drawing/2014/main" pred="{D1670FBE-0541-4B7A-AC0B-C919B747E54D}"/>
            </a:ext>
          </a:extLst>
        </xdr:cNvPr>
        <xdr:cNvSpPr/>
      </xdr:nvSpPr>
      <xdr:spPr>
        <a:xfrm>
          <a:off x="642257" y="76200"/>
          <a:ext cx="1198788" cy="642107"/>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5" name="Object 1" hidden="1">
          <a:extLst>
            <a:ext uri="{63B3BB69-23CF-44E3-9099-C40C66FF867C}">
              <a14:compatExt xmlns:a14="http://schemas.microsoft.com/office/drawing/2010/main" spid="_x0000_s919553"/>
            </a:ext>
            <a:ext uri="{FF2B5EF4-FFF2-40B4-BE49-F238E27FC236}">
              <a16:creationId xmlns:a16="http://schemas.microsoft.com/office/drawing/2014/main" id="{539B1859-AD60-48DB-875D-01BAD86A4189}"/>
            </a:ext>
          </a:extLst>
        </xdr:cNvPr>
        <xdr:cNvSpPr/>
      </xdr:nvSpPr>
      <xdr:spPr bwMode="auto">
        <a:xfrm>
          <a:off x="333375" y="247650"/>
          <a:ext cx="790575" cy="6572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6" name="Object 1" hidden="1">
          <a:extLst>
            <a:ext uri="{63B3BB69-23CF-44E3-9099-C40C66FF867C}">
              <a14:compatExt xmlns:a14="http://schemas.microsoft.com/office/drawing/2010/main" spid="_x0000_s797697"/>
            </a:ext>
            <a:ext uri="{FF2B5EF4-FFF2-40B4-BE49-F238E27FC236}">
              <a16:creationId xmlns:a16="http://schemas.microsoft.com/office/drawing/2014/main" id="{6D72F6C3-D028-43FA-86BA-63D63587305B}"/>
            </a:ext>
          </a:extLst>
        </xdr:cNvPr>
        <xdr:cNvSpPr/>
      </xdr:nvSpPr>
      <xdr:spPr bwMode="auto">
        <a:xfrm>
          <a:off x="333375" y="247650"/>
          <a:ext cx="790575" cy="6572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11" name="Imagen 10">
          <a:extLst>
            <a:ext uri="{FF2B5EF4-FFF2-40B4-BE49-F238E27FC236}">
              <a16:creationId xmlns:a16="http://schemas.microsoft.com/office/drawing/2014/main" id="{06E7883D-0662-4A4F-AD9D-AC4882D7C175}"/>
            </a:ext>
          </a:extLst>
        </xdr:cNvPr>
        <xdr:cNvPicPr>
          <a:picLocks noChangeAspect="1"/>
        </xdr:cNvPicPr>
      </xdr:nvPicPr>
      <xdr:blipFill>
        <a:blip xmlns:r="http://schemas.openxmlformats.org/officeDocument/2006/relationships" r:embed="rId1"/>
        <a:stretch>
          <a:fillRect/>
        </a:stretch>
      </xdr:blipFill>
      <xdr:spPr>
        <a:xfrm>
          <a:off x="10537032" y="71437"/>
          <a:ext cx="1328667" cy="557351"/>
        </a:xfrm>
        <a:prstGeom prst="rect">
          <a:avLst/>
        </a:prstGeom>
      </xdr:spPr>
    </xdr:pic>
    <xdr:clientData/>
  </xdr:oneCellAnchor>
  <xdr:twoCellAnchor>
    <xdr:from>
      <xdr:col>1</xdr:col>
      <xdr:colOff>609600</xdr:colOff>
      <xdr:row>0</xdr:row>
      <xdr:rowOff>97972</xdr:rowOff>
    </xdr:from>
    <xdr:to>
      <xdr:col>3</xdr:col>
      <xdr:colOff>34017</xdr:colOff>
      <xdr:row>4</xdr:row>
      <xdr:rowOff>152250</xdr:rowOff>
    </xdr:to>
    <xdr:sp macro="" textlink="">
      <xdr:nvSpPr>
        <xdr:cNvPr id="2" name="2 Rectángulo redondeado">
          <a:hlinkClick xmlns:r="http://schemas.openxmlformats.org/officeDocument/2006/relationships" r:id="rId2"/>
          <a:extLst>
            <a:ext uri="{FF2B5EF4-FFF2-40B4-BE49-F238E27FC236}">
              <a16:creationId xmlns:a16="http://schemas.microsoft.com/office/drawing/2014/main" id="{9EA679EB-18EE-4E01-A69E-B649BF2FBEB0}"/>
            </a:ext>
            <a:ext uri="{147F2762-F138-4A5C-976F-8EAC2B608ADB}">
              <a16:predDERef xmlns:a16="http://schemas.microsoft.com/office/drawing/2014/main" pred="{D1670FBE-0541-4B7A-AC0B-C919B747E54D}"/>
            </a:ext>
          </a:extLst>
        </xdr:cNvPr>
        <xdr:cNvSpPr/>
      </xdr:nvSpPr>
      <xdr:spPr>
        <a:xfrm>
          <a:off x="816429" y="97972"/>
          <a:ext cx="1198788" cy="642107"/>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invias-my.sharepoint.com/personal/djcamargo_invias_gov_co/Documents/INVIAS/V&#237;a%20Uribia%20-%20Cuatro%20vias/Proceso/Hector/DOC-PROCESOS-(SA)-(IP)-DT-GUA-008-4VIAS%20URIBIA/APU_4401_LA_GUAJIRA__NORTE_2023_1.xlsx" TargetMode="External"/><Relationship Id="rId1" Type="http://schemas.openxmlformats.org/officeDocument/2006/relationships/externalLinkPath" Target="https://invias-my.sharepoint.com/personal/djcamargo_invias_gov_co/Documents/INVIAS/V&#237;a%20Uribia%20-%20Cuatro%20vias/Proceso/Hector/DOC-PROCESOS-(SA)-(IP)-DT-GUA-008-4VIAS%20URIBIA/APU_4401_LA_GUAJIRA__NORTE_2023_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ORTADA"/>
      <sheetName val="MENU"/>
      <sheetName val="LISTADO PROVINCIAS"/>
      <sheetName val="ÍNDICE"/>
      <sheetName val="MATERIALES"/>
      <sheetName val="EQUIPOS"/>
      <sheetName val="TRANSPORTE"/>
      <sheetName val="MANO DE OBRA"/>
      <sheetName val="GEOSINT."/>
      <sheetName val="200.1.1"/>
      <sheetName val="200.1.2"/>
      <sheetName val="200.2.1"/>
      <sheetName val="200.2.2"/>
      <sheetName val="201.7"/>
      <sheetName val="201.8"/>
      <sheetName val="201.9"/>
      <sheetName val="201.10"/>
      <sheetName val="201.11"/>
      <sheetName val="201.14"/>
      <sheetName val="201.15"/>
      <sheetName val="201.16"/>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1"/>
      <sheetName val="223.3.2.2"/>
      <sheetName val="223.3.2.3"/>
      <sheetName val="223.3.3"/>
      <sheetName val="230.1"/>
      <sheetName val="231.1.1"/>
      <sheetName val="231.1.2"/>
      <sheetName val="232.1"/>
      <sheetName val="233.1"/>
      <sheetName val="233.10"/>
      <sheetName val="234.1"/>
      <sheetName val="235.1"/>
      <sheetName val="235.10"/>
      <sheetName val="235.11"/>
      <sheetName val="236.1"/>
      <sheetName val="236.10"/>
      <sheetName val="236.11"/>
      <sheetName val="237.1.1"/>
      <sheetName val="237.1.2.1"/>
      <sheetName val="237.1.2.2"/>
      <sheetName val="237.1.3.1"/>
      <sheetName val="237.1.3.2"/>
      <sheetName val="237.1.3.3"/>
      <sheetName val="237.1.3.4"/>
      <sheetName val="237.1.4.1"/>
      <sheetName val="237.1.4.2"/>
      <sheetName val="237.1.5.1"/>
      <sheetName val="237.1.5.2"/>
      <sheetName val="237.1.5.3"/>
      <sheetName val="237.1.5.4"/>
      <sheetName val="310.1"/>
      <sheetName val="311.1"/>
      <sheetName val="312.1"/>
      <sheetName val="312.2"/>
      <sheetName val="312.3"/>
      <sheetName val="312.4"/>
      <sheetName val="320.1.1"/>
      <sheetName val="320.1.2"/>
      <sheetName val="320.2.1"/>
      <sheetName val="320.2.2"/>
      <sheetName val="320.3.1"/>
      <sheetName val="320.3.2"/>
      <sheetName val="320.4.1"/>
      <sheetName val="320.4.2"/>
      <sheetName val="320.5.1"/>
      <sheetName val="320.5.2"/>
      <sheetName val="320.6.1"/>
      <sheetName val="320.6.2"/>
      <sheetName val="321.1"/>
      <sheetName val="321.2"/>
      <sheetName val="323.1"/>
      <sheetName val="323.2.1"/>
      <sheetName val="323.2.2"/>
      <sheetName val="323.3.1"/>
      <sheetName val="323.3.2"/>
      <sheetName val="323.4"/>
      <sheetName val="323.5.1"/>
      <sheetName val="323.5.2"/>
      <sheetName val="323.6.1"/>
      <sheetName val="323.6.2"/>
      <sheetName val="330.1.1"/>
      <sheetName val="330.1.2"/>
      <sheetName val="330.2.1"/>
      <sheetName val="330.2.2"/>
      <sheetName val="330.3.1"/>
      <sheetName val="330.3.2"/>
      <sheetName val="330.4.1"/>
      <sheetName val="330.4.2"/>
      <sheetName val="330.5.1"/>
      <sheetName val="330.5.2"/>
      <sheetName val="330.6.1"/>
      <sheetName val="330.6.2"/>
      <sheetName val="340.1"/>
      <sheetName val="340.2"/>
      <sheetName val="340.3"/>
      <sheetName val="341.1"/>
      <sheetName val="341.2"/>
      <sheetName val="350.1"/>
      <sheetName val="350.2"/>
      <sheetName val="350.3"/>
      <sheetName val="350.4"/>
      <sheetName val="350.5"/>
      <sheetName val="350.6"/>
      <sheetName val="350.7"/>
      <sheetName val="350.8"/>
      <sheetName val="350.9"/>
      <sheetName val="410.1"/>
      <sheetName val="410.2"/>
      <sheetName val="410.3"/>
      <sheetName val="411.1"/>
      <sheetName val="411.2"/>
      <sheetName val="411.3"/>
      <sheetName val="411.4"/>
      <sheetName val="411.5"/>
      <sheetName val="411.6"/>
      <sheetName val="413.1"/>
      <sheetName val="413.2"/>
      <sheetName val="413.3"/>
      <sheetName val="414.1"/>
      <sheetName val="414.2"/>
      <sheetName val="414.3"/>
      <sheetName val="414.4"/>
      <sheetName val="414.5"/>
      <sheetName val="414.6"/>
      <sheetName val="415.1"/>
      <sheetName val="415.2"/>
      <sheetName val="415.3"/>
      <sheetName val="415.4"/>
      <sheetName val="418.1"/>
      <sheetName val="420.1"/>
      <sheetName val="420.2"/>
      <sheetName val="420.3"/>
      <sheetName val="421.1"/>
      <sheetName val="421.2"/>
      <sheetName val="421.3"/>
      <sheetName val="421.4"/>
      <sheetName val="430.1.1"/>
      <sheetName val="430.1.2"/>
      <sheetName val="430.2.1"/>
      <sheetName val="430.2.2"/>
      <sheetName val="430.3.2"/>
      <sheetName val="430.3.1"/>
      <sheetName val="430.4.1"/>
      <sheetName val="430.4.2"/>
      <sheetName val="432.1"/>
      <sheetName val="432.2"/>
      <sheetName val="433.1"/>
      <sheetName val="433.2"/>
      <sheetName val="433.3"/>
      <sheetName val="433.4"/>
      <sheetName val="433.5"/>
      <sheetName val="433.6"/>
      <sheetName val="433.7"/>
      <sheetName val="433.8"/>
      <sheetName val="440.1"/>
      <sheetName val="440.2"/>
      <sheetName val="440.3"/>
      <sheetName val="440.4.1"/>
      <sheetName val="440.4.2"/>
      <sheetName val="440.5"/>
      <sheetName val="440.6"/>
      <sheetName val="440.7"/>
      <sheetName val="440.8"/>
      <sheetName val="442.1"/>
      <sheetName val="442.2"/>
      <sheetName val="442.3"/>
      <sheetName val="442.4"/>
      <sheetName val="450.1"/>
      <sheetName val="450.1P"/>
      <sheetName val="450.2"/>
      <sheetName val="450.2P"/>
      <sheetName val="450.3"/>
      <sheetName val="450.3P"/>
      <sheetName val="450.4"/>
      <sheetName val="450.4P"/>
      <sheetName val="450.5"/>
      <sheetName val="450.5P"/>
      <sheetName val="450.6"/>
      <sheetName val="450.6P"/>
      <sheetName val="450.7"/>
      <sheetName val="450.7P"/>
      <sheetName val="450.8"/>
      <sheetName val="450.10"/>
      <sheetName val="450.11"/>
      <sheetName val="450.12"/>
      <sheetName val="450.13"/>
      <sheetName val="451.1"/>
      <sheetName val="451.1P"/>
      <sheetName val="451.2"/>
      <sheetName val="451.2P"/>
      <sheetName val="451.3"/>
      <sheetName val="451.3P"/>
      <sheetName val="451.4"/>
      <sheetName val="452.1"/>
      <sheetName val="452.1P"/>
      <sheetName val="452.2"/>
      <sheetName val="452.2P"/>
      <sheetName val="452.3"/>
      <sheetName val="452.3P"/>
      <sheetName val="452.4"/>
      <sheetName val="452.4P"/>
      <sheetName val="453.1"/>
      <sheetName val="453.1P"/>
      <sheetName val="457.1"/>
      <sheetName val="457.2"/>
      <sheetName val="457.3"/>
      <sheetName val="460.1.1"/>
      <sheetName val="460.1.2"/>
      <sheetName val="460.2"/>
      <sheetName val="461.1"/>
      <sheetName val="461.2"/>
      <sheetName val="462.1.1"/>
      <sheetName val="462.1.2"/>
      <sheetName val="462.2.1 "/>
      <sheetName val="462.2.2"/>
      <sheetName val="464.1.1"/>
      <sheetName val="464.1.2"/>
      <sheetName val="465.1"/>
      <sheetName val="465.2"/>
      <sheetName val="466.1"/>
      <sheetName val="466.2"/>
      <sheetName val="467.1"/>
      <sheetName val="467.2"/>
      <sheetName val="467.3"/>
      <sheetName val="500.1.1"/>
      <sheetName val="500.1.2"/>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10.8"/>
      <sheetName val="610.9"/>
      <sheetName val="610.10"/>
      <sheetName val="611.1.1"/>
      <sheetName val="611.1.2"/>
      <sheetName val="611.1.3"/>
      <sheetName val="611.1.4"/>
      <sheetName val="620.1"/>
      <sheetName val="620.2"/>
      <sheetName val="620.3"/>
      <sheetName val="621.1.1"/>
      <sheetName val="621.1.2"/>
      <sheetName val="621.2"/>
      <sheetName val="621.3"/>
      <sheetName val="621.4"/>
      <sheetName val="621.5"/>
      <sheetName val="621.5P"/>
      <sheetName val="621.6"/>
      <sheetName val="621.7"/>
      <sheetName val="621.8"/>
      <sheetName val="622.1"/>
      <sheetName val="622.2"/>
      <sheetName val="622.3"/>
      <sheetName val="622.4"/>
      <sheetName val="622.5"/>
      <sheetName val="623.1"/>
      <sheetName val="623.2"/>
      <sheetName val="630.1.1"/>
      <sheetName val="630.1.2"/>
      <sheetName val="630.1.3.1"/>
      <sheetName val="630.1.3.2"/>
      <sheetName val="630.1.4.1"/>
      <sheetName val="630.1.4.2"/>
      <sheetName val="630.1.5.1"/>
      <sheetName val="630.1.6"/>
      <sheetName val="630.1.7"/>
      <sheetName val="632.1.1"/>
      <sheetName val="632.1.2"/>
      <sheetName val="640.1"/>
      <sheetName val="640.2"/>
      <sheetName val="641.1"/>
      <sheetName val="642.1"/>
      <sheetName val="642.2.1"/>
      <sheetName val="642.2.2"/>
      <sheetName val="650.2"/>
      <sheetName val="650.3"/>
      <sheetName val="650.4"/>
      <sheetName val="660.1.1"/>
      <sheetName val="660.1.2"/>
      <sheetName val="660.1.3"/>
      <sheetName val="660.1.4"/>
      <sheetName val="661.1.1"/>
      <sheetName val="661.1.2"/>
      <sheetName val="661.1.3"/>
      <sheetName val="662.1"/>
      <sheetName val="662.2"/>
      <sheetName val="663.1"/>
      <sheetName val="670.1"/>
      <sheetName val="670.2"/>
      <sheetName val="670.3"/>
      <sheetName val="670.5"/>
      <sheetName val="670.5P"/>
      <sheetName val="671.1"/>
      <sheetName val="671.2"/>
      <sheetName val="671.3"/>
      <sheetName val="671.4"/>
      <sheetName val="672.1"/>
      <sheetName val="672.2"/>
      <sheetName val="672.3"/>
      <sheetName val="672.4"/>
      <sheetName val="673.1.1"/>
      <sheetName val="673.1.2"/>
      <sheetName val="673.2"/>
      <sheetName val="673.3.1"/>
      <sheetName val="673.3.2"/>
      <sheetName val="673.3.3"/>
      <sheetName val="674.1"/>
      <sheetName val="674.2"/>
      <sheetName val="680.1"/>
      <sheetName val="680.2"/>
      <sheetName val="680.3"/>
      <sheetName val="681.1"/>
      <sheetName val="681.2"/>
      <sheetName val="681.3"/>
      <sheetName val="681.4"/>
      <sheetName val="681.5"/>
      <sheetName val="683.1"/>
      <sheetName val="683.2"/>
      <sheetName val="683.3"/>
      <sheetName val="683.4"/>
      <sheetName val="683.5"/>
      <sheetName val="683.6"/>
      <sheetName val="685.8.1"/>
      <sheetName val="685.8.2.1"/>
      <sheetName val="685.8.2.2"/>
      <sheetName val="686.1"/>
      <sheetName val="686.2"/>
      <sheetName val="690.1.1"/>
      <sheetName val="690.1.2"/>
      <sheetName val="690.1.3"/>
      <sheetName val="700.1"/>
      <sheetName val="700.2"/>
      <sheetName val="700.3"/>
      <sheetName val="700.4"/>
      <sheetName val="701.1.1"/>
      <sheetName val="701.1.2"/>
      <sheetName val="702.1.1"/>
      <sheetName val="703.1.1"/>
      <sheetName val="703.1.2"/>
      <sheetName val="703.1.3"/>
      <sheetName val="703.2.1"/>
      <sheetName val="703.2.2"/>
      <sheetName val="703.2.3"/>
      <sheetName val="703.3"/>
      <sheetName val="703.4"/>
      <sheetName val="703.5"/>
      <sheetName val="710.1.1"/>
      <sheetName val="710.1.2"/>
      <sheetName val="710.1.3"/>
      <sheetName val="710.1.4"/>
      <sheetName val="710.1.5"/>
      <sheetName val="710.2.1"/>
      <sheetName val="710.2.2"/>
      <sheetName val="710.2.3"/>
      <sheetName val="730.1"/>
      <sheetName val="730.2"/>
      <sheetName val="730.3"/>
      <sheetName val="730.4"/>
      <sheetName val="731.1"/>
      <sheetName val="731.2"/>
      <sheetName val="732.1"/>
      <sheetName val="740.1"/>
      <sheetName val="741.1.1"/>
      <sheetName val="741.1.2"/>
      <sheetName val="800.1"/>
      <sheetName val="800.2"/>
      <sheetName val="800.3"/>
      <sheetName val="800.4"/>
      <sheetName val="801.1"/>
      <sheetName val="802.1"/>
      <sheetName val="802.2"/>
      <sheetName val="802.3"/>
      <sheetName val="802.4"/>
      <sheetName val="802.5"/>
      <sheetName val="802.6"/>
      <sheetName val="802.7"/>
      <sheetName val="802.8"/>
      <sheetName val="810.1"/>
      <sheetName val="810.2"/>
      <sheetName val="810.3"/>
      <sheetName val="811.1.1"/>
      <sheetName val="811.1.2"/>
      <sheetName val="812.1"/>
      <sheetName val="812.2"/>
      <sheetName val="812.3"/>
      <sheetName val="812.4"/>
      <sheetName val="820.1.1"/>
      <sheetName val="820.1.2"/>
      <sheetName val="820.1.3"/>
      <sheetName val="820.1.4"/>
      <sheetName val="840.1"/>
      <sheetName val="840.2"/>
      <sheetName val="840.3"/>
      <sheetName val="840.4"/>
      <sheetName val="840.5"/>
      <sheetName val="840.6"/>
      <sheetName val="840.7"/>
      <sheetName val="840.8"/>
      <sheetName val="850.1"/>
      <sheetName val="850.2"/>
      <sheetName val="850.3"/>
      <sheetName val="850.4"/>
      <sheetName val="850.15"/>
      <sheetName val="850.16"/>
      <sheetName val="900.1"/>
      <sheetName val="900.2.1"/>
      <sheetName val="900.2.2"/>
      <sheetName val="900.2.3"/>
      <sheetName val="900.3.1"/>
      <sheetName val="900.3.2"/>
      <sheetName val="900.3.3"/>
    </sheetNames>
    <sheetDataSet>
      <sheetData sheetId="0"/>
      <sheetData sheetId="1"/>
      <sheetData sheetId="2"/>
      <sheetData sheetId="3"/>
      <sheetData sheetId="4">
        <row r="6">
          <cell r="C6" t="str">
            <v>B0010045</v>
          </cell>
          <cell r="D6" t="str">
            <v>kg</v>
          </cell>
          <cell r="E6" t="str">
            <v>Abrasivo para sandblasting (arena sílica, de cuarzo y/o abrasivo sintético)</v>
          </cell>
          <cell r="F6">
            <v>2986.2597045569191</v>
          </cell>
        </row>
        <row r="7">
          <cell r="C7" t="str">
            <v>B0020001</v>
          </cell>
          <cell r="D7" t="str">
            <v>kg</v>
          </cell>
          <cell r="E7" t="str">
            <v>Acero A-36 para estructura metálica</v>
          </cell>
          <cell r="F7">
            <v>6070.9449818262747</v>
          </cell>
        </row>
        <row r="8">
          <cell r="C8" t="str">
            <v>B0020004</v>
          </cell>
          <cell r="D8" t="str">
            <v>kg</v>
          </cell>
          <cell r="E8" t="str">
            <v>Acero A-37</v>
          </cell>
          <cell r="F8">
            <v>6070.9449818262747</v>
          </cell>
        </row>
        <row r="9">
          <cell r="C9" t="str">
            <v>B0020002</v>
          </cell>
          <cell r="D9" t="str">
            <v>kg</v>
          </cell>
          <cell r="E9" t="str">
            <v>Acero A-40</v>
          </cell>
          <cell r="F9">
            <v>4672.3540671105384</v>
          </cell>
        </row>
        <row r="10">
          <cell r="C10" t="str">
            <v>B0020003</v>
          </cell>
          <cell r="D10" t="str">
            <v>kg</v>
          </cell>
          <cell r="E10" t="str">
            <v>Acero de refuerzo PDR-60, Fy: 4200 kg/cm2</v>
          </cell>
          <cell r="F10">
            <v>4043.5185746583684</v>
          </cell>
        </row>
        <row r="11">
          <cell r="C11" t="str">
            <v>B0014905</v>
          </cell>
          <cell r="D11" t="str">
            <v>kg</v>
          </cell>
          <cell r="E11" t="str">
            <v>Adhesivo bituminoso para tacha</v>
          </cell>
          <cell r="F11">
            <v>103066.77214528603</v>
          </cell>
        </row>
        <row r="12">
          <cell r="C12" t="str">
            <v>B0014896</v>
          </cell>
          <cell r="D12" t="str">
            <v>kg</v>
          </cell>
          <cell r="E12" t="str">
            <v>Adhesivo epoxico para pega de concreto endurecido  y concreto fresco</v>
          </cell>
          <cell r="F12">
            <v>98059.654283870084</v>
          </cell>
        </row>
        <row r="13">
          <cell r="C13" t="str">
            <v>B003003</v>
          </cell>
          <cell r="D13" t="str">
            <v>kg</v>
          </cell>
          <cell r="E13" t="str">
            <v>Aditivo acelerante de fraguado para concreto hidraulico</v>
          </cell>
          <cell r="F13">
            <v>17951.408490310467</v>
          </cell>
        </row>
        <row r="14">
          <cell r="C14" t="str">
            <v>B0014899</v>
          </cell>
          <cell r="D14" t="str">
            <v>kg</v>
          </cell>
          <cell r="E14" t="str">
            <v>Aditivo acuoso acelerante de fraguado y resistencia del concreto</v>
          </cell>
          <cell r="F14">
            <v>18089.475423353124</v>
          </cell>
        </row>
        <row r="15">
          <cell r="C15" t="str">
            <v>B0030001</v>
          </cell>
          <cell r="D15" t="str">
            <v>kg</v>
          </cell>
          <cell r="E15" t="str">
            <v>Aditivo curador para pilotes</v>
          </cell>
          <cell r="F15">
            <v>13331.129423785076</v>
          </cell>
        </row>
        <row r="16">
          <cell r="C16" t="str">
            <v>B003004</v>
          </cell>
          <cell r="D16" t="str">
            <v>kg</v>
          </cell>
          <cell r="E16" t="str">
            <v xml:space="preserve">Aditivo inclusor de aire para concreto </v>
          </cell>
          <cell r="F16">
            <v>3244.5729265023524</v>
          </cell>
        </row>
        <row r="17">
          <cell r="C17" t="str">
            <v>B003007</v>
          </cell>
          <cell r="D17" t="str">
            <v>kg</v>
          </cell>
          <cell r="E17" t="str">
            <v>Aditivo para modificar la reología</v>
          </cell>
          <cell r="F17">
            <v>12272.616270458069</v>
          </cell>
        </row>
        <row r="18">
          <cell r="C18" t="str">
            <v>B003009</v>
          </cell>
          <cell r="D18" t="str">
            <v>kg</v>
          </cell>
          <cell r="E18" t="str">
            <v>Aditivo retardante de fraguado</v>
          </cell>
          <cell r="F18">
            <v>8866.9330268968406</v>
          </cell>
        </row>
        <row r="19">
          <cell r="C19" t="str">
            <v>B003010</v>
          </cell>
          <cell r="D19" t="str">
            <v>kg</v>
          </cell>
          <cell r="E19" t="str">
            <v>Aditivos mejoradores de adherencia</v>
          </cell>
          <cell r="F19">
            <v>24847.535956401691</v>
          </cell>
        </row>
        <row r="20">
          <cell r="C20" t="str">
            <v>B0043090</v>
          </cell>
          <cell r="D20" t="str">
            <v>u</v>
          </cell>
          <cell r="E20" t="str">
            <v>Adoquín grama 20cm x 20cm e=8cm</v>
          </cell>
          <cell r="F20">
            <v>9930.9889434258148</v>
          </cell>
        </row>
        <row r="21">
          <cell r="C21" t="str">
            <v>B0043080</v>
          </cell>
          <cell r="D21" t="str">
            <v>m2</v>
          </cell>
          <cell r="E21" t="str">
            <v>Adoquín rectangular biselado de 10cm x 20cm e=8cm</v>
          </cell>
          <cell r="F21">
            <v>67234.645641826937</v>
          </cell>
        </row>
        <row r="22">
          <cell r="C22" t="str">
            <v>B0053101</v>
          </cell>
          <cell r="D22" t="str">
            <v>m3</v>
          </cell>
          <cell r="E22" t="str">
            <v>Agregado fino para concreto (tamaño máximo 4,75mm - arena natural o trituración de roca, gravas, y/o escorias)</v>
          </cell>
          <cell r="F22">
            <v>63965.682871609228</v>
          </cell>
        </row>
        <row r="23">
          <cell r="C23" t="str">
            <v>B0053161</v>
          </cell>
          <cell r="D23" t="str">
            <v>m3</v>
          </cell>
          <cell r="E23" t="str">
            <v>Agregado fino para lechada asfáltica (trituración de piedra de cantera o grava natural - cantidad max de arena: 25% total de la mezcla de agregados)</v>
          </cell>
          <cell r="F23">
            <v>63965.682871609228</v>
          </cell>
        </row>
        <row r="24">
          <cell r="C24" t="str">
            <v>B0053192</v>
          </cell>
          <cell r="D24" t="str">
            <v>m3</v>
          </cell>
          <cell r="E24" t="str">
            <v>Agregado fino para mezcla asfáltica (arena de trituración de roca de cantera o de grava natural y arena natural - cantidad máxima de arena natural: 50% del agregado fino)</v>
          </cell>
          <cell r="F24">
            <v>66608.522710142104</v>
          </cell>
        </row>
        <row r="25">
          <cell r="C25" t="str">
            <v>B0053102</v>
          </cell>
          <cell r="D25" t="str">
            <v>m3</v>
          </cell>
          <cell r="E25" t="str">
            <v>Agregado fino tamaño No. 2 -  NTC 2240</v>
          </cell>
          <cell r="F25">
            <v>63553.579032380389</v>
          </cell>
        </row>
        <row r="26">
          <cell r="C26" t="str">
            <v>B0053103</v>
          </cell>
          <cell r="D26" t="str">
            <v>m3</v>
          </cell>
          <cell r="E26" t="str">
            <v>Agregado grueso (grava, grava triturada y/o roca triturada)</v>
          </cell>
          <cell r="F26">
            <v>81794.58791435181</v>
          </cell>
        </row>
        <row r="27">
          <cell r="C27" t="str">
            <v>B0053193</v>
          </cell>
          <cell r="D27" t="str">
            <v>m3</v>
          </cell>
          <cell r="E27" t="str">
            <v>Agregado grueso para mezcla asfáltica (trituración de roca y/o de grava)</v>
          </cell>
          <cell r="F27">
            <v>68734.947827186392</v>
          </cell>
        </row>
        <row r="28">
          <cell r="C28" t="str">
            <v>B0053100</v>
          </cell>
          <cell r="D28" t="str">
            <v>m3</v>
          </cell>
          <cell r="E28" t="str">
            <v>Agregado para concreto hidráulico</v>
          </cell>
          <cell r="F28">
            <v>97409.918334364396</v>
          </cell>
        </row>
        <row r="29">
          <cell r="C29" t="str">
            <v>B0053160</v>
          </cell>
          <cell r="D29" t="str">
            <v>m3</v>
          </cell>
          <cell r="E29" t="str">
            <v>Agregado para lechada asfáltica gradación tipo LA 10</v>
          </cell>
          <cell r="F29">
            <v>67967.270875715505</v>
          </cell>
        </row>
        <row r="30">
          <cell r="C30" t="str">
            <v>B0053150</v>
          </cell>
          <cell r="D30" t="str">
            <v>m3</v>
          </cell>
          <cell r="E30" t="str">
            <v>Agregado para lechada asfáltica gradación tipo LA 13</v>
          </cell>
          <cell r="F30">
            <v>69161.774757538267</v>
          </cell>
        </row>
        <row r="31">
          <cell r="C31" t="str">
            <v>B0053180</v>
          </cell>
          <cell r="D31" t="str">
            <v>m3</v>
          </cell>
          <cell r="E31" t="str">
            <v>Agregado para lechada asfáltica gradación tipo LA 3</v>
          </cell>
          <cell r="F31">
            <v>68086.72126389778</v>
          </cell>
        </row>
        <row r="32">
          <cell r="C32" t="str">
            <v>B0053170</v>
          </cell>
          <cell r="D32" t="str">
            <v>m3</v>
          </cell>
          <cell r="E32" t="str">
            <v>Agregado para lechada asfáltica gradación tipo LA 5</v>
          </cell>
          <cell r="F32">
            <v>71670.232909366081</v>
          </cell>
        </row>
        <row r="33">
          <cell r="C33" t="str">
            <v>B0053111</v>
          </cell>
          <cell r="D33" t="str">
            <v>m3</v>
          </cell>
          <cell r="E33" t="str">
            <v>Agregado para tratamiento superficial doble tipo TSD-10</v>
          </cell>
          <cell r="F33">
            <v>78020.812797076811</v>
          </cell>
        </row>
        <row r="34">
          <cell r="C34" t="str">
            <v>B0053112</v>
          </cell>
          <cell r="D34" t="str">
            <v>m3</v>
          </cell>
          <cell r="E34" t="str">
            <v>Agregado para tratamiento superficial doble tipo TSD-25</v>
          </cell>
          <cell r="F34">
            <v>77861.346528853494</v>
          </cell>
        </row>
        <row r="35">
          <cell r="C35" t="str">
            <v>B0053121</v>
          </cell>
          <cell r="D35" t="str">
            <v>m3</v>
          </cell>
          <cell r="E35" t="str">
            <v>Agregado para tratamiento superficial tipo TSS-13 / TSD-13</v>
          </cell>
          <cell r="F35">
            <v>78180.279065300172</v>
          </cell>
        </row>
        <row r="36">
          <cell r="C36" t="str">
            <v>B0053122</v>
          </cell>
          <cell r="D36" t="str">
            <v>m3</v>
          </cell>
          <cell r="E36" t="str">
            <v>Agregado para tratamiento superficial tipo TSS-19/TSD-19</v>
          </cell>
          <cell r="F36">
            <v>77861.346528853494</v>
          </cell>
        </row>
        <row r="37">
          <cell r="C37" t="str">
            <v>B0053194</v>
          </cell>
          <cell r="D37" t="str">
            <v>m3</v>
          </cell>
          <cell r="E37" t="str">
            <v>Agregado pétreo para mezcla asfáltica tipo MAF-19</v>
          </cell>
          <cell r="F37">
            <v>73460.794228218409</v>
          </cell>
        </row>
        <row r="38">
          <cell r="C38" t="str">
            <v>B0053195</v>
          </cell>
          <cell r="D38" t="str">
            <v>m3</v>
          </cell>
          <cell r="E38" t="str">
            <v>Agregado pétreo para mezcla asfáltica tipo MAF-25</v>
          </cell>
          <cell r="F38">
            <v>73460.794228218409</v>
          </cell>
        </row>
        <row r="39">
          <cell r="C39" t="str">
            <v>B0053196</v>
          </cell>
          <cell r="D39" t="str">
            <v>m3</v>
          </cell>
          <cell r="E39" t="str">
            <v>Agregado pétreo para mezcla asfáltica tipo MAF-38</v>
          </cell>
          <cell r="F39">
            <v>76758.819445931076</v>
          </cell>
        </row>
        <row r="40">
          <cell r="C40" t="str">
            <v>B0053197</v>
          </cell>
          <cell r="D40" t="str">
            <v>m3</v>
          </cell>
          <cell r="E40" t="str">
            <v>Agregado pétreo para mezcla asfáltica tipo MDF-19</v>
          </cell>
          <cell r="F40">
            <v>73460.794228218409</v>
          </cell>
        </row>
        <row r="41">
          <cell r="C41" t="str">
            <v>B0053198</v>
          </cell>
          <cell r="D41" t="str">
            <v>m3</v>
          </cell>
          <cell r="E41" t="str">
            <v>Agregado pétreo para mezcla asfáltica tipo MDF-25</v>
          </cell>
          <cell r="F41">
            <v>73460.794228218409</v>
          </cell>
        </row>
        <row r="42">
          <cell r="C42" t="str">
            <v>B0053199</v>
          </cell>
          <cell r="D42" t="str">
            <v>m3</v>
          </cell>
          <cell r="E42" t="str">
            <v>Agregado pétreo para mezcla asfáltica tipo MDF-38</v>
          </cell>
          <cell r="F42">
            <v>76758.819445931076</v>
          </cell>
        </row>
        <row r="43">
          <cell r="C43" t="str">
            <v>B0053191</v>
          </cell>
          <cell r="D43" t="str">
            <v>m3</v>
          </cell>
          <cell r="E43" t="str">
            <v>Agregado pétreo para triturar (crudo) para mezcla asfáltica</v>
          </cell>
          <cell r="F43">
            <v>46585.651391087944</v>
          </cell>
        </row>
        <row r="44">
          <cell r="C44" t="str">
            <v>B0063200</v>
          </cell>
          <cell r="D44" t="str">
            <v>L</v>
          </cell>
          <cell r="E44" t="str">
            <v>Agua</v>
          </cell>
          <cell r="F44">
            <v>193.3710546815872</v>
          </cell>
        </row>
        <row r="45">
          <cell r="C45" t="str">
            <v>B0073210</v>
          </cell>
          <cell r="D45" t="str">
            <v>m</v>
          </cell>
          <cell r="E45" t="str">
            <v>Alambre de púa calibre 12 (350 m)</v>
          </cell>
          <cell r="F45">
            <v>818.07341723000468</v>
          </cell>
        </row>
        <row r="46">
          <cell r="C46" t="str">
            <v>B0073223</v>
          </cell>
          <cell r="D46" t="str">
            <v>kg</v>
          </cell>
          <cell r="E46" t="str">
            <v>Alambre dulce galvanizado calibre 9</v>
          </cell>
          <cell r="F46">
            <v>10707.137372569181</v>
          </cell>
        </row>
        <row r="47">
          <cell r="C47" t="str">
            <v>B0073211</v>
          </cell>
          <cell r="D47" t="str">
            <v>kg</v>
          </cell>
          <cell r="E47" t="str">
            <v>Alambre galvanizado aleación Zn-5A1-Mm y PVC</v>
          </cell>
          <cell r="F47">
            <v>13233.540572838314</v>
          </cell>
        </row>
        <row r="48">
          <cell r="C48" t="str">
            <v>B0073220</v>
          </cell>
          <cell r="D48" t="str">
            <v>kg</v>
          </cell>
          <cell r="E48" t="str">
            <v>Alambre galvanizado calibre 12</v>
          </cell>
          <cell r="F48">
            <v>10707.137372569181</v>
          </cell>
        </row>
        <row r="49">
          <cell r="C49" t="str">
            <v>B0073221</v>
          </cell>
          <cell r="D49" t="str">
            <v>kg</v>
          </cell>
          <cell r="E49" t="str">
            <v>Alambre galvanizado zinc y PVC</v>
          </cell>
          <cell r="F49">
            <v>8421.3440008971065</v>
          </cell>
        </row>
        <row r="50">
          <cell r="C50" t="str">
            <v>B0073230</v>
          </cell>
          <cell r="D50" t="str">
            <v>kg</v>
          </cell>
          <cell r="E50" t="str">
            <v>Alambre negro para amarre calibre 18</v>
          </cell>
          <cell r="F50">
            <v>8518.1894569074229</v>
          </cell>
        </row>
        <row r="51">
          <cell r="C51" t="str">
            <v>B031001</v>
          </cell>
          <cell r="D51" t="str">
            <v>u</v>
          </cell>
          <cell r="E51" t="str">
            <v>Almohadillas de neopreno para puentes dureza 60 (35cmx45cmx5cm con laminas de 3mm)</v>
          </cell>
          <cell r="F51">
            <v>866753.52410110109</v>
          </cell>
        </row>
        <row r="52">
          <cell r="C52" t="str">
            <v>B031002</v>
          </cell>
          <cell r="D52" t="str">
            <v>u</v>
          </cell>
          <cell r="E52" t="str">
            <v>Almohadillas simples de neopreno para apoyo de panel de concreto</v>
          </cell>
          <cell r="F52">
            <v>694120.04541409854</v>
          </cell>
        </row>
        <row r="53">
          <cell r="C53" t="str">
            <v>B026011</v>
          </cell>
          <cell r="D53" t="str">
            <v>u</v>
          </cell>
          <cell r="E53" t="str">
            <v>Amortiguador de impacto (para defensas metálicas)</v>
          </cell>
          <cell r="F53">
            <v>38789.092679903777</v>
          </cell>
        </row>
        <row r="54">
          <cell r="C54" t="str">
            <v>B0113260</v>
          </cell>
          <cell r="D54" t="str">
            <v>u</v>
          </cell>
          <cell r="E54" t="str">
            <v>Anclaje para fijación del manto de refuerzo de vegetacion.</v>
          </cell>
          <cell r="F54">
            <v>1886.3599048130034</v>
          </cell>
        </row>
        <row r="55">
          <cell r="C55" t="str">
            <v>B0013770</v>
          </cell>
          <cell r="D55" t="str">
            <v>u</v>
          </cell>
          <cell r="E55" t="str">
            <v>Anclajes o cuñas para el tensionamiento</v>
          </cell>
          <cell r="F55">
            <v>7359.3372458039421</v>
          </cell>
        </row>
        <row r="56">
          <cell r="C56" t="str">
            <v>B0013270</v>
          </cell>
          <cell r="D56" t="str">
            <v>kg</v>
          </cell>
          <cell r="E56" t="str">
            <v>Anfo</v>
          </cell>
          <cell r="F56">
            <v>8477.3785698432675</v>
          </cell>
        </row>
        <row r="57">
          <cell r="C57" t="str">
            <v>B0013280</v>
          </cell>
          <cell r="D57" t="str">
            <v>m</v>
          </cell>
          <cell r="E57" t="str">
            <v>Angulo de 1-1/2" x 1/4" (cerramiento en malla)</v>
          </cell>
          <cell r="F57">
            <v>29945.113959043028</v>
          </cell>
        </row>
        <row r="58">
          <cell r="C58" t="str">
            <v>B031003</v>
          </cell>
          <cell r="D58" t="str">
            <v>u</v>
          </cell>
          <cell r="E58" t="str">
            <v>Apoyo elástomérico para puentes tipo 3, reforzado con acero o tela, dureza 60. (alto: 25-35cm, lados: 35-70cm)</v>
          </cell>
          <cell r="F58">
            <v>915027.33680995996</v>
          </cell>
        </row>
        <row r="59">
          <cell r="C59" t="str">
            <v>B0303300</v>
          </cell>
          <cell r="D59" t="str">
            <v>u</v>
          </cell>
          <cell r="E59" t="str">
            <v>Árbol tipo protector de 0.60 m (especie nativa)</v>
          </cell>
          <cell r="F59">
            <v>19337.105468158727</v>
          </cell>
        </row>
        <row r="60">
          <cell r="C60" t="str">
            <v>B0303310</v>
          </cell>
          <cell r="D60" t="str">
            <v>u</v>
          </cell>
          <cell r="E60" t="str">
            <v>Árbol tipo paisajístico de 1.20m (especie nativa)</v>
          </cell>
          <cell r="F60">
            <v>23204.52656179047</v>
          </cell>
        </row>
        <row r="61">
          <cell r="C61" t="str">
            <v>B0093320</v>
          </cell>
          <cell r="D61" t="str">
            <v>m3</v>
          </cell>
          <cell r="E61" t="str">
            <v>Arena fina de rio para sello de juntas</v>
          </cell>
          <cell r="F61">
            <v>59527.074510953804</v>
          </cell>
        </row>
        <row r="62">
          <cell r="C62" t="str">
            <v>B009111</v>
          </cell>
          <cell r="D62" t="str">
            <v>m3</v>
          </cell>
          <cell r="E62" t="str">
            <v>Arena de trituración y/o arena natural</v>
          </cell>
          <cell r="F62">
            <v>58523.088459389917</v>
          </cell>
        </row>
        <row r="63">
          <cell r="C63" t="str">
            <v>B0093350</v>
          </cell>
          <cell r="D63" t="str">
            <v>m3</v>
          </cell>
          <cell r="E63" t="str">
            <v>Arena lavada</v>
          </cell>
          <cell r="F63">
            <v>60498.104396698465</v>
          </cell>
        </row>
        <row r="64">
          <cell r="C64" t="str">
            <v>B0093330</v>
          </cell>
          <cell r="D64" t="str">
            <v>m3</v>
          </cell>
          <cell r="E64" t="str">
            <v>Arena media de rio para capa de soporte</v>
          </cell>
          <cell r="F64">
            <v>57468.491153175091</v>
          </cell>
        </row>
        <row r="65">
          <cell r="C65" t="str">
            <v>B0013281</v>
          </cell>
          <cell r="D65" t="str">
            <v>m</v>
          </cell>
          <cell r="E65" t="str">
            <v>Armadura de acero galvanizado A-663</v>
          </cell>
          <cell r="F65">
            <v>6070.9449818262747</v>
          </cell>
        </row>
        <row r="66">
          <cell r="C66" t="str">
            <v>B008010</v>
          </cell>
          <cell r="D66" t="str">
            <v>gl</v>
          </cell>
          <cell r="E66" t="str">
            <v>Asfalto líquido MC 70</v>
          </cell>
          <cell r="F66">
            <v>19837.768816343669</v>
          </cell>
        </row>
        <row r="67">
          <cell r="C67" t="str">
            <v>B008011</v>
          </cell>
          <cell r="D67" t="str">
            <v>gl</v>
          </cell>
          <cell r="E67" t="str">
            <v>Asfalto líquido MC-30</v>
          </cell>
          <cell r="F67">
            <v>18034.335287585156</v>
          </cell>
        </row>
        <row r="68">
          <cell r="C68" t="str">
            <v>B008009</v>
          </cell>
          <cell r="D68" t="str">
            <v>gl</v>
          </cell>
          <cell r="E68" t="str">
            <v>Asfalto líquido RC 250</v>
          </cell>
          <cell r="F68">
            <v>18034.335287585156</v>
          </cell>
        </row>
        <row r="69">
          <cell r="C69" t="str">
            <v>B0010090</v>
          </cell>
          <cell r="D69" t="str">
            <v>u</v>
          </cell>
          <cell r="E69" t="str">
            <v xml:space="preserve">Baño portátil sencillo </v>
          </cell>
          <cell r="F69">
            <v>4189706.184767724</v>
          </cell>
        </row>
        <row r="70">
          <cell r="C70" t="str">
            <v>B0013381</v>
          </cell>
          <cell r="D70" t="str">
            <v>kg</v>
          </cell>
          <cell r="E70" t="str">
            <v>Barras de amarre corrugadas fy= 420 MPa</v>
          </cell>
          <cell r="F70">
            <v>4784.7257698491776</v>
          </cell>
        </row>
        <row r="71">
          <cell r="C71" t="str">
            <v>B0013380</v>
          </cell>
          <cell r="D71" t="str">
            <v>kg</v>
          </cell>
          <cell r="E71" t="str">
            <v>Barras de transferencia de carga (1'')</v>
          </cell>
          <cell r="F71">
            <v>4784.7257698491776</v>
          </cell>
        </row>
        <row r="72">
          <cell r="C72" t="str">
            <v>B0013390</v>
          </cell>
          <cell r="D72" t="str">
            <v>kg</v>
          </cell>
          <cell r="E72" t="str">
            <v>Barras de unión de 1/2"</v>
          </cell>
          <cell r="F72">
            <v>4784.7257698491776</v>
          </cell>
        </row>
        <row r="73">
          <cell r="C73" t="str">
            <v>B0010016</v>
          </cell>
          <cell r="D73" t="str">
            <v>u</v>
          </cell>
          <cell r="E73" t="str">
            <v>Barrera tipo maletín plástico de 2,00x1,40x0,50 m</v>
          </cell>
          <cell r="F73">
            <v>540743.2407111919</v>
          </cell>
        </row>
        <row r="74">
          <cell r="C74" t="str">
            <v>B0013410</v>
          </cell>
          <cell r="D74" t="str">
            <v>kg</v>
          </cell>
          <cell r="E74" t="str">
            <v>Bentonita</v>
          </cell>
          <cell r="F74">
            <v>8600.4279491239304</v>
          </cell>
        </row>
        <row r="75">
          <cell r="C75" t="str">
            <v>B0013430</v>
          </cell>
          <cell r="D75" t="str">
            <v>m3</v>
          </cell>
          <cell r="E75" t="str">
            <v>Bolsacreto de 1m3</v>
          </cell>
          <cell r="F75">
            <v>40871.714428075909</v>
          </cell>
        </row>
        <row r="76">
          <cell r="C76" t="str">
            <v>B0013437</v>
          </cell>
          <cell r="D76" t="str">
            <v>u</v>
          </cell>
          <cell r="E76" t="str">
            <v>Bordillo o sardinel prefabricado en concreto de 21 MPa</v>
          </cell>
          <cell r="F76">
            <v>37967.192078621018</v>
          </cell>
        </row>
        <row r="77">
          <cell r="C77" t="str">
            <v>B0013438</v>
          </cell>
          <cell r="D77" t="str">
            <v>u</v>
          </cell>
          <cell r="E77" t="str">
            <v>Bordillo prefabricado en concreto Ref.A80 NTC-4109, 0,20 x 0,35 x 0.80 m</v>
          </cell>
          <cell r="F77">
            <v>35029.639429793693</v>
          </cell>
        </row>
        <row r="78">
          <cell r="C78" t="str">
            <v>B0013436</v>
          </cell>
          <cell r="D78" t="str">
            <v>u</v>
          </cell>
          <cell r="E78" t="str">
            <v>Bordillo prefabricado en concreto Ref.A85 NTC-4109, 0,20 x 0,35 x 0.80 m</v>
          </cell>
          <cell r="F78">
            <v>35029.639429793693</v>
          </cell>
        </row>
        <row r="79">
          <cell r="C79" t="str">
            <v>B0013432</v>
          </cell>
          <cell r="D79" t="str">
            <v>u</v>
          </cell>
          <cell r="E79" t="str">
            <v>Botella de gas propano (40 lb) (5% de oxígeno)</v>
          </cell>
          <cell r="F79">
            <v>90755.481663891609</v>
          </cell>
        </row>
        <row r="80">
          <cell r="C80" t="str">
            <v>B0013434</v>
          </cell>
          <cell r="D80" t="str">
            <v>u</v>
          </cell>
          <cell r="E80" t="str">
            <v>Botella de oxígeno (1800 lb)</v>
          </cell>
          <cell r="F80">
            <v>118343.08546513144</v>
          </cell>
        </row>
        <row r="81">
          <cell r="C81" t="str">
            <v>B0320001</v>
          </cell>
          <cell r="D81" t="str">
            <v>m</v>
          </cell>
          <cell r="E81" t="str">
            <v>Cable de 1/2" (para anclajes)</v>
          </cell>
          <cell r="F81">
            <v>11587.457140673172</v>
          </cell>
        </row>
        <row r="82">
          <cell r="C82" t="str">
            <v>B0013451</v>
          </cell>
          <cell r="D82" t="str">
            <v>kg</v>
          </cell>
          <cell r="E82" t="str">
            <v>Cal hidratada</v>
          </cell>
          <cell r="F82">
            <v>1174.922528245324</v>
          </cell>
        </row>
        <row r="83">
          <cell r="C83" t="str">
            <v>B0013450</v>
          </cell>
          <cell r="D83" t="str">
            <v>kg</v>
          </cell>
          <cell r="E83" t="str">
            <v>Cal viva</v>
          </cell>
          <cell r="F83">
            <v>1174.922528245324</v>
          </cell>
        </row>
        <row r="84">
          <cell r="C84" t="str">
            <v>B0013460</v>
          </cell>
          <cell r="D84" t="str">
            <v>kg</v>
          </cell>
          <cell r="E84" t="str">
            <v>Camisa metálica para pilote calibre 36</v>
          </cell>
          <cell r="F84">
            <v>9759.4381296212432</v>
          </cell>
        </row>
        <row r="85">
          <cell r="C85" t="str">
            <v>B0013461</v>
          </cell>
          <cell r="D85" t="str">
            <v>kg</v>
          </cell>
          <cell r="E85" t="str">
            <v>Camisa metalica para pilote D=1 m calibre 36</v>
          </cell>
          <cell r="F85">
            <v>9759.4381296212432</v>
          </cell>
        </row>
        <row r="86">
          <cell r="C86" t="str">
            <v>B0010060</v>
          </cell>
          <cell r="D86" t="str">
            <v>u</v>
          </cell>
          <cell r="E86" t="str">
            <v>Canal drenante prefabricado (polímeros) para aguas lluvias  (0.32x0.40x1.0m)</v>
          </cell>
          <cell r="F86">
            <v>2307489.3355934569</v>
          </cell>
        </row>
        <row r="87">
          <cell r="C87" t="str">
            <v>B0010061</v>
          </cell>
          <cell r="D87" t="str">
            <v>u</v>
          </cell>
          <cell r="E87" t="str">
            <v>Canal drenante prefabricado en concreto, para aguas lluvias C-32 (0.32x0.40x1.0m)</v>
          </cell>
          <cell r="F87">
            <v>31150.518284883659</v>
          </cell>
        </row>
        <row r="88">
          <cell r="C88" t="str">
            <v>B0010062</v>
          </cell>
          <cell r="D88" t="str">
            <v>u</v>
          </cell>
          <cell r="E88" t="str">
            <v>Canal drenante prefabricado en concreto, para aguas lluvias C-45 (0.45x0.40x1.0m)</v>
          </cell>
          <cell r="F88">
            <v>34676.992052983696</v>
          </cell>
        </row>
        <row r="89">
          <cell r="C89" t="str">
            <v>B0013480</v>
          </cell>
          <cell r="D89" t="str">
            <v>u</v>
          </cell>
          <cell r="E89" t="str">
            <v>Captafaro de cara rectangular o trapezoide en metal, plástico u otros. L1:15cm - L2:5.5cm - H:8cm</v>
          </cell>
          <cell r="F89">
            <v>10313.122916351324</v>
          </cell>
        </row>
        <row r="90">
          <cell r="C90" t="str">
            <v>B0013484</v>
          </cell>
          <cell r="D90" t="str">
            <v>u</v>
          </cell>
          <cell r="E90" t="str">
            <v>Celda especial de carga Osterberg (prueba pilotes)</v>
          </cell>
          <cell r="F90" t="str">
            <v>No disponible</v>
          </cell>
        </row>
        <row r="91">
          <cell r="C91" t="str">
            <v>B0103501</v>
          </cell>
          <cell r="D91" t="str">
            <v>kg</v>
          </cell>
          <cell r="E91" t="str">
            <v>Cemento Asfáltico de penetración 40-50</v>
          </cell>
          <cell r="F91">
            <v>2857.3104800550577</v>
          </cell>
        </row>
        <row r="92">
          <cell r="C92" t="str">
            <v>B0103490</v>
          </cell>
          <cell r="D92" t="str">
            <v>kg</v>
          </cell>
          <cell r="E92" t="str">
            <v>Cemento Asfáltico de penetración 60-70</v>
          </cell>
          <cell r="F92">
            <v>2722.8488104054081</v>
          </cell>
        </row>
        <row r="93">
          <cell r="C93" t="str">
            <v>B0103500</v>
          </cell>
          <cell r="D93" t="str">
            <v>kg</v>
          </cell>
          <cell r="E93" t="str">
            <v>Cemento Asfáltico de penetración 80-100</v>
          </cell>
          <cell r="F93">
            <v>2739.6565191116138</v>
          </cell>
        </row>
        <row r="94">
          <cell r="C94" t="str">
            <v>B0103551</v>
          </cell>
          <cell r="D94" t="str">
            <v>kg</v>
          </cell>
          <cell r="E94" t="str">
            <v>Cemento asfáltico modificado con GCR tipo I</v>
          </cell>
          <cell r="F94">
            <v>3344.7340325350378</v>
          </cell>
        </row>
        <row r="95">
          <cell r="C95" t="str">
            <v>B0103552</v>
          </cell>
          <cell r="D95" t="str">
            <v>kg</v>
          </cell>
          <cell r="E95" t="str">
            <v>Cemento asfáltico modificado con GCR tipo II</v>
          </cell>
          <cell r="F95">
            <v>3344.7340325350378</v>
          </cell>
        </row>
        <row r="96">
          <cell r="C96" t="str">
            <v>B0103553</v>
          </cell>
          <cell r="D96" t="str">
            <v>kg</v>
          </cell>
          <cell r="E96" t="str">
            <v>Cemento asfáltico modificado con GCR tipo III</v>
          </cell>
          <cell r="F96">
            <v>3344.7340325350378</v>
          </cell>
        </row>
        <row r="97">
          <cell r="C97" t="str">
            <v>B0103510</v>
          </cell>
          <cell r="D97" t="str">
            <v>kg</v>
          </cell>
          <cell r="E97" t="str">
            <v>Cemento asfáltico modificado con polímeros CAM-1 (tipo I)</v>
          </cell>
          <cell r="F97">
            <v>3457.3456808666201</v>
          </cell>
        </row>
        <row r="98">
          <cell r="C98" t="str">
            <v>B0103520</v>
          </cell>
          <cell r="D98" t="str">
            <v>kg</v>
          </cell>
          <cell r="E98" t="str">
            <v>Cemento asfáltico modificado con polímeros CAM-2 (tipo II)</v>
          </cell>
          <cell r="F98">
            <v>3457.3456808666201</v>
          </cell>
        </row>
        <row r="99">
          <cell r="C99" t="str">
            <v>B0103530</v>
          </cell>
          <cell r="D99" t="str">
            <v>kg</v>
          </cell>
          <cell r="E99" t="str">
            <v>Cemento asfáltico modificado con polímeros CAM-3 (tipo III)</v>
          </cell>
          <cell r="F99">
            <v>3563.2342457157192</v>
          </cell>
        </row>
        <row r="100">
          <cell r="C100" t="str">
            <v>B0103540</v>
          </cell>
          <cell r="D100" t="str">
            <v>kg</v>
          </cell>
          <cell r="E100" t="str">
            <v>Cemento asfáltico modificado con polímeros CAM-4 (tipo IV)</v>
          </cell>
          <cell r="F100">
            <v>3563.2342457157192</v>
          </cell>
        </row>
        <row r="101">
          <cell r="C101" t="str">
            <v>B0103550</v>
          </cell>
          <cell r="D101" t="str">
            <v>kg</v>
          </cell>
          <cell r="E101" t="str">
            <v>Cemento asfáltico modificado con polímeros CAM-5 (tipo V)</v>
          </cell>
          <cell r="F101">
            <v>3697.6959153653697</v>
          </cell>
        </row>
        <row r="102">
          <cell r="C102" t="str">
            <v>B0103554</v>
          </cell>
          <cell r="D102" t="str">
            <v>kg</v>
          </cell>
          <cell r="E102" t="str">
            <v>Cemento asfáltico modificado con polímeros CAM-6 (tipo VI)</v>
          </cell>
          <cell r="F102">
            <v>3697.6959153653697</v>
          </cell>
        </row>
        <row r="103">
          <cell r="C103" t="str">
            <v>B0103558</v>
          </cell>
          <cell r="D103" t="str">
            <v>kg</v>
          </cell>
          <cell r="E103" t="str">
            <v>Cemento hidráulico adicionado, ASTM C595 tipo IP</v>
          </cell>
          <cell r="F103">
            <v>600.41402700869162</v>
          </cell>
        </row>
        <row r="104">
          <cell r="C104" t="str">
            <v>B0103560</v>
          </cell>
          <cell r="D104" t="str">
            <v>kg</v>
          </cell>
          <cell r="E104" t="str">
            <v>Cemento hidráulico NTC 121 tipo ARS</v>
          </cell>
          <cell r="F104">
            <v>600.41402700869162</v>
          </cell>
        </row>
        <row r="105">
          <cell r="C105" t="str">
            <v>B0103561</v>
          </cell>
          <cell r="D105" t="str">
            <v>kg</v>
          </cell>
          <cell r="E105" t="str">
            <v>Cemento hidráulico NTC 121 tipo ART</v>
          </cell>
          <cell r="F105">
            <v>666.45956997964765</v>
          </cell>
        </row>
        <row r="106">
          <cell r="C106" t="str">
            <v>B0103563</v>
          </cell>
          <cell r="D106" t="str">
            <v>kg</v>
          </cell>
          <cell r="E106" t="str">
            <v>Cemento hidráulico NTC 121 tipo MRS</v>
          </cell>
          <cell r="F106">
            <v>600.41402700869162</v>
          </cell>
        </row>
        <row r="107">
          <cell r="C107" t="str">
            <v>B0103569</v>
          </cell>
          <cell r="D107" t="str">
            <v>kg</v>
          </cell>
          <cell r="E107" t="str">
            <v>Cemento hidráulico NTC 121 tipo UG</v>
          </cell>
          <cell r="F107">
            <v>600.41402700869162</v>
          </cell>
        </row>
        <row r="108">
          <cell r="C108" t="str">
            <v>B0103564</v>
          </cell>
          <cell r="D108" t="str">
            <v>kg</v>
          </cell>
          <cell r="E108" t="str">
            <v>Cemento portland ASTM C150 tipo I</v>
          </cell>
          <cell r="F108">
            <v>600.41402700869162</v>
          </cell>
        </row>
        <row r="109">
          <cell r="C109" t="str">
            <v>B0303570</v>
          </cell>
          <cell r="D109" t="str">
            <v>m2</v>
          </cell>
          <cell r="E109" t="str">
            <v>Cespedones</v>
          </cell>
          <cell r="F109">
            <v>11860.091353804015</v>
          </cell>
        </row>
        <row r="110">
          <cell r="C110" t="str">
            <v>B0013580</v>
          </cell>
          <cell r="D110" t="str">
            <v>kg</v>
          </cell>
          <cell r="E110" t="str">
            <v>Cicatrizante hormonal para remoción de especies vegetales</v>
          </cell>
          <cell r="F110">
            <v>39963.351300861359</v>
          </cell>
        </row>
        <row r="111">
          <cell r="C111" t="str">
            <v>B0013602</v>
          </cell>
          <cell r="D111" t="str">
            <v>m</v>
          </cell>
          <cell r="E111" t="str">
            <v>Cinta de poliuretano para sello / empaque de juntas verticales entre páneles de concreto</v>
          </cell>
          <cell r="F111">
            <v>123692.63123587928</v>
          </cell>
        </row>
        <row r="112">
          <cell r="C112" t="str">
            <v>B0013590</v>
          </cell>
          <cell r="D112" t="str">
            <v>m</v>
          </cell>
          <cell r="E112" t="str">
            <v>Cinta PVC 0,22 para sello de juntas</v>
          </cell>
          <cell r="F112">
            <v>55686.996327203487</v>
          </cell>
        </row>
        <row r="113">
          <cell r="C113" t="str">
            <v>B0013772</v>
          </cell>
          <cell r="D113" t="str">
            <v>kg</v>
          </cell>
          <cell r="E113" t="str">
            <v>Cloruro de calcio en esferas (Pellets) al 90%</v>
          </cell>
          <cell r="F113">
            <v>6018.9512421427808</v>
          </cell>
        </row>
        <row r="114">
          <cell r="C114" t="str">
            <v>B0013771</v>
          </cell>
          <cell r="D114" t="str">
            <v>kg</v>
          </cell>
          <cell r="E114" t="str">
            <v>Cloruro de calcio en hojuelas (Flakes) al 77%</v>
          </cell>
          <cell r="F114">
            <v>6975.9671517183351</v>
          </cell>
        </row>
        <row r="115">
          <cell r="C115" t="str">
            <v>B0014066</v>
          </cell>
          <cell r="D115" t="str">
            <v>gl</v>
          </cell>
          <cell r="E115" t="str">
            <v>Combustible ACPM</v>
          </cell>
          <cell r="F115">
            <v>10106.014163561238</v>
          </cell>
        </row>
        <row r="116">
          <cell r="C116" t="str">
            <v>B0133681</v>
          </cell>
          <cell r="D116" t="str">
            <v>m3</v>
          </cell>
          <cell r="E116" t="str">
            <v>Concreto hidráulico para pavimento MR-36 (3.5 MPa)</v>
          </cell>
          <cell r="F116">
            <v>462861.72966886021</v>
          </cell>
        </row>
        <row r="117">
          <cell r="C117" t="str">
            <v>B0133690</v>
          </cell>
          <cell r="D117" t="str">
            <v>m3</v>
          </cell>
          <cell r="E117" t="str">
            <v>Concreto hidráulico para pavimento MR-39 (3.8 MPa)</v>
          </cell>
          <cell r="F117">
            <v>444999.17841121694</v>
          </cell>
        </row>
        <row r="118">
          <cell r="C118" t="str">
            <v>B0133691</v>
          </cell>
          <cell r="D118" t="str">
            <v>m3</v>
          </cell>
          <cell r="E118" t="str">
            <v>Concreto hidráulico para pavimento MR-41 (4.0 MPa)</v>
          </cell>
          <cell r="F118">
            <v>456212.16679192736</v>
          </cell>
        </row>
        <row r="119">
          <cell r="C119" t="str">
            <v>B0133710</v>
          </cell>
          <cell r="D119" t="str">
            <v>m3</v>
          </cell>
          <cell r="E119" t="str">
            <v>Concreto hidráulico para pavimento MR-43 (4.2 MPa)</v>
          </cell>
          <cell r="F119">
            <v>466838.42903643777</v>
          </cell>
        </row>
        <row r="120">
          <cell r="C120" t="str">
            <v>B0133700</v>
          </cell>
          <cell r="D120" t="str">
            <v>m3</v>
          </cell>
          <cell r="E120" t="str">
            <v>Concreto hidráulico para pavimento MR-43 (4.2 MPa) - Fastrack: acelerado a 24 horas</v>
          </cell>
          <cell r="F120">
            <v>651917.9291110707</v>
          </cell>
        </row>
        <row r="121">
          <cell r="C121" t="str">
            <v>B0133720</v>
          </cell>
          <cell r="D121" t="str">
            <v>m3</v>
          </cell>
          <cell r="E121" t="str">
            <v>Concreto hidráulico para pavimento MR-50</v>
          </cell>
          <cell r="F121">
            <v>543699.55287863303</v>
          </cell>
        </row>
        <row r="122">
          <cell r="C122" t="str">
            <v>B0123660</v>
          </cell>
          <cell r="D122" t="str">
            <v>m3</v>
          </cell>
          <cell r="E122" t="str">
            <v>Concreto resistencia 14 MPa</v>
          </cell>
          <cell r="F122">
            <v>367422.88258149568</v>
          </cell>
        </row>
        <row r="123">
          <cell r="C123" t="str">
            <v>B0123650</v>
          </cell>
          <cell r="D123" t="str">
            <v>m3</v>
          </cell>
          <cell r="E123" t="str">
            <v>Concreto resistencia 21 MPa</v>
          </cell>
          <cell r="F123">
            <v>420583.61481106817</v>
          </cell>
        </row>
        <row r="124">
          <cell r="C124" t="str">
            <v>B0123620</v>
          </cell>
          <cell r="D124" t="str">
            <v>m3</v>
          </cell>
          <cell r="E124" t="str">
            <v>Concreto resistencia 28 MPa</v>
          </cell>
          <cell r="F124">
            <v>453595.0310643501</v>
          </cell>
        </row>
        <row r="125">
          <cell r="C125" t="str">
            <v>B0123640</v>
          </cell>
          <cell r="D125" t="str">
            <v>m3</v>
          </cell>
          <cell r="E125" t="str">
            <v>Concreto resistencia 32 MPa</v>
          </cell>
          <cell r="F125">
            <v>453781.31780428032</v>
          </cell>
        </row>
        <row r="126">
          <cell r="C126" t="str">
            <v>B0123630</v>
          </cell>
          <cell r="D126" t="str">
            <v>m3</v>
          </cell>
          <cell r="E126" t="str">
            <v>Concreto resistencia 35 MPa</v>
          </cell>
          <cell r="F126">
            <v>470644.66132314579</v>
          </cell>
        </row>
        <row r="127">
          <cell r="C127" t="str">
            <v>B0013730</v>
          </cell>
          <cell r="D127" t="str">
            <v>m</v>
          </cell>
          <cell r="E127" t="str">
            <v>Cordón detonante</v>
          </cell>
          <cell r="F127">
            <v>2484.41181433051</v>
          </cell>
        </row>
        <row r="128">
          <cell r="C128" t="str">
            <v>B0013761</v>
          </cell>
          <cell r="D128" t="str">
            <v>u</v>
          </cell>
          <cell r="E128" t="str">
            <v>Cuneta prefabricada de concreto perfil U y/o V NTC-4109 (0.20 x 0.30 x 1.0 m)</v>
          </cell>
          <cell r="F128">
            <v>76208.273619897838</v>
          </cell>
        </row>
        <row r="129">
          <cell r="C129" t="str">
            <v>B0013775</v>
          </cell>
          <cell r="D129" t="str">
            <v>u</v>
          </cell>
          <cell r="E129" t="str">
            <v>Defensa de concreto prefabricada bidireccional de 0.80x1.50m</v>
          </cell>
          <cell r="F129">
            <v>658670.06844070065</v>
          </cell>
        </row>
        <row r="130">
          <cell r="C130" t="str">
            <v>B0013773</v>
          </cell>
          <cell r="D130" t="str">
            <v>u</v>
          </cell>
          <cell r="E130" t="str">
            <v xml:space="preserve">Defensa metálica de 4,0 m galvanizada </v>
          </cell>
          <cell r="F130">
            <v>729098.42682887346</v>
          </cell>
        </row>
        <row r="131">
          <cell r="C131" t="str">
            <v>B0013774</v>
          </cell>
          <cell r="D131" t="str">
            <v>m</v>
          </cell>
          <cell r="E131" t="str">
            <v>Defensa metálica galvanizada</v>
          </cell>
          <cell r="F131">
            <v>164959.84074474146</v>
          </cell>
        </row>
        <row r="132">
          <cell r="C132" t="str">
            <v>B0013780</v>
          </cell>
          <cell r="D132" t="str">
            <v>u</v>
          </cell>
          <cell r="E132" t="str">
            <v>Delineador de corona (hito de arista) tipo: A en lámina galvanizada calibre 16 de 1.55x0.25 m con elementos retroreflectivo tipo III</v>
          </cell>
          <cell r="F132">
            <v>50609.345540070979</v>
          </cell>
        </row>
        <row r="133">
          <cell r="C133" t="str">
            <v>B0013782</v>
          </cell>
          <cell r="D133" t="str">
            <v>u</v>
          </cell>
          <cell r="E133" t="str">
            <v>Delineador de corona (hito de arista) tipo: circular en lámina galvanizada calibre 16 de 1.55x0.25 m con elementos retroreflectivo tipo III</v>
          </cell>
          <cell r="F133">
            <v>50609.345540070979</v>
          </cell>
        </row>
        <row r="134">
          <cell r="C134" t="str">
            <v>B0013783</v>
          </cell>
          <cell r="D134" t="str">
            <v>u</v>
          </cell>
          <cell r="E134" t="str">
            <v>Delineador de corona (hito de arista) tipo: rectangular en lámina galvanizada calibre 16 de 1.55x0.25 m con elementos retroreflectivo tipo III</v>
          </cell>
          <cell r="F134">
            <v>50609.345540070979</v>
          </cell>
        </row>
        <row r="135">
          <cell r="C135" t="str">
            <v>B0013784</v>
          </cell>
          <cell r="D135" t="str">
            <v>u</v>
          </cell>
          <cell r="E135" t="str">
            <v>Delineador flexible de 1.20 m con elementos retroreflectivo tipo III</v>
          </cell>
          <cell r="F135">
            <v>50624.932939152139</v>
          </cell>
        </row>
        <row r="136">
          <cell r="C136" t="str">
            <v>B0013790</v>
          </cell>
          <cell r="D136" t="str">
            <v>m3</v>
          </cell>
          <cell r="E136" t="str">
            <v>Derecho de explotación y/o disposición de materiales</v>
          </cell>
          <cell r="F136">
            <v>7563.3865187791489</v>
          </cell>
        </row>
        <row r="137">
          <cell r="C137" t="str">
            <v>B0013791</v>
          </cell>
          <cell r="D137" t="str">
            <v>m3</v>
          </cell>
          <cell r="E137" t="str">
            <v>Derechos de conformación y/o disposición de materiales sobrantes (Incluye todos los costos inherentes a las posibles obras requeridas en los sitios de disposición de sobrantes)</v>
          </cell>
          <cell r="F137">
            <v>6781.9096297926271</v>
          </cell>
        </row>
        <row r="138">
          <cell r="C138" t="str">
            <v>B014001</v>
          </cell>
          <cell r="D138" t="str">
            <v>gl</v>
          </cell>
          <cell r="E138" t="str">
            <v>Disolvente para pintura (TINNER)</v>
          </cell>
          <cell r="F138">
            <v>41123.577628950894</v>
          </cell>
        </row>
        <row r="139">
          <cell r="C139" t="str">
            <v>B014002</v>
          </cell>
          <cell r="D139" t="str">
            <v>gl</v>
          </cell>
          <cell r="E139" t="str">
            <v>Disolvente para pintura de demarcacion vial (XILOL)</v>
          </cell>
          <cell r="F139">
            <v>43914.566518188454</v>
          </cell>
        </row>
        <row r="140">
          <cell r="C140" t="str">
            <v>B0013830</v>
          </cell>
          <cell r="D140" t="str">
            <v>m</v>
          </cell>
          <cell r="E140" t="str">
            <v>Ductos para tensionamiento</v>
          </cell>
          <cell r="F140">
            <v>13928.514071532092</v>
          </cell>
        </row>
        <row r="141">
          <cell r="C141" t="str">
            <v>B0014895</v>
          </cell>
          <cell r="D141" t="str">
            <v>kg</v>
          </cell>
          <cell r="E141" t="str">
            <v>Emulsión acrílica para recubrimiento y protección de estructuras de concreto en microfisuras y agentes ambientales</v>
          </cell>
          <cell r="F141">
            <v>28256.925478510984</v>
          </cell>
        </row>
        <row r="142">
          <cell r="C142" t="str">
            <v>B0063290</v>
          </cell>
          <cell r="D142" t="str">
            <v>kg</v>
          </cell>
          <cell r="E142" t="str">
            <v>Emulsion acuosa de parafina para curado de concreto, que evite la pérdida prematura de humedad de concretos y morteros</v>
          </cell>
          <cell r="F142">
            <v>7904.6219732739228</v>
          </cell>
        </row>
        <row r="143">
          <cell r="C143" t="str">
            <v>B020011</v>
          </cell>
          <cell r="D143" t="str">
            <v>L</v>
          </cell>
          <cell r="E143" t="str">
            <v>Emulsión asfáltica CRL-40 (CRL-0)</v>
          </cell>
          <cell r="F143">
            <v>1680.7708706206222</v>
          </cell>
        </row>
        <row r="144">
          <cell r="C144" t="str">
            <v>B020013</v>
          </cell>
          <cell r="D144" t="str">
            <v>L</v>
          </cell>
          <cell r="E144" t="str">
            <v>Emulsión asfáltica CRL-57 (CRL-1)</v>
          </cell>
          <cell r="F144">
            <v>2016.9250447447466</v>
          </cell>
        </row>
        <row r="145">
          <cell r="C145" t="str">
            <v>B020014</v>
          </cell>
          <cell r="D145" t="str">
            <v>L</v>
          </cell>
          <cell r="E145" t="str">
            <v>Emulsión asfáltica CRL-57h (CRL-1h)</v>
          </cell>
          <cell r="F145">
            <v>2413.2760982207733</v>
          </cell>
        </row>
        <row r="146">
          <cell r="C146" t="str">
            <v>B020005</v>
          </cell>
          <cell r="D146" t="str">
            <v>L</v>
          </cell>
          <cell r="E146" t="str">
            <v>Emulsión asfáltica de rotura media (CRM-65)</v>
          </cell>
          <cell r="F146">
            <v>2413.2760982207733</v>
          </cell>
        </row>
        <row r="147">
          <cell r="C147" t="str">
            <v>B020007</v>
          </cell>
          <cell r="D147" t="str">
            <v>L</v>
          </cell>
          <cell r="E147" t="str">
            <v>Emulsión asfáltica CRR-60 (CRR-1)</v>
          </cell>
          <cell r="F147">
            <v>2299.4441621104734</v>
          </cell>
        </row>
        <row r="148">
          <cell r="C148" t="str">
            <v>B020008</v>
          </cell>
          <cell r="D148" t="str">
            <v>L</v>
          </cell>
          <cell r="E148" t="str">
            <v>Emulsión asfáltica CRR-65 (CRR-2)</v>
          </cell>
          <cell r="F148">
            <v>2067.3481708633649</v>
          </cell>
        </row>
        <row r="149">
          <cell r="C149" t="str">
            <v>B020015</v>
          </cell>
          <cell r="D149" t="str">
            <v>L</v>
          </cell>
          <cell r="E149" t="str">
            <v>Emulsión asfáltica de rotura lenta modificada con polímeros CRL-57hm (CRL-1hm)</v>
          </cell>
          <cell r="F149">
            <v>2369.8869275750776</v>
          </cell>
        </row>
        <row r="150">
          <cell r="C150" t="str">
            <v>B020016</v>
          </cell>
          <cell r="D150" t="str">
            <v>L</v>
          </cell>
          <cell r="E150" t="str">
            <v>Emulsión asfáltica de rotura media modificada con polímeros CRM-60m (CRM-m)</v>
          </cell>
          <cell r="F150">
            <v>2413.2760982207733</v>
          </cell>
        </row>
        <row r="151">
          <cell r="C151" t="str">
            <v>B020006</v>
          </cell>
          <cell r="D151" t="str">
            <v>L</v>
          </cell>
          <cell r="E151" t="str">
            <v>Emulsión asfáltica de rotura rápida modificada con polímeros CRR-60m (CRR-1m)</v>
          </cell>
          <cell r="F151">
            <v>2571.5794320495515</v>
          </cell>
        </row>
        <row r="152">
          <cell r="C152" t="str">
            <v>B020009</v>
          </cell>
          <cell r="D152" t="str">
            <v>L</v>
          </cell>
          <cell r="E152" t="str">
            <v>Emulsión asfáltica de rotura rápida modificada con polímeros CRR-65m (CRR-2m)</v>
          </cell>
          <cell r="F152">
            <v>2759.9057331718318</v>
          </cell>
        </row>
        <row r="153">
          <cell r="C153" t="str">
            <v>B0014897</v>
          </cell>
          <cell r="D153" t="str">
            <v>kg</v>
          </cell>
          <cell r="E153" t="str">
            <v xml:space="preserve">Emulsión de resina  acrílica o mortero cementoso modificado con polímeros para el recubrimiento protector contra la oxidación de acero de refuerzo. </v>
          </cell>
          <cell r="F153">
            <v>25722.572207344983</v>
          </cell>
        </row>
        <row r="154">
          <cell r="C154" t="str">
            <v>B0014772</v>
          </cell>
          <cell r="D154" t="str">
            <v>kg</v>
          </cell>
          <cell r="E154" t="str">
            <v>Emulsión plastificante para adicionar al concreto con accion impermeabilizante</v>
          </cell>
          <cell r="F154">
            <v>23778.171604180094</v>
          </cell>
        </row>
        <row r="155">
          <cell r="C155" t="str">
            <v>B0013960</v>
          </cell>
          <cell r="D155" t="str">
            <v>m</v>
          </cell>
          <cell r="E155" t="str">
            <v xml:space="preserve">Estacón en madera, diámetro mayor a 10 cm, L=2 m </v>
          </cell>
          <cell r="F155">
            <v>13960.966938389523</v>
          </cell>
        </row>
        <row r="156">
          <cell r="C156" t="str">
            <v>B0013971</v>
          </cell>
          <cell r="D156" t="str">
            <v>u</v>
          </cell>
          <cell r="E156" t="str">
            <v>Estoperol en resina de 10 cm x 2.5 cm</v>
          </cell>
          <cell r="F156">
            <v>7749.6673014557455</v>
          </cell>
        </row>
        <row r="157">
          <cell r="C157" t="str">
            <v>B0013970</v>
          </cell>
          <cell r="D157" t="str">
            <v>u</v>
          </cell>
          <cell r="E157" t="str">
            <v>Estoperol en resina de 11 cm x 3 cm</v>
          </cell>
          <cell r="F157">
            <v>8417.4420102894928</v>
          </cell>
        </row>
        <row r="158">
          <cell r="C158" t="str">
            <v>B0013980</v>
          </cell>
          <cell r="D158" t="str">
            <v>lb</v>
          </cell>
          <cell r="E158" t="str">
            <v>Explosivos 75% (INDUGEL)</v>
          </cell>
          <cell r="F158">
            <v>9645.3474301682472</v>
          </cell>
        </row>
        <row r="159">
          <cell r="C159" t="str">
            <v>B0013991</v>
          </cell>
          <cell r="D159" t="str">
            <v>L</v>
          </cell>
          <cell r="E159" t="str">
            <v>Fertilizante orgánico mineral</v>
          </cell>
          <cell r="F159">
            <v>39898.894282634174</v>
          </cell>
        </row>
        <row r="160">
          <cell r="C160" t="str">
            <v>B021000</v>
          </cell>
          <cell r="D160" t="str">
            <v>m2</v>
          </cell>
          <cell r="E160" t="str">
            <v>Formaleta de madera para concreto</v>
          </cell>
          <cell r="F160">
            <v>24522.988569506691</v>
          </cell>
        </row>
        <row r="161">
          <cell r="C161" t="str">
            <v>B021009</v>
          </cell>
          <cell r="D161" t="str">
            <v>m2</v>
          </cell>
          <cell r="E161" t="str">
            <v>Formaleta para cuneta y/o bordillo de concreto</v>
          </cell>
          <cell r="F161">
            <v>8012.8126506629096</v>
          </cell>
        </row>
        <row r="162">
          <cell r="C162" t="str">
            <v>B021010</v>
          </cell>
          <cell r="D162" t="str">
            <v>m2</v>
          </cell>
          <cell r="E162" t="str">
            <v>Formaleta para gaviones</v>
          </cell>
          <cell r="F162">
            <v>14772.884680425721</v>
          </cell>
        </row>
        <row r="163">
          <cell r="C163" t="str">
            <v>B021005</v>
          </cell>
          <cell r="D163" t="str">
            <v>m2</v>
          </cell>
          <cell r="E163" t="str">
            <v>Formaleta para muros</v>
          </cell>
          <cell r="F163">
            <v>8721.9111153233462</v>
          </cell>
        </row>
        <row r="164">
          <cell r="C164" t="str">
            <v>B0014040</v>
          </cell>
          <cell r="D164" t="str">
            <v>u</v>
          </cell>
          <cell r="E164" t="str">
            <v>Fulminantes común, con tiempos de retardo de explosión para voladuras controladas</v>
          </cell>
          <cell r="F164">
            <v>859.45422454473817</v>
          </cell>
        </row>
        <row r="165">
          <cell r="C165" t="str">
            <v>B0014050</v>
          </cell>
          <cell r="D165" t="str">
            <v>kg</v>
          </cell>
          <cell r="E165" t="str">
            <v>Fundente</v>
          </cell>
          <cell r="F165">
            <v>51307.786508847807</v>
          </cell>
        </row>
        <row r="166">
          <cell r="C166" t="str">
            <v>B0014060</v>
          </cell>
          <cell r="D166" t="str">
            <v>kg</v>
          </cell>
          <cell r="E166" t="str">
            <v>Gas propano</v>
          </cell>
          <cell r="F166">
            <v>4082.7075345105777</v>
          </cell>
        </row>
        <row r="167">
          <cell r="C167" t="str">
            <v>B0014065</v>
          </cell>
          <cell r="D167" t="str">
            <v>gl</v>
          </cell>
          <cell r="E167" t="str">
            <v>Gasolina corriente</v>
          </cell>
          <cell r="F167">
            <v>9507.6317459819566</v>
          </cell>
        </row>
        <row r="168">
          <cell r="C168" t="str">
            <v>B0010050</v>
          </cell>
          <cell r="D168" t="str">
            <v>m2</v>
          </cell>
          <cell r="E168" t="str">
            <v xml:space="preserve">Geocelda para estabilización de suelos </v>
          </cell>
          <cell r="F168">
            <v>54015.890880136132</v>
          </cell>
        </row>
        <row r="169">
          <cell r="C169" t="str">
            <v>B028002</v>
          </cell>
          <cell r="D169" t="str">
            <v>m</v>
          </cell>
          <cell r="E169" t="str">
            <v>Geodren planar diámetro 100 mm y h=0.50</v>
          </cell>
          <cell r="F169">
            <v>29893.335757619319</v>
          </cell>
        </row>
        <row r="170">
          <cell r="C170" t="str">
            <v>B028003</v>
          </cell>
          <cell r="D170" t="str">
            <v>m</v>
          </cell>
          <cell r="E170" t="str">
            <v>Geodren planar diámetro  100 mm y h=1.00</v>
          </cell>
          <cell r="F170">
            <v>56079.228882431802</v>
          </cell>
        </row>
        <row r="171">
          <cell r="C171" t="str">
            <v>B028004</v>
          </cell>
          <cell r="D171" t="str">
            <v>m</v>
          </cell>
          <cell r="E171" t="str">
            <v>Geodren planar diámetro  100 mm y h=2.00</v>
          </cell>
          <cell r="F171">
            <v>109849.34697106681</v>
          </cell>
        </row>
        <row r="172">
          <cell r="C172" t="str">
            <v>B0014112</v>
          </cell>
          <cell r="D172" t="str">
            <v>m2</v>
          </cell>
          <cell r="E172" t="str">
            <v>Geomalla biaxial de polipropileno con resistencia última a la tensión de 20 kN/m</v>
          </cell>
          <cell r="F172">
            <v>12560.261165125663</v>
          </cell>
        </row>
        <row r="173">
          <cell r="C173" t="str">
            <v>B0014113</v>
          </cell>
          <cell r="D173" t="str">
            <v>m2</v>
          </cell>
          <cell r="E173" t="str">
            <v>Geomalla biaxial de polipropileno con resistencia última a la tensión de 30 kN/m</v>
          </cell>
          <cell r="F173">
            <v>18216.436212733712</v>
          </cell>
        </row>
        <row r="174">
          <cell r="C174" t="str">
            <v>B0014114</v>
          </cell>
          <cell r="D174" t="str">
            <v>m2</v>
          </cell>
          <cell r="E174" t="str">
            <v>Geomalla biaxial para refuerzo de pavimentos asfálticos</v>
          </cell>
          <cell r="F174">
            <v>15365.316393121217</v>
          </cell>
        </row>
        <row r="175">
          <cell r="C175" t="str">
            <v>B026010</v>
          </cell>
          <cell r="D175" t="str">
            <v>m2</v>
          </cell>
          <cell r="E175" t="str">
            <v>Geomalla en fibra de vidrio</v>
          </cell>
          <cell r="F175">
            <v>12571.10515274251</v>
          </cell>
        </row>
        <row r="176">
          <cell r="C176" t="str">
            <v>B0264115</v>
          </cell>
          <cell r="D176" t="str">
            <v>m2</v>
          </cell>
          <cell r="E176" t="str">
            <v>Geomalla uniaxial de poliester de alta tenacidad con resistencia última a la tensión de 55 kN/m aproximadamente</v>
          </cell>
          <cell r="F176">
            <v>10072.818524379469</v>
          </cell>
        </row>
        <row r="177">
          <cell r="C177" t="str">
            <v>B0264116</v>
          </cell>
          <cell r="D177" t="str">
            <v>m2</v>
          </cell>
          <cell r="E177" t="str">
            <v>Geomalla uniaxial de poliéster de alta tenacidad con resistencia última a la tensión de 115 kN/m aproximadamente</v>
          </cell>
          <cell r="F177">
            <v>16475.033688179974</v>
          </cell>
        </row>
        <row r="178">
          <cell r="C178" t="str">
            <v>B025002</v>
          </cell>
          <cell r="D178" t="str">
            <v>m2</v>
          </cell>
          <cell r="E178" t="str">
            <v>Geotextil no tejido de polipoprileno con resistencia a la tensión Grab de 980 N, resistencia al punzonamiento de 2,8 kN y resistencia al rasgado trapezoidal de 350 N aproximadamente.</v>
          </cell>
          <cell r="F178">
            <v>12448.53282823898</v>
          </cell>
        </row>
        <row r="179">
          <cell r="C179" t="str">
            <v>B025008</v>
          </cell>
          <cell r="D179" t="str">
            <v>m2</v>
          </cell>
          <cell r="E179" t="str">
            <v>Geotextil no tejido para repavimentación con resistencia a la tensión Grab mínima de 450 N</v>
          </cell>
          <cell r="F179">
            <v>6510.7792226464926</v>
          </cell>
        </row>
        <row r="180">
          <cell r="C180" t="str">
            <v>B025005</v>
          </cell>
          <cell r="D180" t="str">
            <v>m2</v>
          </cell>
          <cell r="E180" t="str">
            <v>Geotextil no tejido con resistencia a la tensión Grab de 700 N aproximadamente</v>
          </cell>
          <cell r="F180">
            <v>7490.9200603729432</v>
          </cell>
        </row>
        <row r="181">
          <cell r="C181" t="str">
            <v>B025006</v>
          </cell>
          <cell r="D181" t="str">
            <v>m2</v>
          </cell>
          <cell r="E181" t="str">
            <v>Geotextil no tejido con resistencia a la tensión Grab de 720 N aproximadamente</v>
          </cell>
          <cell r="F181">
            <v>9088.3001036350324</v>
          </cell>
        </row>
        <row r="182">
          <cell r="C182" t="str">
            <v>B025101</v>
          </cell>
          <cell r="D182" t="str">
            <v>m2</v>
          </cell>
          <cell r="E182" t="str">
            <v xml:space="preserve">Geotextil tejido de alto modulo con resistencia mínima a la rotura método Grab de 1400 N (MD) y 1500 N (TD) </v>
          </cell>
          <cell r="F182">
            <v>7682.6581965606083</v>
          </cell>
        </row>
        <row r="183">
          <cell r="C183" t="str">
            <v>B025011</v>
          </cell>
          <cell r="D183" t="str">
            <v>m2</v>
          </cell>
          <cell r="E183" t="str">
            <v>Geotextil tejido con resistencia a la tensión Grab mínima de 1100 N</v>
          </cell>
          <cell r="F183">
            <v>6983.9959468904826</v>
          </cell>
        </row>
        <row r="184">
          <cell r="C184" t="str">
            <v>B025001</v>
          </cell>
          <cell r="D184" t="str">
            <v>m2</v>
          </cell>
          <cell r="E184" t="str">
            <v>Geotextil tejido con resistencia a la tensión Grab mínima de 1400 N</v>
          </cell>
          <cell r="F184">
            <v>7792.5355303119886</v>
          </cell>
        </row>
        <row r="185">
          <cell r="C185" t="str">
            <v>B025100</v>
          </cell>
          <cell r="D185" t="str">
            <v>m2</v>
          </cell>
          <cell r="E185" t="str">
            <v>Geotextil uniaxial con resistencia ultima a la tensión aproximada de MD de 170 Kn/m y TD de 50 kN/m.</v>
          </cell>
          <cell r="F185">
            <v>25608.860655202036</v>
          </cell>
        </row>
        <row r="186">
          <cell r="C186" t="str">
            <v>B0014180</v>
          </cell>
          <cell r="D186" t="str">
            <v>kg</v>
          </cell>
          <cell r="E186" t="str">
            <v>Grapas para poste de madera</v>
          </cell>
          <cell r="F186">
            <v>10415.69181184105</v>
          </cell>
        </row>
        <row r="187">
          <cell r="C187" t="str">
            <v>B0014184</v>
          </cell>
          <cell r="D187" t="str">
            <v>u</v>
          </cell>
          <cell r="E187" t="str">
            <v>Grata de limpieza ondulada,  trenzada o torcida</v>
          </cell>
          <cell r="F187">
            <v>16629.9107026165</v>
          </cell>
        </row>
        <row r="188">
          <cell r="C188" t="str">
            <v>B0014181</v>
          </cell>
          <cell r="D188" t="str">
            <v>m3</v>
          </cell>
          <cell r="E188" t="str">
            <v>Gravilla para relleno de estructuras</v>
          </cell>
          <cell r="F188">
            <v>72484.126799578371</v>
          </cell>
        </row>
        <row r="189">
          <cell r="C189" t="str">
            <v>B0010030</v>
          </cell>
          <cell r="D189" t="str">
            <v>m</v>
          </cell>
          <cell r="E189" t="str">
            <v>Hilo de poliéster o polipropileno para costura</v>
          </cell>
          <cell r="F189">
            <v>50680.561437169839</v>
          </cell>
        </row>
        <row r="190">
          <cell r="C190" t="str">
            <v>B0014192</v>
          </cell>
          <cell r="D190" t="str">
            <v>gl</v>
          </cell>
          <cell r="E190" t="str">
            <v>Impermeabilizante líquido acrílico y/o poliuretano para concreto</v>
          </cell>
          <cell r="F190">
            <v>10737.250096286265</v>
          </cell>
        </row>
        <row r="191">
          <cell r="C191" t="str">
            <v>B0014191</v>
          </cell>
          <cell r="D191" t="str">
            <v>m2</v>
          </cell>
          <cell r="E191" t="str">
            <v>Impermeabilización con membrana para concreto</v>
          </cell>
          <cell r="F191">
            <v>93105.584548455168</v>
          </cell>
        </row>
        <row r="192">
          <cell r="C192" t="str">
            <v>B0014190</v>
          </cell>
          <cell r="D192" t="str">
            <v>kg</v>
          </cell>
          <cell r="E192" t="str">
            <v xml:space="preserve">Imprimante y puente adhesivo epoxico </v>
          </cell>
          <cell r="F192">
            <v>97463.426865268542</v>
          </cell>
        </row>
        <row r="193">
          <cell r="C193" t="str">
            <v>B0010025</v>
          </cell>
          <cell r="D193" t="str">
            <v>u</v>
          </cell>
          <cell r="E193" t="str">
            <v>Lámina HR calibre 36 de 4"x 8"</v>
          </cell>
          <cell r="F193">
            <v>9113.7303353609204</v>
          </cell>
        </row>
        <row r="194">
          <cell r="C194" t="str">
            <v>B0014200</v>
          </cell>
          <cell r="D194" t="str">
            <v>m2</v>
          </cell>
          <cell r="E194" t="str">
            <v>Láminas impermeabilizantes de concreto con película asfáltica y polímeros de polipropileno</v>
          </cell>
          <cell r="F194">
            <v>4188.0303022938151</v>
          </cell>
        </row>
        <row r="195">
          <cell r="C195" t="str">
            <v>B0014210</v>
          </cell>
          <cell r="D195" t="str">
            <v>L</v>
          </cell>
          <cell r="E195" t="str">
            <v>Lechada para ductos (tensionamiento)</v>
          </cell>
          <cell r="F195">
            <v>1122.0645504481122</v>
          </cell>
        </row>
        <row r="196">
          <cell r="C196" t="str">
            <v>B0014220</v>
          </cell>
          <cell r="D196" t="str">
            <v>u</v>
          </cell>
          <cell r="E196" t="str">
            <v>Limpiador 1/4 de galón (anclajes)</v>
          </cell>
          <cell r="F196">
            <v>32099.595077143484</v>
          </cell>
        </row>
        <row r="197">
          <cell r="C197" t="str">
            <v>B0014230</v>
          </cell>
          <cell r="D197" t="str">
            <v>m</v>
          </cell>
          <cell r="E197" t="str">
            <v>Listón en guadua para empradizar</v>
          </cell>
          <cell r="F197">
            <v>3093.9368749053956</v>
          </cell>
        </row>
        <row r="198">
          <cell r="C198" t="str">
            <v>B0014228</v>
          </cell>
          <cell r="D198" t="str">
            <v>u</v>
          </cell>
          <cell r="E198" t="str">
            <v>Listones o postes de madera para cerco de proteccion de árbol</v>
          </cell>
          <cell r="F198">
            <v>5556.3773860017218</v>
          </cell>
        </row>
        <row r="199">
          <cell r="C199" t="str">
            <v>B0014229</v>
          </cell>
          <cell r="D199" t="str">
            <v>u</v>
          </cell>
          <cell r="E199" t="str">
            <v>Listones o postes de madera para tutor de árbol (dimensiones)</v>
          </cell>
          <cell r="F199">
            <v>5203.6008998331545</v>
          </cell>
        </row>
        <row r="200">
          <cell r="C200" t="str">
            <v>B033006</v>
          </cell>
          <cell r="D200" t="str">
            <v>u</v>
          </cell>
          <cell r="E200" t="str">
            <v>Malla ciclónica para gaviones con zinc galvanizado y plastificada con PVC cal 12 (2m3)</v>
          </cell>
          <cell r="F200">
            <v>224615.23512808638</v>
          </cell>
        </row>
        <row r="201">
          <cell r="C201" t="str">
            <v>B033005</v>
          </cell>
          <cell r="D201" t="str">
            <v>u</v>
          </cell>
          <cell r="E201" t="str">
            <v>Malla ciclónica para gaviones galvanizada aleación Zn-5A1-MM cal 12 (2m3)</v>
          </cell>
          <cell r="F201">
            <v>224615.23512808638</v>
          </cell>
        </row>
        <row r="202">
          <cell r="C202" t="str">
            <v>B033009</v>
          </cell>
          <cell r="D202" t="str">
            <v>u</v>
          </cell>
          <cell r="E202" t="str">
            <v>Malla ciclónica para gaviones galvanizada aleación Zn-5A1-MM y plastificada con PVC cal 12 (2m3)</v>
          </cell>
          <cell r="F202">
            <v>143555.1433267041</v>
          </cell>
        </row>
        <row r="203">
          <cell r="C203" t="str">
            <v>B033010</v>
          </cell>
          <cell r="D203" t="str">
            <v>m2</v>
          </cell>
          <cell r="E203" t="str">
            <v>Malla electrosoldada de 5/16 e= 10 cm</v>
          </cell>
          <cell r="F203">
            <v>8275.298136297919</v>
          </cell>
        </row>
        <row r="204">
          <cell r="C204" t="str">
            <v>B033008</v>
          </cell>
          <cell r="D204" t="str">
            <v>m2</v>
          </cell>
          <cell r="E204" t="str">
            <v>Malla electrosoldada de 5/16 e= 15 cm</v>
          </cell>
          <cell r="F204">
            <v>8275.298136297919</v>
          </cell>
        </row>
        <row r="205">
          <cell r="C205" t="str">
            <v>B033001</v>
          </cell>
          <cell r="D205" t="str">
            <v>m2</v>
          </cell>
          <cell r="E205" t="str">
            <v>Malla eslabonada galvanizada calibre 12</v>
          </cell>
          <cell r="F205">
            <v>15959.503548574556</v>
          </cell>
        </row>
        <row r="206">
          <cell r="C206" t="str">
            <v>B033003</v>
          </cell>
          <cell r="D206" t="str">
            <v>u</v>
          </cell>
          <cell r="E206" t="str">
            <v>Malla para colchogaviones, espesor 0,30m</v>
          </cell>
          <cell r="F206">
            <v>96685.036868160765</v>
          </cell>
        </row>
        <row r="207">
          <cell r="C207" t="str">
            <v>B033002</v>
          </cell>
          <cell r="D207" t="str">
            <v>u</v>
          </cell>
          <cell r="E207" t="str">
            <v>Malla para gaviones clase 1 con zinc galvanizado (2m3)</v>
          </cell>
          <cell r="F207">
            <v>159595.03548574552</v>
          </cell>
        </row>
        <row r="208">
          <cell r="C208" t="str">
            <v>B033012</v>
          </cell>
          <cell r="D208" t="str">
            <v>m2</v>
          </cell>
          <cell r="E208" t="str">
            <v xml:space="preserve">Malla triple torsión </v>
          </cell>
          <cell r="F208">
            <v>15959.503548574556</v>
          </cell>
        </row>
        <row r="209">
          <cell r="C209" t="str">
            <v>B0014254</v>
          </cell>
          <cell r="D209" t="str">
            <v>m</v>
          </cell>
          <cell r="E209" t="str">
            <v>Manguera de alta presión</v>
          </cell>
          <cell r="F209">
            <v>16092.768884056539</v>
          </cell>
        </row>
        <row r="210">
          <cell r="C210" t="str">
            <v>B0014260</v>
          </cell>
          <cell r="D210" t="str">
            <v>m</v>
          </cell>
          <cell r="E210" t="str">
            <v>Manguera de polietileno de 3"</v>
          </cell>
          <cell r="F210">
            <v>9453.7046009244714</v>
          </cell>
        </row>
        <row r="211">
          <cell r="C211" t="str">
            <v>B0014265</v>
          </cell>
          <cell r="D211" t="str">
            <v>m2</v>
          </cell>
          <cell r="E211" t="str">
            <v>Manto de refuerzo de vegetación - cesped tipo 5A, 5B y/o 5C</v>
          </cell>
          <cell r="F211">
            <v>22984.061877619271</v>
          </cell>
        </row>
        <row r="212">
          <cell r="C212" t="str">
            <v>B0014264</v>
          </cell>
          <cell r="D212" t="str">
            <v>m2</v>
          </cell>
          <cell r="E212" t="str">
            <v>Manto de refuerzo de vegetación tipo 5D</v>
          </cell>
          <cell r="F212">
            <v>24577.502096165179</v>
          </cell>
        </row>
        <row r="213">
          <cell r="C213" t="str">
            <v>B0014267</v>
          </cell>
          <cell r="D213" t="str">
            <v>m2</v>
          </cell>
          <cell r="E213" t="str">
            <v>Manto para control de erosión (MCE)</v>
          </cell>
          <cell r="F213">
            <v>5975.4008195471406</v>
          </cell>
        </row>
        <row r="214">
          <cell r="C214" t="str">
            <v>B0014262</v>
          </cell>
          <cell r="D214" t="str">
            <v>m2</v>
          </cell>
          <cell r="E214" t="str">
            <v xml:space="preserve">Manto para control de erosión de doble red de corta duración tipo 2D </v>
          </cell>
          <cell r="F214">
            <v>5975.4008195471406</v>
          </cell>
        </row>
        <row r="215">
          <cell r="C215" t="str">
            <v>B0014263</v>
          </cell>
          <cell r="D215" t="str">
            <v>m2</v>
          </cell>
          <cell r="E215" t="str">
            <v>Manto para control de erosión tipo 3B</v>
          </cell>
          <cell r="F215">
            <v>5975.4008195471406</v>
          </cell>
        </row>
        <row r="216">
          <cell r="C216" t="str">
            <v>B0014261</v>
          </cell>
          <cell r="D216" t="str">
            <v>M2</v>
          </cell>
          <cell r="E216" t="str">
            <v>Manto para control de erosión tipo 4</v>
          </cell>
          <cell r="F216">
            <v>72532.173024964519</v>
          </cell>
        </row>
        <row r="217">
          <cell r="C217" t="str">
            <v>B0014266</v>
          </cell>
          <cell r="D217" t="str">
            <v>m2</v>
          </cell>
          <cell r="E217" t="str">
            <v xml:space="preserve">Manto permanente para refuerzo de la vegetación (TRM) </v>
          </cell>
          <cell r="F217">
            <v>12279.120365443026</v>
          </cell>
        </row>
        <row r="218">
          <cell r="C218" t="str">
            <v>B0014270</v>
          </cell>
          <cell r="D218" t="str">
            <v>m3</v>
          </cell>
          <cell r="E218" t="str">
            <v>Material de afirmado CBR ≥ 15%</v>
          </cell>
          <cell r="F218">
            <v>44633.83204818955</v>
          </cell>
        </row>
        <row r="219">
          <cell r="C219" t="str">
            <v>B0014301</v>
          </cell>
          <cell r="D219" t="str">
            <v>m3</v>
          </cell>
          <cell r="E219" t="str">
            <v>Material de base clase A (NT3) gradación fina BG 25</v>
          </cell>
          <cell r="F219">
            <v>69651.521349085597</v>
          </cell>
        </row>
        <row r="220">
          <cell r="C220" t="str">
            <v>B0014302</v>
          </cell>
          <cell r="D220" t="str">
            <v>m3</v>
          </cell>
          <cell r="E220" t="str">
            <v>Material de base clase A (NT3) gradación fina BG 38</v>
          </cell>
          <cell r="F220">
            <v>69651.521349085597</v>
          </cell>
        </row>
        <row r="221">
          <cell r="C221" t="str">
            <v>B0014303</v>
          </cell>
          <cell r="D221" t="str">
            <v>m3</v>
          </cell>
          <cell r="E221" t="str">
            <v>Material de base clase A (NT3) gradación gruesa BG 27</v>
          </cell>
          <cell r="F221">
            <v>66892.217382075003</v>
          </cell>
        </row>
        <row r="222">
          <cell r="C222" t="str">
            <v>B0014304</v>
          </cell>
          <cell r="D222" t="str">
            <v>m3</v>
          </cell>
          <cell r="E222" t="str">
            <v>Material de base clase A (NT3) gradación gruesa BG 40</v>
          </cell>
          <cell r="F222">
            <v>71072.980968454693</v>
          </cell>
        </row>
        <row r="223">
          <cell r="C223" t="str">
            <v>B0014305</v>
          </cell>
          <cell r="D223" t="str">
            <v>m3</v>
          </cell>
          <cell r="E223" t="str">
            <v>Material de base clase B (NT2) gradación fina BG 25</v>
          </cell>
          <cell r="F223">
            <v>69651.521349085597</v>
          </cell>
        </row>
        <row r="224">
          <cell r="C224" t="str">
            <v>B0014306</v>
          </cell>
          <cell r="D224" t="str">
            <v>m3</v>
          </cell>
          <cell r="E224" t="str">
            <v>Material de base clase B (NT2) gradación fina BG 38</v>
          </cell>
          <cell r="F224">
            <v>69651.521349085597</v>
          </cell>
        </row>
        <row r="225">
          <cell r="C225" t="str">
            <v>B0014307</v>
          </cell>
          <cell r="D225" t="str">
            <v>m3</v>
          </cell>
          <cell r="E225" t="str">
            <v>Material de base clase B (NT2) gradación gruesa BG 27</v>
          </cell>
          <cell r="F225">
            <v>66414.415829345904</v>
          </cell>
        </row>
        <row r="226">
          <cell r="C226" t="str">
            <v>B0014308</v>
          </cell>
          <cell r="D226" t="str">
            <v>m3</v>
          </cell>
          <cell r="E226" t="str">
            <v>Material de base clase B (NT2) gradación gruesa BG 40</v>
          </cell>
          <cell r="F226">
            <v>65434.522487450835</v>
          </cell>
        </row>
        <row r="227">
          <cell r="C227" t="str">
            <v>B0014309</v>
          </cell>
          <cell r="D227" t="str">
            <v>m3</v>
          </cell>
          <cell r="E227" t="str">
            <v>Material de base clase C (NT1) gradación fina BG 25</v>
          </cell>
          <cell r="F227">
            <v>69651.521349085597</v>
          </cell>
        </row>
        <row r="228">
          <cell r="C228" t="str">
            <v>B0014311</v>
          </cell>
          <cell r="D228" t="str">
            <v>m3</v>
          </cell>
          <cell r="E228" t="str">
            <v>Material de base clase C (NT1) gradación fina BG 38</v>
          </cell>
          <cell r="F228">
            <v>69651.521349085597</v>
          </cell>
        </row>
        <row r="229">
          <cell r="C229" t="str">
            <v>B0014312</v>
          </cell>
          <cell r="D229" t="str">
            <v>m3</v>
          </cell>
          <cell r="E229" t="str">
            <v>Material de base clase C (NT1) gradación gruesa BG 27</v>
          </cell>
          <cell r="F229">
            <v>64321.047776451516</v>
          </cell>
        </row>
        <row r="230">
          <cell r="C230" t="str">
            <v>B0014313</v>
          </cell>
          <cell r="D230" t="str">
            <v>m3</v>
          </cell>
          <cell r="E230" t="str">
            <v>Material de base clase C (NT1) gradación gruesa BG 40</v>
          </cell>
          <cell r="F230">
            <v>63965.682871609228</v>
          </cell>
        </row>
        <row r="231">
          <cell r="C231" t="str">
            <v>B0014314</v>
          </cell>
          <cell r="D231" t="str">
            <v>m3</v>
          </cell>
          <cell r="E231" t="str">
            <v>Material de base gradación BEE-25</v>
          </cell>
          <cell r="F231">
            <v>63905.957677518098</v>
          </cell>
        </row>
        <row r="232">
          <cell r="C232" t="str">
            <v>B0014315</v>
          </cell>
          <cell r="D232" t="str">
            <v>m3</v>
          </cell>
          <cell r="E232" t="str">
            <v>Material de base gradación BEE-38</v>
          </cell>
          <cell r="F232">
            <v>63965.682871609228</v>
          </cell>
        </row>
        <row r="233">
          <cell r="C233" t="str">
            <v>B0014316</v>
          </cell>
          <cell r="D233" t="str">
            <v>m3</v>
          </cell>
          <cell r="E233" t="str">
            <v>Material de base gradación BEE-5</v>
          </cell>
          <cell r="F233">
            <v>63965.682871609228</v>
          </cell>
        </row>
        <row r="234">
          <cell r="C234" t="str">
            <v>B0014373</v>
          </cell>
          <cell r="D234" t="str">
            <v>m3</v>
          </cell>
          <cell r="E234" t="str">
            <v>Material de recebo para relleno</v>
          </cell>
          <cell r="F234">
            <v>31272.111626120066</v>
          </cell>
        </row>
        <row r="235">
          <cell r="C235" t="str">
            <v>B0014374</v>
          </cell>
          <cell r="D235" t="str">
            <v>m3</v>
          </cell>
          <cell r="E235" t="str">
            <v>Material de relleno para bacheo tipo base y/o sub-base</v>
          </cell>
          <cell r="F235">
            <v>69651.521349085597</v>
          </cell>
        </row>
        <row r="236">
          <cell r="C236" t="str">
            <v>B0014375</v>
          </cell>
          <cell r="D236" t="str">
            <v>kg</v>
          </cell>
          <cell r="E236" t="str">
            <v>Material de relleno y oquedades para roca</v>
          </cell>
          <cell r="F236">
            <v>5066.3216326575857</v>
          </cell>
        </row>
        <row r="237">
          <cell r="C237" t="str">
            <v>B0014341</v>
          </cell>
          <cell r="D237" t="str">
            <v>m3</v>
          </cell>
          <cell r="E237" t="str">
            <v>Material de sub- base clase A (NT3) gradación SBG-38</v>
          </cell>
          <cell r="F237">
            <v>55436.92515539466</v>
          </cell>
        </row>
        <row r="238">
          <cell r="C238" t="str">
            <v>B0014342</v>
          </cell>
          <cell r="D238" t="str">
            <v>m3</v>
          </cell>
          <cell r="E238" t="str">
            <v>Material de sub- base clase A (NT3) gradación SBG-50</v>
          </cell>
          <cell r="F238">
            <v>62544.223252240146</v>
          </cell>
        </row>
        <row r="239">
          <cell r="C239" t="str">
            <v>B0014343</v>
          </cell>
          <cell r="D239" t="str">
            <v>m3</v>
          </cell>
          <cell r="E239" t="str">
            <v>Material de sub- base clase B (NT2) gradación SBG-38</v>
          </cell>
          <cell r="F239">
            <v>49751.086677918305</v>
          </cell>
        </row>
        <row r="240">
          <cell r="C240" t="str">
            <v>B0014344</v>
          </cell>
          <cell r="D240" t="str">
            <v>m3</v>
          </cell>
          <cell r="E240" t="str">
            <v>Material de sub- base clase B (NT2) gradación SBG-50</v>
          </cell>
          <cell r="F240">
            <v>56858.384774763763</v>
          </cell>
        </row>
        <row r="241">
          <cell r="C241" t="str">
            <v>B0014345</v>
          </cell>
          <cell r="D241" t="str">
            <v>m3</v>
          </cell>
          <cell r="E241" t="str">
            <v>Material de sub- base clase C (NT1) gradación SBG-20</v>
          </cell>
          <cell r="F241">
            <v>49751.086677918305</v>
          </cell>
        </row>
        <row r="242">
          <cell r="C242" t="str">
            <v>B0014346</v>
          </cell>
          <cell r="D242" t="str">
            <v>m3</v>
          </cell>
          <cell r="E242" t="str">
            <v>Material de sub- base clase C (NT1) gradación SBG-38</v>
          </cell>
          <cell r="F242">
            <v>49751.086677918305</v>
          </cell>
        </row>
        <row r="243">
          <cell r="C243" t="str">
            <v>B0014347</v>
          </cell>
          <cell r="D243" t="str">
            <v>m3</v>
          </cell>
          <cell r="E243" t="str">
            <v>Material de sub- base clase C (NT1) gradación SBG-50</v>
          </cell>
          <cell r="F243">
            <v>56858.384774763763</v>
          </cell>
        </row>
        <row r="244">
          <cell r="C244" t="str">
            <v>B0014380</v>
          </cell>
          <cell r="D244" t="str">
            <v>m3</v>
          </cell>
          <cell r="E244" t="str">
            <v>Material drenante (3")</v>
          </cell>
          <cell r="F244">
            <v>85287.577162145637</v>
          </cell>
        </row>
        <row r="245">
          <cell r="C245" t="str">
            <v>B0014390</v>
          </cell>
          <cell r="D245" t="str">
            <v>m3</v>
          </cell>
          <cell r="E245" t="str">
            <v>Material filtrante  MF-150  de 6"</v>
          </cell>
          <cell r="F245">
            <v>85287.577162145637</v>
          </cell>
        </row>
        <row r="246">
          <cell r="C246" t="str">
            <v>B0014273</v>
          </cell>
          <cell r="D246" t="str">
            <v>m3</v>
          </cell>
          <cell r="E246" t="str">
            <v>Material fino o granular clase 1 para estabilizar con cemento</v>
          </cell>
          <cell r="F246">
            <v>57336.186327492876</v>
          </cell>
        </row>
        <row r="247">
          <cell r="C247" t="str">
            <v>B0014274</v>
          </cell>
          <cell r="D247" t="str">
            <v>m3</v>
          </cell>
          <cell r="E247" t="str">
            <v>Material fino o granular clase 2 (CBR &gt;= 10%) para estabilizar con cemento</v>
          </cell>
          <cell r="F247">
            <v>57336.186327492876</v>
          </cell>
        </row>
        <row r="248">
          <cell r="C248" t="str">
            <v>B0014400</v>
          </cell>
          <cell r="D248" t="str">
            <v>m3</v>
          </cell>
          <cell r="E248" t="str">
            <v>Material para pedraplén</v>
          </cell>
          <cell r="F248">
            <v>53752.674682024561</v>
          </cell>
        </row>
        <row r="249">
          <cell r="C249" t="str">
            <v>B0014405</v>
          </cell>
          <cell r="D249" t="str">
            <v>L</v>
          </cell>
          <cell r="E249" t="str">
            <v>Material para sello de fisuras, grietas y juntas en pavimento asfaltico; compuesto por asfalto modificado con polímeros elastoméricos, que cumpla la norma ASTM D6690 y ASTM D5329.</v>
          </cell>
          <cell r="F249">
            <v>78316.997135168553</v>
          </cell>
        </row>
        <row r="250">
          <cell r="C250" t="str">
            <v>B0014410</v>
          </cell>
          <cell r="D250" t="str">
            <v>m3</v>
          </cell>
          <cell r="E250" t="str">
            <v>Material seleccionado para relleno</v>
          </cell>
          <cell r="F250">
            <v>35835.116454683041</v>
          </cell>
        </row>
        <row r="251">
          <cell r="C251" t="str">
            <v>B0014420</v>
          </cell>
          <cell r="D251" t="str">
            <v>m</v>
          </cell>
          <cell r="E251" t="str">
            <v>Mecha Lenta</v>
          </cell>
          <cell r="F251">
            <v>1539.9743933864659</v>
          </cell>
        </row>
        <row r="252">
          <cell r="C252" t="str">
            <v>B0014450</v>
          </cell>
          <cell r="D252" t="str">
            <v>m3</v>
          </cell>
          <cell r="E252" t="str">
            <v>Mezcla abierta en caliente tipo MAC‐50</v>
          </cell>
          <cell r="F252">
            <v>553783.79742826126</v>
          </cell>
        </row>
        <row r="253">
          <cell r="C253" t="str">
            <v>B0014440</v>
          </cell>
          <cell r="D253" t="str">
            <v>m3</v>
          </cell>
          <cell r="E253" t="str">
            <v>Mezcla abierta en caliente tipo MAC‐63</v>
          </cell>
          <cell r="F253">
            <v>529603.4614497337</v>
          </cell>
        </row>
        <row r="254">
          <cell r="C254" t="str">
            <v>B0014430</v>
          </cell>
          <cell r="D254" t="str">
            <v>m3</v>
          </cell>
          <cell r="E254" t="str">
            <v>Mezcla abierta en caliente tipo MAC‐75</v>
          </cell>
          <cell r="F254">
            <v>522667.7110176803</v>
          </cell>
        </row>
        <row r="255">
          <cell r="C255" t="str">
            <v>B0014461</v>
          </cell>
          <cell r="D255" t="str">
            <v>m3</v>
          </cell>
          <cell r="E255" t="str">
            <v>Mezcla abierta en frío MAF-19</v>
          </cell>
          <cell r="F255">
            <v>606245.25370300631</v>
          </cell>
        </row>
        <row r="256">
          <cell r="C256" t="str">
            <v>B0014542</v>
          </cell>
          <cell r="D256" t="str">
            <v>m3</v>
          </cell>
          <cell r="E256" t="str">
            <v>Mezcla abierta en frío MAF-25</v>
          </cell>
          <cell r="F256">
            <v>389960.96389470785</v>
          </cell>
        </row>
        <row r="257">
          <cell r="C257" t="str">
            <v>B0014469</v>
          </cell>
          <cell r="D257" t="str">
            <v>m3</v>
          </cell>
          <cell r="E257" t="str">
            <v>Mezcla abierta en frio MAF-38</v>
          </cell>
          <cell r="F257">
            <v>456626.41705931857</v>
          </cell>
        </row>
        <row r="258">
          <cell r="C258" t="str">
            <v>B0014505</v>
          </cell>
          <cell r="D258" t="str">
            <v>m3</v>
          </cell>
          <cell r="E258" t="str">
            <v>Mezcla asfáltica drenante</v>
          </cell>
          <cell r="F258">
            <v>631241.51330941822</v>
          </cell>
        </row>
        <row r="259">
          <cell r="C259" t="str">
            <v>B0014520</v>
          </cell>
          <cell r="D259" t="str">
            <v>m3</v>
          </cell>
          <cell r="E259" t="str">
            <v>Mezcla de alto modulo MAM-19</v>
          </cell>
          <cell r="F259">
            <v>960258.01380297402</v>
          </cell>
        </row>
        <row r="260">
          <cell r="C260" t="str">
            <v>B0014521</v>
          </cell>
          <cell r="D260" t="str">
            <v>m3</v>
          </cell>
          <cell r="E260" t="str">
            <v>Mezcla de alto modulo MAM-25</v>
          </cell>
          <cell r="F260">
            <v>955871.20183065417</v>
          </cell>
        </row>
        <row r="261">
          <cell r="C261" t="str">
            <v>B0014501</v>
          </cell>
          <cell r="D261" t="str">
            <v>m3</v>
          </cell>
          <cell r="E261" t="str">
            <v>Mezcla densa en caliente MDC-10</v>
          </cell>
          <cell r="F261">
            <v>716008.39088438521</v>
          </cell>
        </row>
        <row r="262">
          <cell r="C262" t="str">
            <v>B0014502</v>
          </cell>
          <cell r="D262" t="str">
            <v>m3</v>
          </cell>
          <cell r="E262" t="str">
            <v>Mezcla densa en caliente MDC-19</v>
          </cell>
          <cell r="F262">
            <v>631241.51330941822</v>
          </cell>
        </row>
        <row r="263">
          <cell r="C263" t="str">
            <v>B0014511</v>
          </cell>
          <cell r="D263" t="str">
            <v>m3</v>
          </cell>
          <cell r="E263" t="str">
            <v>Mezcla densa en caliente MDC-25</v>
          </cell>
          <cell r="F263">
            <v>602136.16439983796</v>
          </cell>
        </row>
        <row r="264">
          <cell r="C264" t="str">
            <v>B0014531</v>
          </cell>
          <cell r="D264" t="str">
            <v>m3</v>
          </cell>
          <cell r="E264" t="str">
            <v>Mezcla densa en frio MDF-19</v>
          </cell>
          <cell r="F264">
            <v>508438.92275747319</v>
          </cell>
        </row>
        <row r="265">
          <cell r="C265" t="str">
            <v>B0014541</v>
          </cell>
          <cell r="D265" t="str">
            <v>m3</v>
          </cell>
          <cell r="E265" t="str">
            <v>Mezcla densa en frio MDF-25</v>
          </cell>
          <cell r="F265">
            <v>583921.35386829812</v>
          </cell>
        </row>
        <row r="266">
          <cell r="C266" t="str">
            <v>B0014551</v>
          </cell>
          <cell r="D266" t="str">
            <v>m3</v>
          </cell>
          <cell r="E266" t="str">
            <v>Mezcla densa en frío MDF-38</v>
          </cell>
          <cell r="F266">
            <v>583921.35386829812</v>
          </cell>
        </row>
        <row r="267">
          <cell r="C267" t="str">
            <v>B0014570</v>
          </cell>
          <cell r="D267" t="str">
            <v>m3</v>
          </cell>
          <cell r="E267" t="str">
            <v xml:space="preserve">Mezcla discontinua en caliente tipo F‐10 </v>
          </cell>
          <cell r="F267">
            <v>336590.97681273631</v>
          </cell>
        </row>
        <row r="268">
          <cell r="C268" t="str">
            <v>B0014560</v>
          </cell>
          <cell r="D268" t="str">
            <v>m3</v>
          </cell>
          <cell r="E268" t="str">
            <v xml:space="preserve">Mezcla discontinua en caliente tipo F‐13 </v>
          </cell>
          <cell r="F268">
            <v>313950.6224271963</v>
          </cell>
        </row>
        <row r="269">
          <cell r="C269" t="str">
            <v>B0014590</v>
          </cell>
          <cell r="D269" t="str">
            <v>m3</v>
          </cell>
          <cell r="E269" t="str">
            <v>Mezcla discontinua en caliente tipo M‐10</v>
          </cell>
          <cell r="F269">
            <v>371759.69319887797</v>
          </cell>
        </row>
        <row r="270">
          <cell r="C270" t="str">
            <v>B0014580</v>
          </cell>
          <cell r="D270" t="str">
            <v>m3</v>
          </cell>
          <cell r="E270" t="str">
            <v>Mezcla discontinua en caliente tipo M‐13</v>
          </cell>
          <cell r="F270">
            <v>300178.28704445611</v>
          </cell>
        </row>
        <row r="271">
          <cell r="C271" t="str">
            <v>B0014601</v>
          </cell>
          <cell r="D271" t="str">
            <v>m2</v>
          </cell>
          <cell r="E271" t="str">
            <v>Mezcla fértil para taludes</v>
          </cell>
          <cell r="F271">
            <v>19337.105468158727</v>
          </cell>
        </row>
        <row r="272">
          <cell r="C272" t="str">
            <v>B0014600</v>
          </cell>
          <cell r="D272" t="str">
            <v>m3</v>
          </cell>
          <cell r="E272" t="str">
            <v>Mezcla gruesa en caliente MGC-25</v>
          </cell>
          <cell r="F272">
            <v>428126.54937773326</v>
          </cell>
        </row>
        <row r="273">
          <cell r="C273" t="str">
            <v>B0014599</v>
          </cell>
          <cell r="D273" t="str">
            <v>m3</v>
          </cell>
          <cell r="E273" t="str">
            <v>Mezcla gruesa en caliente MGC-38</v>
          </cell>
          <cell r="F273">
            <v>428126.54937773326</v>
          </cell>
        </row>
        <row r="274">
          <cell r="C274" t="str">
            <v>B0014421</v>
          </cell>
          <cell r="D274" t="str">
            <v>m3</v>
          </cell>
          <cell r="E274" t="str">
            <v>Mezcla semidensa en caliente MSC-19</v>
          </cell>
          <cell r="F274">
            <v>428126.54937773326</v>
          </cell>
        </row>
        <row r="275">
          <cell r="C275" t="str">
            <v>B0014422</v>
          </cell>
          <cell r="D275" t="str">
            <v>m3</v>
          </cell>
          <cell r="E275" t="str">
            <v>Mezcla semidensa en caliente MSC-25</v>
          </cell>
          <cell r="F275">
            <v>428126.54937773326</v>
          </cell>
        </row>
        <row r="276">
          <cell r="C276" t="str">
            <v>B0013940</v>
          </cell>
          <cell r="D276" t="str">
            <v>kg</v>
          </cell>
          <cell r="E276" t="str">
            <v xml:space="preserve">Microesferas reflectivas de vidrio </v>
          </cell>
          <cell r="F276">
            <v>6922.6652484235965</v>
          </cell>
        </row>
        <row r="277">
          <cell r="C277" t="str">
            <v>B0014611</v>
          </cell>
          <cell r="D277" t="str">
            <v>m3</v>
          </cell>
          <cell r="E277" t="str">
            <v>Mortero 1:3 de recubrimiento</v>
          </cell>
          <cell r="F277">
            <v>446067.27984468627</v>
          </cell>
        </row>
        <row r="278">
          <cell r="C278" t="str">
            <v>B0014610</v>
          </cell>
          <cell r="D278" t="str">
            <v>m3</v>
          </cell>
          <cell r="E278" t="str">
            <v>Mortero 1:3 para juntas</v>
          </cell>
          <cell r="F278">
            <v>501125.16515847325</v>
          </cell>
        </row>
        <row r="279">
          <cell r="C279" t="str">
            <v>B0014612</v>
          </cell>
          <cell r="D279" t="str">
            <v>m3</v>
          </cell>
          <cell r="E279" t="str">
            <v>Mortero 1:4</v>
          </cell>
          <cell r="F279">
            <v>501125.16515847325</v>
          </cell>
        </row>
        <row r="280">
          <cell r="C280" t="str">
            <v>B0014898</v>
          </cell>
          <cell r="D280" t="str">
            <v>kg</v>
          </cell>
          <cell r="E280" t="str">
            <v>Mortero de cemento modificado para reparación de elementos estructurales de concreto</v>
          </cell>
          <cell r="F280">
            <v>6628.7265115062955</v>
          </cell>
        </row>
        <row r="281">
          <cell r="C281" t="str">
            <v>B0014236</v>
          </cell>
          <cell r="D281" t="str">
            <v>m3</v>
          </cell>
          <cell r="E281" t="str">
            <v>Mortero de resistencia controlada (MCR)</v>
          </cell>
          <cell r="F281">
            <v>580676.0400084788</v>
          </cell>
        </row>
        <row r="282">
          <cell r="C282" t="str">
            <v>B0014237</v>
          </cell>
          <cell r="D282" t="str">
            <v>kg</v>
          </cell>
          <cell r="E282" t="str">
            <v>Mulch Orgánico</v>
          </cell>
          <cell r="F282">
            <v>3222.850911359787</v>
          </cell>
        </row>
        <row r="283">
          <cell r="C283" t="str">
            <v>B0014640</v>
          </cell>
          <cell r="D283" t="str">
            <v>kg</v>
          </cell>
          <cell r="E283" t="str">
            <v>Oxigeno industrial</v>
          </cell>
          <cell r="F283">
            <v>13682.935829269112</v>
          </cell>
        </row>
        <row r="284">
          <cell r="C284" t="str">
            <v>B0010015</v>
          </cell>
          <cell r="D284" t="str">
            <v>u</v>
          </cell>
          <cell r="E284" t="str">
            <v>Paleta de pare y siga de 45 cm</v>
          </cell>
          <cell r="F284">
            <v>32228.509113597869</v>
          </cell>
        </row>
        <row r="285">
          <cell r="C285" t="str">
            <v>B0014650</v>
          </cell>
          <cell r="D285" t="str">
            <v>m</v>
          </cell>
          <cell r="E285" t="str">
            <v>Paral en madera rolliza de 3" (tablestacados)</v>
          </cell>
          <cell r="F285">
            <v>11818.307744340576</v>
          </cell>
        </row>
        <row r="286">
          <cell r="C286" t="str">
            <v>B0014660</v>
          </cell>
          <cell r="D286" t="str">
            <v>u</v>
          </cell>
          <cell r="E286" t="str">
            <v>Paral en madera rolliza de 5" y 4,5 m de longitud (tablestacados)</v>
          </cell>
          <cell r="F286">
            <v>44318.654041277172</v>
          </cell>
        </row>
        <row r="287">
          <cell r="C287" t="str">
            <v>B0014670</v>
          </cell>
          <cell r="D287" t="str">
            <v>u</v>
          </cell>
          <cell r="E287" t="str">
            <v>Paral en madera rolliza de 6" y 5m de longitud (tablestacados)</v>
          </cell>
          <cell r="F287">
            <v>56136.961785617743</v>
          </cell>
        </row>
        <row r="288">
          <cell r="C288" t="str">
            <v>B0014690</v>
          </cell>
          <cell r="D288" t="str">
            <v>kg</v>
          </cell>
          <cell r="E288" t="str">
            <v>Pegante epóxico para tacha</v>
          </cell>
          <cell r="F288">
            <v>42873.572363334875</v>
          </cell>
        </row>
        <row r="289">
          <cell r="C289" t="str">
            <v>B0014700</v>
          </cell>
          <cell r="D289" t="str">
            <v>m3</v>
          </cell>
          <cell r="E289" t="str">
            <v>Piedra para concreto ciclópeo (rajón o canto rodado)</v>
          </cell>
          <cell r="F289">
            <v>49751.086677918305</v>
          </cell>
        </row>
        <row r="290">
          <cell r="C290" t="str">
            <v>B0014710</v>
          </cell>
          <cell r="D290" t="str">
            <v>m3</v>
          </cell>
          <cell r="E290" t="str">
            <v>Piedra para gaviónes (entre 80mm y 200mm)</v>
          </cell>
          <cell r="F290">
            <v>49751.086677918305</v>
          </cell>
        </row>
        <row r="291">
          <cell r="C291" t="str">
            <v>B0014735</v>
          </cell>
          <cell r="D291" t="str">
            <v>m</v>
          </cell>
          <cell r="E291" t="str">
            <v>Pilote prefabricado en concreto de 28MPa de diámetro 0.40m</v>
          </cell>
          <cell r="F291">
            <v>204711.80223820714</v>
          </cell>
        </row>
        <row r="292">
          <cell r="C292" t="str">
            <v>B0014740</v>
          </cell>
          <cell r="D292" t="str">
            <v>gl</v>
          </cell>
          <cell r="E292" t="str">
            <v>Pintura acrílica pura para demarcacion vial.</v>
          </cell>
          <cell r="F292">
            <v>142866.5981123583</v>
          </cell>
        </row>
        <row r="293">
          <cell r="C293" t="str">
            <v>B0014750</v>
          </cell>
          <cell r="D293" t="str">
            <v>gl</v>
          </cell>
          <cell r="E293" t="str">
            <v>Pintura acrílica, esmalte o similar</v>
          </cell>
          <cell r="F293">
            <v>125079.77474393694</v>
          </cell>
        </row>
        <row r="294">
          <cell r="C294" t="str">
            <v>B0014760</v>
          </cell>
          <cell r="D294" t="str">
            <v>gl</v>
          </cell>
          <cell r="E294" t="str">
            <v>Pintura anticorrosiva</v>
          </cell>
          <cell r="F294">
            <v>84303.550268398307</v>
          </cell>
        </row>
        <row r="295">
          <cell r="C295" t="str">
            <v>B0014239</v>
          </cell>
          <cell r="D295" t="str">
            <v>gl</v>
          </cell>
          <cell r="E295" t="str">
            <v>Pintura Imprimante</v>
          </cell>
          <cell r="F295">
            <v>135471.31090787688</v>
          </cell>
        </row>
        <row r="296">
          <cell r="C296" t="str">
            <v>B0014790</v>
          </cell>
          <cell r="D296" t="str">
            <v>u</v>
          </cell>
          <cell r="E296" t="str">
            <v xml:space="preserve">Poste de madera curada de 2.3m para cercas </v>
          </cell>
          <cell r="F296">
            <v>26000.277037549269</v>
          </cell>
        </row>
        <row r="297">
          <cell r="C297" t="str">
            <v>B0014800</v>
          </cell>
          <cell r="D297" t="str">
            <v>u</v>
          </cell>
          <cell r="E297" t="str">
            <v>Poste para señal de tránsito en ángulo de hierro de 2" x 2" x 1/4" de 3.5m.</v>
          </cell>
          <cell r="F297">
            <v>147165.50273009346</v>
          </cell>
        </row>
        <row r="298">
          <cell r="C298" t="str">
            <v>B0014801</v>
          </cell>
          <cell r="D298" t="str">
            <v>u</v>
          </cell>
          <cell r="E298" t="str">
            <v>Poste para señal de tránsito en ángulo de hierro de 2" x 2" x 1/8" de 3.5m.</v>
          </cell>
          <cell r="F298">
            <v>147165.50273009346</v>
          </cell>
        </row>
        <row r="299">
          <cell r="C299" t="str">
            <v>B0014820</v>
          </cell>
          <cell r="D299" t="str">
            <v>u</v>
          </cell>
          <cell r="E299" t="str">
            <v>Postes de 1.20m de concreto reforzado de 21 MPa para cercas (segun especificaciones)</v>
          </cell>
          <cell r="F299">
            <v>62323.432351916599</v>
          </cell>
        </row>
        <row r="300">
          <cell r="C300" t="str">
            <v>B0014830</v>
          </cell>
          <cell r="D300" t="str">
            <v>u</v>
          </cell>
          <cell r="E300" t="str">
            <v>Postes de fijacion galvanizado para defensa metálica (1,80m)</v>
          </cell>
          <cell r="F300">
            <v>211719.61243148509</v>
          </cell>
        </row>
        <row r="301">
          <cell r="C301" t="str">
            <v>B0014840</v>
          </cell>
          <cell r="D301" t="str">
            <v>lb</v>
          </cell>
          <cell r="E301" t="str">
            <v xml:space="preserve">Puntilla de acero estriada con cabeza de 1" </v>
          </cell>
          <cell r="F301">
            <v>6316.7877862651831</v>
          </cell>
        </row>
        <row r="302">
          <cell r="C302" t="str">
            <v>B0014870</v>
          </cell>
          <cell r="D302" t="str">
            <v>kg</v>
          </cell>
          <cell r="E302" t="str">
            <v>Resina termoplástica para demarcación vial y tachas</v>
          </cell>
          <cell r="F302">
            <v>7413.1689606898199</v>
          </cell>
        </row>
        <row r="303">
          <cell r="C303" t="str">
            <v>B0010001</v>
          </cell>
          <cell r="D303" t="str">
            <v>u</v>
          </cell>
          <cell r="E303" t="str">
            <v xml:space="preserve">Rollo de cinta amarilla para señalización - 500m </v>
          </cell>
          <cell r="F303">
            <v>25782.807290878296</v>
          </cell>
        </row>
        <row r="304">
          <cell r="C304" t="str">
            <v>B0014875</v>
          </cell>
          <cell r="D304" t="str">
            <v>u</v>
          </cell>
          <cell r="E304" t="str">
            <v>Rollo de tela verde para cerramiento - 100m</v>
          </cell>
          <cell r="F304">
            <v>439467.95027302048</v>
          </cell>
        </row>
        <row r="305">
          <cell r="C305" t="str">
            <v>B0014876</v>
          </cell>
          <cell r="D305" t="str">
            <v>u</v>
          </cell>
          <cell r="E305" t="str">
            <v>Rollo de tela verde para cerramiento - 50m</v>
          </cell>
          <cell r="F305">
            <v>235783.77267508212</v>
          </cell>
        </row>
        <row r="306">
          <cell r="C306" t="str">
            <v>B0014880</v>
          </cell>
          <cell r="D306" t="str">
            <v>u</v>
          </cell>
          <cell r="E306" t="str">
            <v>Salida en PVC D=2"</v>
          </cell>
          <cell r="F306">
            <v>2972.5040399711656</v>
          </cell>
        </row>
        <row r="307">
          <cell r="C307" t="str">
            <v>B0014892</v>
          </cell>
          <cell r="D307" t="str">
            <v>u</v>
          </cell>
          <cell r="E307" t="str">
            <v>Sección de tope de defensa metálica</v>
          </cell>
          <cell r="F307">
            <v>58588.266441605898</v>
          </cell>
        </row>
        <row r="308">
          <cell r="C308" t="str">
            <v>B0014890</v>
          </cell>
          <cell r="D308" t="str">
            <v>u</v>
          </cell>
          <cell r="E308" t="str">
            <v>Sección final de defensa metálica</v>
          </cell>
          <cell r="F308">
            <v>58588.266441605898</v>
          </cell>
        </row>
        <row r="309">
          <cell r="C309" t="str">
            <v>B0013601</v>
          </cell>
          <cell r="D309" t="str">
            <v>m</v>
          </cell>
          <cell r="E309" t="str">
            <v>Sello de poliuretano en cinta para juntas en pavimentos de concreto hidraulico.</v>
          </cell>
          <cell r="F309">
            <v>1422.7597633288922</v>
          </cell>
        </row>
        <row r="310">
          <cell r="C310" t="str">
            <v>B0014900</v>
          </cell>
          <cell r="D310" t="str">
            <v>m</v>
          </cell>
          <cell r="E310" t="str">
            <v>Sello de silicona o sellador autonivelante</v>
          </cell>
          <cell r="F310">
            <v>10249.308677833667</v>
          </cell>
        </row>
        <row r="311">
          <cell r="C311" t="str">
            <v>B0014910</v>
          </cell>
          <cell r="D311" t="str">
            <v>kg</v>
          </cell>
          <cell r="E311" t="str">
            <v>Semillas para empradizar</v>
          </cell>
          <cell r="F311">
            <v>42541.632029949193</v>
          </cell>
        </row>
        <row r="312">
          <cell r="C312" t="str">
            <v>B0014921</v>
          </cell>
          <cell r="D312" t="str">
            <v>m2</v>
          </cell>
          <cell r="E312" t="str">
            <v>Señal informativa (SI-05 y SI-06) tablero en lámina galvanizada calibre 20, retroreflectivo tipo IX.</v>
          </cell>
          <cell r="F312">
            <v>526294.93845180084</v>
          </cell>
        </row>
        <row r="313">
          <cell r="C313" t="str">
            <v>B0014922</v>
          </cell>
          <cell r="D313" t="str">
            <v>m2</v>
          </cell>
          <cell r="E313" t="str">
            <v>Señal informativa elevada (SI-05 y SI-06) tablero en lámina galvanizada calibre 22, retroreflectivo tipo IX.</v>
          </cell>
          <cell r="F313">
            <v>484900.95452862565</v>
          </cell>
        </row>
        <row r="314">
          <cell r="C314" t="str">
            <v>B0014923</v>
          </cell>
          <cell r="D314" t="str">
            <v>m2</v>
          </cell>
          <cell r="E314" t="str">
            <v>Señal informativa turística ST rectangular y/o en forma de flecha. Tablero en lámina galvanizada; calibre 22, reflectivo tipo IX.</v>
          </cell>
          <cell r="F314">
            <v>484900.95452862565</v>
          </cell>
        </row>
        <row r="315">
          <cell r="C315" t="str">
            <v>B0014960</v>
          </cell>
          <cell r="D315" t="str">
            <v>u</v>
          </cell>
          <cell r="E315" t="str">
            <v>Señal preventiva delineador de curva horizontal SP-75.Tablero en láminada galvanizada de 75x60cm, calibre 16, reflectivo tipo IX.</v>
          </cell>
          <cell r="F315">
            <v>340613.35342498572</v>
          </cell>
        </row>
        <row r="316">
          <cell r="C316" t="str">
            <v>B0014965</v>
          </cell>
          <cell r="D316" t="str">
            <v>u</v>
          </cell>
          <cell r="E316" t="str">
            <v>Señal SI-04 (Poste de referencia). Tablero en lámina galvanizada de 1m ó 1,25m x 0,45m; calibre 20, reflectivo tipo IX.</v>
          </cell>
          <cell r="F316">
            <v>378459.28158331756</v>
          </cell>
        </row>
        <row r="317">
          <cell r="C317" t="str">
            <v>B0014966</v>
          </cell>
          <cell r="D317" t="str">
            <v>u</v>
          </cell>
          <cell r="E317" t="str">
            <v>Señal SI-04 (Poste de referencia). Tablero en lámina galvanizado de 1,25m x 0,45m; calibre 20, reflectivo tipo IX.</v>
          </cell>
          <cell r="F317">
            <v>449420.39688018954</v>
          </cell>
        </row>
        <row r="318">
          <cell r="C318" t="str">
            <v>B0014950</v>
          </cell>
          <cell r="D318" t="str">
            <v>u</v>
          </cell>
          <cell r="E318" t="str">
            <v>Señal SP-54 tablero en lámina galvanizada de 1,70m x 0,25m, calibre 16, retrorreflectiva tipo IX.</v>
          </cell>
          <cell r="F318">
            <v>704880.41194892896</v>
          </cell>
        </row>
        <row r="319">
          <cell r="C319" t="str">
            <v>B0014930</v>
          </cell>
          <cell r="D319" t="str">
            <v>u</v>
          </cell>
          <cell r="E319" t="str">
            <v>Señal SR, SP y/o SI, tablero en lámina galvanizada de 75x75 cm, calibre 16, retrorreflectiva tipo IX.</v>
          </cell>
          <cell r="F319">
            <v>408026.41295701434</v>
          </cell>
        </row>
        <row r="320">
          <cell r="C320" t="str">
            <v>B0014920</v>
          </cell>
          <cell r="D320" t="str">
            <v>u</v>
          </cell>
          <cell r="E320" t="str">
            <v>Señal SR, SP y/o SI, tablero en lámina galvanizada de 90x90 cm, calibre 16, retrorreflectiva tipo IX.</v>
          </cell>
          <cell r="F320">
            <v>484900.95452862565</v>
          </cell>
        </row>
        <row r="321">
          <cell r="C321" t="str">
            <v>B0014980</v>
          </cell>
          <cell r="D321" t="str">
            <v>u</v>
          </cell>
          <cell r="E321" t="str">
            <v>Señal temporal preventiva SP en tablero de lámina galvanizada calibre 16, reflectiva tipo IX.</v>
          </cell>
          <cell r="F321">
            <v>408026.41295701434</v>
          </cell>
        </row>
        <row r="322">
          <cell r="C322" t="str">
            <v>B0014981</v>
          </cell>
          <cell r="D322" t="str">
            <v>u</v>
          </cell>
          <cell r="E322" t="str">
            <v xml:space="preserve">Señalizador vial tubular en PVC para señalización provisional de obra </v>
          </cell>
          <cell r="F322">
            <v>33088.191151201339</v>
          </cell>
        </row>
        <row r="323">
          <cell r="C323" t="str">
            <v>B0014982</v>
          </cell>
          <cell r="D323" t="str">
            <v>u</v>
          </cell>
          <cell r="E323" t="str">
            <v xml:space="preserve">Señalizador vial tubular en PVC, base apernada </v>
          </cell>
          <cell r="F323">
            <v>37815.075601372955</v>
          </cell>
        </row>
        <row r="324">
          <cell r="C324" t="str">
            <v>B021008</v>
          </cell>
          <cell r="D324" t="str">
            <v>m</v>
          </cell>
          <cell r="E324" t="str">
            <v>Sistema con sello para juntas de dilatación y compresión en puentes (BEJS)</v>
          </cell>
          <cell r="F324">
            <v>1380495.756773083</v>
          </cell>
        </row>
        <row r="325">
          <cell r="C325" t="str">
            <v>B0015000</v>
          </cell>
          <cell r="D325" t="str">
            <v>kg</v>
          </cell>
          <cell r="E325" t="str">
            <v>Soldadura 6013 de 1/8</v>
          </cell>
          <cell r="F325">
            <v>19417.676740942719</v>
          </cell>
        </row>
        <row r="326">
          <cell r="C326" t="str">
            <v>B0015010</v>
          </cell>
          <cell r="D326" t="str">
            <v>kg</v>
          </cell>
          <cell r="E326" t="str">
            <v>Soldadura 7018</v>
          </cell>
          <cell r="F326">
            <v>25582.990534373996</v>
          </cell>
        </row>
        <row r="327">
          <cell r="C327" t="str">
            <v>B0015020</v>
          </cell>
          <cell r="D327" t="str">
            <v>u</v>
          </cell>
          <cell r="E327" t="str">
            <v>Soldadura en PVC 1/8 de galón (anclajes)</v>
          </cell>
          <cell r="F327">
            <v>64026.445345438093</v>
          </cell>
        </row>
        <row r="328">
          <cell r="C328" t="str">
            <v>B0015030</v>
          </cell>
          <cell r="D328" t="str">
            <v>kg</v>
          </cell>
          <cell r="E328" t="str">
            <v>Soldadura L-70</v>
          </cell>
          <cell r="F328">
            <v>32228.509113597869</v>
          </cell>
        </row>
        <row r="329">
          <cell r="C329" t="str">
            <v>B0015071</v>
          </cell>
          <cell r="D329" t="str">
            <v>u</v>
          </cell>
          <cell r="E329" t="str">
            <v>Tablestaca de madera aserrada (0.25x0.03x3m)</v>
          </cell>
          <cell r="F329">
            <v>29545.769360851446</v>
          </cell>
        </row>
        <row r="330">
          <cell r="C330" t="str">
            <v>B0015060</v>
          </cell>
          <cell r="D330" t="str">
            <v>u</v>
          </cell>
          <cell r="E330" t="str">
            <v>Tablestaca en madera aserrada (0.25x0.05x3m)</v>
          </cell>
          <cell r="F330">
            <v>29545.769360851446</v>
          </cell>
        </row>
        <row r="331">
          <cell r="C331" t="str">
            <v>B0015080</v>
          </cell>
          <cell r="D331" t="str">
            <v>u</v>
          </cell>
          <cell r="E331" t="str">
            <v>Tablestaca metálica - riel de acero grado 36</v>
          </cell>
          <cell r="F331">
            <v>130676.99457031417</v>
          </cell>
        </row>
        <row r="332">
          <cell r="C332" t="str">
            <v>B0015090</v>
          </cell>
          <cell r="D332" t="str">
            <v>u</v>
          </cell>
          <cell r="E332" t="str">
            <v>Tacha retrorreflectiva bidireccional amarilla y/o blanca (área minima retrorreflectante 6cm2)</v>
          </cell>
          <cell r="F332">
            <v>6777.8543937371842</v>
          </cell>
        </row>
        <row r="333">
          <cell r="C333" t="str">
            <v>B0015091</v>
          </cell>
          <cell r="D333" t="str">
            <v>u</v>
          </cell>
          <cell r="E333" t="str">
            <v>Tacha retrorreflectiva unidireccional amarilla y/o blanca (área mínima retrorreflectante 6cm2)</v>
          </cell>
          <cell r="F333">
            <v>6777.8543937371842</v>
          </cell>
        </row>
        <row r="334">
          <cell r="C334" t="str">
            <v>B0015100</v>
          </cell>
          <cell r="D334" t="str">
            <v>u</v>
          </cell>
          <cell r="E334" t="str">
            <v>Tachón en resina de 25x15x6 cm</v>
          </cell>
          <cell r="F334">
            <v>29433.100546018693</v>
          </cell>
        </row>
        <row r="335">
          <cell r="C335" t="str">
            <v>B0015105</v>
          </cell>
          <cell r="D335" t="str">
            <v>u</v>
          </cell>
          <cell r="E335" t="str">
            <v>Tanque de agua 1000 L</v>
          </cell>
          <cell r="F335">
            <v>668548.19305247418</v>
          </cell>
        </row>
        <row r="336">
          <cell r="C336" t="str">
            <v>B0015106</v>
          </cell>
          <cell r="D336" t="str">
            <v>u</v>
          </cell>
          <cell r="E336" t="str">
            <v>Tanque de agua 2000 L</v>
          </cell>
          <cell r="F336">
            <v>1339287.9247246729</v>
          </cell>
        </row>
        <row r="337">
          <cell r="C337" t="str">
            <v>B0015110</v>
          </cell>
          <cell r="D337" t="str">
            <v>u</v>
          </cell>
          <cell r="E337" t="str">
            <v>Tapón en PVC RD21 de 1"  (para anclaje)</v>
          </cell>
          <cell r="F337">
            <v>2865.3854668937342</v>
          </cell>
        </row>
        <row r="338">
          <cell r="C338" t="str">
            <v>B0013740</v>
          </cell>
          <cell r="D338" t="str">
            <v>m2</v>
          </cell>
          <cell r="E338" t="str">
            <v>Tela de fique o similar</v>
          </cell>
          <cell r="F338">
            <v>8910.5702331049106</v>
          </cell>
        </row>
        <row r="339">
          <cell r="C339" t="str">
            <v>B0013745</v>
          </cell>
          <cell r="D339" t="str">
            <v>m2</v>
          </cell>
          <cell r="E339" t="str">
            <v>Textil de tejido abierto (TTA)</v>
          </cell>
          <cell r="F339">
            <v>9849.5617904623214</v>
          </cell>
        </row>
        <row r="340">
          <cell r="C340" t="str">
            <v>B0015130</v>
          </cell>
          <cell r="D340" t="str">
            <v>m3</v>
          </cell>
          <cell r="E340" t="str">
            <v>Tierra abonada y/o orgánica</v>
          </cell>
          <cell r="F340">
            <v>62781.135753288661</v>
          </cell>
        </row>
        <row r="341">
          <cell r="C341" t="str">
            <v>B0015141</v>
          </cell>
          <cell r="D341" t="str">
            <v>u</v>
          </cell>
          <cell r="E341" t="str">
            <v>Tornillos de unión de D= 12 mm</v>
          </cell>
          <cell r="F341">
            <v>1377.8821050773788</v>
          </cell>
        </row>
        <row r="342">
          <cell r="C342" t="str">
            <v>B0015150</v>
          </cell>
          <cell r="D342" t="str">
            <v>kg</v>
          </cell>
          <cell r="E342" t="str">
            <v>Torón de tensionamiento 1/2" o 5/8"</v>
          </cell>
          <cell r="F342">
            <v>9804.527399082408</v>
          </cell>
        </row>
        <row r="343">
          <cell r="C343" t="str">
            <v>B0015164</v>
          </cell>
          <cell r="D343" t="str">
            <v>u</v>
          </cell>
          <cell r="E343" t="str">
            <v>Transductores electrónicos medidores de deformación/desplazamiento (incluye cables, protección contra el concreto y panel de lectura)</v>
          </cell>
          <cell r="F343">
            <v>1981883.2036842518</v>
          </cell>
        </row>
        <row r="344">
          <cell r="C344" t="str">
            <v>B0015166</v>
          </cell>
          <cell r="D344" t="str">
            <v>u</v>
          </cell>
          <cell r="E344" t="str">
            <v>Transductores mecánicos  medidores de deformación/desplazamiento (incluye cables, protección contra el concreto y panel de lectura)</v>
          </cell>
          <cell r="F344">
            <v>1223240.91832463</v>
          </cell>
        </row>
        <row r="345">
          <cell r="C345" t="str">
            <v>B0015350</v>
          </cell>
          <cell r="D345" t="str">
            <v>m3</v>
          </cell>
          <cell r="E345" t="str">
            <v>Triturado tamaño 1/2''</v>
          </cell>
          <cell r="F345">
            <v>82444.657923407445</v>
          </cell>
        </row>
        <row r="346">
          <cell r="C346" t="str">
            <v>B0015170</v>
          </cell>
          <cell r="D346" t="str">
            <v>u</v>
          </cell>
          <cell r="E346" t="str">
            <v>Trompetas de 12 torones (tensionamiento)</v>
          </cell>
          <cell r="F346">
            <v>20864.619705665235</v>
          </cell>
        </row>
        <row r="347">
          <cell r="C347" t="str">
            <v>B0015360</v>
          </cell>
          <cell r="D347" t="str">
            <v>m</v>
          </cell>
          <cell r="E347" t="str">
            <v>Tubería de lámina corrugada de acero con recubrimiento bituminoso helicoidal tipo B – AASHTO M 190 calibre 12 y diámetro 600mm</v>
          </cell>
          <cell r="F347">
            <v>283450.41502239247</v>
          </cell>
        </row>
        <row r="348">
          <cell r="C348" t="str">
            <v>B0015300</v>
          </cell>
          <cell r="D348" t="str">
            <v>m</v>
          </cell>
          <cell r="E348" t="str">
            <v>Tubería de lámina corrugada de acero galvanizado helicoidal tipo I y/o II – ASTM A 760 calibre 12 y diámetro 600mm</v>
          </cell>
          <cell r="F348">
            <v>333901.16134636552</v>
          </cell>
        </row>
        <row r="349">
          <cell r="C349" t="str">
            <v>B0015233</v>
          </cell>
          <cell r="D349" t="str">
            <v>m</v>
          </cell>
          <cell r="E349" t="str">
            <v>Tubería de PVC alcantarillado diametro= 36" / 900mm  (Norma NTC-5055)</v>
          </cell>
          <cell r="F349">
            <v>1532912.3186993052</v>
          </cell>
        </row>
        <row r="350">
          <cell r="C350" t="str">
            <v>B0015304</v>
          </cell>
          <cell r="D350" t="str">
            <v>m</v>
          </cell>
          <cell r="E350" t="str">
            <v>Tubería metálica de alta resistencia con límite elástico mínimo de 700 MPa</v>
          </cell>
          <cell r="F350">
            <v>84889.1980567961</v>
          </cell>
        </row>
        <row r="351">
          <cell r="C351" t="str">
            <v>B0015200</v>
          </cell>
          <cell r="D351" t="str">
            <v>m</v>
          </cell>
          <cell r="E351" t="str">
            <v>Tubería Perforada en PVC de 2"</v>
          </cell>
          <cell r="F351">
            <v>18764.483896854912</v>
          </cell>
        </row>
        <row r="352">
          <cell r="C352" t="str">
            <v>B0015231</v>
          </cell>
          <cell r="D352" t="str">
            <v>m</v>
          </cell>
          <cell r="E352" t="str">
            <v>Tubería Pvc Alcantarillado D= 24"</v>
          </cell>
          <cell r="F352">
            <v>552636.87993989757</v>
          </cell>
        </row>
        <row r="353">
          <cell r="C353" t="str">
            <v>B0015232</v>
          </cell>
          <cell r="D353" t="str">
            <v>m</v>
          </cell>
          <cell r="E353" t="str">
            <v>Tubería Pvc Alcantarillado D= 36"</v>
          </cell>
          <cell r="F353">
            <v>1532912.3186993052</v>
          </cell>
        </row>
        <row r="354">
          <cell r="C354" t="str">
            <v>B0015220</v>
          </cell>
          <cell r="D354" t="str">
            <v>m</v>
          </cell>
          <cell r="E354" t="str">
            <v>Tubería PVC de 1" (para escamas en concreto)</v>
          </cell>
          <cell r="F354">
            <v>6330.815839766231</v>
          </cell>
        </row>
        <row r="355">
          <cell r="C355" t="str">
            <v>B0015210</v>
          </cell>
          <cell r="D355" t="str">
            <v>m</v>
          </cell>
          <cell r="E355" t="str">
            <v>Tubería PVC RD21 de 1" (para anclajes)</v>
          </cell>
          <cell r="F355">
            <v>5351.4069126764907</v>
          </cell>
        </row>
        <row r="356">
          <cell r="C356" t="str">
            <v>B0015251</v>
          </cell>
          <cell r="D356" t="str">
            <v>m</v>
          </cell>
          <cell r="E356" t="str">
            <v>Tubo concreto reforzado 600mm (clase II)</v>
          </cell>
          <cell r="F356">
            <v>424116.5824907918</v>
          </cell>
        </row>
        <row r="357">
          <cell r="C357" t="str">
            <v>B0015250</v>
          </cell>
          <cell r="D357" t="str">
            <v>m</v>
          </cell>
          <cell r="E357" t="str">
            <v>Tubo concreto reforzado 900mm (clase II)</v>
          </cell>
          <cell r="F357">
            <v>643689.09698413929</v>
          </cell>
        </row>
        <row r="358">
          <cell r="C358" t="str">
            <v>B0015240</v>
          </cell>
          <cell r="D358" t="str">
            <v>m</v>
          </cell>
          <cell r="E358" t="str">
            <v>Tubo concreto reforzado 900mm (clase III)</v>
          </cell>
          <cell r="F358">
            <v>643689.09698413929</v>
          </cell>
        </row>
        <row r="359">
          <cell r="C359" t="str">
            <v>B0015260</v>
          </cell>
          <cell r="D359" t="str">
            <v>m</v>
          </cell>
          <cell r="E359" t="str">
            <v>Tubo concreto simple clase II de 450 mm</v>
          </cell>
          <cell r="F359">
            <v>139985.43940728754</v>
          </cell>
        </row>
        <row r="360">
          <cell r="C360" t="str">
            <v>B0015270</v>
          </cell>
          <cell r="D360" t="str">
            <v>m</v>
          </cell>
          <cell r="E360" t="str">
            <v>Tubo concreto simple clase II de 500 mm</v>
          </cell>
          <cell r="F360">
            <v>178877.81221453979</v>
          </cell>
        </row>
        <row r="361">
          <cell r="C361" t="str">
            <v>B0015281</v>
          </cell>
          <cell r="D361" t="str">
            <v>m</v>
          </cell>
          <cell r="E361" t="str">
            <v>Tubo concreto simple clase III de 500 mm</v>
          </cell>
          <cell r="F361">
            <v>178877.81221453979</v>
          </cell>
        </row>
        <row r="362">
          <cell r="C362" t="str">
            <v>B0015280</v>
          </cell>
          <cell r="D362" t="str">
            <v>m</v>
          </cell>
          <cell r="E362" t="str">
            <v>Tubo concreto simple clase III de 600 mm</v>
          </cell>
          <cell r="F362">
            <v>193106.72909524181</v>
          </cell>
        </row>
        <row r="363">
          <cell r="C363" t="str">
            <v>B0015320</v>
          </cell>
          <cell r="D363" t="str">
            <v>u</v>
          </cell>
          <cell r="E363" t="str">
            <v>Unión en PVC RD21 de 1" (para anclajes)</v>
          </cell>
          <cell r="F363">
            <v>1062.4586281658501</v>
          </cell>
        </row>
        <row r="364">
          <cell r="C364" t="str">
            <v>B0015334</v>
          </cell>
          <cell r="D364" t="str">
            <v>u</v>
          </cell>
          <cell r="E364" t="str">
            <v>Uniones metálicas de alta resistencia para tubería, con límite elástico mínimo de 700 MPa</v>
          </cell>
          <cell r="F364">
            <v>80243.820974033166</v>
          </cell>
        </row>
        <row r="365">
          <cell r="C365" t="str">
            <v>B0015361</v>
          </cell>
          <cell r="D365" t="str">
            <v>kg</v>
          </cell>
          <cell r="E365" t="str">
            <v>Varilla 5/8</v>
          </cell>
          <cell r="F365">
            <v>3922.4151933473499</v>
          </cell>
        </row>
        <row r="366">
          <cell r="C366" t="str">
            <v>B0014701</v>
          </cell>
          <cell r="D366" t="str">
            <v>m</v>
          </cell>
          <cell r="E366" t="str">
            <v>Varilla corrugada  No. 6</v>
          </cell>
          <cell r="F366">
            <v>7976.5143082760742</v>
          </cell>
        </row>
        <row r="367">
          <cell r="C367" t="str">
            <v>B0015364</v>
          </cell>
          <cell r="D367" t="str">
            <v>kg</v>
          </cell>
          <cell r="E367" t="str">
            <v>Varilla de acero corrugada  1/2"</v>
          </cell>
          <cell r="F367">
            <v>3922.4151933473499</v>
          </cell>
        </row>
        <row r="368">
          <cell r="C368" t="str">
            <v>B0015363</v>
          </cell>
          <cell r="D368" t="str">
            <v>kg</v>
          </cell>
          <cell r="E368" t="str">
            <v>Varilla de acero corrugada  3/8"</v>
          </cell>
          <cell r="F368">
            <v>3946.4741288665673</v>
          </cell>
        </row>
        <row r="369">
          <cell r="C369" t="str">
            <v>B0015368</v>
          </cell>
          <cell r="D369" t="str">
            <v>kg</v>
          </cell>
          <cell r="E369" t="str">
            <v>Varilla de acero corrugada  No. 10</v>
          </cell>
          <cell r="F369">
            <v>3970.5330643857847</v>
          </cell>
        </row>
        <row r="370">
          <cell r="C370" t="str">
            <v>B0015369</v>
          </cell>
          <cell r="D370" t="str">
            <v>kg</v>
          </cell>
          <cell r="E370" t="str">
            <v>Varilla de acero corrugada  No. 12</v>
          </cell>
          <cell r="F370">
            <v>4043.5185746583684</v>
          </cell>
        </row>
        <row r="371">
          <cell r="C371" t="str">
            <v>B0015365</v>
          </cell>
          <cell r="D371" t="str">
            <v>kg</v>
          </cell>
          <cell r="E371" t="str">
            <v>Varilla de acero corrugada  No. 5</v>
          </cell>
          <cell r="F371">
            <v>3922.4151933473499</v>
          </cell>
        </row>
        <row r="372">
          <cell r="C372" t="str">
            <v>B0015366</v>
          </cell>
          <cell r="D372" t="str">
            <v>kg</v>
          </cell>
          <cell r="E372" t="str">
            <v>Varilla de acero corrugada  No. 6</v>
          </cell>
          <cell r="F372">
            <v>3922.4151933473499</v>
          </cell>
        </row>
        <row r="373">
          <cell r="C373" t="str">
            <v>B0015367</v>
          </cell>
          <cell r="D373" t="str">
            <v>kg</v>
          </cell>
          <cell r="E373" t="str">
            <v>Varilla de acero corrugada  No. 8</v>
          </cell>
          <cell r="F373">
            <v>3922.4151933473499</v>
          </cell>
        </row>
      </sheetData>
      <sheetData sheetId="5">
        <row r="6">
          <cell r="C6" t="str">
            <v>C0010011</v>
          </cell>
          <cell r="D6" t="str">
            <v>u</v>
          </cell>
          <cell r="E6" t="str">
            <v>Andamiaje para aplicar la carga (Equipo sustituto de la tara)</v>
          </cell>
          <cell r="F6" t="str">
            <v>Mixto - Herramienta menor</v>
          </cell>
          <cell r="G6">
            <v>98941.076840361799</v>
          </cell>
        </row>
        <row r="7">
          <cell r="C7" t="str">
            <v>C0010010</v>
          </cell>
          <cell r="D7" t="str">
            <v>h</v>
          </cell>
          <cell r="E7" t="str">
            <v>Aspersor manual de 20 litros</v>
          </cell>
          <cell r="F7" t="str">
            <v>Mixto - Herramienta menor</v>
          </cell>
          <cell r="G7">
            <v>5275.2181107719007</v>
          </cell>
        </row>
        <row r="8">
          <cell r="C8" t="str">
            <v>C0010015</v>
          </cell>
          <cell r="D8" t="str">
            <v>h</v>
          </cell>
          <cell r="E8" t="str">
            <v>Astilladora de madera para triturar, potencia aproximada 75 HP</v>
          </cell>
          <cell r="F8" t="str">
            <v>Mixto - Herramienta menor</v>
          </cell>
          <cell r="G8">
            <v>128437.33959303782</v>
          </cell>
        </row>
        <row r="9">
          <cell r="C9" t="str">
            <v>C0010600</v>
          </cell>
          <cell r="D9" t="str">
            <v>h</v>
          </cell>
          <cell r="E9" t="str">
            <v>Motobomba de concreto</v>
          </cell>
          <cell r="F9" t="str">
            <v>Concreto y mortero</v>
          </cell>
          <cell r="G9">
            <v>122146.01411464822</v>
          </cell>
        </row>
        <row r="10">
          <cell r="C10" t="str">
            <v>C0010020</v>
          </cell>
          <cell r="D10" t="str">
            <v>h</v>
          </cell>
          <cell r="E10" t="str">
            <v>Barredora de succión, almacenamiento aproximado 6 m3</v>
          </cell>
          <cell r="F10" t="str">
            <v>Mixto - Herramienta menor</v>
          </cell>
          <cell r="G10">
            <v>148089.30394273152</v>
          </cell>
        </row>
        <row r="11">
          <cell r="C11" t="str">
            <v>C0010030</v>
          </cell>
          <cell r="D11" t="str">
            <v>h</v>
          </cell>
          <cell r="E11" t="str">
            <v>Bomba de concreto, producción: 30 m3/h- 50 m3/h</v>
          </cell>
          <cell r="F11" t="str">
            <v>Concreto y mortero</v>
          </cell>
          <cell r="G11">
            <v>97990.383505519945</v>
          </cell>
        </row>
        <row r="12">
          <cell r="C12" t="str">
            <v>C0010040</v>
          </cell>
          <cell r="D12" t="str">
            <v>h</v>
          </cell>
          <cell r="E12" t="str">
            <v>Bomba de inyección de lechada</v>
          </cell>
          <cell r="F12" t="str">
            <v>Concreto y mortero</v>
          </cell>
          <cell r="G12">
            <v>66376.277843075513</v>
          </cell>
        </row>
        <row r="13">
          <cell r="C13" t="str">
            <v>C0010034</v>
          </cell>
          <cell r="D13" t="str">
            <v>h</v>
          </cell>
          <cell r="E13" t="str">
            <v>Bomba eléctrica para accionar la celda especial de carga</v>
          </cell>
          <cell r="F13" t="str">
            <v>Mixto - Herramienta menor</v>
          </cell>
          <cell r="G13">
            <v>99783.91074489693</v>
          </cell>
        </row>
        <row r="14">
          <cell r="C14" t="str">
            <v>C0010050</v>
          </cell>
          <cell r="D14" t="str">
            <v>h</v>
          </cell>
          <cell r="E14" t="str">
            <v>Bomba para gato de tensionamiento (fuerza máxima 300 toneladas)</v>
          </cell>
          <cell r="F14" t="str">
            <v>Mixto - Herramienta menor</v>
          </cell>
          <cell r="G14">
            <v>82386.668083266442</v>
          </cell>
        </row>
        <row r="15">
          <cell r="C15" t="str">
            <v>C0010053</v>
          </cell>
          <cell r="D15" t="str">
            <v>h</v>
          </cell>
          <cell r="E15" t="str">
            <v>Buldozer potencia al volante de 305 HP, motor de 2100 RPM, longitud de hoja 6,39m</v>
          </cell>
          <cell r="F15" t="str">
            <v>Movimiento de tierra</v>
          </cell>
          <cell r="G15">
            <v>289325.90971722925</v>
          </cell>
        </row>
        <row r="16">
          <cell r="C16" t="str">
            <v>C0010052</v>
          </cell>
          <cell r="D16" t="str">
            <v>h</v>
          </cell>
          <cell r="E16" t="str">
            <v>Buldozer, potencia al volante de 140 HP, motor de 2200 RPM, longitud de hoja 4,80m</v>
          </cell>
          <cell r="F16" t="str">
            <v>Movimiento de tierra</v>
          </cell>
          <cell r="G16">
            <v>265535.25329070521</v>
          </cell>
        </row>
        <row r="17">
          <cell r="C17" t="str">
            <v>C0010051</v>
          </cell>
          <cell r="D17" t="str">
            <v>h</v>
          </cell>
          <cell r="E17" t="str">
            <v>Buldozer, Potencia al volante de 80 HP, motor de 2400 RPM, longitud de hoja 3,99m</v>
          </cell>
          <cell r="F17" t="str">
            <v>Movimiento de tierra</v>
          </cell>
          <cell r="G17">
            <v>237284.02383515527</v>
          </cell>
        </row>
        <row r="18">
          <cell r="C18" t="str">
            <v>C0010961</v>
          </cell>
          <cell r="D18" t="str">
            <v>h</v>
          </cell>
          <cell r="E18" t="str">
            <v>Caldera para pintura termoplástica (NTC 4744-2)</v>
          </cell>
          <cell r="F18" t="str">
            <v>Mixto - Herramienta menor</v>
          </cell>
          <cell r="G18">
            <v>121411.05242973175</v>
          </cell>
        </row>
        <row r="19">
          <cell r="C19" t="str">
            <v>C0010125</v>
          </cell>
          <cell r="D19" t="str">
            <v>h</v>
          </cell>
          <cell r="E19" t="str">
            <v>Camabaja capacidad de 30-40 toneladas</v>
          </cell>
          <cell r="F19" t="str">
            <v xml:space="preserve">Transporte – Acarreo </v>
          </cell>
          <cell r="G19">
            <v>323418.87835980841</v>
          </cell>
        </row>
        <row r="20">
          <cell r="C20" t="str">
            <v>C0010100</v>
          </cell>
          <cell r="D20" t="str">
            <v>h</v>
          </cell>
          <cell r="E20" t="str">
            <v>Camión 350 (F-350, Cheyenne 350 o similares)</v>
          </cell>
          <cell r="F20" t="str">
            <v xml:space="preserve">Transporte – Acarreo </v>
          </cell>
          <cell r="G20">
            <v>79060.106092492511</v>
          </cell>
        </row>
        <row r="21">
          <cell r="C21" t="str">
            <v>C0010105</v>
          </cell>
          <cell r="D21" t="str">
            <v>h</v>
          </cell>
          <cell r="E21" t="str">
            <v>Camión con capacidad de 5 ton o superior</v>
          </cell>
          <cell r="F21" t="str">
            <v xml:space="preserve">Transporte – Acarreo </v>
          </cell>
          <cell r="G21">
            <v>81364.407347830595</v>
          </cell>
        </row>
        <row r="22">
          <cell r="C22" t="str">
            <v>C0010110</v>
          </cell>
          <cell r="D22" t="str">
            <v>h</v>
          </cell>
          <cell r="E22" t="str">
            <v xml:space="preserve">Camión de slurry, volumen de depósito de emulsión 4m3 a 6 m3, ancho aproximado 7 m </v>
          </cell>
          <cell r="F22" t="str">
            <v>Asfalto</v>
          </cell>
          <cell r="G22">
            <v>175484.55493058841</v>
          </cell>
        </row>
        <row r="23">
          <cell r="C23" t="str">
            <v>C0010115</v>
          </cell>
          <cell r="D23" t="str">
            <v>h</v>
          </cell>
          <cell r="E23" t="str">
            <v>Camión grúa capacidad 5 toneladas</v>
          </cell>
          <cell r="F23" t="str">
            <v xml:space="preserve">Transporte – Acarreo </v>
          </cell>
          <cell r="G23">
            <v>175083.02343314068</v>
          </cell>
        </row>
        <row r="24">
          <cell r="C24" t="str">
            <v>C0010118</v>
          </cell>
          <cell r="D24" t="str">
            <v>h</v>
          </cell>
          <cell r="E24" t="str">
            <v>Camión mixer</v>
          </cell>
          <cell r="F24" t="str">
            <v>Concreto y mortero</v>
          </cell>
          <cell r="G24">
            <v>176503.91922242267</v>
          </cell>
        </row>
        <row r="25">
          <cell r="C25" t="str">
            <v>C0010120</v>
          </cell>
          <cell r="D25" t="str">
            <v>h</v>
          </cell>
          <cell r="E25" t="str">
            <v>Camioneta de estacas 4x4</v>
          </cell>
          <cell r="F25" t="str">
            <v xml:space="preserve">Transporte – Acarreo </v>
          </cell>
          <cell r="G25">
            <v>60656.116190787725</v>
          </cell>
        </row>
        <row r="26">
          <cell r="C26" t="str">
            <v>C0010124</v>
          </cell>
          <cell r="D26" t="str">
            <v>kg</v>
          </cell>
          <cell r="E26" t="str">
            <v>Camisa metálica para pilote calibre 36 D=1.20m - Recuperable (kg)</v>
          </cell>
          <cell r="F26" t="str">
            <v>Mixto - Herramienta menor</v>
          </cell>
          <cell r="G26">
            <v>12819.046190100027</v>
          </cell>
        </row>
        <row r="27">
          <cell r="C27" t="str">
            <v>C0010123</v>
          </cell>
          <cell r="D27" t="str">
            <v>h</v>
          </cell>
          <cell r="E27" t="str">
            <v>Camisa metálica para pilote calibre 36 D=1m - Recuperable (m)</v>
          </cell>
          <cell r="F27" t="str">
            <v>Mixto - Herramienta menor</v>
          </cell>
          <cell r="G27">
            <v>13563.748144777068</v>
          </cell>
        </row>
        <row r="28">
          <cell r="C28" t="str">
            <v>C0010130</v>
          </cell>
          <cell r="D28" t="str">
            <v>h</v>
          </cell>
          <cell r="E28" t="str">
            <v>Cargador: potencia en el volante 110 hp, clasificación de rpm del motor 2300</v>
          </cell>
          <cell r="F28" t="str">
            <v>Movimiento de tierra</v>
          </cell>
          <cell r="G28">
            <v>240624.397618811</v>
          </cell>
        </row>
        <row r="29">
          <cell r="C29" t="str">
            <v>C0010140</v>
          </cell>
          <cell r="D29" t="str">
            <v>h</v>
          </cell>
          <cell r="E29" t="str">
            <v>Cargador: potencia en el volante 125 hp, clasificación de rpm del motor 2300</v>
          </cell>
          <cell r="F29" t="str">
            <v>Movimiento de tierra</v>
          </cell>
          <cell r="G29">
            <v>244808.84497698914</v>
          </cell>
        </row>
        <row r="30">
          <cell r="C30" t="str">
            <v>C0010150</v>
          </cell>
          <cell r="D30" t="str">
            <v>h</v>
          </cell>
          <cell r="E30" t="str">
            <v>Carrotanque de agua(1000 Galones)</v>
          </cell>
          <cell r="F30" t="str">
            <v>Mixto - Herramienta menor</v>
          </cell>
          <cell r="G30">
            <v>122278.97326473084</v>
          </cell>
        </row>
        <row r="31">
          <cell r="C31" t="str">
            <v>C0010160</v>
          </cell>
          <cell r="D31" t="str">
            <v>h</v>
          </cell>
          <cell r="E31" t="str">
            <v>Carrotanque irrigador de asfalto, 1000 galones de capacidad</v>
          </cell>
          <cell r="F31" t="str">
            <v>Asfalto</v>
          </cell>
          <cell r="G31">
            <v>149137.65376214529</v>
          </cell>
        </row>
        <row r="32">
          <cell r="C32" t="str">
            <v>C0010170</v>
          </cell>
          <cell r="D32" t="str">
            <v>h</v>
          </cell>
          <cell r="E32" t="str">
            <v>Cizalla manual de 90 cm</v>
          </cell>
          <cell r="F32" t="str">
            <v>Mixto - Herramienta menor</v>
          </cell>
          <cell r="G32">
            <v>2728.3060655293193</v>
          </cell>
        </row>
        <row r="33">
          <cell r="C33" t="str">
            <v>C0010214</v>
          </cell>
          <cell r="D33" t="str">
            <v>h</v>
          </cell>
          <cell r="E33" t="str">
            <v>Compactador de rodillo potencia: 80HP, peso: 7 ton</v>
          </cell>
          <cell r="F33" t="str">
            <v xml:space="preserve">Compactación – Nivelación  </v>
          </cell>
          <cell r="G33">
            <v>182466.83896153473</v>
          </cell>
        </row>
        <row r="34">
          <cell r="C34" t="str">
            <v>C0010211</v>
          </cell>
          <cell r="D34" t="str">
            <v>h</v>
          </cell>
          <cell r="E34" t="str">
            <v>Compactador de rodillo potencia: 99 hp, peso: 8 toneladas</v>
          </cell>
          <cell r="F34" t="str">
            <v xml:space="preserve">Compactación – Nivelación  </v>
          </cell>
          <cell r="G34">
            <v>194643.92152473587</v>
          </cell>
        </row>
        <row r="35">
          <cell r="C35" t="str">
            <v>C0010212</v>
          </cell>
          <cell r="D35" t="str">
            <v>h</v>
          </cell>
          <cell r="E35" t="str">
            <v>Compactador de rodillo, potencia 105 hp, peso de 6 toneladas</v>
          </cell>
          <cell r="F35" t="str">
            <v xml:space="preserve">Compactación – Nivelación  </v>
          </cell>
          <cell r="G35">
            <v>174508.31783605256</v>
          </cell>
        </row>
        <row r="36">
          <cell r="C36" t="str">
            <v>C0010200</v>
          </cell>
          <cell r="D36" t="str">
            <v>h</v>
          </cell>
          <cell r="E36" t="str">
            <v>Compactador manual (saltarín) peso de operación (kg.) 52, fuerza de impacto por golpe (KN) 12</v>
          </cell>
          <cell r="F36" t="str">
            <v xml:space="preserve">Compactación – Nivelación  </v>
          </cell>
          <cell r="G36">
            <v>15267.275185713683</v>
          </cell>
        </row>
        <row r="37">
          <cell r="C37" t="str">
            <v>C0010210</v>
          </cell>
          <cell r="D37" t="str">
            <v>h</v>
          </cell>
          <cell r="E37" t="str">
            <v>Compactador manual de rodillo</v>
          </cell>
          <cell r="F37" t="str">
            <v xml:space="preserve">Compactación – Nivelación  </v>
          </cell>
          <cell r="G37">
            <v>38020.040263908479</v>
          </cell>
        </row>
        <row r="38">
          <cell r="C38" t="str">
            <v>C0010220</v>
          </cell>
          <cell r="D38" t="str">
            <v>h</v>
          </cell>
          <cell r="E38" t="str">
            <v>Compactador manual vibratorio (CANGURO) (Apisonadores), potencia aproximada 5 HP</v>
          </cell>
          <cell r="F38" t="str">
            <v xml:space="preserve">Compactación – Nivelación  </v>
          </cell>
          <cell r="G38">
            <v>16625.593789805705</v>
          </cell>
        </row>
        <row r="39">
          <cell r="C39" t="str">
            <v>C0010190</v>
          </cell>
          <cell r="D39" t="str">
            <v>h</v>
          </cell>
          <cell r="E39" t="str">
            <v>Compactador manual vibratorio (rana) con motor de 6 hp</v>
          </cell>
          <cell r="F39" t="str">
            <v xml:space="preserve">Compactación – Nivelación  </v>
          </cell>
          <cell r="G39">
            <v>13134.98820886266</v>
          </cell>
        </row>
        <row r="40">
          <cell r="C40" t="str">
            <v>C0010230</v>
          </cell>
          <cell r="D40" t="str">
            <v>h</v>
          </cell>
          <cell r="E40" t="str">
            <v>Compactador neumático de Potencia 70 HP, peso de 13 ton</v>
          </cell>
          <cell r="F40" t="str">
            <v xml:space="preserve">Compactación – Nivelación  </v>
          </cell>
          <cell r="G40">
            <v>223425.97371016064</v>
          </cell>
        </row>
        <row r="41">
          <cell r="C41" t="str">
            <v>C0010213</v>
          </cell>
          <cell r="D41" t="str">
            <v>h</v>
          </cell>
          <cell r="E41" t="str">
            <v>Compactador neumático peso 3,5 ton</v>
          </cell>
          <cell r="F41" t="str">
            <v xml:space="preserve">Compactación – Nivelación  </v>
          </cell>
          <cell r="G41">
            <v>145332.21635458479</v>
          </cell>
        </row>
        <row r="42">
          <cell r="C42" t="str">
            <v>C0010240</v>
          </cell>
          <cell r="D42" t="str">
            <v>h</v>
          </cell>
          <cell r="E42" t="str">
            <v>Compactador vibratorio potencia aproximada de 15 Kw</v>
          </cell>
          <cell r="F42" t="str">
            <v xml:space="preserve">Compactación – Nivelación  </v>
          </cell>
          <cell r="G42">
            <v>115310.90529657365</v>
          </cell>
        </row>
        <row r="43">
          <cell r="C43" t="str">
            <v>C0010250</v>
          </cell>
          <cell r="D43" t="str">
            <v>h</v>
          </cell>
          <cell r="E43" t="str">
            <v>Compresor (barrido y soplado)</v>
          </cell>
          <cell r="F43" t="str">
            <v>Mixto - Herramienta menor</v>
          </cell>
          <cell r="G43">
            <v>115014.24563360387</v>
          </cell>
        </row>
        <row r="44">
          <cell r="C44" t="str">
            <v>C0010280</v>
          </cell>
          <cell r="D44" t="str">
            <v>h</v>
          </cell>
          <cell r="E44" t="str">
            <v>Compresor para penetrar roca</v>
          </cell>
          <cell r="F44" t="str">
            <v>Mixto - Herramienta menor</v>
          </cell>
          <cell r="G44">
            <v>114846.94843628253</v>
          </cell>
        </row>
        <row r="45">
          <cell r="C45" t="str">
            <v>C0010270</v>
          </cell>
          <cell r="D45" t="str">
            <v>h</v>
          </cell>
          <cell r="E45" t="str">
            <v>Compresor portátil de 70 a 120 HP, con martillo</v>
          </cell>
          <cell r="F45" t="str">
            <v>Mixto - Herramienta menor</v>
          </cell>
          <cell r="G45">
            <v>148197.35793604987</v>
          </cell>
        </row>
        <row r="46">
          <cell r="C46" t="str">
            <v>C0010295</v>
          </cell>
          <cell r="D46" t="str">
            <v>h</v>
          </cell>
          <cell r="E46" t="str">
            <v xml:space="preserve">Cortadora de adoquines </v>
          </cell>
          <cell r="F46" t="str">
            <v>Mixto - Herramienta menor</v>
          </cell>
          <cell r="G46">
            <v>10629.678482779003</v>
          </cell>
        </row>
        <row r="47">
          <cell r="C47" t="str">
            <v>C0010290</v>
          </cell>
          <cell r="D47" t="str">
            <v>h</v>
          </cell>
          <cell r="E47" t="str">
            <v>Cortadora de pavimento, profundidad de corte: 16- 19 cm. capacidad de disco: desde 12" hasta 20" de diámetro</v>
          </cell>
          <cell r="F47" t="str">
            <v>Mixto - Herramienta menor</v>
          </cell>
          <cell r="G47">
            <v>20027.044743426013</v>
          </cell>
        </row>
        <row r="48">
          <cell r="C48" t="str">
            <v>C0010311</v>
          </cell>
          <cell r="D48" t="str">
            <v>h</v>
          </cell>
          <cell r="E48" t="str">
            <v>Derretidora de asfalto (crafco o similar)</v>
          </cell>
          <cell r="F48" t="str">
            <v>Asfalto</v>
          </cell>
          <cell r="G48">
            <v>5122.6693702787261</v>
          </cell>
        </row>
        <row r="49">
          <cell r="C49" t="str">
            <v>C0010300</v>
          </cell>
          <cell r="D49" t="str">
            <v>h</v>
          </cell>
          <cell r="E49" t="str">
            <v>Diferencial de 2 toneladas</v>
          </cell>
          <cell r="F49" t="str">
            <v xml:space="preserve">Carga – Izaje </v>
          </cell>
          <cell r="G49">
            <v>5199.6687795230237</v>
          </cell>
        </row>
        <row r="50">
          <cell r="C50" t="str">
            <v>C0010310</v>
          </cell>
          <cell r="D50" t="str">
            <v>h</v>
          </cell>
          <cell r="E50" t="str">
            <v>Diferencial de 3 toneladas</v>
          </cell>
          <cell r="F50" t="str">
            <v xml:space="preserve">Carga – Izaje </v>
          </cell>
          <cell r="G50">
            <v>5096.7036142421521</v>
          </cell>
        </row>
        <row r="51">
          <cell r="C51" t="str">
            <v>C0010351</v>
          </cell>
          <cell r="D51" t="str">
            <v>h</v>
          </cell>
          <cell r="E51" t="str">
            <v>Equipo autopropulsado para aplicación de pintura termoplástica (NTC 4744-2)</v>
          </cell>
          <cell r="F51" t="str">
            <v>Mixto - Herramienta menor</v>
          </cell>
          <cell r="G51">
            <v>179771.92074481156</v>
          </cell>
        </row>
        <row r="52">
          <cell r="C52" t="str">
            <v>C0010314</v>
          </cell>
          <cell r="D52" t="str">
            <v>h</v>
          </cell>
          <cell r="E52" t="str">
            <v>Equipo de acarreo interno</v>
          </cell>
          <cell r="F52" t="str">
            <v>Mixto - Herramienta menor</v>
          </cell>
          <cell r="G52">
            <v>73924.809923113586</v>
          </cell>
        </row>
        <row r="53">
          <cell r="C53" t="str">
            <v>C0010321</v>
          </cell>
          <cell r="D53" t="str">
            <v>h</v>
          </cell>
          <cell r="E53" t="str">
            <v>Equipo de izaje</v>
          </cell>
          <cell r="F53" t="str">
            <v xml:space="preserve">Carga – Izaje </v>
          </cell>
          <cell r="G53">
            <v>190494.17331518661</v>
          </cell>
        </row>
        <row r="54">
          <cell r="C54" t="str">
            <v>C0010401</v>
          </cell>
          <cell r="D54" t="str">
            <v>u</v>
          </cell>
          <cell r="E54" t="str">
            <v>Equipo de medición (deformímetros eléctricos, mecánicos, celdas de carga, etc.) para prueba de carga</v>
          </cell>
          <cell r="F54" t="str">
            <v>Mixto - Herramienta menor</v>
          </cell>
          <cell r="G54">
            <v>235138.12062867937</v>
          </cell>
        </row>
        <row r="55">
          <cell r="C55" t="str">
            <v>C0010330</v>
          </cell>
          <cell r="D55" t="str">
            <v>h</v>
          </cell>
          <cell r="E55" t="str">
            <v>Equipo de oxicorte y soldadura, capacidad de corte 6"-14"</v>
          </cell>
          <cell r="F55" t="str">
            <v>Mixto - Herramienta menor</v>
          </cell>
          <cell r="G55">
            <v>23724.634076661438</v>
          </cell>
        </row>
        <row r="56">
          <cell r="C56" t="str">
            <v>C0010340</v>
          </cell>
          <cell r="D56" t="str">
            <v>h</v>
          </cell>
          <cell r="E56" t="str">
            <v>Equipo de perforación (TRACKDRILL), potencia aproximada 40 HP, 2100 golpes / minuto</v>
          </cell>
          <cell r="F56" t="str">
            <v>Mixto - Herramienta menor</v>
          </cell>
          <cell r="G56">
            <v>292312.77097594924</v>
          </cell>
        </row>
        <row r="57">
          <cell r="C57" t="str">
            <v>C0010350</v>
          </cell>
          <cell r="D57" t="str">
            <v>h</v>
          </cell>
          <cell r="E57" t="str">
            <v>Equipo de pintura (Compresor). Presión máxima de trabajo 7 HP</v>
          </cell>
          <cell r="F57" t="str">
            <v>Mixto - Herramienta menor</v>
          </cell>
          <cell r="G57">
            <v>25399.096832213585</v>
          </cell>
        </row>
        <row r="58">
          <cell r="C58" t="str">
            <v>C0010352</v>
          </cell>
          <cell r="D58" t="str">
            <v>h</v>
          </cell>
          <cell r="E58" t="str">
            <v>Equipo de rayos X y/o ultrasonido industrial</v>
          </cell>
          <cell r="F58" t="str">
            <v>Mixto - Herramienta menor</v>
          </cell>
          <cell r="G58">
            <v>165829.58564382649</v>
          </cell>
        </row>
        <row r="59">
          <cell r="C59" t="str">
            <v>C0010381</v>
          </cell>
          <cell r="D59" t="str">
            <v>h</v>
          </cell>
          <cell r="E59" t="str">
            <v>Equipo de sandblasting y pintura, compresora 250cfm a 100 psi, pulmón de 70 gal (250 L) para 160 psi</v>
          </cell>
          <cell r="F59" t="str">
            <v>Mixto - Herramienta menor</v>
          </cell>
          <cell r="G59">
            <v>64422.124841698162</v>
          </cell>
        </row>
        <row r="60">
          <cell r="C60" t="str">
            <v>C0010360</v>
          </cell>
          <cell r="D60" t="str">
            <v>h</v>
          </cell>
          <cell r="E60" t="str">
            <v>Equipo de soldadura 250 AMP</v>
          </cell>
          <cell r="F60" t="str">
            <v>Mixto - Herramienta menor</v>
          </cell>
          <cell r="G60">
            <v>20310.960479476704</v>
          </cell>
        </row>
        <row r="61">
          <cell r="C61" t="str">
            <v>C0010365</v>
          </cell>
          <cell r="D61" t="str">
            <v>h</v>
          </cell>
          <cell r="E61" t="str">
            <v>Equipo de soldadura 400 AMP</v>
          </cell>
          <cell r="F61" t="str">
            <v>Mixto - Herramienta menor</v>
          </cell>
          <cell r="G61">
            <v>24646.504666931774</v>
          </cell>
        </row>
        <row r="62">
          <cell r="C62" t="str">
            <v>C0010380</v>
          </cell>
          <cell r="D62" t="str">
            <v>h</v>
          </cell>
          <cell r="E62" t="str">
            <v>Equipo de soldadura 600 AMP</v>
          </cell>
          <cell r="F62" t="str">
            <v>Mixto - Herramienta menor</v>
          </cell>
          <cell r="G62">
            <v>31946.061413719512</v>
          </cell>
        </row>
        <row r="63">
          <cell r="C63" t="str">
            <v>C0010383</v>
          </cell>
          <cell r="D63" t="str">
            <v>h</v>
          </cell>
          <cell r="E63" t="str">
            <v>Equipo de topografía teodolito electrónico con abertura de anteojo de 42- 45 mm. aumento del anteojo: 30x.distancia mínima de enfoque: 1 - 1.5 m. precisión: 5´´</v>
          </cell>
          <cell r="F63" t="str">
            <v>Mixto - Herramienta menor</v>
          </cell>
          <cell r="G63">
            <v>21672.606446826707</v>
          </cell>
        </row>
        <row r="64">
          <cell r="C64" t="str">
            <v>C0010410</v>
          </cell>
          <cell r="D64" t="str">
            <v>h</v>
          </cell>
          <cell r="E64" t="str">
            <v>Esparcidor de gravilla, ancho de esparcimiento 3 - 7.5 m</v>
          </cell>
          <cell r="F64" t="str">
            <v>Mixto - Herramienta menor</v>
          </cell>
          <cell r="G64">
            <v>144573.72208395411</v>
          </cell>
        </row>
        <row r="65">
          <cell r="C65" t="str">
            <v>C0010420</v>
          </cell>
          <cell r="D65" t="str">
            <v>h</v>
          </cell>
          <cell r="E65" t="str">
            <v>Estación Total con precisión angular de 6". Precisión lineal 2 mm ± 2 ppm</v>
          </cell>
          <cell r="F65" t="str">
            <v>Mixto - Herramienta menor</v>
          </cell>
          <cell r="G65">
            <v>27932.074776692636</v>
          </cell>
        </row>
        <row r="66">
          <cell r="C66" t="str">
            <v>C0010441</v>
          </cell>
          <cell r="D66" t="str">
            <v>h</v>
          </cell>
          <cell r="E66" t="str">
            <v>Formaleta metálica para baranda de concreto (m)</v>
          </cell>
          <cell r="F66" t="str">
            <v>Concreto y mortero</v>
          </cell>
          <cell r="G66">
            <v>2167.6106341352265</v>
          </cell>
        </row>
        <row r="67">
          <cell r="C67" t="str">
            <v>C0010445</v>
          </cell>
          <cell r="D67" t="str">
            <v>h</v>
          </cell>
          <cell r="E67" t="str">
            <v>Formaleta metálica para concreto (m2)</v>
          </cell>
          <cell r="F67" t="str">
            <v>Concreto y mortero</v>
          </cell>
          <cell r="G67">
            <v>1306.0125156711711</v>
          </cell>
        </row>
        <row r="68">
          <cell r="C68" t="str">
            <v>C0010443</v>
          </cell>
          <cell r="D68" t="str">
            <v>h</v>
          </cell>
          <cell r="E68" t="str">
            <v>Formaleta metálica para defensa de concreto (m)</v>
          </cell>
          <cell r="F68" t="str">
            <v>Concreto y mortero</v>
          </cell>
          <cell r="G68">
            <v>2346.3374607347769</v>
          </cell>
        </row>
        <row r="69">
          <cell r="C69" t="str">
            <v>C0010447</v>
          </cell>
          <cell r="D69" t="str">
            <v>h</v>
          </cell>
          <cell r="E69" t="str">
            <v>Formaleta metálica para fabricación de paneles de concreto (m2)</v>
          </cell>
          <cell r="F69" t="str">
            <v>Concreto y mortero</v>
          </cell>
          <cell r="G69">
            <v>2277.7710061277803</v>
          </cell>
        </row>
        <row r="70">
          <cell r="C70" t="str">
            <v>C0010430</v>
          </cell>
          <cell r="D70" t="str">
            <v>h</v>
          </cell>
          <cell r="E70" t="str">
            <v>Formaleta metálica para pavimento en concreto hidráulico (m)</v>
          </cell>
          <cell r="F70" t="str">
            <v>Concreto y mortero</v>
          </cell>
          <cell r="G70">
            <v>1472.3839984449628</v>
          </cell>
        </row>
        <row r="71">
          <cell r="C71" t="str">
            <v>C0010435</v>
          </cell>
          <cell r="D71" t="str">
            <v>h</v>
          </cell>
          <cell r="E71" t="str">
            <v>Formaleta metálica para pilotes de concreto prefabricado in situ (m)</v>
          </cell>
          <cell r="F71" t="str">
            <v>Concreto y mortero</v>
          </cell>
          <cell r="G71">
            <v>3736.2151738480993</v>
          </cell>
        </row>
        <row r="72">
          <cell r="C72" t="str">
            <v>C0010450</v>
          </cell>
          <cell r="D72" t="str">
            <v>h</v>
          </cell>
          <cell r="E72" t="str">
            <v>Formaleta para camisa de pilote</v>
          </cell>
          <cell r="F72" t="str">
            <v>Concreto y mortero</v>
          </cell>
          <cell r="G72">
            <v>7272.1393290763108</v>
          </cell>
        </row>
        <row r="73">
          <cell r="C73" t="str">
            <v>C0010455</v>
          </cell>
          <cell r="D73" t="str">
            <v>glo</v>
          </cell>
          <cell r="E73" t="str">
            <v>Formaleta, platina y accesorios (glo)</v>
          </cell>
          <cell r="F73" t="str">
            <v>Concreto y mortero</v>
          </cell>
          <cell r="G73">
            <v>7699.6181172850966</v>
          </cell>
        </row>
        <row r="74">
          <cell r="C74" t="str">
            <v>C0010456</v>
          </cell>
          <cell r="D74" t="str">
            <v>m</v>
          </cell>
          <cell r="E74" t="str">
            <v>Formaleta, platina y accesorios (m)</v>
          </cell>
          <cell r="F74" t="str">
            <v>Concreto y mortero</v>
          </cell>
          <cell r="G74">
            <v>1392.2252989624722</v>
          </cell>
        </row>
        <row r="75">
          <cell r="C75" t="str">
            <v>C0010460</v>
          </cell>
          <cell r="D75" t="str">
            <v>h</v>
          </cell>
          <cell r="E75" t="str">
            <v>Fresadora de pavimento, ancho de trabajo 1.3 m a 1.5 m, potencia aproximada 430 HP, profundidad de corte 30 cm</v>
          </cell>
          <cell r="F75" t="str">
            <v>Asfalto</v>
          </cell>
          <cell r="G75">
            <v>629145.32218510739</v>
          </cell>
        </row>
        <row r="76">
          <cell r="C76" t="str">
            <v>C0010461</v>
          </cell>
          <cell r="D76" t="str">
            <v>h</v>
          </cell>
          <cell r="E76" t="str">
            <v>Fresadora de pavimento, ancho de trabajo 2 m, con tambor especial de puntas de acero de alta dureza, profundidad de corte menor a 2.5 cm para microfresado (W2000 o similares)</v>
          </cell>
          <cell r="F76" t="str">
            <v>Asfalto</v>
          </cell>
          <cell r="G76">
            <v>396452.82539781369</v>
          </cell>
        </row>
        <row r="77">
          <cell r="C77" t="str">
            <v>C0010462</v>
          </cell>
          <cell r="D77" t="str">
            <v>h</v>
          </cell>
          <cell r="E77" t="str">
            <v>Fresadora de pavimento, ancho de trabajo 2 m, potencia aproximada 580 HP, profundidad de corte 30 cm</v>
          </cell>
          <cell r="F77" t="str">
            <v>Asfalto</v>
          </cell>
          <cell r="G77">
            <v>622672.4214972331</v>
          </cell>
        </row>
        <row r="78">
          <cell r="C78" t="str">
            <v>C0010480</v>
          </cell>
          <cell r="D78" t="str">
            <v>h</v>
          </cell>
          <cell r="E78" t="str">
            <v>Gato para tensionamiento, fuerza Max 300 toneladas</v>
          </cell>
          <cell r="F78" t="str">
            <v>Mixto - Herramienta menor</v>
          </cell>
          <cell r="G78">
            <v>275564.89231402607</v>
          </cell>
        </row>
        <row r="79">
          <cell r="C79" t="str">
            <v>C0010500</v>
          </cell>
          <cell r="D79" t="str">
            <v>h</v>
          </cell>
          <cell r="E79" t="str">
            <v>Grúa capacidad 10 toneladas</v>
          </cell>
          <cell r="F79" t="str">
            <v xml:space="preserve">Carga – Izaje </v>
          </cell>
          <cell r="G79">
            <v>240905.86017893234</v>
          </cell>
        </row>
        <row r="80">
          <cell r="C80" t="str">
            <v>C0010490</v>
          </cell>
          <cell r="D80" t="str">
            <v>h</v>
          </cell>
          <cell r="E80" t="str">
            <v>Grúa capacidad 15 toneladas</v>
          </cell>
          <cell r="F80" t="str">
            <v xml:space="preserve">Carga – Izaje </v>
          </cell>
          <cell r="G80">
            <v>290845.67905039684</v>
          </cell>
        </row>
        <row r="81">
          <cell r="C81" t="str">
            <v>C0010520</v>
          </cell>
          <cell r="D81" t="str">
            <v>h</v>
          </cell>
          <cell r="E81" t="str">
            <v>Grúa telescópica capacidad 50 toneladas</v>
          </cell>
          <cell r="F81" t="str">
            <v xml:space="preserve">Carga – Izaje </v>
          </cell>
          <cell r="G81">
            <v>598682.10481729987</v>
          </cell>
        </row>
        <row r="82">
          <cell r="C82" t="str">
            <v>C0010491</v>
          </cell>
          <cell r="D82" t="str">
            <v>h</v>
          </cell>
          <cell r="E82" t="str">
            <v>Grúa torre capacidad 1 tonelada en la punta</v>
          </cell>
          <cell r="F82" t="str">
            <v xml:space="preserve">Carga – Izaje </v>
          </cell>
          <cell r="G82">
            <v>248530.17753073596</v>
          </cell>
        </row>
        <row r="83">
          <cell r="C83" t="str">
            <v>C0010530</v>
          </cell>
          <cell r="D83" t="str">
            <v>h</v>
          </cell>
          <cell r="E83" t="str">
            <v>Guadañadora cilindraje 38-58 cm3</v>
          </cell>
          <cell r="F83" t="str">
            <v>Mixto - Herramienta menor</v>
          </cell>
          <cell r="G83">
            <v>8510.4555353958858</v>
          </cell>
        </row>
        <row r="84">
          <cell r="C84" t="str">
            <v>C0010535</v>
          </cell>
          <cell r="D84" t="str">
            <v>h</v>
          </cell>
          <cell r="E84" t="str">
            <v>Lanza de aire comprimido caliente, velocidad de descargue 1000 m/s, temperatura del aire a presión 1000 °c</v>
          </cell>
          <cell r="F84" t="str">
            <v>Mixto - Herramienta menor</v>
          </cell>
          <cell r="G84">
            <v>102129.50073190582</v>
          </cell>
        </row>
        <row r="85">
          <cell r="C85" t="str">
            <v>C0010544</v>
          </cell>
          <cell r="D85" t="str">
            <v>h</v>
          </cell>
          <cell r="E85" t="str">
            <v>Manómetro cable de acero para bajar la celda</v>
          </cell>
          <cell r="F85" t="str">
            <v>Mixto - Herramienta menor</v>
          </cell>
          <cell r="G85">
            <v>2383324.4015789432</v>
          </cell>
        </row>
        <row r="86">
          <cell r="C86" t="str">
            <v>C0010547</v>
          </cell>
          <cell r="D86" t="str">
            <v>h</v>
          </cell>
          <cell r="E86" t="str">
            <v>Máquina estabilizadora con cámara de tambor rotatorio de paso sencillo</v>
          </cell>
          <cell r="F86" t="str">
            <v>Mixto - Herramienta menor</v>
          </cell>
          <cell r="G86">
            <v>363917.90650684747</v>
          </cell>
        </row>
        <row r="87">
          <cell r="C87" t="str">
            <v>C0010541</v>
          </cell>
          <cell r="D87" t="str">
            <v>h</v>
          </cell>
          <cell r="E87" t="str">
            <v>Máquina hidrosembradora 1000 - 4000 litros</v>
          </cell>
          <cell r="F87" t="str">
            <v>Mixto - Herramienta menor</v>
          </cell>
          <cell r="G87">
            <v>65352.444635130407</v>
          </cell>
        </row>
        <row r="88">
          <cell r="C88" t="str">
            <v>C0010540</v>
          </cell>
          <cell r="D88" t="str">
            <v>h</v>
          </cell>
          <cell r="E88" t="str">
            <v>Máquina térmica para aplicación de adhesivo para tacha</v>
          </cell>
          <cell r="F88" t="str">
            <v>Mixto - Herramienta menor</v>
          </cell>
          <cell r="G88">
            <v>64699.225419300958</v>
          </cell>
        </row>
        <row r="89">
          <cell r="C89" t="str">
            <v>C0010550</v>
          </cell>
          <cell r="D89" t="str">
            <v>h</v>
          </cell>
          <cell r="E89" t="str">
            <v>Mezcladora de concreto tipo trompo</v>
          </cell>
          <cell r="F89" t="str">
            <v>Concreto y mortero</v>
          </cell>
          <cell r="G89">
            <v>11936.496776514739</v>
          </cell>
        </row>
        <row r="90">
          <cell r="C90" t="str">
            <v>C0010555</v>
          </cell>
          <cell r="D90" t="str">
            <v>h</v>
          </cell>
          <cell r="E90" t="str">
            <v>Miniretroexcavadora sobre neumáticos de 37,5 kW</v>
          </cell>
          <cell r="F90" t="str">
            <v>Movimiento de tierra</v>
          </cell>
          <cell r="G90">
            <v>141237.19194815803</v>
          </cell>
        </row>
        <row r="91">
          <cell r="C91" t="str">
            <v>C0010560</v>
          </cell>
          <cell r="D91" t="str">
            <v>h</v>
          </cell>
          <cell r="E91" t="str">
            <v>Montacargas capacidad 2-10 toneladas</v>
          </cell>
          <cell r="F91" t="str">
            <v>Mixto - Herramienta menor</v>
          </cell>
          <cell r="G91">
            <v>124577.27856387506</v>
          </cell>
        </row>
        <row r="92">
          <cell r="C92" t="str">
            <v>C0010570</v>
          </cell>
          <cell r="D92" t="str">
            <v>h</v>
          </cell>
          <cell r="E92" t="str">
            <v>Motobomba 3 pulgadas</v>
          </cell>
          <cell r="F92" t="str">
            <v>Mixto - Herramienta menor</v>
          </cell>
          <cell r="G92">
            <v>12001.616589751276</v>
          </cell>
        </row>
        <row r="93">
          <cell r="C93" t="str">
            <v>C0010580</v>
          </cell>
          <cell r="D93" t="str">
            <v>h</v>
          </cell>
          <cell r="E93" t="str">
            <v>Motobomba 4 pulgadas</v>
          </cell>
          <cell r="F93" t="str">
            <v>Mixto - Herramienta menor</v>
          </cell>
          <cell r="G93">
            <v>14823.479912834742</v>
          </cell>
        </row>
        <row r="94">
          <cell r="C94" t="str">
            <v>C0010590</v>
          </cell>
          <cell r="D94" t="str">
            <v>h</v>
          </cell>
          <cell r="E94" t="str">
            <v xml:space="preserve">Motobomba 6 pulgadas </v>
          </cell>
          <cell r="F94" t="str">
            <v>Mixto - Herramienta menor</v>
          </cell>
          <cell r="G94">
            <v>40559.373324876957</v>
          </cell>
        </row>
        <row r="95">
          <cell r="C95" t="str">
            <v>C0010610</v>
          </cell>
          <cell r="D95" t="str">
            <v>h</v>
          </cell>
          <cell r="E95" t="str">
            <v>Motoniveladora potencia 215 HP, ancho de cuchilla 4,27 m, peso 18 ton</v>
          </cell>
          <cell r="F95" t="str">
            <v xml:space="preserve">Compactación – Nivelación  </v>
          </cell>
          <cell r="G95">
            <v>292985.64603273588</v>
          </cell>
        </row>
        <row r="96">
          <cell r="C96" t="str">
            <v>C0010611</v>
          </cell>
          <cell r="D96" t="str">
            <v>h</v>
          </cell>
          <cell r="E96" t="str">
            <v>Motoniveladora, potencia 140 HP, ancho de cuchilla 3,66 m, peso 11 ton</v>
          </cell>
          <cell r="F96" t="str">
            <v xml:space="preserve">Compactación – Nivelación  </v>
          </cell>
          <cell r="G96">
            <v>260975.30314441025</v>
          </cell>
        </row>
        <row r="97">
          <cell r="C97" t="str">
            <v>C0010620</v>
          </cell>
          <cell r="D97" t="str">
            <v>h</v>
          </cell>
          <cell r="E97" t="str">
            <v>Motosierra, 4.5 HP - 7.1 HP, longitud de espada 45-90 cm</v>
          </cell>
          <cell r="F97" t="str">
            <v>Mixto - Herramienta menor</v>
          </cell>
          <cell r="G97">
            <v>9939.1049230176086</v>
          </cell>
        </row>
        <row r="98">
          <cell r="C98" t="str">
            <v>C0010621</v>
          </cell>
          <cell r="D98" t="str">
            <v>h</v>
          </cell>
          <cell r="E98" t="str">
            <v>Motosoldador, 300 amperios</v>
          </cell>
          <cell r="F98" t="str">
            <v>Mixto - Herramienta menor</v>
          </cell>
          <cell r="G98">
            <v>22757.717524997828</v>
          </cell>
        </row>
        <row r="99">
          <cell r="C99" t="str">
            <v>C0010630</v>
          </cell>
          <cell r="D99" t="str">
            <v>h</v>
          </cell>
          <cell r="E99" t="str">
            <v>Pala auxiliar de piloteadora</v>
          </cell>
          <cell r="F99" t="str">
            <v>Mixto - Herramienta menor</v>
          </cell>
          <cell r="G99">
            <v>432398.85358963761</v>
          </cell>
        </row>
        <row r="100">
          <cell r="C100" t="str">
            <v>C0010640</v>
          </cell>
          <cell r="D100" t="str">
            <v>h</v>
          </cell>
          <cell r="E100" t="str">
            <v>Pala grúa (dragalina) potencia del motor aproximada 320 Kw - 390 Kw, capacidad de carga aproximada 70 -100 toneladas</v>
          </cell>
          <cell r="F100" t="str">
            <v>Movimiento de tierra</v>
          </cell>
          <cell r="G100">
            <v>436620.80915731814</v>
          </cell>
        </row>
        <row r="101">
          <cell r="C101" t="str">
            <v>C0010850</v>
          </cell>
          <cell r="D101" t="str">
            <v>h</v>
          </cell>
          <cell r="E101" t="str">
            <v>Parales-taco metálico o puntal (escamas en concreto)</v>
          </cell>
          <cell r="F101" t="str">
            <v>Mixto - Herramienta menor</v>
          </cell>
          <cell r="G101">
            <v>187.23669077161995</v>
          </cell>
        </row>
        <row r="102">
          <cell r="C102" t="str">
            <v>C0010651</v>
          </cell>
          <cell r="D102" t="str">
            <v>h</v>
          </cell>
          <cell r="E102" t="str">
            <v>Piloteadora potencia mínima de 250KW, fuerza elevadora 200KN</v>
          </cell>
          <cell r="F102" t="str">
            <v>Mixto - Herramienta menor</v>
          </cell>
          <cell r="G102">
            <v>959627.28392544086</v>
          </cell>
        </row>
        <row r="103">
          <cell r="C103" t="str">
            <v>C0010660</v>
          </cell>
          <cell r="D103" t="str">
            <v>h</v>
          </cell>
          <cell r="E103" t="str">
            <v>Planta de asfalto en caliente continua de 120 toneladas de capacidad</v>
          </cell>
          <cell r="F103" t="str">
            <v>Asfalto</v>
          </cell>
          <cell r="G103">
            <v>944206.4870941058</v>
          </cell>
        </row>
        <row r="104">
          <cell r="C104" t="str">
            <v>C0010661</v>
          </cell>
          <cell r="D104" t="str">
            <v>h</v>
          </cell>
          <cell r="E104" t="str">
            <v>Planta de asfalto en caliente móvil discontinua de 60 toneladas de capacidad</v>
          </cell>
          <cell r="F104" t="str">
            <v>Asfalto</v>
          </cell>
          <cell r="G104">
            <v>921818.04821016372</v>
          </cell>
        </row>
        <row r="105">
          <cell r="C105" t="str">
            <v>C0010662</v>
          </cell>
          <cell r="D105" t="str">
            <v>h</v>
          </cell>
          <cell r="E105" t="str">
            <v>Planta de asfalto en frío de 60 toneladas/hora de capacidad</v>
          </cell>
          <cell r="F105" t="str">
            <v>Asfalto</v>
          </cell>
          <cell r="G105">
            <v>489217.02713086182</v>
          </cell>
        </row>
        <row r="106">
          <cell r="C106" t="str">
            <v>C0010665</v>
          </cell>
          <cell r="D106" t="str">
            <v>h</v>
          </cell>
          <cell r="E106" t="str">
            <v>Planta dosificadora (mezcladora) de concreto</v>
          </cell>
          <cell r="F106" t="str">
            <v>Concreto y mortero</v>
          </cell>
          <cell r="G106">
            <v>223728.96212501239</v>
          </cell>
        </row>
        <row r="107">
          <cell r="C107" t="str">
            <v>C0010680</v>
          </cell>
          <cell r="D107" t="str">
            <v>h</v>
          </cell>
          <cell r="E107" t="str">
            <v>Planta eléctrica 3000 watts -4000 watts</v>
          </cell>
          <cell r="F107" t="str">
            <v>Mixto - Herramienta menor</v>
          </cell>
          <cell r="G107">
            <v>17383.576402743434</v>
          </cell>
        </row>
        <row r="108">
          <cell r="C108" t="str">
            <v>C0010670</v>
          </cell>
          <cell r="D108" t="str">
            <v>h</v>
          </cell>
          <cell r="E108" t="str">
            <v>Planta para mezcla de asfalto en frio de 160 toneladas/hora de capacidad</v>
          </cell>
          <cell r="F108" t="str">
            <v>Asfalto</v>
          </cell>
          <cell r="G108">
            <v>622123.47900554282</v>
          </cell>
        </row>
        <row r="109">
          <cell r="C109" t="str">
            <v>C0010690</v>
          </cell>
          <cell r="D109" t="str">
            <v>h</v>
          </cell>
          <cell r="E109" t="str">
            <v>Planta trituradora y unidad de clasificación</v>
          </cell>
          <cell r="F109" t="str">
            <v>Mixto - Herramienta menor</v>
          </cell>
          <cell r="G109">
            <v>820621.86105934833</v>
          </cell>
        </row>
        <row r="110">
          <cell r="C110" t="str">
            <v>C0010704</v>
          </cell>
          <cell r="D110" t="str">
            <v>h</v>
          </cell>
          <cell r="E110" t="str">
            <v>Puente grúa</v>
          </cell>
          <cell r="F110" t="str">
            <v xml:space="preserve">Carga – Izaje </v>
          </cell>
          <cell r="G110">
            <v>425481.67859973537</v>
          </cell>
        </row>
        <row r="111">
          <cell r="C111" t="str">
            <v>C0010710</v>
          </cell>
          <cell r="D111" t="str">
            <v>h</v>
          </cell>
          <cell r="E111" t="str">
            <v>Pulidora (8500 REV)</v>
          </cell>
          <cell r="F111" t="str">
            <v>Mixto - Herramienta menor</v>
          </cell>
          <cell r="G111">
            <v>6122.788004928424</v>
          </cell>
        </row>
        <row r="112">
          <cell r="C112" t="str">
            <v>C0010720</v>
          </cell>
          <cell r="D112" t="str">
            <v>h</v>
          </cell>
          <cell r="E112" t="str">
            <v>Pulvimixer potencia aproximada 500 HP</v>
          </cell>
          <cell r="F112" t="str">
            <v>Mixto - Herramienta menor</v>
          </cell>
          <cell r="G112">
            <v>253381.1307212181</v>
          </cell>
        </row>
        <row r="113">
          <cell r="C113" t="str">
            <v>C0010730</v>
          </cell>
          <cell r="D113" t="str">
            <v>h</v>
          </cell>
          <cell r="E113" t="str">
            <v xml:space="preserve">Recicladora de pavimento potencia aproximada 430 HP </v>
          </cell>
          <cell r="F113" t="str">
            <v>Asfalto</v>
          </cell>
          <cell r="G113">
            <v>777915.57327742153</v>
          </cell>
        </row>
        <row r="114">
          <cell r="C114" t="str">
            <v>C0010740</v>
          </cell>
          <cell r="D114" t="str">
            <v>h</v>
          </cell>
          <cell r="E114" t="str">
            <v>Regla vibratoria de concreto, de longitud de 3 a 5 m, potencia de 6 a 9 HP</v>
          </cell>
          <cell r="F114" t="str">
            <v>Concreto y mortero</v>
          </cell>
          <cell r="G114">
            <v>13700.259354363299</v>
          </cell>
        </row>
        <row r="115">
          <cell r="C115" t="str">
            <v>C0010750</v>
          </cell>
          <cell r="D115" t="str">
            <v>h</v>
          </cell>
          <cell r="E115" t="str">
            <v>Retrocargador, pala de 1,1 m3 de capacidad, profundidad de excavación de 4.400 mm y una altura de 5.680 mm</v>
          </cell>
          <cell r="F115" t="str">
            <v>Movimiento de tierra</v>
          </cell>
          <cell r="G115">
            <v>189536.43759358695</v>
          </cell>
        </row>
        <row r="116">
          <cell r="C116" t="str">
            <v>C0010780</v>
          </cell>
          <cell r="D116" t="str">
            <v>h</v>
          </cell>
          <cell r="E116" t="str">
            <v>Retroexcavadora de pivote central y desplazamiento lateral de mínimo 60 kw de potencia</v>
          </cell>
          <cell r="F116" t="str">
            <v>Movimiento de tierra</v>
          </cell>
          <cell r="G116">
            <v>252458.13831387914</v>
          </cell>
        </row>
        <row r="117">
          <cell r="C117" t="str">
            <v>C0010822</v>
          </cell>
          <cell r="D117" t="str">
            <v>h</v>
          </cell>
          <cell r="E117" t="str">
            <v>Retroexcavadora sobre llantas, motor 62HP, Profundidad de excavación de 5.41 metros</v>
          </cell>
          <cell r="F117" t="str">
            <v>Movimiento de tierra</v>
          </cell>
          <cell r="G117">
            <v>190293.9538806745</v>
          </cell>
        </row>
        <row r="118">
          <cell r="C118" t="str">
            <v>C0010823</v>
          </cell>
          <cell r="D118" t="str">
            <v>h</v>
          </cell>
          <cell r="E118" t="str">
            <v>Retroexcavadora sobre neumáticos de 85 kW, equipada con descabezador hidráulico para pilotes</v>
          </cell>
          <cell r="F118" t="str">
            <v>Movimiento de tierra</v>
          </cell>
          <cell r="G118">
            <v>230726.45721935848</v>
          </cell>
        </row>
        <row r="119">
          <cell r="C119" t="str">
            <v>C0010790</v>
          </cell>
          <cell r="D119" t="str">
            <v>h</v>
          </cell>
          <cell r="E119" t="str">
            <v>Retroexcavadora sobre oruga, potencia 158 kw, balde de 1.5 m3</v>
          </cell>
          <cell r="F119" t="str">
            <v>Movimiento de tierra</v>
          </cell>
          <cell r="G119">
            <v>310243.24065297935</v>
          </cell>
        </row>
        <row r="120">
          <cell r="C120" t="str">
            <v>C0010810</v>
          </cell>
          <cell r="D120" t="str">
            <v>h</v>
          </cell>
          <cell r="E120" t="str">
            <v>Retroexcavadora sobre orugas de profundidad de excavación mínima de 6,0 m, de 80 kw de potencia</v>
          </cell>
          <cell r="F120" t="str">
            <v>Movimiento de tierra</v>
          </cell>
          <cell r="G120">
            <v>256720.80379262587</v>
          </cell>
        </row>
        <row r="121">
          <cell r="C121" t="str">
            <v>C0010765</v>
          </cell>
          <cell r="D121" t="str">
            <v>h</v>
          </cell>
          <cell r="E121" t="str">
            <v>Retroexcavadora, potencia en el volante 78 HP 2200 rpm</v>
          </cell>
          <cell r="F121" t="str">
            <v>Movimiento de tierra</v>
          </cell>
          <cell r="G121">
            <v>215188.18638297505</v>
          </cell>
        </row>
        <row r="122">
          <cell r="C122" t="str">
            <v>C0010840</v>
          </cell>
          <cell r="D122" t="str">
            <v>h</v>
          </cell>
          <cell r="E122" t="str">
            <v>Ruteadora para asfalto, potencia mínima 15 kW</v>
          </cell>
          <cell r="F122" t="str">
            <v>Asfalto</v>
          </cell>
          <cell r="G122">
            <v>8591.5757595589039</v>
          </cell>
        </row>
        <row r="123">
          <cell r="C123" t="str">
            <v>C0010841</v>
          </cell>
          <cell r="D123" t="str">
            <v>h</v>
          </cell>
          <cell r="E123" t="str">
            <v>Sensor de Impacto para prueba de integridad sobre pilotes tipo</v>
          </cell>
          <cell r="F123" t="str">
            <v>Mixto - Herramienta menor</v>
          </cell>
          <cell r="G123">
            <v>171792.56098487915</v>
          </cell>
        </row>
        <row r="124">
          <cell r="C124" t="str">
            <v>C0010845</v>
          </cell>
          <cell r="D124" t="str">
            <v>h</v>
          </cell>
          <cell r="E124" t="str">
            <v>Shuttle buggy</v>
          </cell>
          <cell r="F124" t="str">
            <v>Mixto - Herramienta menor</v>
          </cell>
          <cell r="G124">
            <v>44580.170041953897</v>
          </cell>
        </row>
        <row r="125">
          <cell r="C125" t="str">
            <v>C0010847</v>
          </cell>
          <cell r="D125" t="str">
            <v>h</v>
          </cell>
          <cell r="E125" t="str">
            <v>Silo para almacenamiento de concreto, capacidad 10 m3</v>
          </cell>
          <cell r="F125" t="str">
            <v>Concreto y mortero</v>
          </cell>
          <cell r="G125">
            <v>57888.035118480409</v>
          </cell>
        </row>
        <row r="126">
          <cell r="C126" t="str">
            <v>C0010854</v>
          </cell>
          <cell r="D126" t="str">
            <v>h</v>
          </cell>
          <cell r="E126" t="str">
            <v>Taladro de 1/2", pulidora, lijadora y circular</v>
          </cell>
          <cell r="F126" t="str">
            <v>Mixto - Herramienta menor</v>
          </cell>
          <cell r="G126">
            <v>5764.2152658977284</v>
          </cell>
        </row>
        <row r="127">
          <cell r="C127" t="str">
            <v>C0010855</v>
          </cell>
          <cell r="D127" t="str">
            <v>h</v>
          </cell>
          <cell r="E127" t="str">
            <v>Taladro industrial (columna, de árbol o similares)</v>
          </cell>
          <cell r="F127" t="str">
            <v>Mixto - Herramienta menor</v>
          </cell>
          <cell r="G127">
            <v>8359.9405015784087</v>
          </cell>
        </row>
        <row r="128">
          <cell r="C128" t="str">
            <v>C0010859</v>
          </cell>
          <cell r="D128" t="str">
            <v>u</v>
          </cell>
          <cell r="E128" t="str">
            <v>Tara (Recebo, Agua, Etc.)</v>
          </cell>
          <cell r="F128" t="str">
            <v>Mixto - Herramienta menor</v>
          </cell>
          <cell r="G128">
            <v>335079.18237106642</v>
          </cell>
        </row>
        <row r="129">
          <cell r="C129" t="str">
            <v>C0010911</v>
          </cell>
          <cell r="D129" t="str">
            <v>h</v>
          </cell>
          <cell r="E129" t="str">
            <v>Terminadora de asfalto (Finisher), potencia 130 HP, peso 15 ton.</v>
          </cell>
          <cell r="F129" t="str">
            <v>Asfalto</v>
          </cell>
          <cell r="G129">
            <v>315136.09458172641</v>
          </cell>
        </row>
        <row r="130">
          <cell r="C130" t="str">
            <v>C0010910</v>
          </cell>
          <cell r="D130" t="str">
            <v>h</v>
          </cell>
          <cell r="E130" t="str">
            <v>Terminadora de asfalto (Finisher), potencia en el volante 174 HP, R=20M3/H, velocidad de desplazamiento 114 m/min</v>
          </cell>
          <cell r="F130" t="str">
            <v>Asfalto</v>
          </cell>
          <cell r="G130">
            <v>354424.55407913023</v>
          </cell>
        </row>
        <row r="131">
          <cell r="C131" t="str">
            <v>C0010920</v>
          </cell>
          <cell r="D131" t="str">
            <v>h</v>
          </cell>
          <cell r="E131" t="str">
            <v>Vehículo delineador para aplicación de pintura con mínimo 2 boquillas (NTC 4744-2)</v>
          </cell>
          <cell r="F131" t="str">
            <v>Mixto - Herramienta menor</v>
          </cell>
          <cell r="G131">
            <v>232706.13015209485</v>
          </cell>
        </row>
        <row r="132">
          <cell r="C132" t="str">
            <v>C0010922</v>
          </cell>
          <cell r="D132" t="str">
            <v>h</v>
          </cell>
          <cell r="E132" t="str">
            <v>Vibrador de concreto, potencia aproximada de 3 hp, mangueras de 4 a 6 metros</v>
          </cell>
          <cell r="F132" t="str">
            <v>Concreto y mortero</v>
          </cell>
          <cell r="G132">
            <v>10731.865053596628</v>
          </cell>
        </row>
        <row r="133">
          <cell r="C133" t="str">
            <v>C0010923</v>
          </cell>
          <cell r="D133" t="str">
            <v>h</v>
          </cell>
          <cell r="E133" t="str">
            <v>Vibrocompactador, potencia 153 HP, peso 10 ton</v>
          </cell>
          <cell r="F133" t="str">
            <v xml:space="preserve">Compactación – Nivelación  </v>
          </cell>
          <cell r="G133">
            <v>193330.05197506701</v>
          </cell>
        </row>
        <row r="134">
          <cell r="C134" t="str">
            <v>C0010180</v>
          </cell>
          <cell r="D134" t="str">
            <v>h</v>
          </cell>
          <cell r="E134" t="str">
            <v>Vibrocompactador, tipo benitìn, de peso 700 kg a 1.5 toneladas</v>
          </cell>
          <cell r="F134" t="str">
            <v xml:space="preserve">Compactación – Nivelación  </v>
          </cell>
          <cell r="G134">
            <v>80511.67215759361</v>
          </cell>
        </row>
        <row r="135">
          <cell r="C135" t="str">
            <v>C0010958</v>
          </cell>
          <cell r="D135" t="str">
            <v>h</v>
          </cell>
          <cell r="E135" t="str">
            <v>Volqueta 14 m3</v>
          </cell>
          <cell r="F135" t="str">
            <v xml:space="preserve">Transporte – Acarreo </v>
          </cell>
          <cell r="G135">
            <v>200390.56911320254</v>
          </cell>
        </row>
        <row r="136">
          <cell r="C136" t="str">
            <v>C0010960</v>
          </cell>
          <cell r="D136" t="str">
            <v>h</v>
          </cell>
          <cell r="E136" t="str">
            <v>Volqueta 6 m3</v>
          </cell>
          <cell r="F136" t="str">
            <v xml:space="preserve">Transporte – Acarreo </v>
          </cell>
          <cell r="G136">
            <v>118649.36612516506</v>
          </cell>
        </row>
        <row r="137">
          <cell r="C137" t="str">
            <v>C0010959</v>
          </cell>
          <cell r="D137" t="str">
            <v>h</v>
          </cell>
          <cell r="E137" t="str">
            <v>Volqueta 7 m3</v>
          </cell>
          <cell r="F137" t="str">
            <v xml:space="preserve">Transporte – Acarreo </v>
          </cell>
          <cell r="G137">
            <v>123881.2635032644</v>
          </cell>
        </row>
        <row r="138">
          <cell r="C138" t="str">
            <v>C0011010</v>
          </cell>
          <cell r="D138" t="str">
            <v>h</v>
          </cell>
          <cell r="E138" t="str">
            <v>Compresor portátil de 70 a 120 HP, con dos (2) martillos</v>
          </cell>
          <cell r="F138" t="str">
            <v>Mixto - Herramienta menor</v>
          </cell>
          <cell r="G138">
            <v>124354.44852611773</v>
          </cell>
        </row>
        <row r="139">
          <cell r="C139" t="str">
            <v>C0011020</v>
          </cell>
          <cell r="D139" t="str">
            <v>h</v>
          </cell>
          <cell r="E139" t="str">
            <v>Bomba de Achique 3 - 4 Hp (Electrobomba)</v>
          </cell>
          <cell r="F139" t="str">
            <v>Concreto y mortero</v>
          </cell>
          <cell r="G139">
            <v>7834.8276749395209</v>
          </cell>
        </row>
        <row r="140">
          <cell r="C140" t="str">
            <v>C0011030</v>
          </cell>
          <cell r="D140" t="str">
            <v>h</v>
          </cell>
          <cell r="E140" t="str">
            <v>Máquina de mortero celular, incluye mixers, bomba de inyección, compresor, etc.</v>
          </cell>
          <cell r="F140" t="str">
            <v>Concreto y mortero</v>
          </cell>
          <cell r="G140">
            <v>162404.52631484636</v>
          </cell>
        </row>
        <row r="141">
          <cell r="C141" t="str">
            <v>C0011040</v>
          </cell>
          <cell r="D141" t="str">
            <v>h</v>
          </cell>
          <cell r="E141" t="str">
            <v>Maquina cosedora portatil para instalacion geosinteticos</v>
          </cell>
          <cell r="F141" t="str">
            <v>Mixto - Herramienta menor</v>
          </cell>
          <cell r="G141">
            <v>72540.094973568674</v>
          </cell>
        </row>
        <row r="142">
          <cell r="C142" t="str">
            <v>C0011050</v>
          </cell>
          <cell r="D142" t="str">
            <v>h</v>
          </cell>
          <cell r="E142" t="str">
            <v>Formaleta metálica para megabolsas (4.25m de largo X 2.25m de ancho X 1.30m de alto)</v>
          </cell>
          <cell r="F142" t="str">
            <v>Mixto - Herramienta menor</v>
          </cell>
          <cell r="G142">
            <v>8157.1336797777976</v>
          </cell>
        </row>
        <row r="143">
          <cell r="C143" t="str">
            <v>C0011060</v>
          </cell>
          <cell r="D143" t="str">
            <v>h</v>
          </cell>
          <cell r="E143" t="str">
            <v>Grúa telescópica capacidad de elevación de 100Tn</v>
          </cell>
          <cell r="F143" t="str">
            <v xml:space="preserve">Carga – Izaje </v>
          </cell>
          <cell r="G143">
            <v>1085510.7069259027</v>
          </cell>
        </row>
        <row r="144">
          <cell r="C144" t="str">
            <v>C0011070</v>
          </cell>
          <cell r="D144" t="str">
            <v>h</v>
          </cell>
          <cell r="E144" t="str">
            <v>sistema Robot de pose (retro hidraulica de 12 ton + abrazadera )</v>
          </cell>
          <cell r="F144" t="str">
            <v xml:space="preserve">Carga – Izaje </v>
          </cell>
          <cell r="G144">
            <v>116582.29549323538</v>
          </cell>
        </row>
        <row r="145">
          <cell r="C145" t="str">
            <v>C0011080</v>
          </cell>
          <cell r="D145" t="str">
            <v>h</v>
          </cell>
          <cell r="E145" t="str">
            <v>Sopladora</v>
          </cell>
          <cell r="F145" t="str">
            <v>Mixto - Herramienta menor</v>
          </cell>
          <cell r="G145">
            <v>6217.7224263058861</v>
          </cell>
        </row>
        <row r="146">
          <cell r="C146" t="str">
            <v>C0011090</v>
          </cell>
          <cell r="D146" t="str">
            <v>h</v>
          </cell>
          <cell r="E146" t="str">
            <v>Generador eléctrico (fuente del taladro)</v>
          </cell>
          <cell r="F146" t="str">
            <v>Mixto - Herramienta menor</v>
          </cell>
          <cell r="G146">
            <v>9015.6975181435355</v>
          </cell>
        </row>
        <row r="147">
          <cell r="C147" t="str">
            <v>C0011100</v>
          </cell>
          <cell r="D147" t="str">
            <v>h</v>
          </cell>
          <cell r="E147" t="str">
            <v>Hincador o martinete hidraulico 5-9 t para hinca de pilotes prefabricados montado sobre grua u oruga</v>
          </cell>
          <cell r="F147" t="str">
            <v>Mixto - Herramienta menor</v>
          </cell>
          <cell r="G147">
            <v>682758.77304900996</v>
          </cell>
        </row>
        <row r="148">
          <cell r="D148"/>
          <cell r="G148"/>
        </row>
        <row r="149">
          <cell r="G149"/>
        </row>
        <row r="150">
          <cell r="G150"/>
        </row>
        <row r="151">
          <cell r="G151"/>
        </row>
      </sheetData>
      <sheetData sheetId="6"/>
      <sheetData sheetId="7">
        <row r="15">
          <cell r="C15" t="str">
            <v>A0100030</v>
          </cell>
          <cell r="D15" t="str">
            <v>día</v>
          </cell>
          <cell r="E15" t="str">
            <v xml:space="preserve">Maestro </v>
          </cell>
          <cell r="F15">
            <v>178833.33333333331</v>
          </cell>
        </row>
        <row r="16">
          <cell r="C16" t="str">
            <v>A0100150</v>
          </cell>
          <cell r="D16" t="str">
            <v>día</v>
          </cell>
          <cell r="E16" t="str">
            <v>Ayudante</v>
          </cell>
          <cell r="F16">
            <v>75110</v>
          </cell>
        </row>
        <row r="17">
          <cell r="C17" t="str">
            <v>A0100190</v>
          </cell>
          <cell r="D17" t="str">
            <v>día</v>
          </cell>
          <cell r="E17" t="str">
            <v>Almacenista</v>
          </cell>
          <cell r="F17">
            <v>75110</v>
          </cell>
        </row>
        <row r="18">
          <cell r="C18" t="str">
            <v>A0030010</v>
          </cell>
          <cell r="D18" t="str">
            <v>día</v>
          </cell>
          <cell r="E18" t="str">
            <v>Obrero</v>
          </cell>
          <cell r="F18">
            <v>71533.333333333328</v>
          </cell>
        </row>
        <row r="19">
          <cell r="C19" t="str">
            <v>A0030020</v>
          </cell>
          <cell r="D19" t="str">
            <v>día</v>
          </cell>
          <cell r="E19" t="str">
            <v>Obrero (2)</v>
          </cell>
          <cell r="F19">
            <v>143066.66666666666</v>
          </cell>
        </row>
        <row r="20">
          <cell r="C20" t="str">
            <v>A0030030</v>
          </cell>
          <cell r="D20" t="str">
            <v>día</v>
          </cell>
          <cell r="E20" t="str">
            <v>Obrero (3)</v>
          </cell>
          <cell r="F20">
            <v>214600</v>
          </cell>
        </row>
        <row r="21">
          <cell r="C21" t="str">
            <v>A0030040</v>
          </cell>
          <cell r="D21" t="str">
            <v>día</v>
          </cell>
          <cell r="E21" t="str">
            <v>Obrero (4)</v>
          </cell>
          <cell r="F21">
            <v>286133.33333333331</v>
          </cell>
        </row>
        <row r="22">
          <cell r="C22" t="str">
            <v>A0030050</v>
          </cell>
          <cell r="D22" t="str">
            <v>día</v>
          </cell>
          <cell r="E22" t="str">
            <v>Obrero (5)</v>
          </cell>
          <cell r="F22">
            <v>357666.66666666663</v>
          </cell>
        </row>
        <row r="23">
          <cell r="C23" t="str">
            <v>A0030060</v>
          </cell>
          <cell r="D23" t="str">
            <v>día</v>
          </cell>
          <cell r="E23" t="str">
            <v>Obrero (6)</v>
          </cell>
          <cell r="F23">
            <v>429200</v>
          </cell>
        </row>
        <row r="24">
          <cell r="C24" t="str">
            <v>A0030070</v>
          </cell>
          <cell r="D24" t="str">
            <v>día</v>
          </cell>
          <cell r="E24" t="str">
            <v>Obrero (7)</v>
          </cell>
          <cell r="F24">
            <v>500733.33333333331</v>
          </cell>
        </row>
        <row r="25">
          <cell r="C25" t="str">
            <v>A0030080</v>
          </cell>
          <cell r="D25" t="str">
            <v>día</v>
          </cell>
          <cell r="E25" t="str">
            <v>Obrero (8)</v>
          </cell>
          <cell r="F25">
            <v>572266.66666666663</v>
          </cell>
        </row>
        <row r="26">
          <cell r="C26" t="str">
            <v>A0030090</v>
          </cell>
          <cell r="D26" t="str">
            <v>día</v>
          </cell>
          <cell r="E26" t="str">
            <v>Obrero (9)</v>
          </cell>
          <cell r="F26">
            <v>643800</v>
          </cell>
        </row>
        <row r="27">
          <cell r="C27" t="str">
            <v>A0030100</v>
          </cell>
          <cell r="D27" t="str">
            <v>día</v>
          </cell>
          <cell r="E27" t="str">
            <v>Obrero (10)</v>
          </cell>
          <cell r="F27">
            <v>715333.33333333326</v>
          </cell>
        </row>
        <row r="28">
          <cell r="C28" t="str">
            <v>A0100060</v>
          </cell>
          <cell r="D28" t="str">
            <v>día</v>
          </cell>
          <cell r="E28" t="str">
            <v>Obrero (prueba de carga)</v>
          </cell>
          <cell r="F28">
            <v>75110</v>
          </cell>
        </row>
        <row r="29">
          <cell r="C29" t="str">
            <v>A0100200</v>
          </cell>
          <cell r="D29" t="str">
            <v>día</v>
          </cell>
          <cell r="E29" t="str">
            <v xml:space="preserve">Obrero de hincado </v>
          </cell>
          <cell r="F29">
            <v>71533.333333333328</v>
          </cell>
        </row>
        <row r="30">
          <cell r="C30" t="str">
            <v>A0030120</v>
          </cell>
          <cell r="D30" t="str">
            <v>día</v>
          </cell>
          <cell r="E30" t="str">
            <v>Obreros de hincado (2)</v>
          </cell>
          <cell r="F30">
            <v>133767.33333333334</v>
          </cell>
        </row>
        <row r="31">
          <cell r="C31" t="str">
            <v>A0100210</v>
          </cell>
          <cell r="D31" t="str">
            <v>día</v>
          </cell>
          <cell r="E31" t="str">
            <v xml:space="preserve">Obrero de izado </v>
          </cell>
          <cell r="F31">
            <v>71533.333333333328</v>
          </cell>
        </row>
        <row r="32">
          <cell r="C32" t="str">
            <v>A0030110</v>
          </cell>
          <cell r="D32" t="str">
            <v>día</v>
          </cell>
          <cell r="E32" t="str">
            <v>Obreros de izado (2)</v>
          </cell>
          <cell r="F32">
            <v>133767.33333333334</v>
          </cell>
        </row>
        <row r="33">
          <cell r="C33" t="str">
            <v>A0040010</v>
          </cell>
          <cell r="D33" t="str">
            <v>día</v>
          </cell>
          <cell r="E33" t="str">
            <v>Oficial</v>
          </cell>
          <cell r="F33">
            <v>121606.66666666666</v>
          </cell>
        </row>
        <row r="34">
          <cell r="C34" t="str">
            <v>A0040020</v>
          </cell>
          <cell r="D34" t="str">
            <v>día</v>
          </cell>
          <cell r="E34" t="str">
            <v>Oficial (2)</v>
          </cell>
          <cell r="F34">
            <v>243213.33333333331</v>
          </cell>
        </row>
        <row r="35">
          <cell r="C35" t="str">
            <v>A0040030</v>
          </cell>
          <cell r="D35" t="str">
            <v>día</v>
          </cell>
          <cell r="E35" t="str">
            <v>Oficial (3)</v>
          </cell>
          <cell r="F35">
            <v>364819.99999999994</v>
          </cell>
        </row>
        <row r="36">
          <cell r="C36" t="str">
            <v>A0100050</v>
          </cell>
          <cell r="D36" t="str">
            <v>día</v>
          </cell>
          <cell r="E36" t="str">
            <v>Oficial + 3 Ayudantes (armado e inyección de anclajes)</v>
          </cell>
          <cell r="F36">
            <v>346936.66666666663</v>
          </cell>
        </row>
        <row r="37">
          <cell r="C37" t="str">
            <v>A0041000</v>
          </cell>
          <cell r="D37" t="str">
            <v>día</v>
          </cell>
          <cell r="E37" t="str">
            <v>Oficial experto en desmontaje</v>
          </cell>
          <cell r="F37">
            <v>143066.66666666666</v>
          </cell>
        </row>
        <row r="38">
          <cell r="C38" t="str">
            <v>A0041001</v>
          </cell>
          <cell r="D38" t="str">
            <v>día</v>
          </cell>
          <cell r="E38" t="str">
            <v>Oficial experto en explosivos</v>
          </cell>
          <cell r="F38">
            <v>146643.33333333331</v>
          </cell>
        </row>
        <row r="39">
          <cell r="C39" t="str">
            <v>A0041002</v>
          </cell>
          <cell r="D39" t="str">
            <v>día</v>
          </cell>
          <cell r="E39" t="str">
            <v xml:space="preserve">Oficial  Obrero (3) Cuadrilla de un oficial y 3 Obreros. </v>
          </cell>
          <cell r="F39">
            <v>336206.66666666663</v>
          </cell>
        </row>
        <row r="40">
          <cell r="C40" t="str">
            <v>A0041008</v>
          </cell>
          <cell r="D40" t="str">
            <v>día</v>
          </cell>
          <cell r="E40" t="str">
            <v>1 Oficial y 1 Obrero.</v>
          </cell>
          <cell r="F40">
            <v>193140</v>
          </cell>
        </row>
        <row r="41">
          <cell r="C41" t="str">
            <v>A0041004</v>
          </cell>
          <cell r="D41" t="str">
            <v>día</v>
          </cell>
          <cell r="E41" t="str">
            <v>Cuadrilla de Un Oficial y (2) Obreros.</v>
          </cell>
          <cell r="F41">
            <v>264673.33333333331</v>
          </cell>
        </row>
        <row r="42">
          <cell r="C42" t="str">
            <v>A0041006</v>
          </cell>
          <cell r="D42" t="str">
            <v>día</v>
          </cell>
          <cell r="E42" t="str">
            <v>Cuadrilla de un oficial y (4) Obreros.</v>
          </cell>
          <cell r="F42">
            <v>407740</v>
          </cell>
        </row>
        <row r="43">
          <cell r="C43" t="str">
            <v>A0100010</v>
          </cell>
          <cell r="D43" t="str">
            <v>día</v>
          </cell>
          <cell r="E43" t="str">
            <v>Cuadrilla de desmontaje (10 personas)</v>
          </cell>
          <cell r="F43">
            <v>670267.33333333326</v>
          </cell>
        </row>
        <row r="44">
          <cell r="C44" t="str">
            <v>A0100180</v>
          </cell>
          <cell r="D44" t="str">
            <v>día</v>
          </cell>
          <cell r="E44" t="str">
            <v>Cuadrilla de fabricación</v>
          </cell>
          <cell r="F44">
            <v>365535.33333333331</v>
          </cell>
        </row>
        <row r="45">
          <cell r="C45" t="str">
            <v>A0010010</v>
          </cell>
          <cell r="D45" t="str">
            <v>día</v>
          </cell>
          <cell r="E45" t="str">
            <v>Cadenero</v>
          </cell>
          <cell r="F45">
            <v>82263.333333333328</v>
          </cell>
        </row>
        <row r="46">
          <cell r="C46" t="str">
            <v>A0100240</v>
          </cell>
          <cell r="D46" t="str">
            <v>día</v>
          </cell>
          <cell r="E46" t="str">
            <v>Cadeneros (2)</v>
          </cell>
          <cell r="F46">
            <v>164526.66666666666</v>
          </cell>
        </row>
        <row r="47">
          <cell r="C47" t="str">
            <v>A0100220</v>
          </cell>
          <cell r="D47" t="str">
            <v>día</v>
          </cell>
          <cell r="E47" t="str">
            <v>Carpintero</v>
          </cell>
          <cell r="F47">
            <v>143066.66666666666</v>
          </cell>
        </row>
        <row r="48">
          <cell r="C48" t="str">
            <v>A0100130</v>
          </cell>
          <cell r="D48" t="str">
            <v>día</v>
          </cell>
          <cell r="E48" t="str">
            <v>Armador</v>
          </cell>
          <cell r="F48">
            <v>75110</v>
          </cell>
        </row>
        <row r="49">
          <cell r="C49" t="str">
            <v>A0050010</v>
          </cell>
          <cell r="D49" t="str">
            <v>día</v>
          </cell>
          <cell r="E49" t="str">
            <v>Paletero</v>
          </cell>
          <cell r="F49">
            <v>71533.333333333328</v>
          </cell>
        </row>
        <row r="50">
          <cell r="C50" t="str">
            <v>A0050020</v>
          </cell>
          <cell r="D50" t="str">
            <v>día</v>
          </cell>
          <cell r="E50" t="str">
            <v>Paletero (2)</v>
          </cell>
          <cell r="F50">
            <v>143066.66666666666</v>
          </cell>
        </row>
        <row r="51">
          <cell r="C51" t="str">
            <v>A0070010</v>
          </cell>
          <cell r="D51" t="str">
            <v>día</v>
          </cell>
          <cell r="E51" t="str">
            <v>Rastrillero</v>
          </cell>
          <cell r="F51">
            <v>91562.666666666657</v>
          </cell>
        </row>
        <row r="52">
          <cell r="C52" t="str">
            <v>A0070020</v>
          </cell>
          <cell r="D52" t="str">
            <v>día</v>
          </cell>
          <cell r="E52" t="str">
            <v>Rastrilleros (2)</v>
          </cell>
          <cell r="F52">
            <v>183125.33333333331</v>
          </cell>
        </row>
        <row r="53">
          <cell r="C53" t="str">
            <v>A0100140</v>
          </cell>
          <cell r="D53" t="str">
            <v>día</v>
          </cell>
          <cell r="E53" t="str">
            <v>Cortador</v>
          </cell>
          <cell r="F53">
            <v>92993.333333333328</v>
          </cell>
        </row>
        <row r="54">
          <cell r="C54" t="str">
            <v>A0100092</v>
          </cell>
          <cell r="D54" t="str">
            <v>día</v>
          </cell>
          <cell r="E54" t="str">
            <v>Operador prueba de integridad</v>
          </cell>
          <cell r="F54">
            <v>152365.99999999997</v>
          </cell>
        </row>
        <row r="55">
          <cell r="C55" t="str">
            <v>A0100280</v>
          </cell>
          <cell r="D55" t="str">
            <v>día</v>
          </cell>
          <cell r="E55" t="str">
            <v xml:space="preserve">Operador de maquinaria pesada </v>
          </cell>
          <cell r="F55">
            <v>152365.99999999997</v>
          </cell>
        </row>
        <row r="56">
          <cell r="C56" t="str">
            <v>A0060010</v>
          </cell>
          <cell r="D56" t="str">
            <v>día</v>
          </cell>
          <cell r="E56" t="str">
            <v>Perforador</v>
          </cell>
          <cell r="F56">
            <v>121606.66666666666</v>
          </cell>
        </row>
        <row r="57">
          <cell r="C57" t="str">
            <v>A0100040</v>
          </cell>
          <cell r="D57" t="str">
            <v>día</v>
          </cell>
          <cell r="E57" t="str">
            <v>Perforador + Ayudante1 + Ayudante2</v>
          </cell>
          <cell r="F57">
            <v>271826.66666666663</v>
          </cell>
        </row>
        <row r="58">
          <cell r="C58" t="str">
            <v>A0080010</v>
          </cell>
          <cell r="D58" t="str">
            <v>día</v>
          </cell>
          <cell r="E58" t="str">
            <v>Soldador</v>
          </cell>
          <cell r="F58">
            <v>121606.66666666666</v>
          </cell>
        </row>
        <row r="59">
          <cell r="C59" t="str">
            <v>A0010083</v>
          </cell>
          <cell r="D59" t="str">
            <v>día</v>
          </cell>
          <cell r="E59" t="str">
            <v>Soldador (2)</v>
          </cell>
          <cell r="F59">
            <v>243213.33333333331</v>
          </cell>
        </row>
        <row r="60">
          <cell r="C60" t="str">
            <v>A0080012</v>
          </cell>
          <cell r="D60" t="str">
            <v>día</v>
          </cell>
          <cell r="E60" t="str">
            <v>Soldador 1A</v>
          </cell>
          <cell r="F60">
            <v>153081.33333333334</v>
          </cell>
        </row>
        <row r="61">
          <cell r="C61" t="str">
            <v>A0100090</v>
          </cell>
          <cell r="D61" t="str">
            <v>día</v>
          </cell>
          <cell r="E61" t="str">
            <v>Soldador experto en montaje y pruebas</v>
          </cell>
          <cell r="F61">
            <v>153081.33333333334</v>
          </cell>
        </row>
        <row r="62">
          <cell r="C62" t="str">
            <v>A0040110</v>
          </cell>
          <cell r="D62" t="str">
            <v>día</v>
          </cell>
          <cell r="E62" t="str">
            <v>Celador</v>
          </cell>
          <cell r="F62">
            <v>71533.333333333328</v>
          </cell>
        </row>
        <row r="63">
          <cell r="C63" t="str">
            <v>A0100160</v>
          </cell>
          <cell r="D63" t="str">
            <v>día</v>
          </cell>
          <cell r="E63" t="str">
            <v xml:space="preserve">Inspector </v>
          </cell>
          <cell r="F63">
            <v>114453.33333333333</v>
          </cell>
        </row>
        <row r="64">
          <cell r="C64" t="str">
            <v>A0020010</v>
          </cell>
          <cell r="D64" t="str">
            <v>día</v>
          </cell>
          <cell r="E64" t="str">
            <v>Inspector de fabricación y montaje</v>
          </cell>
          <cell r="F64">
            <v>143066.66666666666</v>
          </cell>
        </row>
        <row r="65">
          <cell r="C65" t="str">
            <v>A0100260</v>
          </cell>
          <cell r="D65" t="str">
            <v>día</v>
          </cell>
          <cell r="E65" t="str">
            <v>Técnico electricista</v>
          </cell>
          <cell r="F65">
            <v>114453.33333333333</v>
          </cell>
        </row>
        <row r="66">
          <cell r="C66" t="str">
            <v>A0100250</v>
          </cell>
          <cell r="D66" t="str">
            <v>día</v>
          </cell>
          <cell r="E66" t="str">
            <v>Técnico y/o profesionale HSEQ para obra</v>
          </cell>
          <cell r="F66">
            <v>107300</v>
          </cell>
        </row>
        <row r="67">
          <cell r="C67" t="str">
            <v>A0090010</v>
          </cell>
          <cell r="D67" t="str">
            <v>día</v>
          </cell>
          <cell r="E67" t="str">
            <v>Topógrafo</v>
          </cell>
          <cell r="F67">
            <v>171679.99999999997</v>
          </cell>
        </row>
        <row r="68">
          <cell r="C68" t="str">
            <v>A0100181</v>
          </cell>
          <cell r="D68" t="str">
            <v>día</v>
          </cell>
          <cell r="E68" t="str">
            <v>Calculista</v>
          </cell>
          <cell r="F68">
            <v>357666.66666666663</v>
          </cell>
        </row>
        <row r="69">
          <cell r="C69" t="str">
            <v>A0100170</v>
          </cell>
          <cell r="D69" t="str">
            <v>día</v>
          </cell>
          <cell r="E69" t="str">
            <v>Dibujante</v>
          </cell>
          <cell r="F69">
            <v>107300</v>
          </cell>
        </row>
        <row r="70">
          <cell r="C70" t="str">
            <v>A0100182</v>
          </cell>
          <cell r="D70" t="str">
            <v>día</v>
          </cell>
          <cell r="E70" t="str">
            <v>Dibujante 2</v>
          </cell>
          <cell r="F70">
            <v>107300</v>
          </cell>
        </row>
        <row r="71">
          <cell r="C71" t="str">
            <v>A0100270</v>
          </cell>
          <cell r="D71" t="str">
            <v>día</v>
          </cell>
          <cell r="E71" t="str">
            <v xml:space="preserve">Técnico agricola, técnico en botánica y/o jardinero </v>
          </cell>
          <cell r="F71">
            <v>71533.333333333328</v>
          </cell>
        </row>
        <row r="72">
          <cell r="C72" t="str">
            <v>A0100070</v>
          </cell>
          <cell r="D72" t="str">
            <v>día</v>
          </cell>
          <cell r="E72" t="str">
            <v>Ingeniero de montaje y prueba</v>
          </cell>
          <cell r="F72">
            <v>555098.66666666663</v>
          </cell>
        </row>
        <row r="73">
          <cell r="C73" t="str">
            <v>A0100069</v>
          </cell>
          <cell r="D73" t="str">
            <v>día</v>
          </cell>
          <cell r="E73" t="str">
            <v>Ingeniero de Montaje y Prueba Pilote 1</v>
          </cell>
          <cell r="F73">
            <v>545084</v>
          </cell>
        </row>
        <row r="74">
          <cell r="C74" t="str">
            <v>A0100082</v>
          </cell>
          <cell r="D74" t="str">
            <v>día</v>
          </cell>
          <cell r="E74" t="str">
            <v>Ingeniero Especialista prueba de  integridad</v>
          </cell>
          <cell r="F74">
            <v>468543.33333333331</v>
          </cell>
        </row>
        <row r="75">
          <cell r="C75" t="str">
            <v>A0100071</v>
          </cell>
          <cell r="D75" t="str">
            <v>día</v>
          </cell>
          <cell r="E75" t="str">
            <v xml:space="preserve">Ingeniero Geotecnista </v>
          </cell>
          <cell r="F75">
            <v>468543.33333333331</v>
          </cell>
        </row>
        <row r="76">
          <cell r="C76" t="str">
            <v>A0100020</v>
          </cell>
          <cell r="D76" t="str">
            <v>día</v>
          </cell>
          <cell r="E76" t="str">
            <v>Ingeniero supervisor</v>
          </cell>
          <cell r="F76">
            <v>422046.66666666669</v>
          </cell>
        </row>
        <row r="77">
          <cell r="C77" t="str">
            <v>A0100080</v>
          </cell>
          <cell r="D77" t="str">
            <v>día</v>
          </cell>
          <cell r="E77" t="str">
            <v>Ingeniero supervisor y director de prueba</v>
          </cell>
          <cell r="F77">
            <v>650953.33333333326</v>
          </cell>
        </row>
        <row r="78">
          <cell r="C78" t="str">
            <v>A0100081</v>
          </cell>
          <cell r="D78" t="str">
            <v>día</v>
          </cell>
          <cell r="E78" t="str">
            <v>Ingeniero Supervisor y Director de Prueba Pilote</v>
          </cell>
          <cell r="F78">
            <v>650953.33333333326</v>
          </cell>
        </row>
        <row r="79">
          <cell r="C79" t="str">
            <v>A0100230</v>
          </cell>
          <cell r="D79" t="str">
            <v>día</v>
          </cell>
          <cell r="E79" t="str">
            <v xml:space="preserve">Inspector de fabricacion montaje y pintura </v>
          </cell>
          <cell r="F79">
            <v>157373.33333333334</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ow r="10">
          <cell r="G10"/>
        </row>
      </sheetData>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row r="10">
          <cell r="G10"/>
        </row>
      </sheetData>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xDef>
      <a:spPr>
        <a:solidFill>
          <a:schemeClr val="lt1"/>
        </a:solidFill>
        <a:ln w="28575" cmpd="sng">
          <a:solidFill>
            <a:srgbClr val="00A29B"/>
          </a:solidFill>
        </a:ln>
      </a:spPr>
      <a:bodyPr vertOverflow="clip" horzOverflow="clip" wrap="square" rtlCol="0" anchor="ctr"/>
      <a:lstStyle>
        <a:defPPr algn="ctr">
          <a:defRPr sz="1600"/>
        </a:defPPr>
      </a:lstStyle>
      <a:style>
        <a:lnRef idx="0">
          <a:scrgbClr r="0" g="0" b="0"/>
        </a:lnRef>
        <a:fillRef idx="0">
          <a:scrgbClr r="0" g="0" b="0"/>
        </a:fillRef>
        <a:effectRef idx="0">
          <a:scrgbClr r="0" g="0" b="0"/>
        </a:effectRef>
        <a:fontRef idx="minor">
          <a:schemeClr val="dk1"/>
        </a:fontRef>
      </a:style>
    </a:tx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s://invias-my.sharepoint.com/personal/jcpadilla_invias_gov_co/Documents/07.4.%20Relac.%20con%20APU%20-%20SPI/APU%20x%20ajustes%202023-1/323.4"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419">
    <tabColor theme="5" tint="-0.499984740745262"/>
  </sheetPr>
  <dimension ref="A1:X56"/>
  <sheetViews>
    <sheetView showGridLines="0" zoomScale="90" zoomScaleNormal="90" workbookViewId="0">
      <selection activeCell="F49" sqref="F49"/>
    </sheetView>
  </sheetViews>
  <sheetFormatPr baseColWidth="10" defaultColWidth="0" defaultRowHeight="15" zeroHeight="1"/>
  <cols>
    <col min="1" max="10" width="12.42578125" customWidth="1"/>
    <col min="11" max="11" width="12" customWidth="1"/>
    <col min="12" max="12" width="2.5703125" customWidth="1"/>
    <col min="13" max="13" width="3.5703125" hidden="1" customWidth="1"/>
    <col min="14" max="24" width="0" hidden="1" customWidth="1"/>
    <col min="25" max="16384" width="11.42578125" hidden="1"/>
  </cols>
  <sheetData>
    <row r="1" spans="1:24" ht="20.100000000000001" customHeight="1">
      <c r="A1" s="471"/>
      <c r="B1" s="472"/>
      <c r="C1" s="472"/>
      <c r="D1" s="472"/>
      <c r="E1" s="472"/>
      <c r="F1" s="472"/>
      <c r="G1" s="472"/>
      <c r="H1" s="472"/>
      <c r="I1" s="472"/>
      <c r="J1" s="472"/>
      <c r="K1" s="473"/>
      <c r="L1" s="23"/>
      <c r="M1" s="23"/>
      <c r="N1" s="23"/>
      <c r="O1" s="23"/>
      <c r="P1" s="23"/>
      <c r="Q1" s="23"/>
      <c r="R1" s="23"/>
      <c r="S1" s="23"/>
      <c r="T1" s="23"/>
      <c r="U1" s="23"/>
      <c r="V1" s="23"/>
      <c r="W1" s="23"/>
      <c r="X1" s="23"/>
    </row>
    <row r="2" spans="1:24" ht="20.100000000000001" customHeight="1">
      <c r="A2" s="474"/>
      <c r="B2" s="23"/>
      <c r="C2" s="23"/>
      <c r="D2" s="23"/>
      <c r="E2" s="23"/>
      <c r="F2" s="23"/>
      <c r="G2" s="23"/>
      <c r="H2" s="23"/>
      <c r="I2" s="23"/>
      <c r="J2" s="23"/>
      <c r="K2" s="475"/>
      <c r="L2" s="23"/>
      <c r="M2" s="360"/>
      <c r="N2" s="372" t="s">
        <v>0</v>
      </c>
      <c r="O2" s="373">
        <v>2</v>
      </c>
      <c r="P2" s="372"/>
      <c r="Q2" s="23"/>
      <c r="R2" s="23"/>
      <c r="S2" s="23"/>
      <c r="T2" s="23"/>
      <c r="U2" s="23"/>
      <c r="V2" s="23"/>
      <c r="W2" s="23"/>
      <c r="X2" s="23"/>
    </row>
    <row r="3" spans="1:24" ht="20.100000000000001" customHeight="1">
      <c r="A3" s="474"/>
      <c r="B3" s="23"/>
      <c r="C3" s="23"/>
      <c r="D3" s="23"/>
      <c r="E3" s="23"/>
      <c r="F3" s="23"/>
      <c r="G3" s="23"/>
      <c r="H3" s="23"/>
      <c r="I3" s="23"/>
      <c r="J3" s="23"/>
      <c r="K3" s="475"/>
      <c r="L3" s="23"/>
      <c r="M3" s="23"/>
      <c r="N3" s="372" t="s">
        <v>1</v>
      </c>
      <c r="O3" s="373" t="s">
        <v>2</v>
      </c>
      <c r="P3" s="372"/>
      <c r="Q3" s="23"/>
      <c r="R3" s="23"/>
      <c r="S3" s="23"/>
      <c r="T3" s="23"/>
      <c r="U3" s="23"/>
      <c r="V3" s="23"/>
      <c r="W3" s="23"/>
      <c r="X3" s="23"/>
    </row>
    <row r="4" spans="1:24" ht="20.100000000000001" customHeight="1">
      <c r="A4" s="474"/>
      <c r="B4" s="23"/>
      <c r="C4" s="23"/>
      <c r="D4" s="23"/>
      <c r="E4" s="23"/>
      <c r="F4" s="23"/>
      <c r="G4" s="23"/>
      <c r="H4" s="23"/>
      <c r="I4" s="23"/>
      <c r="J4" s="23"/>
      <c r="K4" s="475"/>
      <c r="L4" s="23"/>
      <c r="M4" s="23"/>
      <c r="N4" s="372" t="s">
        <v>3</v>
      </c>
      <c r="O4" s="373" t="s">
        <v>4</v>
      </c>
      <c r="P4" s="372"/>
      <c r="Q4" s="23"/>
      <c r="R4" s="23"/>
      <c r="S4" s="23"/>
      <c r="T4" s="23"/>
      <c r="U4" s="23"/>
      <c r="V4" s="23"/>
      <c r="W4" s="23"/>
      <c r="X4" s="23"/>
    </row>
    <row r="5" spans="1:24" ht="20.100000000000001" customHeight="1">
      <c r="A5" s="474"/>
      <c r="B5" s="23"/>
      <c r="C5" s="23"/>
      <c r="D5" s="23"/>
      <c r="E5" s="23"/>
      <c r="F5" s="23"/>
      <c r="G5" s="23"/>
      <c r="H5" s="23"/>
      <c r="I5" s="23"/>
      <c r="J5" s="23"/>
      <c r="K5" s="475"/>
      <c r="L5" s="23"/>
      <c r="M5" s="23"/>
      <c r="N5" s="23"/>
      <c r="O5" s="23" t="s">
        <v>5</v>
      </c>
      <c r="P5" s="23"/>
      <c r="Q5" s="23"/>
      <c r="R5" s="23"/>
      <c r="S5" s="23"/>
      <c r="T5" s="23"/>
      <c r="U5" s="23"/>
      <c r="V5" s="23"/>
      <c r="W5" s="23"/>
      <c r="X5" s="23"/>
    </row>
    <row r="6" spans="1:24" ht="20.100000000000001" customHeight="1">
      <c r="A6" s="474"/>
      <c r="B6" s="23"/>
      <c r="C6" s="23"/>
      <c r="D6" s="23"/>
      <c r="E6" s="23"/>
      <c r="F6" s="23"/>
      <c r="G6" s="23"/>
      <c r="H6" s="23"/>
      <c r="I6" s="23"/>
      <c r="J6" s="23"/>
      <c r="K6" s="475"/>
      <c r="L6" s="23"/>
      <c r="M6" s="23"/>
      <c r="N6" s="23"/>
      <c r="O6" s="23"/>
      <c r="P6" s="23"/>
      <c r="Q6" s="23"/>
      <c r="R6" s="23"/>
      <c r="S6" s="23"/>
      <c r="T6" s="23"/>
      <c r="U6" s="23"/>
      <c r="V6" s="23"/>
      <c r="W6" s="23"/>
      <c r="X6" s="23"/>
    </row>
    <row r="7" spans="1:24" ht="20.100000000000001" customHeight="1">
      <c r="A7" s="474"/>
      <c r="B7" s="23"/>
      <c r="C7" s="23"/>
      <c r="D7" s="23"/>
      <c r="E7" s="23"/>
      <c r="F7" s="23"/>
      <c r="G7" s="23"/>
      <c r="H7" s="23"/>
      <c r="I7" s="23"/>
      <c r="J7" s="23"/>
      <c r="K7" s="475"/>
      <c r="L7" s="23"/>
      <c r="M7" s="23"/>
      <c r="N7" s="23"/>
      <c r="O7" s="23"/>
      <c r="P7" s="23"/>
      <c r="Q7" s="23"/>
      <c r="R7" s="23"/>
      <c r="S7" s="23"/>
      <c r="T7" s="23"/>
      <c r="U7" s="23"/>
      <c r="V7" s="23"/>
      <c r="W7" s="23"/>
      <c r="X7" s="23"/>
    </row>
    <row r="8" spans="1:24" ht="20.100000000000001" customHeight="1">
      <c r="A8" s="474"/>
      <c r="B8" s="23"/>
      <c r="C8" s="23"/>
      <c r="D8" s="23"/>
      <c r="E8" s="23"/>
      <c r="F8" s="23"/>
      <c r="G8" s="23"/>
      <c r="H8" s="23"/>
      <c r="I8" s="23"/>
      <c r="J8" s="23"/>
      <c r="K8" s="475"/>
      <c r="L8" s="23"/>
      <c r="M8" s="23"/>
      <c r="N8" s="23"/>
      <c r="O8" s="23"/>
      <c r="P8" s="23"/>
      <c r="Q8" s="23"/>
      <c r="R8" s="23"/>
      <c r="S8" s="23"/>
      <c r="T8" s="23"/>
      <c r="U8" s="23"/>
      <c r="V8" s="23"/>
      <c r="W8" s="23"/>
      <c r="X8" s="23"/>
    </row>
    <row r="9" spans="1:24" ht="20.100000000000001" customHeight="1">
      <c r="A9" s="474"/>
      <c r="B9" s="23"/>
      <c r="C9" s="23"/>
      <c r="D9" s="23"/>
      <c r="E9" s="23"/>
      <c r="F9" s="23"/>
      <c r="G9" s="23"/>
      <c r="H9" s="23"/>
      <c r="I9" s="23"/>
      <c r="J9" s="23"/>
      <c r="K9" s="475"/>
      <c r="L9" s="23"/>
      <c r="M9" s="23"/>
      <c r="N9" s="23"/>
      <c r="O9" s="23"/>
      <c r="P9" s="23"/>
      <c r="Q9" s="23"/>
      <c r="R9" s="23"/>
      <c r="S9" s="23"/>
      <c r="T9" s="23"/>
      <c r="U9" s="23"/>
      <c r="V9" s="23"/>
      <c r="W9" s="23"/>
      <c r="X9" s="23"/>
    </row>
    <row r="10" spans="1:24" ht="20.100000000000001" customHeight="1">
      <c r="A10" s="474"/>
      <c r="B10" s="23"/>
      <c r="C10" s="23"/>
      <c r="D10" s="23"/>
      <c r="E10" s="23"/>
      <c r="F10" s="23"/>
      <c r="G10" s="23"/>
      <c r="H10" s="23"/>
      <c r="I10" s="23"/>
      <c r="J10" s="23"/>
      <c r="K10" s="475"/>
      <c r="L10" s="23"/>
      <c r="M10" s="23"/>
      <c r="N10" s="23"/>
      <c r="O10" s="23"/>
      <c r="P10" s="23"/>
      <c r="Q10" s="23"/>
      <c r="R10" s="23"/>
      <c r="S10" s="23"/>
      <c r="T10" s="23"/>
      <c r="U10" s="23"/>
      <c r="V10" s="23"/>
      <c r="W10" s="23"/>
      <c r="X10" s="23"/>
    </row>
    <row r="11" spans="1:24" ht="20.100000000000001" customHeight="1">
      <c r="A11" s="474"/>
      <c r="B11" s="23"/>
      <c r="C11" s="23"/>
      <c r="D11" s="23"/>
      <c r="E11" s="23"/>
      <c r="F11" s="23"/>
      <c r="G11" s="23"/>
      <c r="H11" s="23"/>
      <c r="I11" s="23"/>
      <c r="J11" s="23"/>
      <c r="K11" s="475"/>
      <c r="L11" s="23"/>
      <c r="M11" s="23"/>
      <c r="N11" s="23"/>
      <c r="O11" s="23"/>
      <c r="P11" s="23"/>
      <c r="Q11" s="23"/>
      <c r="R11" s="23"/>
      <c r="S11" s="23"/>
      <c r="T11" s="23"/>
      <c r="U11" s="23"/>
      <c r="V11" s="23"/>
      <c r="W11" s="23"/>
      <c r="X11" s="23"/>
    </row>
    <row r="12" spans="1:24" ht="20.100000000000001" customHeight="1">
      <c r="A12" s="474"/>
      <c r="B12" s="23"/>
      <c r="C12" s="23"/>
      <c r="D12" s="23"/>
      <c r="E12" s="23"/>
      <c r="F12" s="23"/>
      <c r="G12" s="23"/>
      <c r="H12" s="23"/>
      <c r="I12" s="23"/>
      <c r="J12" s="23"/>
      <c r="K12" s="475"/>
      <c r="L12" s="23"/>
      <c r="M12" s="23"/>
      <c r="N12" s="23"/>
      <c r="O12" s="23"/>
      <c r="P12" s="23"/>
      <c r="Q12" s="23"/>
      <c r="R12" s="23"/>
      <c r="S12" s="23"/>
      <c r="T12" s="23"/>
      <c r="U12" s="23"/>
      <c r="V12" s="23"/>
      <c r="W12" s="23"/>
      <c r="X12" s="23"/>
    </row>
    <row r="13" spans="1:24" ht="20.100000000000001" customHeight="1">
      <c r="A13" s="476"/>
      <c r="B13" s="469"/>
      <c r="C13" s="469"/>
      <c r="D13" s="469"/>
      <c r="E13" s="469"/>
      <c r="F13" s="23"/>
      <c r="G13" s="23"/>
      <c r="H13" s="23"/>
      <c r="I13" s="23"/>
      <c r="J13" s="23"/>
      <c r="K13" s="475"/>
      <c r="L13" s="23"/>
      <c r="M13" s="23"/>
      <c r="N13" s="23"/>
      <c r="O13" s="23"/>
      <c r="P13" s="23"/>
      <c r="Q13" s="23"/>
      <c r="R13" s="23"/>
      <c r="S13" s="23"/>
      <c r="T13" s="23"/>
      <c r="U13" s="23"/>
      <c r="V13" s="23"/>
      <c r="W13" s="23"/>
      <c r="X13" s="23"/>
    </row>
    <row r="14" spans="1:24" ht="20.100000000000001" customHeight="1">
      <c r="A14" s="476"/>
      <c r="B14" s="469"/>
      <c r="C14" s="469"/>
      <c r="D14" s="469"/>
      <c r="E14" s="469"/>
      <c r="F14" s="23"/>
      <c r="G14" s="23"/>
      <c r="H14" s="23"/>
      <c r="I14" s="23"/>
      <c r="J14" s="23"/>
      <c r="K14" s="475"/>
      <c r="L14" s="23"/>
      <c r="M14" s="23"/>
      <c r="N14" s="23"/>
      <c r="O14" s="23"/>
      <c r="P14" s="23"/>
      <c r="Q14" s="23"/>
      <c r="R14" s="23"/>
      <c r="S14" s="23"/>
      <c r="T14" s="23"/>
      <c r="U14" s="23"/>
      <c r="V14" s="23"/>
      <c r="W14" s="23"/>
      <c r="X14" s="23"/>
    </row>
    <row r="15" spans="1:24" ht="20.100000000000001" customHeight="1">
      <c r="A15" s="476"/>
      <c r="B15" s="469"/>
      <c r="C15" s="469"/>
      <c r="D15" s="469"/>
      <c r="E15" s="469"/>
      <c r="F15" s="23"/>
      <c r="G15" s="23"/>
      <c r="H15" s="23"/>
      <c r="I15" s="23"/>
      <c r="J15" s="23"/>
      <c r="K15" s="475"/>
      <c r="L15" s="23"/>
      <c r="M15" s="23"/>
      <c r="N15" s="23"/>
      <c r="O15" s="23"/>
      <c r="P15" s="23"/>
      <c r="Q15" s="23"/>
      <c r="R15" s="23"/>
      <c r="S15" s="23"/>
      <c r="T15" s="23"/>
      <c r="U15" s="23"/>
      <c r="V15" s="23"/>
      <c r="W15" s="23"/>
      <c r="X15" s="23"/>
    </row>
    <row r="16" spans="1:24" ht="20.100000000000001" customHeight="1">
      <c r="A16" s="476"/>
      <c r="B16" s="23"/>
      <c r="C16" s="23"/>
      <c r="D16" s="23"/>
      <c r="E16" s="23"/>
      <c r="F16" s="23"/>
      <c r="G16" s="23"/>
      <c r="H16" s="23"/>
      <c r="I16" s="23"/>
      <c r="J16" s="23"/>
      <c r="K16" s="475"/>
      <c r="L16" s="23"/>
      <c r="M16" s="23"/>
      <c r="N16" s="23"/>
      <c r="O16" s="23"/>
      <c r="P16" s="23"/>
      <c r="Q16" s="23"/>
      <c r="R16" s="23"/>
      <c r="S16" s="23"/>
      <c r="T16" s="23"/>
      <c r="U16" s="23"/>
      <c r="V16" s="23"/>
      <c r="W16" s="23"/>
      <c r="X16" s="23"/>
    </row>
    <row r="17" spans="1:24" ht="20.100000000000001" customHeight="1">
      <c r="A17" s="476"/>
      <c r="B17" s="469"/>
      <c r="C17" s="469"/>
      <c r="D17" s="469"/>
      <c r="E17" s="469"/>
      <c r="F17" s="23"/>
      <c r="G17" s="23"/>
      <c r="H17" s="23"/>
      <c r="I17" s="23"/>
      <c r="J17" s="23"/>
      <c r="K17" s="475"/>
      <c r="L17" s="23"/>
      <c r="M17" s="23"/>
      <c r="N17" s="23"/>
      <c r="O17" s="23"/>
      <c r="P17" s="23"/>
      <c r="Q17" s="23"/>
      <c r="R17" s="23"/>
      <c r="S17" s="23"/>
      <c r="T17" s="23"/>
      <c r="U17" s="23"/>
      <c r="V17" s="23"/>
      <c r="W17" s="23"/>
      <c r="X17" s="23"/>
    </row>
    <row r="18" spans="1:24" ht="20.100000000000001" customHeight="1">
      <c r="A18" s="476"/>
      <c r="B18" s="469"/>
      <c r="C18" s="469"/>
      <c r="D18" s="469"/>
      <c r="E18" s="469"/>
      <c r="F18" s="23"/>
      <c r="G18" s="23"/>
      <c r="H18" s="737" t="str">
        <f>O4</f>
        <v>ANTIOQUIA - VALLE DE ABURRA</v>
      </c>
      <c r="I18" s="737"/>
      <c r="J18" s="737"/>
      <c r="K18" s="475"/>
      <c r="L18" s="23"/>
      <c r="M18" s="23"/>
      <c r="N18" s="23"/>
      <c r="O18" s="23"/>
      <c r="P18" s="23"/>
      <c r="Q18" s="23"/>
      <c r="R18" s="23"/>
      <c r="S18" s="23"/>
      <c r="T18" s="23"/>
      <c r="U18" s="23"/>
      <c r="V18" s="23"/>
      <c r="W18" s="23"/>
      <c r="X18" s="23"/>
    </row>
    <row r="19" spans="1:24" s="43" customFormat="1" ht="20.100000000000001" customHeight="1">
      <c r="A19" s="476"/>
      <c r="B19" s="469"/>
      <c r="C19" s="469"/>
      <c r="D19" s="469"/>
      <c r="E19" s="469"/>
      <c r="F19" s="23"/>
      <c r="G19" s="23"/>
      <c r="H19" s="737"/>
      <c r="I19" s="737"/>
      <c r="J19" s="737"/>
      <c r="K19" s="475"/>
      <c r="L19" s="23"/>
      <c r="M19" s="23"/>
      <c r="N19" s="320"/>
      <c r="O19" s="320"/>
      <c r="P19" s="320"/>
      <c r="Q19" s="320"/>
      <c r="R19" s="320"/>
      <c r="S19" s="320"/>
      <c r="T19" s="320"/>
      <c r="U19" s="320"/>
      <c r="V19" s="320"/>
      <c r="W19" s="320"/>
      <c r="X19" s="320"/>
    </row>
    <row r="20" spans="1:24" s="43" customFormat="1" ht="20.100000000000001" customHeight="1">
      <c r="A20" s="476"/>
      <c r="B20" s="469"/>
      <c r="C20" s="469"/>
      <c r="D20" s="469"/>
      <c r="E20" s="469"/>
      <c r="F20" s="23"/>
      <c r="G20" s="23"/>
      <c r="H20" s="23"/>
      <c r="I20" s="23"/>
      <c r="J20" s="470"/>
      <c r="K20" s="475"/>
      <c r="L20" s="23"/>
      <c r="M20" s="23"/>
      <c r="N20" s="320"/>
      <c r="O20" s="320"/>
      <c r="P20" s="320"/>
      <c r="Q20" s="320"/>
      <c r="R20" s="320"/>
      <c r="S20" s="320"/>
      <c r="T20" s="320"/>
      <c r="U20" s="320"/>
      <c r="V20" s="320"/>
      <c r="W20" s="320"/>
      <c r="X20" s="320"/>
    </row>
    <row r="21" spans="1:24" s="43" customFormat="1" ht="20.100000000000001" customHeight="1">
      <c r="A21" s="477"/>
      <c r="B21" s="478"/>
      <c r="C21" s="478"/>
      <c r="D21" s="478"/>
      <c r="E21" s="478"/>
      <c r="F21" s="478"/>
      <c r="G21" s="478"/>
      <c r="H21" s="478"/>
      <c r="I21" s="478"/>
      <c r="J21" s="490"/>
      <c r="K21" s="479"/>
      <c r="L21" s="23"/>
      <c r="M21" s="23"/>
      <c r="N21" s="320"/>
      <c r="O21" s="320"/>
      <c r="P21" s="320"/>
      <c r="Q21" s="320"/>
      <c r="R21" s="320"/>
      <c r="S21" s="320"/>
      <c r="T21" s="320"/>
      <c r="U21" s="320"/>
      <c r="V21" s="320"/>
      <c r="W21" s="320"/>
      <c r="X21" s="320"/>
    </row>
    <row r="22" spans="1:24" ht="10.35" customHeight="1">
      <c r="L22" s="23"/>
      <c r="M22" s="23"/>
      <c r="N22" s="23"/>
      <c r="O22" s="23"/>
      <c r="P22" s="23"/>
      <c r="Q22" s="23"/>
      <c r="R22" s="23"/>
      <c r="S22" s="23"/>
      <c r="T22" s="23"/>
      <c r="U22" s="23"/>
      <c r="V22" s="23"/>
      <c r="W22" s="23"/>
      <c r="X22" s="23"/>
    </row>
    <row r="23" spans="1:24" ht="30" customHeight="1">
      <c r="A23" s="579" t="s">
        <v>6</v>
      </c>
      <c r="B23" s="736" t="s">
        <v>7</v>
      </c>
      <c r="C23" s="736"/>
      <c r="D23" s="736"/>
      <c r="E23" s="736"/>
      <c r="F23" s="736"/>
      <c r="G23" s="736"/>
      <c r="H23" s="736"/>
      <c r="I23" s="736"/>
      <c r="J23" s="736"/>
      <c r="K23" s="736"/>
      <c r="L23" s="23"/>
      <c r="M23" s="23"/>
      <c r="N23" s="23"/>
      <c r="O23" s="23"/>
      <c r="P23" s="23"/>
      <c r="Q23" s="23"/>
      <c r="R23" s="23"/>
      <c r="S23" s="23"/>
      <c r="T23" s="23"/>
      <c r="U23" s="23"/>
      <c r="V23" s="23"/>
      <c r="W23" s="23"/>
      <c r="X23" s="23"/>
    </row>
    <row r="24" spans="1:24" ht="10.35" customHeight="1"/>
    <row r="25" spans="1:24" ht="15.75" hidden="1" customHeight="1"/>
    <row r="36" spans="11:11" hidden="1">
      <c r="K36">
        <f>IFERROR(VLOOKUP(B36,EQUIPOS!$C$6:$G$151,5,0),0)</f>
        <v>0</v>
      </c>
    </row>
    <row r="50" spans="11:14" hidden="1">
      <c r="K50" s="444"/>
      <c r="L50" s="441"/>
      <c r="M50" s="441"/>
    </row>
    <row r="56" spans="11:14" hidden="1">
      <c r="N56">
        <f>K56*L56</f>
        <v>0</v>
      </c>
    </row>
  </sheetData>
  <sheetProtection autoFilter="0" pivotTables="0"/>
  <mergeCells count="2">
    <mergeCell ref="B23:K23"/>
    <mergeCell ref="H18:J19"/>
  </mergeCells>
  <pageMargins left="0.11811023622047245" right="0.11811023622047245" top="0.74803149606299213" bottom="0.55118110236220474" header="0.11811023622047245" footer="0.31496062992125984"/>
  <pageSetup paperSize="8" scale="99" orientation="landscape" verticalDpi="597"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20">
    <tabColor theme="5" tint="-0.499984740745262"/>
  </sheetPr>
  <dimension ref="A1:W55"/>
  <sheetViews>
    <sheetView zoomScale="70" zoomScaleNormal="70" workbookViewId="0">
      <selection activeCell="F49" sqref="F49"/>
    </sheetView>
  </sheetViews>
  <sheetFormatPr baseColWidth="10" defaultColWidth="0" defaultRowHeight="15" zeroHeight="1"/>
  <cols>
    <col min="1" max="11" width="12.42578125" customWidth="1"/>
    <col min="12" max="12" width="14.42578125" customWidth="1"/>
    <col min="13" max="13" width="8.5703125" hidden="1" customWidth="1"/>
    <col min="14" max="23" width="0" hidden="1" customWidth="1"/>
    <col min="24" max="16384" width="11.42578125" hidden="1"/>
  </cols>
  <sheetData>
    <row r="1" spans="1:23" ht="20.100000000000001" customHeight="1">
      <c r="A1" s="480"/>
      <c r="B1" s="481"/>
      <c r="C1" s="481"/>
      <c r="D1" s="481"/>
      <c r="E1" s="481"/>
      <c r="F1" s="481"/>
      <c r="G1" s="481"/>
      <c r="H1" s="481"/>
      <c r="I1" s="481"/>
      <c r="J1" s="481"/>
      <c r="K1" s="482"/>
      <c r="L1" s="23"/>
      <c r="M1" s="23"/>
      <c r="N1" s="23"/>
      <c r="O1" s="23"/>
      <c r="P1" s="23"/>
      <c r="Q1" s="23"/>
      <c r="R1" s="23"/>
      <c r="S1" s="23"/>
      <c r="T1" s="23"/>
      <c r="U1" s="23"/>
      <c r="V1" s="23"/>
      <c r="W1" s="23"/>
    </row>
    <row r="2" spans="1:23" ht="20.100000000000001" customHeight="1">
      <c r="A2" s="483"/>
      <c r="B2" s="484"/>
      <c r="C2" s="484"/>
      <c r="D2" s="484"/>
      <c r="E2" s="484"/>
      <c r="F2" s="484"/>
      <c r="G2" s="484"/>
      <c r="H2" s="484"/>
      <c r="I2" s="484"/>
      <c r="J2" s="484"/>
      <c r="K2" s="485"/>
      <c r="L2" s="23"/>
      <c r="M2" s="23"/>
      <c r="N2" s="23"/>
      <c r="O2" s="23"/>
      <c r="P2" s="23"/>
      <c r="Q2" s="23"/>
      <c r="R2" s="23"/>
      <c r="S2" s="23"/>
      <c r="T2" s="23"/>
      <c r="U2" s="23"/>
      <c r="V2" s="23"/>
      <c r="W2" s="23"/>
    </row>
    <row r="3" spans="1:23" ht="20.100000000000001" customHeight="1">
      <c r="A3" s="483"/>
      <c r="B3" s="484"/>
      <c r="C3" s="484"/>
      <c r="D3" s="484"/>
      <c r="E3" s="484"/>
      <c r="F3" s="484"/>
      <c r="G3" s="484"/>
      <c r="H3" s="484"/>
      <c r="I3" s="484"/>
      <c r="J3" s="484"/>
      <c r="K3" s="485"/>
      <c r="L3" s="23"/>
      <c r="M3" s="23"/>
      <c r="N3" s="23"/>
      <c r="O3" s="23"/>
      <c r="P3" s="23"/>
      <c r="Q3" s="23"/>
      <c r="R3" s="23"/>
      <c r="S3" s="23"/>
      <c r="T3" s="23"/>
      <c r="U3" s="23"/>
      <c r="V3" s="23"/>
      <c r="W3" s="23"/>
    </row>
    <row r="4" spans="1:23" ht="20.100000000000001" customHeight="1">
      <c r="A4" s="483"/>
      <c r="B4" s="484"/>
      <c r="C4" s="484"/>
      <c r="D4" s="484"/>
      <c r="E4" s="484"/>
      <c r="F4" s="484"/>
      <c r="G4" s="484"/>
      <c r="H4" s="484"/>
      <c r="I4" s="484"/>
      <c r="J4" s="484"/>
      <c r="K4" s="485"/>
      <c r="L4" s="23"/>
      <c r="M4" s="23"/>
      <c r="N4" s="23"/>
      <c r="O4" s="23"/>
      <c r="P4" s="23"/>
      <c r="Q4" s="23"/>
      <c r="R4" s="23"/>
      <c r="S4" s="23"/>
      <c r="T4" s="23"/>
      <c r="U4" s="23"/>
      <c r="V4" s="23"/>
      <c r="W4" s="23"/>
    </row>
    <row r="5" spans="1:23" ht="20.100000000000001" customHeight="1">
      <c r="A5" s="483"/>
      <c r="B5" s="484"/>
      <c r="C5" s="484"/>
      <c r="D5" s="484"/>
      <c r="E5" s="484"/>
      <c r="F5" s="484"/>
      <c r="G5" s="484"/>
      <c r="H5" s="484"/>
      <c r="I5" s="484"/>
      <c r="J5" s="484"/>
      <c r="K5" s="485"/>
      <c r="L5" s="23"/>
      <c r="M5" s="23"/>
      <c r="N5" s="23"/>
      <c r="O5" s="23"/>
      <c r="P5" s="23"/>
      <c r="Q5" s="23"/>
      <c r="R5" s="23"/>
      <c r="S5" s="23"/>
      <c r="T5" s="23"/>
      <c r="U5" s="23"/>
      <c r="V5" s="23"/>
      <c r="W5" s="23"/>
    </row>
    <row r="6" spans="1:23" ht="20.100000000000001" customHeight="1">
      <c r="A6" s="483"/>
      <c r="B6" s="484"/>
      <c r="C6" s="484"/>
      <c r="D6" s="484"/>
      <c r="E6" s="484"/>
      <c r="F6" s="484"/>
      <c r="G6" s="484"/>
      <c r="H6" s="484"/>
      <c r="I6" s="484"/>
      <c r="J6" s="484"/>
      <c r="K6" s="485"/>
      <c r="L6" s="23"/>
      <c r="M6" s="23"/>
      <c r="N6" s="23"/>
      <c r="O6" s="23"/>
      <c r="P6" s="23"/>
      <c r="Q6" s="23"/>
      <c r="R6" s="23"/>
      <c r="S6" s="23"/>
      <c r="T6" s="23"/>
      <c r="U6" s="23"/>
      <c r="V6" s="23"/>
      <c r="W6" s="23"/>
    </row>
    <row r="7" spans="1:23" ht="20.100000000000001" customHeight="1">
      <c r="A7" s="483"/>
      <c r="B7" s="484"/>
      <c r="C7" s="738"/>
      <c r="D7" s="738"/>
      <c r="E7" s="484"/>
      <c r="F7" s="484"/>
      <c r="G7" s="484"/>
      <c r="H7" s="484"/>
      <c r="I7" s="484"/>
      <c r="J7" s="484"/>
      <c r="K7" s="485"/>
      <c r="L7" s="23"/>
      <c r="M7" s="23"/>
      <c r="N7" s="23"/>
      <c r="O7" s="23"/>
      <c r="P7" s="23"/>
      <c r="Q7" s="23"/>
      <c r="R7" s="23"/>
      <c r="S7" s="23"/>
      <c r="T7" s="23"/>
      <c r="U7" s="23"/>
      <c r="V7" s="23"/>
      <c r="W7" s="23"/>
    </row>
    <row r="8" spans="1:23" ht="20.100000000000001" customHeight="1">
      <c r="A8" s="483"/>
      <c r="B8" s="484"/>
      <c r="C8" s="484"/>
      <c r="D8" s="484"/>
      <c r="E8" s="484"/>
      <c r="F8" s="484"/>
      <c r="G8" s="484"/>
      <c r="H8" s="484"/>
      <c r="I8" s="484"/>
      <c r="J8" s="484"/>
      <c r="K8" s="485"/>
      <c r="L8" s="23"/>
      <c r="M8" s="23"/>
      <c r="N8" s="23"/>
      <c r="O8" s="23"/>
      <c r="P8" s="23"/>
      <c r="Q8" s="23"/>
      <c r="R8" s="23"/>
      <c r="S8" s="23"/>
      <c r="T8" s="23"/>
      <c r="U8" s="23"/>
      <c r="V8" s="23"/>
      <c r="W8" s="23"/>
    </row>
    <row r="9" spans="1:23" ht="20.100000000000001" customHeight="1">
      <c r="A9" s="483"/>
      <c r="B9" s="484"/>
      <c r="C9" s="484"/>
      <c r="D9" s="484"/>
      <c r="E9" s="484"/>
      <c r="F9" s="484"/>
      <c r="G9" s="484"/>
      <c r="H9" s="484"/>
      <c r="I9" s="484"/>
      <c r="J9" s="484"/>
      <c r="K9" s="485"/>
      <c r="L9" s="23"/>
      <c r="M9" s="23"/>
      <c r="N9" s="23"/>
      <c r="O9" s="23"/>
      <c r="P9" s="23"/>
      <c r="Q9" s="333"/>
      <c r="R9" s="23"/>
      <c r="S9" s="23"/>
      <c r="T9" s="23"/>
      <c r="U9" s="23"/>
      <c r="V9" s="23"/>
      <c r="W9" s="23"/>
    </row>
    <row r="10" spans="1:23" ht="20.100000000000001" customHeight="1">
      <c r="A10" s="483"/>
      <c r="B10" s="484"/>
      <c r="C10" s="484"/>
      <c r="D10" s="484"/>
      <c r="E10" s="484"/>
      <c r="F10" s="484"/>
      <c r="G10" s="484"/>
      <c r="H10" s="484"/>
      <c r="I10" s="484"/>
      <c r="J10" s="484"/>
      <c r="K10" s="485"/>
      <c r="L10" s="23"/>
      <c r="M10" s="23"/>
      <c r="N10" s="23"/>
      <c r="O10" s="23"/>
      <c r="P10" s="23"/>
      <c r="Q10" s="334"/>
      <c r="R10" s="23"/>
      <c r="S10" s="23"/>
      <c r="T10" s="23"/>
      <c r="U10" s="23"/>
      <c r="V10" s="23"/>
      <c r="W10" s="23"/>
    </row>
    <row r="11" spans="1:23" ht="20.100000000000001" customHeight="1">
      <c r="A11" s="483"/>
      <c r="B11" s="484"/>
      <c r="C11" s="484"/>
      <c r="D11" s="484"/>
      <c r="E11" s="484"/>
      <c r="F11" s="484"/>
      <c r="G11" s="484"/>
      <c r="H11" s="484"/>
      <c r="I11" s="484"/>
      <c r="J11" s="484"/>
      <c r="K11" s="485"/>
      <c r="L11" s="23"/>
      <c r="M11" s="23"/>
      <c r="N11" s="23"/>
      <c r="O11" s="23"/>
      <c r="P11" s="23"/>
      <c r="Q11" s="23"/>
      <c r="R11" s="23"/>
      <c r="S11" s="23"/>
      <c r="T11" s="23"/>
      <c r="U11" s="23"/>
      <c r="V11" s="23"/>
      <c r="W11" s="23"/>
    </row>
    <row r="12" spans="1:23" ht="20.100000000000001" customHeight="1">
      <c r="A12" s="483"/>
      <c r="B12" s="484"/>
      <c r="C12" s="484"/>
      <c r="D12" s="484"/>
      <c r="E12" s="484"/>
      <c r="F12" s="484"/>
      <c r="G12" s="484"/>
      <c r="H12" s="484"/>
      <c r="I12" s="484"/>
      <c r="J12" s="484"/>
      <c r="K12" s="485"/>
      <c r="L12" s="23"/>
      <c r="M12" s="23"/>
      <c r="N12" s="23"/>
      <c r="O12" s="23"/>
      <c r="P12" s="23"/>
      <c r="Q12" s="23"/>
      <c r="R12" s="23"/>
      <c r="S12" s="23"/>
      <c r="T12" s="23"/>
      <c r="U12" s="23"/>
      <c r="V12" s="23"/>
      <c r="W12" s="23"/>
    </row>
    <row r="13" spans="1:23" ht="20.100000000000001" customHeight="1">
      <c r="A13" s="483"/>
      <c r="B13" s="484"/>
      <c r="C13" s="484"/>
      <c r="D13" s="484"/>
      <c r="E13" s="484"/>
      <c r="F13" s="484"/>
      <c r="G13" s="484"/>
      <c r="H13" s="484"/>
      <c r="I13" s="484"/>
      <c r="J13" s="484"/>
      <c r="K13" s="485"/>
      <c r="L13" s="23"/>
      <c r="M13" s="23"/>
      <c r="N13" s="23"/>
      <c r="O13" s="23"/>
      <c r="P13" s="23"/>
      <c r="Q13" s="23"/>
      <c r="R13" s="23"/>
      <c r="S13" s="23"/>
      <c r="T13" s="23"/>
      <c r="U13" s="23"/>
      <c r="V13" s="23"/>
      <c r="W13" s="23"/>
    </row>
    <row r="14" spans="1:23" ht="20.100000000000001" customHeight="1">
      <c r="A14" s="483"/>
      <c r="B14" s="484"/>
      <c r="C14" s="484"/>
      <c r="D14" s="484"/>
      <c r="E14" s="484"/>
      <c r="F14" s="484"/>
      <c r="G14" s="484"/>
      <c r="H14" s="484"/>
      <c r="I14" s="484"/>
      <c r="J14" s="484"/>
      <c r="K14" s="485"/>
      <c r="L14" s="23"/>
      <c r="M14" s="23"/>
      <c r="N14" s="23"/>
      <c r="O14" s="23"/>
      <c r="P14" s="23"/>
      <c r="Q14" s="23"/>
      <c r="R14" s="23"/>
      <c r="S14" s="23"/>
      <c r="T14" s="23"/>
      <c r="U14" s="23"/>
      <c r="V14" s="23"/>
      <c r="W14" s="23"/>
    </row>
    <row r="15" spans="1:23" ht="20.100000000000001" customHeight="1">
      <c r="A15" s="483"/>
      <c r="B15" s="484"/>
      <c r="C15" s="484"/>
      <c r="D15" s="484"/>
      <c r="E15" s="484"/>
      <c r="F15" s="484"/>
      <c r="G15" s="484"/>
      <c r="H15" s="484"/>
      <c r="I15" s="484"/>
      <c r="J15" s="484"/>
      <c r="K15" s="485"/>
      <c r="L15" s="23"/>
      <c r="M15" s="23"/>
      <c r="N15" s="23"/>
      <c r="O15" s="23"/>
      <c r="P15" s="23"/>
      <c r="Q15" s="23"/>
      <c r="R15" s="23"/>
      <c r="S15" s="23"/>
      <c r="T15" s="23"/>
      <c r="U15" s="23"/>
      <c r="V15" s="23"/>
      <c r="W15" s="23"/>
    </row>
    <row r="16" spans="1:23" ht="20.100000000000001" customHeight="1">
      <c r="A16" s="483"/>
      <c r="B16" s="484"/>
      <c r="C16" s="484"/>
      <c r="D16" s="484"/>
      <c r="E16" s="484"/>
      <c r="F16" s="484"/>
      <c r="G16" s="484"/>
      <c r="H16" s="484"/>
      <c r="I16" s="484"/>
      <c r="J16" s="484"/>
      <c r="K16" s="485"/>
      <c r="L16" s="23"/>
      <c r="M16" s="23"/>
      <c r="N16" s="23"/>
      <c r="O16" s="23"/>
      <c r="P16" s="23"/>
      <c r="Q16" s="23"/>
      <c r="R16" s="23"/>
      <c r="S16" s="23"/>
      <c r="T16" s="23"/>
      <c r="U16" s="23"/>
      <c r="V16" s="23"/>
      <c r="W16" s="23"/>
    </row>
    <row r="17" spans="1:23" ht="20.100000000000001" customHeight="1">
      <c r="A17" s="483"/>
      <c r="B17" s="484"/>
      <c r="C17" s="484"/>
      <c r="D17" s="484"/>
      <c r="E17" s="484"/>
      <c r="F17" s="484"/>
      <c r="G17" s="484"/>
      <c r="H17" s="484"/>
      <c r="I17" s="484"/>
      <c r="J17" s="484"/>
      <c r="K17" s="485"/>
      <c r="L17" s="23"/>
      <c r="M17" s="23"/>
      <c r="N17" s="23"/>
      <c r="O17" s="23"/>
      <c r="P17" s="23"/>
      <c r="Q17" s="23"/>
      <c r="R17" s="23"/>
      <c r="S17" s="23"/>
      <c r="T17" s="23"/>
      <c r="U17" s="23"/>
      <c r="V17" s="23"/>
      <c r="W17" s="23"/>
    </row>
    <row r="18" spans="1:23" ht="20.100000000000001" customHeight="1">
      <c r="A18" s="483"/>
      <c r="B18" s="484"/>
      <c r="C18" s="484"/>
      <c r="D18" s="484"/>
      <c r="E18" s="484"/>
      <c r="F18" s="484"/>
      <c r="G18" s="484"/>
      <c r="H18" s="484"/>
      <c r="I18" s="484"/>
      <c r="J18" s="484"/>
      <c r="K18" s="485"/>
      <c r="L18" s="23"/>
      <c r="M18" s="23"/>
      <c r="N18" s="23"/>
      <c r="O18" s="23"/>
      <c r="P18" s="23"/>
      <c r="Q18" s="23"/>
      <c r="R18" s="23"/>
      <c r="S18" s="23"/>
      <c r="T18" s="23"/>
      <c r="U18" s="23"/>
      <c r="V18" s="23"/>
      <c r="W18" s="23"/>
    </row>
    <row r="19" spans="1:23" ht="20.100000000000001" customHeight="1">
      <c r="A19" s="483"/>
      <c r="B19" s="484"/>
      <c r="C19" s="484"/>
      <c r="D19" s="484"/>
      <c r="E19" s="484"/>
      <c r="F19" s="484"/>
      <c r="G19" s="484"/>
      <c r="H19" s="484"/>
      <c r="I19" s="484"/>
      <c r="J19" s="484"/>
      <c r="K19" s="485"/>
      <c r="L19" s="23"/>
      <c r="M19" s="23"/>
      <c r="N19" s="23"/>
      <c r="O19" s="23"/>
      <c r="P19" s="23"/>
      <c r="Q19" s="23"/>
      <c r="R19" s="23"/>
      <c r="S19" s="23"/>
      <c r="T19" s="23"/>
      <c r="U19" s="23"/>
      <c r="V19" s="23"/>
      <c r="W19" s="23"/>
    </row>
    <row r="20" spans="1:23" s="43" customFormat="1" ht="20.100000000000001" customHeight="1">
      <c r="A20" s="486"/>
      <c r="B20" s="484"/>
      <c r="C20" s="484"/>
      <c r="D20" s="484"/>
      <c r="E20" s="484"/>
      <c r="F20" s="484"/>
      <c r="G20" s="484"/>
      <c r="H20" s="484"/>
      <c r="I20" s="484"/>
      <c r="J20" s="484"/>
      <c r="K20" s="485"/>
      <c r="L20" s="23"/>
      <c r="M20" s="320"/>
      <c r="N20" s="320"/>
      <c r="O20" s="320"/>
      <c r="P20" s="320"/>
      <c r="Q20" s="320"/>
      <c r="R20" s="320"/>
      <c r="S20" s="320"/>
      <c r="T20" s="320"/>
      <c r="U20" s="320"/>
      <c r="V20" s="320"/>
      <c r="W20" s="320"/>
    </row>
    <row r="21" spans="1:23" s="43" customFormat="1" ht="20.100000000000001" customHeight="1">
      <c r="A21" s="487"/>
      <c r="B21" s="488"/>
      <c r="C21" s="488"/>
      <c r="D21" s="488"/>
      <c r="E21" s="488"/>
      <c r="F21" s="488"/>
      <c r="G21" s="488"/>
      <c r="H21" s="488"/>
      <c r="I21" s="488"/>
      <c r="J21" s="488"/>
      <c r="K21" s="489"/>
      <c r="L21" s="23"/>
      <c r="M21" s="320"/>
      <c r="N21" s="320"/>
      <c r="O21" s="320"/>
      <c r="P21" s="320"/>
      <c r="Q21" s="320"/>
      <c r="R21" s="320"/>
      <c r="S21" s="320"/>
      <c r="T21" s="320"/>
      <c r="U21" s="320"/>
      <c r="V21" s="320"/>
      <c r="W21" s="320"/>
    </row>
    <row r="22" spans="1:23" ht="9.75" customHeight="1">
      <c r="L22" s="23"/>
      <c r="M22" s="23"/>
      <c r="N22" s="23"/>
      <c r="O22" s="23"/>
      <c r="P22" s="23"/>
      <c r="Q22" s="23"/>
      <c r="R22" s="23"/>
      <c r="S22" s="23"/>
      <c r="T22" s="23"/>
      <c r="U22" s="23"/>
      <c r="V22" s="23"/>
      <c r="W22" s="23"/>
    </row>
    <row r="23" spans="1:23" ht="30" customHeight="1">
      <c r="A23" s="736" t="s">
        <v>8</v>
      </c>
      <c r="B23" s="736"/>
      <c r="C23" s="736"/>
      <c r="D23" s="736"/>
      <c r="E23" s="736"/>
      <c r="F23" s="736"/>
      <c r="G23" s="736"/>
      <c r="H23" s="736"/>
      <c r="I23" s="736"/>
      <c r="J23" s="736"/>
      <c r="K23" s="736"/>
      <c r="L23" s="23"/>
      <c r="M23" s="23"/>
      <c r="N23" s="23"/>
      <c r="O23" s="23"/>
      <c r="P23" s="23"/>
      <c r="Q23" s="23"/>
      <c r="R23" s="23"/>
      <c r="S23" s="23"/>
      <c r="T23" s="23"/>
      <c r="U23" s="23"/>
      <c r="V23" s="23"/>
      <c r="W23" s="23"/>
    </row>
    <row r="24" spans="1:23" ht="7.5" customHeight="1"/>
    <row r="35" spans="11:11" hidden="1">
      <c r="K35">
        <f>IFERROR(VLOOKUP(B35,EQUIPOS!$C$6:$G$151,5,0),0)</f>
        <v>0</v>
      </c>
    </row>
    <row r="49" spans="11:14" hidden="1">
      <c r="K49" s="444"/>
      <c r="L49" s="441"/>
      <c r="M49" s="441"/>
    </row>
    <row r="55" spans="11:14" hidden="1">
      <c r="N55">
        <f>K55*L55</f>
        <v>0</v>
      </c>
    </row>
  </sheetData>
  <sheetProtection autoFilter="0" pivotTables="0"/>
  <mergeCells count="2">
    <mergeCell ref="C7:D7"/>
    <mergeCell ref="A23:K23"/>
  </mergeCells>
  <pageMargins left="0.11811023622047245" right="0.11811023622047245" top="0.74803149606299213" bottom="0.55118110236220474" header="0.11811023622047245" footer="0.31496062992125984"/>
  <pageSetup paperSize="8" scale="99" orientation="landscape" verticalDpi="597"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tabColor theme="5" tint="-0.499984740745262"/>
    <pageSetUpPr fitToPage="1"/>
  </sheetPr>
  <dimension ref="A1:N146"/>
  <sheetViews>
    <sheetView topLeftCell="A69" zoomScale="70" zoomScaleNormal="70" workbookViewId="0">
      <selection activeCell="F49" sqref="F49"/>
    </sheetView>
  </sheetViews>
  <sheetFormatPr baseColWidth="10" defaultColWidth="0" defaultRowHeight="15" zeroHeight="1"/>
  <cols>
    <col min="1" max="1" width="1.5703125" customWidth="1"/>
    <col min="2" max="2" width="7.42578125" style="321" customWidth="1"/>
    <col min="3" max="3" width="19.5703125" style="321" customWidth="1"/>
    <col min="4" max="4" width="10.42578125" style="321" customWidth="1"/>
    <col min="5" max="5" width="7.42578125" style="321" customWidth="1"/>
    <col min="6" max="6" width="11.5703125" style="321" customWidth="1"/>
    <col min="7" max="7" width="24.42578125" style="321" customWidth="1"/>
    <col min="8" max="8" width="78.42578125" customWidth="1"/>
    <col min="9" max="9" width="17.5703125" customWidth="1"/>
    <col min="10" max="10" width="3.5703125" style="23" customWidth="1"/>
    <col min="11" max="16384" width="11.42578125" hidden="1"/>
  </cols>
  <sheetData>
    <row r="1" spans="2:10" ht="6.75" customHeight="1">
      <c r="B1"/>
      <c r="C1"/>
      <c r="D1"/>
      <c r="E1"/>
      <c r="F1"/>
      <c r="G1"/>
    </row>
    <row r="2" spans="2:10" ht="61.5" customHeight="1">
      <c r="B2" s="749" t="s">
        <v>9</v>
      </c>
      <c r="C2" s="750"/>
      <c r="D2" s="750"/>
      <c r="E2" s="750"/>
      <c r="F2" s="750"/>
      <c r="G2" s="750"/>
      <c r="H2" s="751"/>
      <c r="I2" s="586" t="s">
        <v>10</v>
      </c>
      <c r="J2" s="29"/>
    </row>
    <row r="3" spans="2:10" ht="21.75" customHeight="1">
      <c r="B3" s="752" t="s">
        <v>11</v>
      </c>
      <c r="C3" s="753"/>
      <c r="D3" s="752" t="s">
        <v>12</v>
      </c>
      <c r="E3" s="754"/>
      <c r="F3" s="754"/>
      <c r="G3" s="753"/>
      <c r="H3" s="752" t="s">
        <v>13</v>
      </c>
      <c r="I3" s="753"/>
      <c r="J3" s="30"/>
    </row>
    <row r="4" spans="2:10" ht="31.35" customHeight="1">
      <c r="B4" s="582" t="s">
        <v>14</v>
      </c>
      <c r="C4" s="583" t="s">
        <v>15</v>
      </c>
      <c r="D4" s="584" t="s">
        <v>16</v>
      </c>
      <c r="E4" s="584" t="s">
        <v>14</v>
      </c>
      <c r="F4" s="583" t="s">
        <v>17</v>
      </c>
      <c r="G4" s="583" t="s">
        <v>18</v>
      </c>
      <c r="H4" s="583" t="s">
        <v>19</v>
      </c>
      <c r="I4" s="585" t="s">
        <v>20</v>
      </c>
      <c r="J4" s="30"/>
    </row>
    <row r="5" spans="2:10" ht="40.5" customHeight="1">
      <c r="B5" s="587">
        <v>1</v>
      </c>
      <c r="C5" s="588" t="s">
        <v>21</v>
      </c>
      <c r="D5" s="588">
        <v>1</v>
      </c>
      <c r="E5" s="588">
        <v>1</v>
      </c>
      <c r="F5" s="589">
        <v>9100</v>
      </c>
      <c r="G5" s="590" t="s">
        <v>22</v>
      </c>
      <c r="H5" s="591" t="s">
        <v>23</v>
      </c>
      <c r="I5" s="592">
        <v>12</v>
      </c>
      <c r="J5" s="31"/>
    </row>
    <row r="6" spans="2:10" ht="24.75" customHeight="1">
      <c r="B6" s="739">
        <v>2</v>
      </c>
      <c r="C6" s="742" t="s">
        <v>24</v>
      </c>
      <c r="D6" s="745">
        <v>9</v>
      </c>
      <c r="E6" s="588">
        <v>2</v>
      </c>
      <c r="F6" s="589" t="s">
        <v>25</v>
      </c>
      <c r="G6" s="590" t="s">
        <v>26</v>
      </c>
      <c r="H6" s="591" t="s">
        <v>27</v>
      </c>
      <c r="I6" s="592">
        <v>6</v>
      </c>
      <c r="J6" s="31"/>
    </row>
    <row r="7" spans="2:10">
      <c r="B7" s="740"/>
      <c r="C7" s="743"/>
      <c r="D7" s="745"/>
      <c r="E7" s="588">
        <v>3</v>
      </c>
      <c r="F7" s="589" t="s">
        <v>28</v>
      </c>
      <c r="G7" s="590" t="s">
        <v>29</v>
      </c>
      <c r="H7" s="591" t="s">
        <v>30</v>
      </c>
      <c r="I7" s="592">
        <v>6</v>
      </c>
      <c r="J7" s="31"/>
    </row>
    <row r="8" spans="2:10" ht="33.75" customHeight="1">
      <c r="B8" s="740"/>
      <c r="C8" s="743"/>
      <c r="D8" s="745"/>
      <c r="E8" s="588">
        <v>4</v>
      </c>
      <c r="F8" s="589" t="s">
        <v>31</v>
      </c>
      <c r="G8" s="590" t="s">
        <v>32</v>
      </c>
      <c r="H8" s="591" t="s">
        <v>33</v>
      </c>
      <c r="I8" s="592">
        <v>11</v>
      </c>
      <c r="J8" s="31"/>
    </row>
    <row r="9" spans="2:10" ht="45">
      <c r="B9" s="740"/>
      <c r="C9" s="743"/>
      <c r="D9" s="745"/>
      <c r="E9" s="588">
        <v>5</v>
      </c>
      <c r="F9" s="589" t="s">
        <v>34</v>
      </c>
      <c r="G9" s="590" t="s">
        <v>35</v>
      </c>
      <c r="H9" s="591" t="s">
        <v>36</v>
      </c>
      <c r="I9" s="592">
        <v>17</v>
      </c>
      <c r="J9" s="31"/>
    </row>
    <row r="10" spans="2:10" ht="51" customHeight="1">
      <c r="B10" s="740"/>
      <c r="C10" s="743"/>
      <c r="D10" s="745"/>
      <c r="E10" s="588">
        <v>6</v>
      </c>
      <c r="F10" s="589" t="s">
        <v>37</v>
      </c>
      <c r="G10" s="590" t="s">
        <v>38</v>
      </c>
      <c r="H10" s="591" t="s">
        <v>39</v>
      </c>
      <c r="I10" s="592">
        <v>18</v>
      </c>
      <c r="J10" s="31"/>
    </row>
    <row r="11" spans="2:10" ht="56.25" customHeight="1">
      <c r="B11" s="740"/>
      <c r="C11" s="743"/>
      <c r="D11" s="745"/>
      <c r="E11" s="588">
        <v>7</v>
      </c>
      <c r="F11" s="589" t="s">
        <v>40</v>
      </c>
      <c r="G11" s="590" t="s">
        <v>41</v>
      </c>
      <c r="H11" s="591" t="s">
        <v>42</v>
      </c>
      <c r="I11" s="592">
        <v>22</v>
      </c>
      <c r="J11" s="31"/>
    </row>
    <row r="12" spans="2:10" ht="52.5" customHeight="1">
      <c r="B12" s="740"/>
      <c r="C12" s="743"/>
      <c r="D12" s="745"/>
      <c r="E12" s="588">
        <v>8</v>
      </c>
      <c r="F12" s="589" t="s">
        <v>43</v>
      </c>
      <c r="G12" s="590" t="s">
        <v>44</v>
      </c>
      <c r="H12" s="591" t="s">
        <v>45</v>
      </c>
      <c r="I12" s="592">
        <v>24</v>
      </c>
      <c r="J12" s="31"/>
    </row>
    <row r="13" spans="2:10" ht="30">
      <c r="B13" s="740"/>
      <c r="C13" s="743"/>
      <c r="D13" s="745"/>
      <c r="E13" s="588">
        <v>9</v>
      </c>
      <c r="F13" s="589" t="s">
        <v>46</v>
      </c>
      <c r="G13" s="590" t="s">
        <v>47</v>
      </c>
      <c r="H13" s="591" t="s">
        <v>48</v>
      </c>
      <c r="I13" s="592">
        <v>11</v>
      </c>
      <c r="J13" s="31"/>
    </row>
    <row r="14" spans="2:10" ht="30" customHeight="1">
      <c r="B14" s="741"/>
      <c r="C14" s="744"/>
      <c r="D14" s="745"/>
      <c r="E14" s="588">
        <v>10</v>
      </c>
      <c r="F14" s="589" t="s">
        <v>49</v>
      </c>
      <c r="G14" s="590" t="s">
        <v>50</v>
      </c>
      <c r="H14" s="591" t="s">
        <v>51</v>
      </c>
      <c r="I14" s="592">
        <v>10</v>
      </c>
      <c r="J14" s="31"/>
    </row>
    <row r="15" spans="2:10">
      <c r="B15" s="587">
        <v>3</v>
      </c>
      <c r="C15" s="588" t="s">
        <v>52</v>
      </c>
      <c r="D15" s="588">
        <v>1</v>
      </c>
      <c r="E15" s="588">
        <v>11</v>
      </c>
      <c r="F15" s="589" t="s">
        <v>53</v>
      </c>
      <c r="G15" s="590" t="s">
        <v>54</v>
      </c>
      <c r="H15" s="591" t="s">
        <v>55</v>
      </c>
      <c r="I15" s="592">
        <v>7</v>
      </c>
      <c r="J15" s="31"/>
    </row>
    <row r="16" spans="2:10">
      <c r="B16" s="739">
        <v>4</v>
      </c>
      <c r="C16" s="742" t="s">
        <v>56</v>
      </c>
      <c r="D16" s="745">
        <v>4</v>
      </c>
      <c r="E16" s="588">
        <v>12</v>
      </c>
      <c r="F16" s="589" t="s">
        <v>57</v>
      </c>
      <c r="G16" s="590" t="s">
        <v>35</v>
      </c>
      <c r="H16" s="591" t="s">
        <v>58</v>
      </c>
      <c r="I16" s="592">
        <v>5</v>
      </c>
      <c r="J16" s="31"/>
    </row>
    <row r="17" spans="2:10">
      <c r="B17" s="740"/>
      <c r="C17" s="743"/>
      <c r="D17" s="745"/>
      <c r="E17" s="588">
        <v>13</v>
      </c>
      <c r="F17" s="589" t="s">
        <v>59</v>
      </c>
      <c r="G17" s="590" t="s">
        <v>60</v>
      </c>
      <c r="H17" s="591" t="s">
        <v>61</v>
      </c>
      <c r="I17" s="592">
        <v>7</v>
      </c>
      <c r="J17" s="31"/>
    </row>
    <row r="18" spans="2:10" ht="30" customHeight="1">
      <c r="B18" s="740"/>
      <c r="C18" s="743"/>
      <c r="D18" s="745"/>
      <c r="E18" s="588">
        <v>14</v>
      </c>
      <c r="F18" s="589" t="s">
        <v>62</v>
      </c>
      <c r="G18" s="590" t="s">
        <v>63</v>
      </c>
      <c r="H18" s="591" t="s">
        <v>64</v>
      </c>
      <c r="I18" s="592">
        <v>7</v>
      </c>
      <c r="J18" s="31"/>
    </row>
    <row r="19" spans="2:10">
      <c r="B19" s="741"/>
      <c r="C19" s="744"/>
      <c r="D19" s="745"/>
      <c r="E19" s="588">
        <v>15</v>
      </c>
      <c r="F19" s="589" t="s">
        <v>65</v>
      </c>
      <c r="G19" s="590" t="s">
        <v>66</v>
      </c>
      <c r="H19" s="591" t="s">
        <v>67</v>
      </c>
      <c r="I19" s="592">
        <v>4</v>
      </c>
      <c r="J19" s="31"/>
    </row>
    <row r="20" spans="2:10">
      <c r="B20" s="739">
        <v>5</v>
      </c>
      <c r="C20" s="742" t="s">
        <v>68</v>
      </c>
      <c r="D20" s="745">
        <v>6</v>
      </c>
      <c r="E20" s="588">
        <v>16</v>
      </c>
      <c r="F20" s="589" t="s">
        <v>69</v>
      </c>
      <c r="G20" s="590" t="s">
        <v>70</v>
      </c>
      <c r="H20" s="591" t="s">
        <v>71</v>
      </c>
      <c r="I20" s="592">
        <v>6</v>
      </c>
      <c r="J20" s="31"/>
    </row>
    <row r="21" spans="2:10" ht="30">
      <c r="B21" s="740"/>
      <c r="C21" s="743"/>
      <c r="D21" s="745"/>
      <c r="E21" s="588">
        <v>17</v>
      </c>
      <c r="F21" s="589" t="s">
        <v>72</v>
      </c>
      <c r="G21" s="590" t="s">
        <v>73</v>
      </c>
      <c r="H21" s="591" t="s">
        <v>74</v>
      </c>
      <c r="I21" s="592">
        <v>14</v>
      </c>
      <c r="J21" s="31"/>
    </row>
    <row r="22" spans="2:10" ht="31.5" customHeight="1">
      <c r="B22" s="740"/>
      <c r="C22" s="743"/>
      <c r="D22" s="745"/>
      <c r="E22" s="588">
        <v>18</v>
      </c>
      <c r="F22" s="589" t="s">
        <v>75</v>
      </c>
      <c r="G22" s="590" t="s">
        <v>76</v>
      </c>
      <c r="H22" s="591" t="s">
        <v>77</v>
      </c>
      <c r="I22" s="592">
        <v>7</v>
      </c>
      <c r="J22" s="31"/>
    </row>
    <row r="23" spans="2:10" ht="30">
      <c r="B23" s="740"/>
      <c r="C23" s="743"/>
      <c r="D23" s="745"/>
      <c r="E23" s="588">
        <v>19</v>
      </c>
      <c r="F23" s="589">
        <v>1304</v>
      </c>
      <c r="G23" s="590" t="s">
        <v>78</v>
      </c>
      <c r="H23" s="591" t="s">
        <v>79</v>
      </c>
      <c r="I23" s="592">
        <v>6</v>
      </c>
      <c r="J23" s="31"/>
    </row>
    <row r="24" spans="2:10" ht="21.6" customHeight="1">
      <c r="B24" s="740"/>
      <c r="C24" s="743"/>
      <c r="D24" s="745"/>
      <c r="E24" s="588">
        <v>20</v>
      </c>
      <c r="F24" s="589">
        <v>1305</v>
      </c>
      <c r="G24" s="590" t="s">
        <v>80</v>
      </c>
      <c r="H24" s="591" t="s">
        <v>81</v>
      </c>
      <c r="I24" s="592">
        <v>6</v>
      </c>
      <c r="J24" s="31"/>
    </row>
    <row r="25" spans="2:10" ht="30">
      <c r="B25" s="741"/>
      <c r="C25" s="744"/>
      <c r="D25" s="745"/>
      <c r="E25" s="588">
        <v>21</v>
      </c>
      <c r="F25" s="589">
        <v>1306</v>
      </c>
      <c r="G25" s="590" t="s">
        <v>82</v>
      </c>
      <c r="H25" s="591" t="s">
        <v>83</v>
      </c>
      <c r="I25" s="592">
        <v>7</v>
      </c>
      <c r="J25" s="31"/>
    </row>
    <row r="26" spans="2:10" ht="30">
      <c r="B26" s="739">
        <v>6</v>
      </c>
      <c r="C26" s="742" t="s">
        <v>84</v>
      </c>
      <c r="D26" s="745">
        <v>13</v>
      </c>
      <c r="E26" s="588">
        <v>22</v>
      </c>
      <c r="F26" s="589">
        <v>1501</v>
      </c>
      <c r="G26" s="590" t="s">
        <v>85</v>
      </c>
      <c r="H26" s="591" t="s">
        <v>86</v>
      </c>
      <c r="I26" s="592">
        <v>15</v>
      </c>
      <c r="J26" s="31"/>
    </row>
    <row r="27" spans="2:10" ht="21.6" customHeight="1">
      <c r="B27" s="740"/>
      <c r="C27" s="743"/>
      <c r="D27" s="745"/>
      <c r="E27" s="588">
        <v>23</v>
      </c>
      <c r="F27" s="589">
        <v>1502</v>
      </c>
      <c r="G27" s="590" t="s">
        <v>87</v>
      </c>
      <c r="H27" s="591" t="s">
        <v>88</v>
      </c>
      <c r="I27" s="592">
        <v>7</v>
      </c>
      <c r="J27" s="31"/>
    </row>
    <row r="28" spans="2:10" ht="21.6" customHeight="1">
      <c r="B28" s="740"/>
      <c r="C28" s="743"/>
      <c r="D28" s="745"/>
      <c r="E28" s="588">
        <v>24</v>
      </c>
      <c r="F28" s="589">
        <v>1503</v>
      </c>
      <c r="G28" s="590" t="s">
        <v>89</v>
      </c>
      <c r="H28" s="591" t="s">
        <v>90</v>
      </c>
      <c r="I28" s="592">
        <v>4</v>
      </c>
      <c r="J28" s="31"/>
    </row>
    <row r="29" spans="2:10" ht="21.6" customHeight="1">
      <c r="B29" s="740"/>
      <c r="C29" s="743"/>
      <c r="D29" s="745"/>
      <c r="E29" s="588">
        <v>25</v>
      </c>
      <c r="F29" s="589">
        <v>1504</v>
      </c>
      <c r="G29" s="590" t="s">
        <v>91</v>
      </c>
      <c r="H29" s="591" t="s">
        <v>92</v>
      </c>
      <c r="I29" s="592">
        <v>6</v>
      </c>
      <c r="J29" s="31"/>
    </row>
    <row r="30" spans="2:10" ht="30">
      <c r="B30" s="740"/>
      <c r="C30" s="743"/>
      <c r="D30" s="745"/>
      <c r="E30" s="588">
        <v>26</v>
      </c>
      <c r="F30" s="589">
        <v>1505</v>
      </c>
      <c r="G30" s="590" t="s">
        <v>93</v>
      </c>
      <c r="H30" s="591" t="s">
        <v>94</v>
      </c>
      <c r="I30" s="592">
        <v>10</v>
      </c>
      <c r="J30" s="31"/>
    </row>
    <row r="31" spans="2:10" ht="22.5" customHeight="1">
      <c r="B31" s="740"/>
      <c r="C31" s="743"/>
      <c r="D31" s="745"/>
      <c r="E31" s="588">
        <v>27</v>
      </c>
      <c r="F31" s="589">
        <v>1506</v>
      </c>
      <c r="G31" s="590" t="s">
        <v>95</v>
      </c>
      <c r="H31" s="591" t="s">
        <v>96</v>
      </c>
      <c r="I31" s="592">
        <v>6</v>
      </c>
      <c r="J31" s="31"/>
    </row>
    <row r="32" spans="2:10" ht="30">
      <c r="B32" s="740"/>
      <c r="C32" s="743"/>
      <c r="D32" s="745"/>
      <c r="E32" s="588">
        <v>28</v>
      </c>
      <c r="F32" s="589">
        <v>1507</v>
      </c>
      <c r="G32" s="590" t="s">
        <v>97</v>
      </c>
      <c r="H32" s="591" t="s">
        <v>98</v>
      </c>
      <c r="I32" s="592">
        <v>9</v>
      </c>
      <c r="J32" s="31"/>
    </row>
    <row r="33" spans="2:11" ht="45">
      <c r="B33" s="740"/>
      <c r="C33" s="743"/>
      <c r="D33" s="745"/>
      <c r="E33" s="588">
        <v>29</v>
      </c>
      <c r="F33" s="589">
        <v>1508</v>
      </c>
      <c r="G33" s="590" t="s">
        <v>99</v>
      </c>
      <c r="H33" s="591" t="s">
        <v>100</v>
      </c>
      <c r="I33" s="592">
        <v>16</v>
      </c>
      <c r="J33" s="31"/>
    </row>
    <row r="34" spans="2:11">
      <c r="B34" s="740"/>
      <c r="C34" s="743"/>
      <c r="D34" s="745"/>
      <c r="E34" s="588">
        <v>30</v>
      </c>
      <c r="F34" s="589">
        <v>1509</v>
      </c>
      <c r="G34" s="590" t="s">
        <v>101</v>
      </c>
      <c r="H34" s="591" t="s">
        <v>102</v>
      </c>
      <c r="I34" s="592">
        <v>8</v>
      </c>
      <c r="J34" s="31"/>
    </row>
    <row r="35" spans="2:11" ht="30">
      <c r="B35" s="740"/>
      <c r="C35" s="743"/>
      <c r="D35" s="745"/>
      <c r="E35" s="588">
        <v>31</v>
      </c>
      <c r="F35" s="589">
        <v>1510</v>
      </c>
      <c r="G35" s="590" t="s">
        <v>103</v>
      </c>
      <c r="H35" s="591" t="s">
        <v>104</v>
      </c>
      <c r="I35" s="592">
        <v>13</v>
      </c>
      <c r="J35" s="31"/>
    </row>
    <row r="36" spans="2:11" ht="30">
      <c r="B36" s="740"/>
      <c r="C36" s="743"/>
      <c r="D36" s="745"/>
      <c r="E36" s="588">
        <v>32</v>
      </c>
      <c r="F36" s="589">
        <v>1511</v>
      </c>
      <c r="G36" s="590" t="s">
        <v>105</v>
      </c>
      <c r="H36" s="591" t="s">
        <v>106</v>
      </c>
      <c r="I36" s="592">
        <v>13</v>
      </c>
      <c r="J36" s="31"/>
    </row>
    <row r="37" spans="2:11" ht="30">
      <c r="B37" s="740"/>
      <c r="C37" s="743"/>
      <c r="D37" s="745"/>
      <c r="E37" s="588">
        <v>33</v>
      </c>
      <c r="F37" s="589">
        <v>1512</v>
      </c>
      <c r="G37" s="590" t="s">
        <v>107</v>
      </c>
      <c r="H37" s="591" t="s">
        <v>108</v>
      </c>
      <c r="I37" s="592">
        <v>9</v>
      </c>
      <c r="J37" s="31"/>
    </row>
    <row r="38" spans="2:11" ht="23.1" customHeight="1">
      <c r="B38" s="741"/>
      <c r="C38" s="744"/>
      <c r="D38" s="745"/>
      <c r="E38" s="588">
        <v>34</v>
      </c>
      <c r="F38" s="589">
        <v>1513</v>
      </c>
      <c r="G38" s="590" t="s">
        <v>109</v>
      </c>
      <c r="H38" s="591" t="s">
        <v>110</v>
      </c>
      <c r="I38" s="592">
        <v>7</v>
      </c>
      <c r="J38" s="31"/>
      <c r="K38">
        <f>IFERROR(VLOOKUP(B38,EQUIPOS!$C$6:$G$151,5,0),0)</f>
        <v>0</v>
      </c>
    </row>
    <row r="39" spans="2:11" ht="23.1" customHeight="1">
      <c r="B39" s="739">
        <v>7</v>
      </c>
      <c r="C39" s="742" t="s">
        <v>111</v>
      </c>
      <c r="D39" s="745">
        <v>6</v>
      </c>
      <c r="E39" s="588">
        <v>35</v>
      </c>
      <c r="F39" s="589">
        <v>1701</v>
      </c>
      <c r="G39" s="590" t="s">
        <v>112</v>
      </c>
      <c r="H39" s="591" t="s">
        <v>113</v>
      </c>
      <c r="I39" s="592">
        <v>5</v>
      </c>
      <c r="J39" s="31"/>
    </row>
    <row r="40" spans="2:11" ht="23.1" customHeight="1">
      <c r="B40" s="740"/>
      <c r="C40" s="743"/>
      <c r="D40" s="745"/>
      <c r="E40" s="588">
        <v>36</v>
      </c>
      <c r="F40" s="589">
        <v>1702</v>
      </c>
      <c r="G40" s="590" t="s">
        <v>114</v>
      </c>
      <c r="H40" s="591" t="s">
        <v>115</v>
      </c>
      <c r="I40" s="592">
        <v>4</v>
      </c>
      <c r="J40" s="31"/>
    </row>
    <row r="41" spans="2:11" ht="23.1" customHeight="1">
      <c r="B41" s="740"/>
      <c r="C41" s="743"/>
      <c r="D41" s="745"/>
      <c r="E41" s="588">
        <v>37</v>
      </c>
      <c r="F41" s="589">
        <v>1703</v>
      </c>
      <c r="G41" s="590" t="s">
        <v>116</v>
      </c>
      <c r="H41" s="591" t="s">
        <v>117</v>
      </c>
      <c r="I41" s="592">
        <v>5</v>
      </c>
      <c r="J41" s="31"/>
    </row>
    <row r="42" spans="2:11" ht="23.1" customHeight="1">
      <c r="B42" s="740"/>
      <c r="C42" s="743"/>
      <c r="D42" s="745"/>
      <c r="E42" s="588">
        <v>38</v>
      </c>
      <c r="F42" s="589">
        <v>1704</v>
      </c>
      <c r="G42" s="590" t="s">
        <v>85</v>
      </c>
      <c r="H42" s="591" t="s">
        <v>118</v>
      </c>
      <c r="I42" s="592">
        <v>5</v>
      </c>
      <c r="J42" s="31"/>
    </row>
    <row r="43" spans="2:11" ht="23.1" customHeight="1">
      <c r="B43" s="740"/>
      <c r="C43" s="743"/>
      <c r="D43" s="745"/>
      <c r="E43" s="588">
        <v>39</v>
      </c>
      <c r="F43" s="589" t="s">
        <v>119</v>
      </c>
      <c r="G43" s="590" t="s">
        <v>97</v>
      </c>
      <c r="H43" s="591" t="s">
        <v>120</v>
      </c>
      <c r="I43" s="592">
        <v>4</v>
      </c>
      <c r="J43" s="31"/>
    </row>
    <row r="44" spans="2:11" ht="23.1" customHeight="1">
      <c r="B44" s="741"/>
      <c r="C44" s="744"/>
      <c r="D44" s="745"/>
      <c r="E44" s="588">
        <v>40</v>
      </c>
      <c r="F44" s="589" t="s">
        <v>121</v>
      </c>
      <c r="G44" s="590" t="s">
        <v>122</v>
      </c>
      <c r="H44" s="591" t="s">
        <v>123</v>
      </c>
      <c r="I44" s="592">
        <v>4</v>
      </c>
      <c r="J44" s="31"/>
    </row>
    <row r="45" spans="2:11" ht="45">
      <c r="B45" s="587">
        <v>8</v>
      </c>
      <c r="C45" s="588" t="s">
        <v>124</v>
      </c>
      <c r="D45" s="588">
        <v>1</v>
      </c>
      <c r="E45" s="588">
        <v>41</v>
      </c>
      <c r="F45" s="589" t="s">
        <v>125</v>
      </c>
      <c r="G45" s="590" t="s">
        <v>126</v>
      </c>
      <c r="H45" s="591" t="s">
        <v>127</v>
      </c>
      <c r="I45" s="592">
        <v>16</v>
      </c>
      <c r="J45" s="31"/>
    </row>
    <row r="46" spans="2:11" ht="45">
      <c r="B46" s="587">
        <v>9</v>
      </c>
      <c r="C46" s="588" t="s">
        <v>128</v>
      </c>
      <c r="D46" s="588">
        <v>1</v>
      </c>
      <c r="E46" s="588">
        <v>42</v>
      </c>
      <c r="F46" s="589" t="s">
        <v>129</v>
      </c>
      <c r="G46" s="590" t="s">
        <v>130</v>
      </c>
      <c r="H46" s="591" t="s">
        <v>131</v>
      </c>
      <c r="I46" s="592">
        <v>19</v>
      </c>
      <c r="J46" s="31"/>
    </row>
    <row r="47" spans="2:11">
      <c r="B47" s="739">
        <v>10</v>
      </c>
      <c r="C47" s="742" t="s">
        <v>132</v>
      </c>
      <c r="D47" s="745">
        <v>5</v>
      </c>
      <c r="E47" s="588">
        <v>43</v>
      </c>
      <c r="F47" s="589">
        <v>1901</v>
      </c>
      <c r="G47" s="590" t="s">
        <v>85</v>
      </c>
      <c r="H47" s="591" t="s">
        <v>133</v>
      </c>
      <c r="I47" s="592">
        <v>9</v>
      </c>
      <c r="J47" s="31"/>
    </row>
    <row r="48" spans="2:11" ht="30">
      <c r="B48" s="740"/>
      <c r="C48" s="743"/>
      <c r="D48" s="745"/>
      <c r="E48" s="588">
        <v>44</v>
      </c>
      <c r="F48" s="589">
        <v>1902</v>
      </c>
      <c r="G48" s="590" t="s">
        <v>97</v>
      </c>
      <c r="H48" s="591" t="s">
        <v>134</v>
      </c>
      <c r="I48" s="592">
        <v>10</v>
      </c>
      <c r="J48" s="31"/>
    </row>
    <row r="49" spans="2:14" ht="23.1" customHeight="1">
      <c r="B49" s="740"/>
      <c r="C49" s="743"/>
      <c r="D49" s="745"/>
      <c r="E49" s="588">
        <v>45</v>
      </c>
      <c r="F49" s="589">
        <v>1903</v>
      </c>
      <c r="G49" s="590" t="s">
        <v>99</v>
      </c>
      <c r="H49" s="591" t="s">
        <v>135</v>
      </c>
      <c r="I49" s="592">
        <v>3</v>
      </c>
      <c r="J49" s="31"/>
    </row>
    <row r="50" spans="2:14" ht="23.1" customHeight="1">
      <c r="B50" s="740"/>
      <c r="C50" s="743"/>
      <c r="D50" s="745"/>
      <c r="E50" s="588">
        <v>46</v>
      </c>
      <c r="F50" s="589">
        <v>1904</v>
      </c>
      <c r="G50" s="590" t="s">
        <v>122</v>
      </c>
      <c r="H50" s="591" t="s">
        <v>136</v>
      </c>
      <c r="I50" s="592">
        <v>8</v>
      </c>
      <c r="J50" s="31"/>
    </row>
    <row r="51" spans="2:14" ht="30">
      <c r="B51" s="741"/>
      <c r="C51" s="744"/>
      <c r="D51" s="745"/>
      <c r="E51" s="588">
        <v>47</v>
      </c>
      <c r="F51" s="589">
        <v>1905</v>
      </c>
      <c r="G51" s="590" t="s">
        <v>137</v>
      </c>
      <c r="H51" s="591" t="s">
        <v>138</v>
      </c>
      <c r="I51" s="592">
        <v>12</v>
      </c>
      <c r="J51" s="31"/>
    </row>
    <row r="52" spans="2:14" ht="30">
      <c r="B52" s="739">
        <v>11</v>
      </c>
      <c r="C52" s="742" t="s">
        <v>139</v>
      </c>
      <c r="D52" s="745">
        <v>4</v>
      </c>
      <c r="E52" s="588">
        <v>48</v>
      </c>
      <c r="F52" s="589">
        <v>2001</v>
      </c>
      <c r="G52" s="590" t="s">
        <v>140</v>
      </c>
      <c r="H52" s="591" t="s">
        <v>141</v>
      </c>
      <c r="I52" s="592">
        <v>7</v>
      </c>
      <c r="J52" s="31"/>
      <c r="K52" s="444"/>
      <c r="L52" s="441"/>
      <c r="M52" s="441"/>
    </row>
    <row r="53" spans="2:14">
      <c r="B53" s="740"/>
      <c r="C53" s="743"/>
      <c r="D53" s="745"/>
      <c r="E53" s="588">
        <v>49</v>
      </c>
      <c r="F53" s="589">
        <v>2002</v>
      </c>
      <c r="G53" s="590" t="s">
        <v>142</v>
      </c>
      <c r="H53" s="591" t="s">
        <v>143</v>
      </c>
      <c r="I53" s="592">
        <v>4</v>
      </c>
      <c r="J53" s="31"/>
    </row>
    <row r="54" spans="2:14">
      <c r="B54" s="740"/>
      <c r="C54" s="743"/>
      <c r="D54" s="745"/>
      <c r="E54" s="588">
        <v>50</v>
      </c>
      <c r="F54" s="589">
        <v>2003</v>
      </c>
      <c r="G54" s="590" t="s">
        <v>97</v>
      </c>
      <c r="H54" s="591" t="s">
        <v>144</v>
      </c>
      <c r="I54" s="592">
        <v>6</v>
      </c>
      <c r="J54" s="31"/>
    </row>
    <row r="55" spans="2:14">
      <c r="B55" s="741"/>
      <c r="C55" s="744"/>
      <c r="D55" s="745"/>
      <c r="E55" s="588">
        <v>51</v>
      </c>
      <c r="F55" s="589">
        <v>2004</v>
      </c>
      <c r="G55" s="590" t="s">
        <v>137</v>
      </c>
      <c r="H55" s="591" t="s">
        <v>145</v>
      </c>
      <c r="I55" s="592">
        <v>8</v>
      </c>
      <c r="J55" s="31"/>
    </row>
    <row r="56" spans="2:14">
      <c r="B56" s="739">
        <v>12</v>
      </c>
      <c r="C56" s="742" t="s">
        <v>146</v>
      </c>
      <c r="D56" s="745">
        <v>5</v>
      </c>
      <c r="E56" s="588">
        <v>52</v>
      </c>
      <c r="F56" s="589">
        <v>2701</v>
      </c>
      <c r="G56" s="590" t="s">
        <v>147</v>
      </c>
      <c r="H56" s="591" t="s">
        <v>148</v>
      </c>
      <c r="I56" s="592">
        <v>8</v>
      </c>
      <c r="J56" s="31"/>
    </row>
    <row r="57" spans="2:14" ht="26.1" customHeight="1">
      <c r="B57" s="740"/>
      <c r="C57" s="743"/>
      <c r="D57" s="745"/>
      <c r="E57" s="588">
        <v>53</v>
      </c>
      <c r="F57" s="589">
        <v>2702</v>
      </c>
      <c r="G57" s="590" t="s">
        <v>149</v>
      </c>
      <c r="H57" s="591" t="s">
        <v>150</v>
      </c>
      <c r="I57" s="592">
        <v>4</v>
      </c>
      <c r="J57" s="31"/>
    </row>
    <row r="58" spans="2:14" ht="26.1" customHeight="1">
      <c r="B58" s="740"/>
      <c r="C58" s="743"/>
      <c r="D58" s="745"/>
      <c r="E58" s="588">
        <v>54</v>
      </c>
      <c r="F58" s="589">
        <v>2703</v>
      </c>
      <c r="G58" s="590" t="s">
        <v>151</v>
      </c>
      <c r="H58" s="591" t="s">
        <v>152</v>
      </c>
      <c r="I58" s="592">
        <v>3</v>
      </c>
      <c r="J58" s="31"/>
      <c r="N58">
        <f>K58*L58</f>
        <v>0</v>
      </c>
    </row>
    <row r="59" spans="2:14" ht="26.1" customHeight="1">
      <c r="B59" s="740"/>
      <c r="C59" s="743"/>
      <c r="D59" s="745"/>
      <c r="E59" s="588">
        <v>55</v>
      </c>
      <c r="F59" s="589">
        <v>2704</v>
      </c>
      <c r="G59" s="590" t="s">
        <v>153</v>
      </c>
      <c r="H59" s="591" t="s">
        <v>154</v>
      </c>
      <c r="I59" s="592">
        <v>4</v>
      </c>
      <c r="J59" s="31"/>
    </row>
    <row r="60" spans="2:14" ht="30">
      <c r="B60" s="741"/>
      <c r="C60" s="744"/>
      <c r="D60" s="745"/>
      <c r="E60" s="588">
        <v>56</v>
      </c>
      <c r="F60" s="589" t="s">
        <v>155</v>
      </c>
      <c r="G60" s="590" t="s">
        <v>156</v>
      </c>
      <c r="H60" s="591" t="s">
        <v>157</v>
      </c>
      <c r="I60" s="592">
        <v>11</v>
      </c>
      <c r="J60" s="31"/>
    </row>
    <row r="61" spans="2:14" ht="20.100000000000001" customHeight="1">
      <c r="B61" s="739">
        <v>13</v>
      </c>
      <c r="C61" s="742" t="s">
        <v>158</v>
      </c>
      <c r="D61" s="745">
        <v>7</v>
      </c>
      <c r="E61" s="588">
        <v>57</v>
      </c>
      <c r="F61" s="589">
        <v>2301</v>
      </c>
      <c r="G61" s="590" t="s">
        <v>159</v>
      </c>
      <c r="H61" s="591" t="s">
        <v>160</v>
      </c>
      <c r="I61" s="592">
        <v>2</v>
      </c>
      <c r="J61" s="31"/>
    </row>
    <row r="62" spans="2:14" ht="20.100000000000001" customHeight="1">
      <c r="B62" s="740"/>
      <c r="C62" s="743"/>
      <c r="D62" s="745"/>
      <c r="E62" s="588">
        <v>58</v>
      </c>
      <c r="F62" s="589">
        <v>2302</v>
      </c>
      <c r="G62" s="590" t="s">
        <v>161</v>
      </c>
      <c r="H62" s="591" t="s">
        <v>162</v>
      </c>
      <c r="I62" s="592">
        <v>5</v>
      </c>
      <c r="J62" s="31"/>
    </row>
    <row r="63" spans="2:14" ht="20.100000000000001" customHeight="1">
      <c r="B63" s="740"/>
      <c r="C63" s="743"/>
      <c r="D63" s="745"/>
      <c r="E63" s="588">
        <v>59</v>
      </c>
      <c r="F63" s="589">
        <v>2303</v>
      </c>
      <c r="G63" s="590" t="s">
        <v>85</v>
      </c>
      <c r="H63" s="591" t="s">
        <v>163</v>
      </c>
      <c r="I63" s="592">
        <v>1</v>
      </c>
      <c r="J63" s="31"/>
    </row>
    <row r="64" spans="2:14" ht="30">
      <c r="B64" s="740"/>
      <c r="C64" s="743"/>
      <c r="D64" s="745"/>
      <c r="E64" s="588">
        <v>60</v>
      </c>
      <c r="F64" s="589">
        <v>2304</v>
      </c>
      <c r="G64" s="590" t="s">
        <v>164</v>
      </c>
      <c r="H64" s="591" t="s">
        <v>165</v>
      </c>
      <c r="I64" s="592">
        <v>6</v>
      </c>
      <c r="J64" s="31"/>
    </row>
    <row r="65" spans="2:10">
      <c r="B65" s="740"/>
      <c r="C65" s="743"/>
      <c r="D65" s="745"/>
      <c r="E65" s="588">
        <v>61</v>
      </c>
      <c r="F65" s="589">
        <v>2305</v>
      </c>
      <c r="G65" s="590" t="s">
        <v>166</v>
      </c>
      <c r="H65" s="591" t="s">
        <v>167</v>
      </c>
      <c r="I65" s="592">
        <v>4</v>
      </c>
      <c r="J65" s="31"/>
    </row>
    <row r="66" spans="2:10" ht="30">
      <c r="B66" s="740"/>
      <c r="C66" s="743"/>
      <c r="D66" s="745"/>
      <c r="E66" s="588">
        <v>62</v>
      </c>
      <c r="F66" s="589">
        <v>2306</v>
      </c>
      <c r="G66" s="590" t="s">
        <v>168</v>
      </c>
      <c r="H66" s="591" t="s">
        <v>169</v>
      </c>
      <c r="I66" s="592">
        <v>8</v>
      </c>
      <c r="J66" s="31"/>
    </row>
    <row r="67" spans="2:10">
      <c r="B67" s="741"/>
      <c r="C67" s="744"/>
      <c r="D67" s="745"/>
      <c r="E67" s="588">
        <v>63</v>
      </c>
      <c r="F67" s="589">
        <v>2307</v>
      </c>
      <c r="G67" s="590" t="s">
        <v>170</v>
      </c>
      <c r="H67" s="591" t="s">
        <v>171</v>
      </c>
      <c r="I67" s="592">
        <v>4</v>
      </c>
      <c r="J67" s="31"/>
    </row>
    <row r="68" spans="2:10">
      <c r="B68" s="739">
        <v>14</v>
      </c>
      <c r="C68" s="742" t="s">
        <v>172</v>
      </c>
      <c r="D68" s="745">
        <v>15</v>
      </c>
      <c r="E68" s="588">
        <v>64</v>
      </c>
      <c r="F68" s="589">
        <v>2501</v>
      </c>
      <c r="G68" s="590" t="s">
        <v>173</v>
      </c>
      <c r="H68" s="591" t="s">
        <v>174</v>
      </c>
      <c r="I68" s="592">
        <v>7</v>
      </c>
      <c r="J68" s="31"/>
    </row>
    <row r="69" spans="2:10">
      <c r="B69" s="740"/>
      <c r="C69" s="743"/>
      <c r="D69" s="745"/>
      <c r="E69" s="588">
        <v>65</v>
      </c>
      <c r="F69" s="589">
        <v>2502</v>
      </c>
      <c r="G69" s="590" t="s">
        <v>175</v>
      </c>
      <c r="H69" s="591" t="s">
        <v>176</v>
      </c>
      <c r="I69" s="592">
        <v>8</v>
      </c>
      <c r="J69" s="31"/>
    </row>
    <row r="70" spans="2:10">
      <c r="B70" s="740"/>
      <c r="C70" s="743"/>
      <c r="D70" s="745"/>
      <c r="E70" s="588">
        <v>66</v>
      </c>
      <c r="F70" s="589">
        <v>2503</v>
      </c>
      <c r="G70" s="590" t="s">
        <v>177</v>
      </c>
      <c r="H70" s="591" t="s">
        <v>178</v>
      </c>
      <c r="I70" s="592">
        <v>3</v>
      </c>
      <c r="J70" s="31"/>
    </row>
    <row r="71" spans="2:10" ht="30">
      <c r="B71" s="740"/>
      <c r="C71" s="743"/>
      <c r="D71" s="745"/>
      <c r="E71" s="588">
        <v>67</v>
      </c>
      <c r="F71" s="589">
        <v>2504</v>
      </c>
      <c r="G71" s="590" t="s">
        <v>179</v>
      </c>
      <c r="H71" s="591" t="s">
        <v>180</v>
      </c>
      <c r="I71" s="592">
        <v>12</v>
      </c>
      <c r="J71" s="31"/>
    </row>
    <row r="72" spans="2:10">
      <c r="B72" s="740"/>
      <c r="C72" s="743"/>
      <c r="D72" s="745"/>
      <c r="E72" s="588">
        <v>68</v>
      </c>
      <c r="F72" s="589">
        <v>2505</v>
      </c>
      <c r="G72" s="590" t="s">
        <v>181</v>
      </c>
      <c r="H72" s="591" t="s">
        <v>182</v>
      </c>
      <c r="I72" s="592">
        <v>8</v>
      </c>
      <c r="J72" s="31"/>
    </row>
    <row r="73" spans="2:10">
      <c r="B73" s="740"/>
      <c r="C73" s="743"/>
      <c r="D73" s="745"/>
      <c r="E73" s="588">
        <v>69</v>
      </c>
      <c r="F73" s="589">
        <v>2506</v>
      </c>
      <c r="G73" s="590" t="s">
        <v>183</v>
      </c>
      <c r="H73" s="591" t="s">
        <v>184</v>
      </c>
      <c r="I73" s="592">
        <v>7</v>
      </c>
      <c r="J73" s="31"/>
    </row>
    <row r="74" spans="2:10">
      <c r="B74" s="740"/>
      <c r="C74" s="743"/>
      <c r="D74" s="745"/>
      <c r="E74" s="588">
        <v>70</v>
      </c>
      <c r="F74" s="589">
        <v>2507</v>
      </c>
      <c r="G74" s="590" t="s">
        <v>185</v>
      </c>
      <c r="H74" s="591" t="s">
        <v>186</v>
      </c>
      <c r="I74" s="592">
        <v>2</v>
      </c>
      <c r="J74" s="31"/>
    </row>
    <row r="75" spans="2:10" ht="34.5" customHeight="1">
      <c r="B75" s="740"/>
      <c r="C75" s="743"/>
      <c r="D75" s="745"/>
      <c r="E75" s="588">
        <v>71</v>
      </c>
      <c r="F75" s="589">
        <v>2508</v>
      </c>
      <c r="G75" s="590" t="s">
        <v>122</v>
      </c>
      <c r="H75" s="591" t="s">
        <v>187</v>
      </c>
      <c r="I75" s="592">
        <v>10</v>
      </c>
      <c r="J75" s="31"/>
    </row>
    <row r="76" spans="2:10">
      <c r="B76" s="740"/>
      <c r="C76" s="743"/>
      <c r="D76" s="745"/>
      <c r="E76" s="588">
        <v>72</v>
      </c>
      <c r="F76" s="589">
        <v>2509</v>
      </c>
      <c r="G76" s="590" t="s">
        <v>188</v>
      </c>
      <c r="H76" s="591" t="s">
        <v>189</v>
      </c>
      <c r="I76" s="592">
        <v>8</v>
      </c>
      <c r="J76" s="31"/>
    </row>
    <row r="77" spans="2:10">
      <c r="B77" s="740"/>
      <c r="C77" s="743"/>
      <c r="D77" s="745"/>
      <c r="E77" s="588">
        <v>73</v>
      </c>
      <c r="F77" s="589">
        <v>2510</v>
      </c>
      <c r="G77" s="590" t="s">
        <v>190</v>
      </c>
      <c r="H77" s="591" t="s">
        <v>191</v>
      </c>
      <c r="I77" s="592">
        <v>9</v>
      </c>
      <c r="J77" s="31"/>
    </row>
    <row r="78" spans="2:10" ht="30">
      <c r="B78" s="740"/>
      <c r="C78" s="743"/>
      <c r="D78" s="745"/>
      <c r="E78" s="588">
        <v>74</v>
      </c>
      <c r="F78" s="589">
        <v>2511</v>
      </c>
      <c r="G78" s="590" t="s">
        <v>192</v>
      </c>
      <c r="H78" s="591" t="s">
        <v>193</v>
      </c>
      <c r="I78" s="592">
        <v>10</v>
      </c>
      <c r="J78" s="31"/>
    </row>
    <row r="79" spans="2:10">
      <c r="B79" s="740"/>
      <c r="C79" s="743"/>
      <c r="D79" s="745"/>
      <c r="E79" s="588">
        <v>75</v>
      </c>
      <c r="F79" s="589">
        <v>2512</v>
      </c>
      <c r="G79" s="590" t="s">
        <v>194</v>
      </c>
      <c r="H79" s="591" t="s">
        <v>195</v>
      </c>
      <c r="I79" s="592">
        <v>2</v>
      </c>
      <c r="J79" s="31"/>
    </row>
    <row r="80" spans="2:10" ht="32.25" customHeight="1">
      <c r="B80" s="740"/>
      <c r="C80" s="743"/>
      <c r="D80" s="745"/>
      <c r="E80" s="588">
        <v>76</v>
      </c>
      <c r="F80" s="589">
        <v>2513</v>
      </c>
      <c r="G80" s="590" t="s">
        <v>196</v>
      </c>
      <c r="H80" s="591" t="s">
        <v>197</v>
      </c>
      <c r="I80" s="592">
        <v>10</v>
      </c>
      <c r="J80" s="31"/>
    </row>
    <row r="81" spans="2:10" ht="30">
      <c r="B81" s="740"/>
      <c r="C81" s="743"/>
      <c r="D81" s="745"/>
      <c r="E81" s="588">
        <v>77</v>
      </c>
      <c r="F81" s="589">
        <v>2514</v>
      </c>
      <c r="G81" s="590" t="s">
        <v>198</v>
      </c>
      <c r="H81" s="591" t="s">
        <v>199</v>
      </c>
      <c r="I81" s="592">
        <v>10</v>
      </c>
      <c r="J81" s="31"/>
    </row>
    <row r="82" spans="2:10" ht="30">
      <c r="B82" s="741"/>
      <c r="C82" s="744"/>
      <c r="D82" s="745"/>
      <c r="E82" s="588">
        <v>78</v>
      </c>
      <c r="F82" s="589">
        <v>2515</v>
      </c>
      <c r="G82" s="590" t="s">
        <v>200</v>
      </c>
      <c r="H82" s="591" t="s">
        <v>201</v>
      </c>
      <c r="I82" s="592">
        <v>10</v>
      </c>
      <c r="J82" s="31"/>
    </row>
    <row r="83" spans="2:10" ht="30">
      <c r="B83" s="587">
        <v>15</v>
      </c>
      <c r="C83" s="588" t="s">
        <v>202</v>
      </c>
      <c r="D83" s="588">
        <v>1</v>
      </c>
      <c r="E83" s="588">
        <v>79</v>
      </c>
      <c r="F83" s="589">
        <v>9401</v>
      </c>
      <c r="G83" s="590" t="s">
        <v>202</v>
      </c>
      <c r="H83" s="591" t="s">
        <v>203</v>
      </c>
      <c r="I83" s="592">
        <v>9</v>
      </c>
      <c r="J83" s="31"/>
    </row>
    <row r="84" spans="2:10">
      <c r="B84" s="587">
        <v>16</v>
      </c>
      <c r="C84" s="588" t="s">
        <v>204</v>
      </c>
      <c r="D84" s="588">
        <v>1</v>
      </c>
      <c r="E84" s="588">
        <v>80</v>
      </c>
      <c r="F84" s="589">
        <v>9500</v>
      </c>
      <c r="G84" s="590" t="s">
        <v>204</v>
      </c>
      <c r="H84" s="591" t="s">
        <v>205</v>
      </c>
      <c r="I84" s="592">
        <v>4</v>
      </c>
      <c r="J84" s="31"/>
    </row>
    <row r="85" spans="2:10">
      <c r="B85" s="739">
        <v>17</v>
      </c>
      <c r="C85" s="742" t="s">
        <v>206</v>
      </c>
      <c r="D85" s="745">
        <v>4</v>
      </c>
      <c r="E85" s="588">
        <v>81</v>
      </c>
      <c r="F85" s="589">
        <v>4101</v>
      </c>
      <c r="G85" s="590" t="s">
        <v>85</v>
      </c>
      <c r="H85" s="591" t="s">
        <v>207</v>
      </c>
      <c r="I85" s="592">
        <v>8</v>
      </c>
      <c r="J85" s="31"/>
    </row>
    <row r="86" spans="2:10" ht="30">
      <c r="B86" s="740"/>
      <c r="C86" s="743"/>
      <c r="D86" s="745"/>
      <c r="E86" s="588">
        <v>82</v>
      </c>
      <c r="F86" s="589">
        <v>4102</v>
      </c>
      <c r="G86" s="590" t="s">
        <v>97</v>
      </c>
      <c r="H86" s="591" t="s">
        <v>208</v>
      </c>
      <c r="I86" s="592">
        <v>15</v>
      </c>
      <c r="J86" s="31"/>
    </row>
    <row r="87" spans="2:10">
      <c r="B87" s="740"/>
      <c r="C87" s="743"/>
      <c r="D87" s="745"/>
      <c r="E87" s="588">
        <v>83</v>
      </c>
      <c r="F87" s="589">
        <v>4103</v>
      </c>
      <c r="G87" s="590" t="s">
        <v>99</v>
      </c>
      <c r="H87" s="591" t="s">
        <v>209</v>
      </c>
      <c r="I87" s="592">
        <v>5</v>
      </c>
      <c r="J87" s="31"/>
    </row>
    <row r="88" spans="2:10">
      <c r="B88" s="741"/>
      <c r="C88" s="744"/>
      <c r="D88" s="745"/>
      <c r="E88" s="588">
        <v>84</v>
      </c>
      <c r="F88" s="589">
        <v>4104</v>
      </c>
      <c r="G88" s="590" t="s">
        <v>137</v>
      </c>
      <c r="H88" s="591" t="s">
        <v>210</v>
      </c>
      <c r="I88" s="592">
        <v>9</v>
      </c>
      <c r="J88" s="31"/>
    </row>
    <row r="89" spans="2:10">
      <c r="B89" s="739">
        <v>18</v>
      </c>
      <c r="C89" s="742" t="s">
        <v>211</v>
      </c>
      <c r="D89" s="745">
        <v>2</v>
      </c>
      <c r="E89" s="588">
        <v>85</v>
      </c>
      <c r="F89" s="589" t="s">
        <v>212</v>
      </c>
      <c r="G89" s="590" t="s">
        <v>213</v>
      </c>
      <c r="H89" s="591" t="s">
        <v>214</v>
      </c>
      <c r="I89" s="592">
        <v>6</v>
      </c>
      <c r="J89" s="31"/>
    </row>
    <row r="90" spans="2:10" ht="30">
      <c r="B90" s="741"/>
      <c r="C90" s="744"/>
      <c r="D90" s="745"/>
      <c r="E90" s="588">
        <v>86</v>
      </c>
      <c r="F90" s="589" t="s">
        <v>215</v>
      </c>
      <c r="G90" s="590" t="s">
        <v>60</v>
      </c>
      <c r="H90" s="591" t="s">
        <v>216</v>
      </c>
      <c r="I90" s="592">
        <v>9</v>
      </c>
      <c r="J90" s="31"/>
    </row>
    <row r="91" spans="2:10">
      <c r="B91" s="739">
        <v>19</v>
      </c>
      <c r="C91" s="742" t="s">
        <v>217</v>
      </c>
      <c r="D91" s="745">
        <v>5</v>
      </c>
      <c r="E91" s="588">
        <v>87</v>
      </c>
      <c r="F91" s="589">
        <v>4702</v>
      </c>
      <c r="G91" s="590" t="s">
        <v>218</v>
      </c>
      <c r="H91" s="591" t="s">
        <v>219</v>
      </c>
      <c r="I91" s="592">
        <v>6</v>
      </c>
      <c r="J91" s="31"/>
    </row>
    <row r="92" spans="2:10">
      <c r="B92" s="740"/>
      <c r="C92" s="743"/>
      <c r="D92" s="745"/>
      <c r="E92" s="588">
        <v>88</v>
      </c>
      <c r="F92" s="589">
        <v>4703</v>
      </c>
      <c r="G92" s="590" t="s">
        <v>35</v>
      </c>
      <c r="H92" s="591" t="s">
        <v>220</v>
      </c>
      <c r="I92" s="592">
        <v>7</v>
      </c>
      <c r="J92" s="31"/>
    </row>
    <row r="93" spans="2:10" ht="29.25" customHeight="1">
      <c r="B93" s="740"/>
      <c r="C93" s="743"/>
      <c r="D93" s="745"/>
      <c r="E93" s="588">
        <v>89</v>
      </c>
      <c r="F93" s="589" t="s">
        <v>221</v>
      </c>
      <c r="G93" s="590" t="s">
        <v>222</v>
      </c>
      <c r="H93" s="591" t="s">
        <v>223</v>
      </c>
      <c r="I93" s="592">
        <v>9</v>
      </c>
      <c r="J93" s="31"/>
    </row>
    <row r="94" spans="2:10">
      <c r="B94" s="740"/>
      <c r="C94" s="743"/>
      <c r="D94" s="745"/>
      <c r="E94" s="588">
        <v>90</v>
      </c>
      <c r="F94" s="589" t="s">
        <v>224</v>
      </c>
      <c r="G94" s="590" t="s">
        <v>225</v>
      </c>
      <c r="H94" s="591" t="s">
        <v>226</v>
      </c>
      <c r="I94" s="592">
        <v>1</v>
      </c>
      <c r="J94" s="31"/>
    </row>
    <row r="95" spans="2:10" ht="30">
      <c r="B95" s="741"/>
      <c r="C95" s="744"/>
      <c r="D95" s="745"/>
      <c r="E95" s="588">
        <v>91</v>
      </c>
      <c r="F95" s="589">
        <v>4705</v>
      </c>
      <c r="G95" s="590" t="s">
        <v>137</v>
      </c>
      <c r="H95" s="591" t="s">
        <v>227</v>
      </c>
      <c r="I95" s="592">
        <v>7</v>
      </c>
      <c r="J95" s="31"/>
    </row>
    <row r="96" spans="2:10" ht="45">
      <c r="B96" s="739">
        <v>20</v>
      </c>
      <c r="C96" s="742" t="s">
        <v>228</v>
      </c>
      <c r="D96" s="745">
        <v>4</v>
      </c>
      <c r="E96" s="588">
        <v>92</v>
      </c>
      <c r="F96" s="589">
        <v>5001</v>
      </c>
      <c r="G96" s="590" t="s">
        <v>229</v>
      </c>
      <c r="H96" s="591" t="s">
        <v>230</v>
      </c>
      <c r="I96" s="592">
        <v>14</v>
      </c>
      <c r="J96" s="31"/>
    </row>
    <row r="97" spans="2:10">
      <c r="B97" s="740"/>
      <c r="C97" s="743"/>
      <c r="D97" s="745"/>
      <c r="E97" s="588">
        <v>93</v>
      </c>
      <c r="F97" s="589">
        <v>5002</v>
      </c>
      <c r="G97" s="590" t="s">
        <v>231</v>
      </c>
      <c r="H97" s="591" t="s">
        <v>232</v>
      </c>
      <c r="I97" s="592">
        <v>1</v>
      </c>
      <c r="J97" s="31"/>
    </row>
    <row r="98" spans="2:10" ht="30">
      <c r="B98" s="740"/>
      <c r="C98" s="743"/>
      <c r="D98" s="745"/>
      <c r="E98" s="588">
        <v>94</v>
      </c>
      <c r="F98" s="589">
        <v>5003</v>
      </c>
      <c r="G98" s="590" t="s">
        <v>233</v>
      </c>
      <c r="H98" s="591" t="s">
        <v>234</v>
      </c>
      <c r="I98" s="592">
        <v>11</v>
      </c>
      <c r="J98" s="31"/>
    </row>
    <row r="99" spans="2:10">
      <c r="B99" s="741"/>
      <c r="C99" s="744"/>
      <c r="D99" s="745"/>
      <c r="E99" s="588">
        <v>95</v>
      </c>
      <c r="F99" s="589" t="s">
        <v>235</v>
      </c>
      <c r="G99" s="590" t="s">
        <v>236</v>
      </c>
      <c r="H99" s="591" t="s">
        <v>237</v>
      </c>
      <c r="I99" s="592">
        <v>3</v>
      </c>
      <c r="J99" s="31"/>
    </row>
    <row r="100" spans="2:10" ht="30.75" customHeight="1">
      <c r="B100" s="739">
        <v>21</v>
      </c>
      <c r="C100" s="742" t="s">
        <v>238</v>
      </c>
      <c r="D100" s="745">
        <v>5</v>
      </c>
      <c r="E100" s="588">
        <v>96</v>
      </c>
      <c r="F100" s="589">
        <v>5201</v>
      </c>
      <c r="G100" s="590" t="s">
        <v>85</v>
      </c>
      <c r="H100" s="591" t="s">
        <v>239</v>
      </c>
      <c r="I100" s="592">
        <v>10</v>
      </c>
      <c r="J100" s="31"/>
    </row>
    <row r="101" spans="2:10" ht="30">
      <c r="B101" s="740"/>
      <c r="C101" s="743"/>
      <c r="D101" s="745"/>
      <c r="E101" s="588">
        <v>97</v>
      </c>
      <c r="F101" s="589">
        <v>5202</v>
      </c>
      <c r="G101" s="590" t="s">
        <v>240</v>
      </c>
      <c r="H101" s="591" t="s">
        <v>241</v>
      </c>
      <c r="I101" s="592">
        <v>13</v>
      </c>
      <c r="J101" s="31"/>
    </row>
    <row r="102" spans="2:10" ht="30">
      <c r="B102" s="740"/>
      <c r="C102" s="743"/>
      <c r="D102" s="745"/>
      <c r="E102" s="588">
        <v>98</v>
      </c>
      <c r="F102" s="589">
        <v>5203</v>
      </c>
      <c r="G102" s="590" t="s">
        <v>242</v>
      </c>
      <c r="H102" s="591" t="s">
        <v>243</v>
      </c>
      <c r="I102" s="592">
        <v>10</v>
      </c>
      <c r="J102" s="31"/>
    </row>
    <row r="103" spans="2:10" ht="45">
      <c r="B103" s="740"/>
      <c r="C103" s="743"/>
      <c r="D103" s="745"/>
      <c r="E103" s="588">
        <v>99</v>
      </c>
      <c r="F103" s="589">
        <v>5204</v>
      </c>
      <c r="G103" s="590" t="s">
        <v>97</v>
      </c>
      <c r="H103" s="591" t="s">
        <v>244</v>
      </c>
      <c r="I103" s="592">
        <v>17</v>
      </c>
      <c r="J103" s="31"/>
    </row>
    <row r="104" spans="2:10" ht="30">
      <c r="B104" s="741"/>
      <c r="C104" s="744"/>
      <c r="D104" s="745"/>
      <c r="E104" s="588">
        <v>100</v>
      </c>
      <c r="F104" s="589">
        <v>5205</v>
      </c>
      <c r="G104" s="590" t="s">
        <v>137</v>
      </c>
      <c r="H104" s="591" t="s">
        <v>245</v>
      </c>
      <c r="I104" s="592">
        <v>14</v>
      </c>
      <c r="J104" s="31"/>
    </row>
    <row r="105" spans="2:10" ht="17.850000000000001" customHeight="1">
      <c r="B105" s="739">
        <v>22</v>
      </c>
      <c r="C105" s="746" t="s">
        <v>246</v>
      </c>
      <c r="D105" s="745">
        <v>6</v>
      </c>
      <c r="E105" s="588">
        <v>101</v>
      </c>
      <c r="F105" s="589">
        <v>5401</v>
      </c>
      <c r="G105" s="590" t="s">
        <v>85</v>
      </c>
      <c r="H105" s="591" t="s">
        <v>247</v>
      </c>
      <c r="I105" s="592">
        <v>7</v>
      </c>
      <c r="J105" s="31"/>
    </row>
    <row r="106" spans="2:10" ht="17.850000000000001" customHeight="1">
      <c r="B106" s="740"/>
      <c r="C106" s="747"/>
      <c r="D106" s="745"/>
      <c r="E106" s="588">
        <v>102</v>
      </c>
      <c r="F106" s="589">
        <v>5402</v>
      </c>
      <c r="G106" s="590" t="s">
        <v>97</v>
      </c>
      <c r="H106" s="591" t="s">
        <v>248</v>
      </c>
      <c r="I106" s="592">
        <v>4</v>
      </c>
      <c r="J106" s="31"/>
    </row>
    <row r="107" spans="2:10" ht="27" customHeight="1">
      <c r="B107" s="740"/>
      <c r="C107" s="747"/>
      <c r="D107" s="745"/>
      <c r="E107" s="588">
        <v>103</v>
      </c>
      <c r="F107" s="589">
        <v>5403</v>
      </c>
      <c r="G107" s="590" t="s">
        <v>99</v>
      </c>
      <c r="H107" s="591" t="s">
        <v>249</v>
      </c>
      <c r="I107" s="592">
        <v>10</v>
      </c>
      <c r="J107" s="31"/>
    </row>
    <row r="108" spans="2:10" ht="16.350000000000001" customHeight="1">
      <c r="B108" s="740"/>
      <c r="C108" s="747"/>
      <c r="D108" s="745"/>
      <c r="E108" s="588">
        <v>104</v>
      </c>
      <c r="F108" s="589">
        <v>5404</v>
      </c>
      <c r="G108" s="590" t="s">
        <v>41</v>
      </c>
      <c r="H108" s="591" t="s">
        <v>250</v>
      </c>
      <c r="I108" s="592">
        <v>6</v>
      </c>
      <c r="J108" s="31"/>
    </row>
    <row r="109" spans="2:10" ht="16.5" customHeight="1">
      <c r="B109" s="740"/>
      <c r="C109" s="747"/>
      <c r="D109" s="745"/>
      <c r="E109" s="588">
        <v>105</v>
      </c>
      <c r="F109" s="589">
        <v>5405</v>
      </c>
      <c r="G109" s="590" t="s">
        <v>251</v>
      </c>
      <c r="H109" s="591" t="s">
        <v>252</v>
      </c>
      <c r="I109" s="592">
        <v>6</v>
      </c>
      <c r="J109" s="31"/>
    </row>
    <row r="110" spans="2:10">
      <c r="B110" s="741"/>
      <c r="C110" s="748"/>
      <c r="D110" s="745"/>
      <c r="E110" s="588">
        <v>106</v>
      </c>
      <c r="F110" s="589">
        <v>5406</v>
      </c>
      <c r="G110" s="590" t="s">
        <v>253</v>
      </c>
      <c r="H110" s="591" t="s">
        <v>254</v>
      </c>
      <c r="I110" s="592">
        <v>7</v>
      </c>
      <c r="J110" s="31"/>
    </row>
    <row r="111" spans="2:10" ht="30">
      <c r="B111" s="587">
        <v>23</v>
      </c>
      <c r="C111" s="588" t="s">
        <v>255</v>
      </c>
      <c r="D111" s="588">
        <v>1</v>
      </c>
      <c r="E111" s="588">
        <v>107</v>
      </c>
      <c r="F111" s="589" t="s">
        <v>256</v>
      </c>
      <c r="G111" s="590" t="s">
        <v>257</v>
      </c>
      <c r="H111" s="591" t="s">
        <v>258</v>
      </c>
      <c r="I111" s="592">
        <v>13</v>
      </c>
      <c r="J111" s="31"/>
    </row>
    <row r="112" spans="2:10">
      <c r="B112" s="739">
        <v>24</v>
      </c>
      <c r="C112" s="742" t="s">
        <v>259</v>
      </c>
      <c r="D112" s="745">
        <v>5</v>
      </c>
      <c r="E112" s="588">
        <v>108</v>
      </c>
      <c r="F112" s="589">
        <v>6301</v>
      </c>
      <c r="G112" s="590" t="s">
        <v>231</v>
      </c>
      <c r="H112" s="591" t="s">
        <v>260</v>
      </c>
      <c r="I112" s="592">
        <v>3</v>
      </c>
      <c r="J112" s="31"/>
    </row>
    <row r="113" spans="2:10">
      <c r="B113" s="740"/>
      <c r="C113" s="743"/>
      <c r="D113" s="745"/>
      <c r="E113" s="588">
        <v>109</v>
      </c>
      <c r="F113" s="589">
        <v>6302</v>
      </c>
      <c r="G113" s="590" t="s">
        <v>261</v>
      </c>
      <c r="H113" s="591" t="s">
        <v>262</v>
      </c>
      <c r="I113" s="592">
        <v>3</v>
      </c>
      <c r="J113" s="31"/>
    </row>
    <row r="114" spans="2:10">
      <c r="B114" s="740"/>
      <c r="C114" s="743"/>
      <c r="D114" s="745"/>
      <c r="E114" s="588">
        <v>110</v>
      </c>
      <c r="F114" s="589">
        <v>6303</v>
      </c>
      <c r="G114" s="590" t="s">
        <v>263</v>
      </c>
      <c r="H114" s="591" t="s">
        <v>264</v>
      </c>
      <c r="I114" s="592">
        <v>2</v>
      </c>
      <c r="J114" s="31"/>
    </row>
    <row r="115" spans="2:10">
      <c r="B115" s="740"/>
      <c r="C115" s="743"/>
      <c r="D115" s="745"/>
      <c r="E115" s="588">
        <v>111</v>
      </c>
      <c r="F115" s="589">
        <v>6304</v>
      </c>
      <c r="G115" s="590" t="s">
        <v>97</v>
      </c>
      <c r="H115" s="591" t="s">
        <v>265</v>
      </c>
      <c r="I115" s="592">
        <v>1</v>
      </c>
      <c r="J115" s="31"/>
    </row>
    <row r="116" spans="2:10">
      <c r="B116" s="741"/>
      <c r="C116" s="744"/>
      <c r="D116" s="745"/>
      <c r="E116" s="588">
        <v>112</v>
      </c>
      <c r="F116" s="589">
        <v>6305</v>
      </c>
      <c r="G116" s="590" t="s">
        <v>266</v>
      </c>
      <c r="H116" s="591" t="s">
        <v>267</v>
      </c>
      <c r="I116" s="592">
        <v>3</v>
      </c>
      <c r="J116" s="31"/>
    </row>
    <row r="117" spans="2:10">
      <c r="B117" s="739">
        <v>25</v>
      </c>
      <c r="C117" s="742" t="s">
        <v>268</v>
      </c>
      <c r="D117" s="745">
        <v>3</v>
      </c>
      <c r="E117" s="588">
        <v>113</v>
      </c>
      <c r="F117" s="589">
        <v>6601</v>
      </c>
      <c r="G117" s="590" t="s">
        <v>269</v>
      </c>
      <c r="H117" s="591" t="s">
        <v>270</v>
      </c>
      <c r="I117" s="592">
        <v>5</v>
      </c>
      <c r="J117" s="31"/>
    </row>
    <row r="118" spans="2:10">
      <c r="B118" s="740"/>
      <c r="C118" s="743"/>
      <c r="D118" s="745"/>
      <c r="E118" s="588">
        <v>114</v>
      </c>
      <c r="F118" s="589">
        <v>6602</v>
      </c>
      <c r="G118" s="590" t="s">
        <v>271</v>
      </c>
      <c r="H118" s="591" t="s">
        <v>272</v>
      </c>
      <c r="I118" s="592">
        <v>7</v>
      </c>
      <c r="J118" s="31"/>
    </row>
    <row r="119" spans="2:10">
      <c r="B119" s="741"/>
      <c r="C119" s="744"/>
      <c r="D119" s="745"/>
      <c r="E119" s="588">
        <v>115</v>
      </c>
      <c r="F119" s="589">
        <v>6603</v>
      </c>
      <c r="G119" s="590" t="s">
        <v>273</v>
      </c>
      <c r="H119" s="591" t="s">
        <v>274</v>
      </c>
      <c r="I119" s="592">
        <v>2</v>
      </c>
      <c r="J119" s="31"/>
    </row>
    <row r="120" spans="2:10" ht="30">
      <c r="B120" s="587">
        <v>26</v>
      </c>
      <c r="C120" s="590" t="s">
        <v>275</v>
      </c>
      <c r="D120" s="588">
        <v>1</v>
      </c>
      <c r="E120" s="588">
        <v>116</v>
      </c>
      <c r="F120" s="589">
        <v>8800</v>
      </c>
      <c r="G120" s="590" t="s">
        <v>276</v>
      </c>
      <c r="H120" s="591" t="s">
        <v>276</v>
      </c>
      <c r="I120" s="592">
        <v>2</v>
      </c>
      <c r="J120" s="31"/>
    </row>
    <row r="121" spans="2:10" ht="45">
      <c r="B121" s="739">
        <v>27</v>
      </c>
      <c r="C121" s="742" t="s">
        <v>277</v>
      </c>
      <c r="D121" s="745">
        <v>6</v>
      </c>
      <c r="E121" s="588">
        <v>117</v>
      </c>
      <c r="F121" s="589">
        <v>6801</v>
      </c>
      <c r="G121" s="590" t="s">
        <v>278</v>
      </c>
      <c r="H121" s="591" t="s">
        <v>279</v>
      </c>
      <c r="I121" s="592">
        <v>16</v>
      </c>
      <c r="J121" s="31"/>
    </row>
    <row r="122" spans="2:10" ht="30">
      <c r="B122" s="740"/>
      <c r="C122" s="743"/>
      <c r="D122" s="745"/>
      <c r="E122" s="588">
        <v>118</v>
      </c>
      <c r="F122" s="589">
        <v>6802</v>
      </c>
      <c r="G122" s="590" t="s">
        <v>280</v>
      </c>
      <c r="H122" s="591" t="s">
        <v>281</v>
      </c>
      <c r="I122" s="592">
        <v>13</v>
      </c>
      <c r="J122" s="31"/>
    </row>
    <row r="123" spans="2:10" ht="45">
      <c r="B123" s="740"/>
      <c r="C123" s="743"/>
      <c r="D123" s="745"/>
      <c r="E123" s="588">
        <v>119</v>
      </c>
      <c r="F123" s="589">
        <v>6803</v>
      </c>
      <c r="G123" s="590" t="s">
        <v>282</v>
      </c>
      <c r="H123" s="591" t="s">
        <v>283</v>
      </c>
      <c r="I123" s="592">
        <v>17</v>
      </c>
      <c r="J123" s="31"/>
    </row>
    <row r="124" spans="2:10" ht="30">
      <c r="B124" s="740"/>
      <c r="C124" s="743"/>
      <c r="D124" s="745"/>
      <c r="E124" s="588">
        <v>120</v>
      </c>
      <c r="F124" s="589">
        <v>6804</v>
      </c>
      <c r="G124" s="590" t="s">
        <v>284</v>
      </c>
      <c r="H124" s="591" t="s">
        <v>285</v>
      </c>
      <c r="I124" s="592">
        <v>7</v>
      </c>
      <c r="J124" s="31"/>
    </row>
    <row r="125" spans="2:10" ht="30">
      <c r="B125" s="740"/>
      <c r="C125" s="743"/>
      <c r="D125" s="745"/>
      <c r="E125" s="588">
        <v>121</v>
      </c>
      <c r="F125" s="589">
        <v>6805</v>
      </c>
      <c r="G125" s="590" t="s">
        <v>286</v>
      </c>
      <c r="H125" s="591" t="s">
        <v>287</v>
      </c>
      <c r="I125" s="592">
        <v>15</v>
      </c>
      <c r="J125" s="31"/>
    </row>
    <row r="126" spans="2:10" ht="42" customHeight="1">
      <c r="B126" s="741"/>
      <c r="C126" s="744"/>
      <c r="D126" s="745"/>
      <c r="E126" s="588">
        <v>122</v>
      </c>
      <c r="F126" s="589">
        <v>6806</v>
      </c>
      <c r="G126" s="590" t="s">
        <v>288</v>
      </c>
      <c r="H126" s="591" t="s">
        <v>289</v>
      </c>
      <c r="I126" s="592">
        <v>19</v>
      </c>
      <c r="J126" s="31"/>
    </row>
    <row r="127" spans="2:10">
      <c r="B127" s="739">
        <v>28</v>
      </c>
      <c r="C127" s="742" t="s">
        <v>290</v>
      </c>
      <c r="D127" s="745">
        <v>5</v>
      </c>
      <c r="E127" s="588">
        <v>123</v>
      </c>
      <c r="F127" s="589">
        <v>7001</v>
      </c>
      <c r="G127" s="590" t="s">
        <v>291</v>
      </c>
      <c r="H127" s="591" t="s">
        <v>292</v>
      </c>
      <c r="I127" s="592">
        <v>3</v>
      </c>
      <c r="J127" s="31"/>
    </row>
    <row r="128" spans="2:10">
      <c r="B128" s="740"/>
      <c r="C128" s="743"/>
      <c r="D128" s="745"/>
      <c r="E128" s="588">
        <v>124</v>
      </c>
      <c r="F128" s="589">
        <v>7002</v>
      </c>
      <c r="G128" s="590" t="s">
        <v>293</v>
      </c>
      <c r="H128" s="591" t="s">
        <v>294</v>
      </c>
      <c r="I128" s="592">
        <v>5</v>
      </c>
      <c r="J128" s="31"/>
    </row>
    <row r="129" spans="2:10">
      <c r="B129" s="740"/>
      <c r="C129" s="743"/>
      <c r="D129" s="745"/>
      <c r="E129" s="588">
        <v>125</v>
      </c>
      <c r="F129" s="589">
        <v>7003</v>
      </c>
      <c r="G129" s="590" t="s">
        <v>295</v>
      </c>
      <c r="H129" s="591" t="s">
        <v>296</v>
      </c>
      <c r="I129" s="592">
        <v>5</v>
      </c>
      <c r="J129" s="31"/>
    </row>
    <row r="130" spans="2:10" ht="30">
      <c r="B130" s="740"/>
      <c r="C130" s="743"/>
      <c r="D130" s="745"/>
      <c r="E130" s="588">
        <v>126</v>
      </c>
      <c r="F130" s="589">
        <v>7004</v>
      </c>
      <c r="G130" s="590" t="s">
        <v>297</v>
      </c>
      <c r="H130" s="591" t="s">
        <v>298</v>
      </c>
      <c r="I130" s="592">
        <v>9</v>
      </c>
      <c r="J130" s="31"/>
    </row>
    <row r="131" spans="2:10">
      <c r="B131" s="741"/>
      <c r="C131" s="744"/>
      <c r="D131" s="745"/>
      <c r="E131" s="588">
        <v>127</v>
      </c>
      <c r="F131" s="589">
        <v>7005</v>
      </c>
      <c r="G131" s="590" t="s">
        <v>299</v>
      </c>
      <c r="H131" s="591" t="s">
        <v>300</v>
      </c>
      <c r="I131" s="592">
        <v>4</v>
      </c>
      <c r="J131" s="31"/>
    </row>
    <row r="132" spans="2:10" ht="19.5" customHeight="1">
      <c r="B132" s="739">
        <v>29</v>
      </c>
      <c r="C132" s="742" t="s">
        <v>301</v>
      </c>
      <c r="D132" s="745">
        <v>6</v>
      </c>
      <c r="E132" s="588">
        <v>128</v>
      </c>
      <c r="F132" s="589">
        <v>7303</v>
      </c>
      <c r="G132" s="590" t="s">
        <v>97</v>
      </c>
      <c r="H132" s="591" t="s">
        <v>302</v>
      </c>
      <c r="I132" s="592">
        <v>7</v>
      </c>
      <c r="J132" s="31"/>
    </row>
    <row r="133" spans="2:10" ht="26.1" customHeight="1">
      <c r="B133" s="740"/>
      <c r="C133" s="743"/>
      <c r="D133" s="745"/>
      <c r="E133" s="588">
        <v>129</v>
      </c>
      <c r="F133" s="589">
        <v>7304</v>
      </c>
      <c r="G133" s="590" t="s">
        <v>122</v>
      </c>
      <c r="H133" s="591" t="s">
        <v>303</v>
      </c>
      <c r="I133" s="592">
        <v>5</v>
      </c>
      <c r="J133" s="31"/>
    </row>
    <row r="134" spans="2:10" ht="30">
      <c r="B134" s="740"/>
      <c r="C134" s="743"/>
      <c r="D134" s="745"/>
      <c r="E134" s="588">
        <v>130</v>
      </c>
      <c r="F134" s="589">
        <v>7305</v>
      </c>
      <c r="G134" s="590" t="s">
        <v>137</v>
      </c>
      <c r="H134" s="591" t="s">
        <v>304</v>
      </c>
      <c r="I134" s="592">
        <v>9</v>
      </c>
      <c r="J134" s="31"/>
    </row>
    <row r="135" spans="2:10" ht="30">
      <c r="B135" s="740"/>
      <c r="C135" s="743"/>
      <c r="D135" s="745"/>
      <c r="E135" s="588">
        <v>131</v>
      </c>
      <c r="F135" s="589">
        <v>7301</v>
      </c>
      <c r="G135" s="590" t="s">
        <v>305</v>
      </c>
      <c r="H135" s="591" t="s">
        <v>306</v>
      </c>
      <c r="I135" s="592">
        <v>11</v>
      </c>
      <c r="J135" s="31"/>
    </row>
    <row r="136" spans="2:10" ht="24.6" customHeight="1">
      <c r="B136" s="740"/>
      <c r="C136" s="743"/>
      <c r="D136" s="745"/>
      <c r="E136" s="588">
        <v>132</v>
      </c>
      <c r="F136" s="589">
        <v>7306</v>
      </c>
      <c r="G136" s="590" t="s">
        <v>307</v>
      </c>
      <c r="H136" s="591" t="s">
        <v>308</v>
      </c>
      <c r="I136" s="592">
        <v>7</v>
      </c>
      <c r="J136" s="31"/>
    </row>
    <row r="137" spans="2:10">
      <c r="B137" s="741"/>
      <c r="C137" s="744"/>
      <c r="D137" s="745"/>
      <c r="E137" s="588">
        <v>133</v>
      </c>
      <c r="F137" s="589">
        <v>7302</v>
      </c>
      <c r="G137" s="590" t="s">
        <v>309</v>
      </c>
      <c r="H137" s="591" t="s">
        <v>310</v>
      </c>
      <c r="I137" s="592">
        <v>8</v>
      </c>
      <c r="J137" s="31"/>
    </row>
    <row r="138" spans="2:10" ht="33" customHeight="1">
      <c r="B138" s="739">
        <v>30</v>
      </c>
      <c r="C138" s="742" t="s">
        <v>311</v>
      </c>
      <c r="D138" s="745">
        <v>5</v>
      </c>
      <c r="E138" s="588">
        <v>134</v>
      </c>
      <c r="F138" s="589">
        <v>7601</v>
      </c>
      <c r="G138" s="590" t="s">
        <v>85</v>
      </c>
      <c r="H138" s="591" t="s">
        <v>312</v>
      </c>
      <c r="I138" s="592">
        <v>13</v>
      </c>
      <c r="J138" s="31"/>
    </row>
    <row r="139" spans="2:10" ht="30">
      <c r="B139" s="740"/>
      <c r="C139" s="743"/>
      <c r="D139" s="745"/>
      <c r="E139" s="588">
        <v>135</v>
      </c>
      <c r="F139" s="589">
        <v>7602</v>
      </c>
      <c r="G139" s="590" t="s">
        <v>97</v>
      </c>
      <c r="H139" s="591" t="s">
        <v>313</v>
      </c>
      <c r="I139" s="592">
        <v>16</v>
      </c>
      <c r="J139" s="31"/>
    </row>
    <row r="140" spans="2:10">
      <c r="B140" s="740"/>
      <c r="C140" s="743"/>
      <c r="D140" s="745"/>
      <c r="E140" s="588">
        <v>136</v>
      </c>
      <c r="F140" s="589">
        <v>7603</v>
      </c>
      <c r="G140" s="590" t="s">
        <v>314</v>
      </c>
      <c r="H140" s="591" t="s">
        <v>315</v>
      </c>
      <c r="I140" s="592">
        <v>1</v>
      </c>
      <c r="J140" s="31"/>
    </row>
    <row r="141" spans="2:10" ht="24" customHeight="1">
      <c r="B141" s="740"/>
      <c r="C141" s="743"/>
      <c r="D141" s="745"/>
      <c r="E141" s="588">
        <v>137</v>
      </c>
      <c r="F141" s="589">
        <v>7604</v>
      </c>
      <c r="G141" s="590" t="s">
        <v>122</v>
      </c>
      <c r="H141" s="591" t="s">
        <v>316</v>
      </c>
      <c r="I141" s="592">
        <v>2</v>
      </c>
      <c r="J141" s="31"/>
    </row>
    <row r="142" spans="2:10" ht="19.5" customHeight="1">
      <c r="B142" s="741"/>
      <c r="C142" s="744"/>
      <c r="D142" s="745"/>
      <c r="E142" s="588">
        <v>138</v>
      </c>
      <c r="F142" s="589">
        <v>7605</v>
      </c>
      <c r="G142" s="590" t="s">
        <v>137</v>
      </c>
      <c r="H142" s="591" t="s">
        <v>317</v>
      </c>
      <c r="I142" s="592">
        <v>10</v>
      </c>
      <c r="J142" s="31"/>
    </row>
    <row r="143" spans="2:10" ht="23.1" customHeight="1">
      <c r="B143" s="587">
        <v>31</v>
      </c>
      <c r="C143" s="588" t="s">
        <v>318</v>
      </c>
      <c r="D143" s="588">
        <v>1</v>
      </c>
      <c r="E143" s="588">
        <v>139</v>
      </c>
      <c r="F143" s="589">
        <v>9700</v>
      </c>
      <c r="G143" s="590" t="s">
        <v>318</v>
      </c>
      <c r="H143" s="591" t="s">
        <v>319</v>
      </c>
      <c r="I143" s="592">
        <v>6</v>
      </c>
      <c r="J143" s="31"/>
    </row>
    <row r="144" spans="2:10" ht="26.25" customHeight="1">
      <c r="B144" s="587">
        <v>32</v>
      </c>
      <c r="C144" s="588" t="s">
        <v>320</v>
      </c>
      <c r="D144" s="588">
        <v>1</v>
      </c>
      <c r="E144" s="588">
        <v>140</v>
      </c>
      <c r="F144" s="589">
        <v>9900</v>
      </c>
      <c r="G144" s="590" t="s">
        <v>321</v>
      </c>
      <c r="H144" s="591" t="s">
        <v>322</v>
      </c>
      <c r="I144" s="592">
        <v>4</v>
      </c>
      <c r="J144" s="31"/>
    </row>
    <row r="145" spans="2:10" ht="10.35" customHeight="1">
      <c r="B145" s="600"/>
      <c r="C145" s="601"/>
      <c r="D145" s="601"/>
      <c r="E145" s="601"/>
      <c r="F145" s="602"/>
      <c r="G145" s="603"/>
      <c r="H145" s="604"/>
      <c r="I145" s="31"/>
      <c r="J145" s="31"/>
    </row>
    <row r="146" spans="2:10" ht="10.35" customHeight="1">
      <c r="B146" s="593"/>
      <c r="C146" s="593"/>
      <c r="D146" s="593"/>
      <c r="E146" s="593"/>
      <c r="F146" s="593"/>
      <c r="G146" s="593"/>
      <c r="H146" s="594"/>
      <c r="I146" s="594"/>
    </row>
  </sheetData>
  <mergeCells count="70">
    <mergeCell ref="B2:H2"/>
    <mergeCell ref="B16:B19"/>
    <mergeCell ref="C16:C19"/>
    <mergeCell ref="D16:D19"/>
    <mergeCell ref="B6:B14"/>
    <mergeCell ref="C6:C14"/>
    <mergeCell ref="D6:D14"/>
    <mergeCell ref="B3:C3"/>
    <mergeCell ref="D3:G3"/>
    <mergeCell ref="H3:I3"/>
    <mergeCell ref="B39:B44"/>
    <mergeCell ref="C39:C44"/>
    <mergeCell ref="D39:D44"/>
    <mergeCell ref="B20:B25"/>
    <mergeCell ref="C20:C25"/>
    <mergeCell ref="D20:D25"/>
    <mergeCell ref="B26:B38"/>
    <mergeCell ref="C26:C38"/>
    <mergeCell ref="D26:D38"/>
    <mergeCell ref="B47:B51"/>
    <mergeCell ref="C47:C51"/>
    <mergeCell ref="D47:D51"/>
    <mergeCell ref="B52:B55"/>
    <mergeCell ref="C52:C55"/>
    <mergeCell ref="D52:D55"/>
    <mergeCell ref="B56:B60"/>
    <mergeCell ref="C56:C60"/>
    <mergeCell ref="D56:D60"/>
    <mergeCell ref="B61:B67"/>
    <mergeCell ref="C61:C67"/>
    <mergeCell ref="D61:D67"/>
    <mergeCell ref="B68:B82"/>
    <mergeCell ref="C68:C82"/>
    <mergeCell ref="D68:D82"/>
    <mergeCell ref="B85:B88"/>
    <mergeCell ref="C85:C88"/>
    <mergeCell ref="D85:D88"/>
    <mergeCell ref="C100:C104"/>
    <mergeCell ref="D100:D104"/>
    <mergeCell ref="B89:B90"/>
    <mergeCell ref="C89:C90"/>
    <mergeCell ref="D89:D90"/>
    <mergeCell ref="B91:B95"/>
    <mergeCell ref="C91:C95"/>
    <mergeCell ref="D91:D95"/>
    <mergeCell ref="B96:B99"/>
    <mergeCell ref="C96:C99"/>
    <mergeCell ref="D96:D99"/>
    <mergeCell ref="B100:B104"/>
    <mergeCell ref="C121:C126"/>
    <mergeCell ref="D121:D126"/>
    <mergeCell ref="B127:B131"/>
    <mergeCell ref="C127:C131"/>
    <mergeCell ref="D127:D131"/>
    <mergeCell ref="B138:B142"/>
    <mergeCell ref="C138:C142"/>
    <mergeCell ref="D138:D142"/>
    <mergeCell ref="B105:B110"/>
    <mergeCell ref="C105:C110"/>
    <mergeCell ref="D105:D110"/>
    <mergeCell ref="B112:B116"/>
    <mergeCell ref="C112:C116"/>
    <mergeCell ref="D112:D116"/>
    <mergeCell ref="B132:B137"/>
    <mergeCell ref="C132:C137"/>
    <mergeCell ref="D132:D137"/>
    <mergeCell ref="B117:B119"/>
    <mergeCell ref="C117:C119"/>
    <mergeCell ref="D117:D119"/>
    <mergeCell ref="B121:B126"/>
  </mergeCells>
  <phoneticPr fontId="42" type="noConversion"/>
  <pageMargins left="3.937007874015748E-2" right="3.937007874015748E-2" top="0.35433070866141736" bottom="0.35433070866141736" header="0.31496062992125984" footer="0.31496062992125984"/>
  <pageSetup paperSize="5" scale="64"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
    <tabColor theme="5" tint="-0.499984740745262"/>
    <pageSetUpPr fitToPage="1"/>
  </sheetPr>
  <dimension ref="A1:P501"/>
  <sheetViews>
    <sheetView topLeftCell="D350" zoomScale="85" zoomScaleNormal="85" workbookViewId="0">
      <selection activeCell="F49" sqref="F49"/>
    </sheetView>
  </sheetViews>
  <sheetFormatPr baseColWidth="10" defaultColWidth="0" defaultRowHeight="15" zeroHeight="1"/>
  <cols>
    <col min="1" max="1" width="2.42578125" style="12" customWidth="1"/>
    <col min="2" max="2" width="4.5703125" style="12" customWidth="1"/>
    <col min="3" max="3" width="13.42578125" style="16" customWidth="1"/>
    <col min="4" max="4" width="9.5703125" style="16" customWidth="1"/>
    <col min="5" max="5" width="11.42578125" style="16" hidden="1" customWidth="1"/>
    <col min="6" max="6" width="20.42578125" style="16" hidden="1" customWidth="1"/>
    <col min="7" max="7" width="97" style="17" customWidth="1"/>
    <col min="8" max="8" width="24.42578125" style="16" hidden="1" customWidth="1"/>
    <col min="9" max="12" width="20.5703125" style="16" customWidth="1"/>
    <col min="13" max="13" width="20.5703125" style="637" customWidth="1"/>
    <col min="14" max="14" width="25.5703125" style="638" customWidth="1"/>
    <col min="15" max="15" width="2.42578125" style="12" hidden="1" customWidth="1"/>
    <col min="16" max="16" width="25" style="12" hidden="1" customWidth="1"/>
    <col min="17" max="16384" width="11.42578125" style="12" hidden="1"/>
  </cols>
  <sheetData>
    <row r="1" spans="1:16" ht="24.75" customHeight="1">
      <c r="B1" s="756" t="s">
        <v>323</v>
      </c>
      <c r="C1" s="756"/>
      <c r="D1" s="756"/>
      <c r="E1" s="756"/>
      <c r="F1" s="756"/>
      <c r="G1" s="756"/>
      <c r="H1" s="756"/>
      <c r="I1" s="756"/>
      <c r="J1" s="756"/>
      <c r="K1" s="756"/>
      <c r="L1" s="756"/>
      <c r="M1" s="756"/>
      <c r="N1" s="756"/>
      <c r="O1" s="247"/>
      <c r="P1" s="757" t="s">
        <v>324</v>
      </c>
    </row>
    <row r="2" spans="1:16" ht="24.75" customHeight="1">
      <c r="B2" s="756"/>
      <c r="C2" s="756"/>
      <c r="D2" s="756"/>
      <c r="E2" s="756"/>
      <c r="F2" s="756"/>
      <c r="G2" s="756"/>
      <c r="H2" s="756"/>
      <c r="I2" s="756"/>
      <c r="J2" s="756"/>
      <c r="K2" s="756"/>
      <c r="L2" s="756"/>
      <c r="M2" s="756"/>
      <c r="N2" s="756"/>
      <c r="O2" s="248"/>
      <c r="P2" s="757"/>
    </row>
    <row r="3" spans="1:16" ht="24.75" customHeight="1">
      <c r="B3" s="756"/>
      <c r="C3" s="756"/>
      <c r="D3" s="756"/>
      <c r="E3" s="756"/>
      <c r="F3" s="756"/>
      <c r="G3" s="756"/>
      <c r="H3" s="756"/>
      <c r="I3" s="756"/>
      <c r="J3" s="756"/>
      <c r="K3" s="756"/>
      <c r="L3" s="756"/>
      <c r="M3" s="756"/>
      <c r="N3" s="756"/>
      <c r="O3" s="248"/>
      <c r="P3" s="757"/>
    </row>
    <row r="4" spans="1:16" ht="31.5" customHeight="1">
      <c r="B4" s="755" t="s">
        <v>325</v>
      </c>
      <c r="C4" s="755"/>
      <c r="D4" s="755"/>
      <c r="E4" s="755"/>
      <c r="F4" s="755"/>
      <c r="G4" s="755"/>
      <c r="H4" s="755"/>
      <c r="I4" s="755"/>
      <c r="J4" s="755"/>
      <c r="K4" s="755"/>
      <c r="L4" s="755"/>
      <c r="M4" s="755"/>
      <c r="N4" s="755"/>
      <c r="O4" s="248"/>
      <c r="P4" s="757"/>
    </row>
    <row r="5" spans="1:16" s="13" customFormat="1" ht="53.25" customHeight="1">
      <c r="A5" s="595"/>
      <c r="B5" s="596" t="s">
        <v>14</v>
      </c>
      <c r="C5" s="597" t="s">
        <v>326</v>
      </c>
      <c r="D5" s="597" t="s">
        <v>327</v>
      </c>
      <c r="E5" s="597"/>
      <c r="F5" s="597"/>
      <c r="G5" s="597" t="s">
        <v>328</v>
      </c>
      <c r="H5" s="597" t="s">
        <v>329</v>
      </c>
      <c r="I5" s="597" t="s">
        <v>330</v>
      </c>
      <c r="J5" s="597" t="s">
        <v>331</v>
      </c>
      <c r="K5" s="597" t="s">
        <v>332</v>
      </c>
      <c r="L5" s="597" t="s">
        <v>333</v>
      </c>
      <c r="M5" s="598" t="s">
        <v>334</v>
      </c>
      <c r="N5" s="599" t="s">
        <v>335</v>
      </c>
      <c r="O5" s="248"/>
      <c r="P5" s="757"/>
    </row>
    <row r="6" spans="1:16" s="15" customFormat="1" ht="20.100000000000001" customHeight="1">
      <c r="B6" s="543">
        <v>1</v>
      </c>
      <c r="C6" s="573" t="s">
        <v>336</v>
      </c>
      <c r="D6" s="544" t="e" cm="1">
        <f t="array" aca="1" ref="D6" ca="1">INDIRECT("'"&amp;C6&amp;"'!L33")</f>
        <v>#REF!</v>
      </c>
      <c r="E6" s="605" t="s">
        <v>337</v>
      </c>
      <c r="F6" s="606" t="str">
        <f t="shared" ref="F6:F62" si="0">"='"&amp;C6&amp;"'!"&amp;E6</f>
        <v>='200.1.1'!C$33$</v>
      </c>
      <c r="G6" s="545" t="e" cm="1">
        <f t="array" aca="1" ref="G6" ca="1">INDIRECT("'"&amp;C6&amp;"'!C33")</f>
        <v>#REF!</v>
      </c>
      <c r="H6" s="607"/>
      <c r="I6" s="607" t="e" cm="1">
        <f t="array" aca="1" ref="I6" ca="1">INDIRECT("'"&amp;C6&amp;"'!N53")</f>
        <v>#REF!</v>
      </c>
      <c r="J6" s="607" t="e" cm="1">
        <f t="array" aca="1" ref="J6" ca="1">INDIRECT("'"&amp;C6&amp;"'!N73")</f>
        <v>#REF!</v>
      </c>
      <c r="K6" s="607" t="e" cm="1">
        <f t="array" aca="1" ref="K6" ca="1">INDIRECT("'"&amp;C6&amp;"'!N83")</f>
        <v>#REF!</v>
      </c>
      <c r="L6" s="607" t="e" cm="1">
        <f t="array" aca="1" ref="L6" ca="1">INDIRECT("'"&amp;C6&amp;"'!N98")</f>
        <v>#REF!</v>
      </c>
      <c r="M6" s="607" t="e" cm="1">
        <f t="array" aca="1" ref="M6" ca="1">INDIRECT("'"&amp;C6&amp;"'!N100")</f>
        <v>#REF!</v>
      </c>
      <c r="N6" s="634" t="e" cm="1">
        <f t="array" aca="1" ref="N6" ca="1">INDIRECT("'"&amp;C6&amp;"'!N110")</f>
        <v>#REF!</v>
      </c>
      <c r="O6" s="248"/>
      <c r="P6" s="249"/>
    </row>
    <row r="7" spans="1:16" s="15" customFormat="1" ht="20.100000000000001" customHeight="1">
      <c r="B7" s="543">
        <v>2</v>
      </c>
      <c r="C7" s="573" t="s">
        <v>338</v>
      </c>
      <c r="D7" s="605" t="e" cm="1">
        <f t="array" aca="1" ref="D7" ca="1">INDIRECT("'"&amp;C7&amp;"'!L33")</f>
        <v>#REF!</v>
      </c>
      <c r="E7" s="605"/>
      <c r="F7" s="606"/>
      <c r="G7" s="608" t="e" cm="1">
        <f t="array" aca="1" ref="G7" ca="1">INDIRECT("'"&amp;C7&amp;"'!C33")</f>
        <v>#REF!</v>
      </c>
      <c r="H7" s="607"/>
      <c r="I7" s="607" t="e" cm="1">
        <f t="array" aca="1" ref="I7" ca="1">INDIRECT("'"&amp;C7&amp;"'!N53")</f>
        <v>#REF!</v>
      </c>
      <c r="J7" s="607" t="e" cm="1">
        <f t="array" aca="1" ref="J7" ca="1">INDIRECT("'"&amp;C7&amp;"'!N73")</f>
        <v>#REF!</v>
      </c>
      <c r="K7" s="607" t="e" cm="1">
        <f t="array" aca="1" ref="K7" ca="1">INDIRECT("'"&amp;C7&amp;"'!N83")</f>
        <v>#REF!</v>
      </c>
      <c r="L7" s="607" t="e" cm="1">
        <f t="array" aca="1" ref="L7" ca="1">INDIRECT("'"&amp;C7&amp;"'!N98")</f>
        <v>#REF!</v>
      </c>
      <c r="M7" s="607" t="e" cm="1">
        <f t="array" aca="1" ref="M7" ca="1">INDIRECT("'"&amp;C7&amp;"'!N100")</f>
        <v>#REF!</v>
      </c>
      <c r="N7" s="635" t="e" cm="1">
        <f t="array" aca="1" ref="N7" ca="1">INDIRECT("'"&amp;C7&amp;"'!N110")</f>
        <v>#REF!</v>
      </c>
      <c r="O7" s="248"/>
      <c r="P7" s="249"/>
    </row>
    <row r="8" spans="1:16" s="15" customFormat="1" ht="20.100000000000001" customHeight="1">
      <c r="B8" s="543">
        <v>3</v>
      </c>
      <c r="C8" s="573" t="s">
        <v>339</v>
      </c>
      <c r="D8" s="605" t="e" cm="1">
        <f t="array" aca="1" ref="D8" ca="1">INDIRECT("'"&amp;C8&amp;"'!L33")</f>
        <v>#REF!</v>
      </c>
      <c r="E8" s="605" t="s">
        <v>337</v>
      </c>
      <c r="F8" s="606" t="str">
        <f t="shared" si="0"/>
        <v>='200.2.1'!C$33$</v>
      </c>
      <c r="G8" s="608" t="e" cm="1">
        <f t="array" aca="1" ref="G8" ca="1">INDIRECT("'"&amp;C8&amp;"'!C33")</f>
        <v>#REF!</v>
      </c>
      <c r="H8" s="607"/>
      <c r="I8" s="607" t="e" cm="1">
        <f t="array" aca="1" ref="I8" ca="1">INDIRECT("'"&amp;C8&amp;"'!N53")</f>
        <v>#REF!</v>
      </c>
      <c r="J8" s="607" t="e" cm="1">
        <f t="array" aca="1" ref="J8" ca="1">INDIRECT("'"&amp;C8&amp;"'!N73")</f>
        <v>#REF!</v>
      </c>
      <c r="K8" s="607" t="e" cm="1">
        <f t="array" aca="1" ref="K8" ca="1">INDIRECT("'"&amp;C8&amp;"'!N83")</f>
        <v>#REF!</v>
      </c>
      <c r="L8" s="607" t="e" cm="1">
        <f t="array" aca="1" ref="L8" ca="1">INDIRECT("'"&amp;C8&amp;"'!N98")</f>
        <v>#REF!</v>
      </c>
      <c r="M8" s="607" t="e" cm="1">
        <f t="array" aca="1" ref="M8" ca="1">INDIRECT("'"&amp;C8&amp;"'!N100")</f>
        <v>#REF!</v>
      </c>
      <c r="N8" s="635" t="e" cm="1">
        <f t="array" aca="1" ref="N8" ca="1">INDIRECT("'"&amp;C8&amp;"'!N110")</f>
        <v>#REF!</v>
      </c>
      <c r="O8" s="248"/>
      <c r="P8" s="249"/>
    </row>
    <row r="9" spans="1:16" s="15" customFormat="1" ht="20.100000000000001" customHeight="1">
      <c r="B9" s="543">
        <v>4</v>
      </c>
      <c r="C9" s="573" t="s">
        <v>340</v>
      </c>
      <c r="D9" s="605" t="e" cm="1">
        <f t="array" aca="1" ref="D9" ca="1">INDIRECT("'"&amp;C9&amp;"'!L33")</f>
        <v>#REF!</v>
      </c>
      <c r="E9" s="605"/>
      <c r="F9" s="606"/>
      <c r="G9" s="608" t="e" cm="1">
        <f t="array" aca="1" ref="G9" ca="1">INDIRECT("'"&amp;C9&amp;"'!C33")</f>
        <v>#REF!</v>
      </c>
      <c r="H9" s="607"/>
      <c r="I9" s="607" t="e" cm="1">
        <f t="array" aca="1" ref="I9" ca="1">INDIRECT("'"&amp;C9&amp;"'!N53")</f>
        <v>#REF!</v>
      </c>
      <c r="J9" s="607" t="e" cm="1">
        <f t="array" aca="1" ref="J9" ca="1">INDIRECT("'"&amp;C9&amp;"'!N73")</f>
        <v>#REF!</v>
      </c>
      <c r="K9" s="607" t="e" cm="1">
        <f t="array" aca="1" ref="K9" ca="1">INDIRECT("'"&amp;C9&amp;"'!N83")</f>
        <v>#REF!</v>
      </c>
      <c r="L9" s="607" t="e" cm="1">
        <f t="array" aca="1" ref="L9" ca="1">INDIRECT("'"&amp;C9&amp;"'!N98")</f>
        <v>#REF!</v>
      </c>
      <c r="M9" s="607" t="e" cm="1">
        <f t="array" aca="1" ref="M9" ca="1">INDIRECT("'"&amp;C9&amp;"'!N100")</f>
        <v>#REF!</v>
      </c>
      <c r="N9" s="635" t="e" cm="1">
        <f t="array" aca="1" ref="N9" ca="1">INDIRECT("'"&amp;C9&amp;"'!N110")</f>
        <v>#REF!</v>
      </c>
      <c r="O9" s="248"/>
      <c r="P9" s="249"/>
    </row>
    <row r="10" spans="1:16" s="15" customFormat="1" ht="20.100000000000001" customHeight="1">
      <c r="B10" s="543">
        <v>5</v>
      </c>
      <c r="C10" s="573" t="s">
        <v>341</v>
      </c>
      <c r="D10" s="605" t="e" cm="1">
        <f t="array" aca="1" ref="D10" ca="1">INDIRECT("'"&amp;C10&amp;"'!L33")</f>
        <v>#REF!</v>
      </c>
      <c r="E10" s="605" t="s">
        <v>337</v>
      </c>
      <c r="F10" s="606" t="str">
        <f t="shared" si="0"/>
        <v>='201.7'!C$33$</v>
      </c>
      <c r="G10" s="608" t="e" cm="1">
        <f t="array" aca="1" ref="G10" ca="1">INDIRECT("'"&amp;C10&amp;"'!C33")</f>
        <v>#REF!</v>
      </c>
      <c r="H10" s="607"/>
      <c r="I10" s="607" t="e" cm="1">
        <f t="array" aca="1" ref="I10" ca="1">INDIRECT("'"&amp;C10&amp;"'!N53")</f>
        <v>#REF!</v>
      </c>
      <c r="J10" s="607" t="e" cm="1">
        <f t="array" aca="1" ref="J10" ca="1">INDIRECT("'"&amp;C10&amp;"'!N73")</f>
        <v>#REF!</v>
      </c>
      <c r="K10" s="607" t="e" cm="1">
        <f t="array" aca="1" ref="K10" ca="1">INDIRECT("'"&amp;C10&amp;"'!N83")</f>
        <v>#REF!</v>
      </c>
      <c r="L10" s="607" t="e" cm="1">
        <f t="array" aca="1" ref="L10" ca="1">INDIRECT("'"&amp;C10&amp;"'!N98")</f>
        <v>#REF!</v>
      </c>
      <c r="M10" s="607" t="e" cm="1">
        <f t="array" aca="1" ref="M10" ca="1">INDIRECT("'"&amp;C10&amp;"'!N100")</f>
        <v>#REF!</v>
      </c>
      <c r="N10" s="635" t="e" cm="1">
        <f t="array" aca="1" ref="N10" ca="1">INDIRECT("'"&amp;C10&amp;"'!N110")</f>
        <v>#REF!</v>
      </c>
      <c r="O10" s="248"/>
      <c r="P10" s="249"/>
    </row>
    <row r="11" spans="1:16" s="15" customFormat="1" ht="20.100000000000001" customHeight="1">
      <c r="B11" s="543">
        <v>6</v>
      </c>
      <c r="C11" s="574" t="s">
        <v>342</v>
      </c>
      <c r="D11" s="605" t="e" cm="1">
        <f t="array" aca="1" ref="D11" ca="1">INDIRECT("'"&amp;C11&amp;"'!L33")</f>
        <v>#REF!</v>
      </c>
      <c r="E11" s="605" t="s">
        <v>337</v>
      </c>
      <c r="F11" s="606" t="str">
        <f t="shared" si="0"/>
        <v>='201.8'!C$33$</v>
      </c>
      <c r="G11" s="608" t="e" cm="1">
        <f t="array" aca="1" ref="G11" ca="1">INDIRECT("'"&amp;C11&amp;"'!C33")</f>
        <v>#REF!</v>
      </c>
      <c r="H11" s="575"/>
      <c r="I11" s="607" t="e" cm="1">
        <f t="array" aca="1" ref="I11" ca="1">INDIRECT("'"&amp;C11&amp;"'!N53")</f>
        <v>#REF!</v>
      </c>
      <c r="J11" s="607" t="e" cm="1">
        <f t="array" aca="1" ref="J11" ca="1">INDIRECT("'"&amp;C11&amp;"'!N73")</f>
        <v>#REF!</v>
      </c>
      <c r="K11" s="607" t="e" cm="1">
        <f t="array" aca="1" ref="K11" ca="1">INDIRECT("'"&amp;C11&amp;"'!N83")</f>
        <v>#REF!</v>
      </c>
      <c r="L11" s="607" t="e" cm="1">
        <f t="array" aca="1" ref="L11" ca="1">INDIRECT("'"&amp;C11&amp;"'!N98")</f>
        <v>#REF!</v>
      </c>
      <c r="M11" s="607" t="e" cm="1">
        <f t="array" aca="1" ref="M11" ca="1">INDIRECT("'"&amp;C11&amp;"'!N100")</f>
        <v>#REF!</v>
      </c>
      <c r="N11" s="635" t="e" cm="1">
        <f t="array" aca="1" ref="N11" ca="1">INDIRECT("'"&amp;C11&amp;"'!N110")</f>
        <v>#REF!</v>
      </c>
      <c r="O11" s="248"/>
      <c r="P11" s="249"/>
    </row>
    <row r="12" spans="1:16" s="15" customFormat="1" ht="20.100000000000001" customHeight="1">
      <c r="B12" s="543">
        <v>7</v>
      </c>
      <c r="C12" s="573" t="s">
        <v>343</v>
      </c>
      <c r="D12" s="605" t="e" cm="1">
        <f t="array" aca="1" ref="D12" ca="1">INDIRECT("'"&amp;C12&amp;"'!L33")</f>
        <v>#REF!</v>
      </c>
      <c r="E12" s="605" t="s">
        <v>337</v>
      </c>
      <c r="F12" s="606" t="str">
        <f t="shared" si="0"/>
        <v>='201.9'!C$33$</v>
      </c>
      <c r="G12" s="608" t="e" cm="1">
        <f t="array" aca="1" ref="G12" ca="1">INDIRECT("'"&amp;C12&amp;"'!C33")</f>
        <v>#REF!</v>
      </c>
      <c r="H12" s="607"/>
      <c r="I12" s="607" t="e" cm="1">
        <f t="array" aca="1" ref="I12" ca="1">INDIRECT("'"&amp;C12&amp;"'!N53")</f>
        <v>#REF!</v>
      </c>
      <c r="J12" s="607" t="e" cm="1">
        <f t="array" aca="1" ref="J12" ca="1">INDIRECT("'"&amp;C12&amp;"'!N73")</f>
        <v>#REF!</v>
      </c>
      <c r="K12" s="607" t="e" cm="1">
        <f t="array" aca="1" ref="K12" ca="1">INDIRECT("'"&amp;C12&amp;"'!N83")</f>
        <v>#REF!</v>
      </c>
      <c r="L12" s="607" t="e" cm="1">
        <f t="array" aca="1" ref="L12" ca="1">INDIRECT("'"&amp;C12&amp;"'!N98")</f>
        <v>#REF!</v>
      </c>
      <c r="M12" s="607" t="e" cm="1">
        <f t="array" aca="1" ref="M12" ca="1">INDIRECT("'"&amp;C12&amp;"'!N100")</f>
        <v>#REF!</v>
      </c>
      <c r="N12" s="635" t="e" cm="1">
        <f t="array" aca="1" ref="N12" ca="1">INDIRECT("'"&amp;C12&amp;"'!N110")</f>
        <v>#REF!</v>
      </c>
      <c r="O12" s="248"/>
      <c r="P12" s="249"/>
    </row>
    <row r="13" spans="1:16" s="15" customFormat="1" ht="20.100000000000001" customHeight="1">
      <c r="B13" s="543">
        <v>8</v>
      </c>
      <c r="C13" s="574" t="s">
        <v>344</v>
      </c>
      <c r="D13" s="605" t="e" cm="1">
        <f t="array" aca="1" ref="D13" ca="1">INDIRECT("'"&amp;C13&amp;"'!L33")</f>
        <v>#REF!</v>
      </c>
      <c r="E13" s="605" t="s">
        <v>337</v>
      </c>
      <c r="F13" s="606" t="str">
        <f t="shared" si="0"/>
        <v>='201.10'!C$33$</v>
      </c>
      <c r="G13" s="608" t="e" cm="1">
        <f t="array" aca="1" ref="G13" ca="1">INDIRECT("'"&amp;C13&amp;"'!C33")</f>
        <v>#REF!</v>
      </c>
      <c r="H13" s="607"/>
      <c r="I13" s="607" t="e" cm="1">
        <f t="array" aca="1" ref="I13" ca="1">INDIRECT("'"&amp;C13&amp;"'!N53")</f>
        <v>#REF!</v>
      </c>
      <c r="J13" s="607" t="e" cm="1">
        <f t="array" aca="1" ref="J13" ca="1">INDIRECT("'"&amp;C13&amp;"'!N73")</f>
        <v>#REF!</v>
      </c>
      <c r="K13" s="607" t="e" cm="1">
        <f t="array" aca="1" ref="K13" ca="1">INDIRECT("'"&amp;C13&amp;"'!N83")</f>
        <v>#REF!</v>
      </c>
      <c r="L13" s="607" t="e" cm="1">
        <f t="array" aca="1" ref="L13" ca="1">INDIRECT("'"&amp;C13&amp;"'!N98")</f>
        <v>#REF!</v>
      </c>
      <c r="M13" s="607" t="e" cm="1">
        <f t="array" aca="1" ref="M13" ca="1">INDIRECT("'"&amp;C13&amp;"'!N100")</f>
        <v>#REF!</v>
      </c>
      <c r="N13" s="635" t="e" cm="1">
        <f t="array" aca="1" ref="N13" ca="1">INDIRECT("'"&amp;C13&amp;"'!N110")</f>
        <v>#REF!</v>
      </c>
      <c r="O13" s="248"/>
      <c r="P13" s="249"/>
    </row>
    <row r="14" spans="1:16" s="15" customFormat="1" ht="20.100000000000001" customHeight="1">
      <c r="B14" s="543">
        <v>9</v>
      </c>
      <c r="C14" s="573" t="s">
        <v>345</v>
      </c>
      <c r="D14" s="605" t="e" cm="1">
        <f t="array" aca="1" ref="D14" ca="1">INDIRECT("'"&amp;C14&amp;"'!L33")</f>
        <v>#REF!</v>
      </c>
      <c r="E14" s="605" t="s">
        <v>337</v>
      </c>
      <c r="F14" s="606" t="str">
        <f t="shared" si="0"/>
        <v>='201.11'!C$33$</v>
      </c>
      <c r="G14" s="608" t="e" cm="1">
        <f t="array" aca="1" ref="G14" ca="1">INDIRECT("'"&amp;C14&amp;"'!C33")</f>
        <v>#REF!</v>
      </c>
      <c r="H14" s="607"/>
      <c r="I14" s="607" t="e" cm="1">
        <f t="array" aca="1" ref="I14" ca="1">INDIRECT("'"&amp;C14&amp;"'!N53")</f>
        <v>#REF!</v>
      </c>
      <c r="J14" s="607" t="e" cm="1">
        <f t="array" aca="1" ref="J14" ca="1">INDIRECT("'"&amp;C14&amp;"'!N73")</f>
        <v>#REF!</v>
      </c>
      <c r="K14" s="607" t="e" cm="1">
        <f t="array" aca="1" ref="K14" ca="1">INDIRECT("'"&amp;C14&amp;"'!N83")</f>
        <v>#REF!</v>
      </c>
      <c r="L14" s="607" t="e" cm="1">
        <f t="array" aca="1" ref="L14" ca="1">INDIRECT("'"&amp;C14&amp;"'!N98")</f>
        <v>#REF!</v>
      </c>
      <c r="M14" s="607" t="e" cm="1">
        <f t="array" aca="1" ref="M14" ca="1">INDIRECT("'"&amp;C14&amp;"'!N100")</f>
        <v>#REF!</v>
      </c>
      <c r="N14" s="635" t="e" cm="1">
        <f t="array" aca="1" ref="N14" ca="1">INDIRECT("'"&amp;C14&amp;"'!N110")</f>
        <v>#REF!</v>
      </c>
      <c r="O14" s="248"/>
      <c r="P14" s="249"/>
    </row>
    <row r="15" spans="1:16" s="15" customFormat="1" ht="20.100000000000001" customHeight="1">
      <c r="B15" s="543">
        <v>10</v>
      </c>
      <c r="C15" s="574" t="s">
        <v>346</v>
      </c>
      <c r="D15" s="605" t="e" cm="1">
        <f t="array" aca="1" ref="D15" ca="1">INDIRECT("'"&amp;C15&amp;"'!L33")</f>
        <v>#REF!</v>
      </c>
      <c r="E15" s="605" t="s">
        <v>337</v>
      </c>
      <c r="F15" s="606" t="str">
        <f t="shared" si="0"/>
        <v>='201.14'!C$33$</v>
      </c>
      <c r="G15" s="608" t="e" cm="1">
        <f t="array" aca="1" ref="G15" ca="1">INDIRECT("'"&amp;C15&amp;"'!C33")</f>
        <v>#REF!</v>
      </c>
      <c r="H15" s="607"/>
      <c r="I15" s="607" t="e" cm="1">
        <f t="array" aca="1" ref="I15" ca="1">INDIRECT("'"&amp;C15&amp;"'!N53")</f>
        <v>#REF!</v>
      </c>
      <c r="J15" s="607" t="e" cm="1">
        <f t="array" aca="1" ref="J15" ca="1">INDIRECT("'"&amp;C15&amp;"'!N73")</f>
        <v>#REF!</v>
      </c>
      <c r="K15" s="607" t="e" cm="1">
        <f t="array" aca="1" ref="K15" ca="1">INDIRECT("'"&amp;C15&amp;"'!N83")</f>
        <v>#REF!</v>
      </c>
      <c r="L15" s="607" t="e" cm="1">
        <f t="array" aca="1" ref="L15" ca="1">INDIRECT("'"&amp;C15&amp;"'!N98")</f>
        <v>#REF!</v>
      </c>
      <c r="M15" s="607" t="e" cm="1">
        <f t="array" aca="1" ref="M15" ca="1">INDIRECT("'"&amp;C15&amp;"'!N100")</f>
        <v>#REF!</v>
      </c>
      <c r="N15" s="635" t="e" cm="1">
        <f t="array" aca="1" ref="N15" ca="1">INDIRECT("'"&amp;C15&amp;"'!N110")</f>
        <v>#REF!</v>
      </c>
      <c r="O15" s="248"/>
      <c r="P15" s="249"/>
    </row>
    <row r="16" spans="1:16" s="15" customFormat="1" ht="20.100000000000001" customHeight="1">
      <c r="B16" s="543">
        <v>11</v>
      </c>
      <c r="C16" s="573" t="s">
        <v>347</v>
      </c>
      <c r="D16" s="605" t="e" cm="1">
        <f t="array" aca="1" ref="D16" ca="1">INDIRECT("'"&amp;C16&amp;"'!L33")</f>
        <v>#REF!</v>
      </c>
      <c r="E16" s="605" t="s">
        <v>337</v>
      </c>
      <c r="F16" s="606" t="str">
        <f t="shared" si="0"/>
        <v>='201.15'!C$33$</v>
      </c>
      <c r="G16" s="608" t="e" cm="1">
        <f t="array" aca="1" ref="G16" ca="1">INDIRECT("'"&amp;C16&amp;"'!C33")</f>
        <v>#REF!</v>
      </c>
      <c r="H16" s="607"/>
      <c r="I16" s="607" t="e" cm="1">
        <f t="array" aca="1" ref="I16" ca="1">INDIRECT("'"&amp;C16&amp;"'!N53")</f>
        <v>#REF!</v>
      </c>
      <c r="J16" s="607" t="e" cm="1">
        <f t="array" aca="1" ref="J16" ca="1">INDIRECT("'"&amp;C16&amp;"'!N73")</f>
        <v>#REF!</v>
      </c>
      <c r="K16" s="607" t="e" cm="1">
        <f t="array" aca="1" ref="K16" ca="1">INDIRECT("'"&amp;C16&amp;"'!N83")</f>
        <v>#REF!</v>
      </c>
      <c r="L16" s="607" t="e" cm="1">
        <f t="array" aca="1" ref="L16" ca="1">INDIRECT("'"&amp;C16&amp;"'!N98")</f>
        <v>#REF!</v>
      </c>
      <c r="M16" s="607" t="e" cm="1">
        <f t="array" aca="1" ref="M16" ca="1">INDIRECT("'"&amp;C16&amp;"'!N100")</f>
        <v>#REF!</v>
      </c>
      <c r="N16" s="635" t="e" cm="1">
        <f t="array" aca="1" ref="N16" ca="1">INDIRECT("'"&amp;C16&amp;"'!N110")</f>
        <v>#REF!</v>
      </c>
      <c r="O16" s="248"/>
      <c r="P16" s="249"/>
    </row>
    <row r="17" spans="2:16" s="15" customFormat="1" ht="20.100000000000001" customHeight="1">
      <c r="B17" s="543">
        <v>12</v>
      </c>
      <c r="C17" s="574" t="s">
        <v>348</v>
      </c>
      <c r="D17" s="605" t="e" cm="1">
        <f t="array" aca="1" ref="D17" ca="1">INDIRECT("'"&amp;C17&amp;"'!L33")</f>
        <v>#REF!</v>
      </c>
      <c r="E17" s="605" t="s">
        <v>337</v>
      </c>
      <c r="F17" s="606" t="str">
        <f t="shared" si="0"/>
        <v>='201.16'!C$33$</v>
      </c>
      <c r="G17" s="608" t="e" cm="1">
        <f t="array" aca="1" ref="G17" ca="1">INDIRECT("'"&amp;C17&amp;"'!C33")</f>
        <v>#REF!</v>
      </c>
      <c r="H17" s="607"/>
      <c r="I17" s="607" t="e" cm="1">
        <f t="array" aca="1" ref="I17" ca="1">INDIRECT("'"&amp;C17&amp;"'!N53")</f>
        <v>#REF!</v>
      </c>
      <c r="J17" s="607" t="e" cm="1">
        <f t="array" aca="1" ref="J17" ca="1">INDIRECT("'"&amp;C17&amp;"'!N73")</f>
        <v>#REF!</v>
      </c>
      <c r="K17" s="607" t="e" cm="1">
        <f t="array" aca="1" ref="K17" ca="1">INDIRECT("'"&amp;C17&amp;"'!N83")</f>
        <v>#REF!</v>
      </c>
      <c r="L17" s="607" t="e" cm="1">
        <f t="array" aca="1" ref="L17" ca="1">INDIRECT("'"&amp;C17&amp;"'!N98")</f>
        <v>#REF!</v>
      </c>
      <c r="M17" s="607" t="e" cm="1">
        <f t="array" aca="1" ref="M17" ca="1">INDIRECT("'"&amp;C17&amp;"'!N100")</f>
        <v>#REF!</v>
      </c>
      <c r="N17" s="635" t="e" cm="1">
        <f t="array" aca="1" ref="N17" ca="1">INDIRECT("'"&amp;C17&amp;"'!N110")</f>
        <v>#REF!</v>
      </c>
      <c r="O17" s="248"/>
      <c r="P17" s="249"/>
    </row>
    <row r="18" spans="2:16" s="15" customFormat="1" ht="20.100000000000001" customHeight="1">
      <c r="B18" s="543">
        <v>13</v>
      </c>
      <c r="C18" s="573" t="s">
        <v>349</v>
      </c>
      <c r="D18" s="605" t="e" cm="1">
        <f t="array" aca="1" ref="D18" ca="1">INDIRECT("'"&amp;C18&amp;"'!L33")</f>
        <v>#REF!</v>
      </c>
      <c r="E18" s="605" t="s">
        <v>337</v>
      </c>
      <c r="F18" s="606" t="str">
        <f t="shared" si="0"/>
        <v>='201.19'!C$33$</v>
      </c>
      <c r="G18" s="608" t="e" cm="1">
        <f t="array" aca="1" ref="G18" ca="1">INDIRECT("'"&amp;C18&amp;"'!C33")</f>
        <v>#REF!</v>
      </c>
      <c r="H18" s="607"/>
      <c r="I18" s="607" t="e" cm="1">
        <f t="array" aca="1" ref="I18" ca="1">INDIRECT("'"&amp;C18&amp;"'!N53")</f>
        <v>#REF!</v>
      </c>
      <c r="J18" s="607" t="e" cm="1">
        <f t="array" aca="1" ref="J18" ca="1">INDIRECT("'"&amp;C18&amp;"'!N73")</f>
        <v>#REF!</v>
      </c>
      <c r="K18" s="607" t="e" cm="1">
        <f t="array" aca="1" ref="K18" ca="1">INDIRECT("'"&amp;C18&amp;"'!N83")</f>
        <v>#REF!</v>
      </c>
      <c r="L18" s="607" t="e" cm="1">
        <f t="array" aca="1" ref="L18" ca="1">INDIRECT("'"&amp;C18&amp;"'!N98")</f>
        <v>#REF!</v>
      </c>
      <c r="M18" s="607" t="e" cm="1">
        <f t="array" aca="1" ref="M18" ca="1">INDIRECT("'"&amp;C18&amp;"'!N100")</f>
        <v>#REF!</v>
      </c>
      <c r="N18" s="635" t="e" cm="1">
        <f t="array" aca="1" ref="N18" ca="1">INDIRECT("'"&amp;C18&amp;"'!N110")</f>
        <v>#REF!</v>
      </c>
      <c r="O18" s="248"/>
      <c r="P18" s="249"/>
    </row>
    <row r="19" spans="2:16" s="15" customFormat="1" ht="20.100000000000001" customHeight="1">
      <c r="B19" s="543">
        <v>14</v>
      </c>
      <c r="C19" s="574" t="s">
        <v>350</v>
      </c>
      <c r="D19" s="605" t="e" cm="1">
        <f t="array" aca="1" ref="D19" ca="1">INDIRECT("'"&amp;C19&amp;"'!L33")</f>
        <v>#REF!</v>
      </c>
      <c r="E19" s="605" t="s">
        <v>337</v>
      </c>
      <c r="F19" s="606" t="str">
        <f t="shared" si="0"/>
        <v>='201.20'!C$33$</v>
      </c>
      <c r="G19" s="608" t="e" cm="1">
        <f t="array" aca="1" ref="G19" ca="1">INDIRECT("'"&amp;C19&amp;"'!C33")</f>
        <v>#REF!</v>
      </c>
      <c r="H19" s="607"/>
      <c r="I19" s="607" t="e" cm="1">
        <f t="array" aca="1" ref="I19" ca="1">INDIRECT("'"&amp;C19&amp;"'!N53")</f>
        <v>#REF!</v>
      </c>
      <c r="J19" s="607" t="e" cm="1">
        <f t="array" aca="1" ref="J19" ca="1">INDIRECT("'"&amp;C19&amp;"'!N73")</f>
        <v>#REF!</v>
      </c>
      <c r="K19" s="607" t="e" cm="1">
        <f t="array" aca="1" ref="K19" ca="1">INDIRECT("'"&amp;C19&amp;"'!N83")</f>
        <v>#REF!</v>
      </c>
      <c r="L19" s="607" t="e" cm="1">
        <f t="array" aca="1" ref="L19" ca="1">INDIRECT("'"&amp;C19&amp;"'!N98")</f>
        <v>#REF!</v>
      </c>
      <c r="M19" s="607" t="e" cm="1">
        <f t="array" aca="1" ref="M19" ca="1">INDIRECT("'"&amp;C19&amp;"'!N100")</f>
        <v>#REF!</v>
      </c>
      <c r="N19" s="635" t="e" cm="1">
        <f t="array" aca="1" ref="N19" ca="1">INDIRECT("'"&amp;C19&amp;"'!N110")</f>
        <v>#REF!</v>
      </c>
      <c r="O19" s="248"/>
      <c r="P19" s="249"/>
    </row>
    <row r="20" spans="2:16" s="15" customFormat="1" ht="20.100000000000001" customHeight="1">
      <c r="B20" s="543">
        <v>15</v>
      </c>
      <c r="C20" s="573" t="s">
        <v>351</v>
      </c>
      <c r="D20" s="605" t="e" cm="1">
        <f t="array" aca="1" ref="D20" ca="1">INDIRECT("'"&amp;C20&amp;"'!L33")</f>
        <v>#REF!</v>
      </c>
      <c r="E20" s="605" t="s">
        <v>337</v>
      </c>
      <c r="F20" s="606" t="str">
        <f t="shared" si="0"/>
        <v>='201.21'!C$33$</v>
      </c>
      <c r="G20" s="608" t="e" cm="1">
        <f t="array" aca="1" ref="G20" ca="1">INDIRECT("'"&amp;C20&amp;"'!C33")</f>
        <v>#REF!</v>
      </c>
      <c r="H20" s="607"/>
      <c r="I20" s="607" t="e" cm="1">
        <f t="array" aca="1" ref="I20" ca="1">INDIRECT("'"&amp;C20&amp;"'!N53")</f>
        <v>#REF!</v>
      </c>
      <c r="J20" s="607" t="e" cm="1">
        <f t="array" aca="1" ref="J20" ca="1">INDIRECT("'"&amp;C20&amp;"'!N73")</f>
        <v>#REF!</v>
      </c>
      <c r="K20" s="607" t="e" cm="1">
        <f t="array" aca="1" ref="K20" ca="1">INDIRECT("'"&amp;C20&amp;"'!N83")</f>
        <v>#REF!</v>
      </c>
      <c r="L20" s="607" t="e" cm="1">
        <f t="array" aca="1" ref="L20" ca="1">INDIRECT("'"&amp;C20&amp;"'!N98")</f>
        <v>#REF!</v>
      </c>
      <c r="M20" s="607" t="e" cm="1">
        <f t="array" aca="1" ref="M20" ca="1">INDIRECT("'"&amp;C20&amp;"'!N100")</f>
        <v>#REF!</v>
      </c>
      <c r="N20" s="635" t="e" cm="1">
        <f t="array" aca="1" ref="N20" ca="1">INDIRECT("'"&amp;C20&amp;"'!N110")</f>
        <v>#REF!</v>
      </c>
      <c r="O20" s="248"/>
      <c r="P20" s="249"/>
    </row>
    <row r="21" spans="2:16" s="15" customFormat="1" ht="20.100000000000001" customHeight="1">
      <c r="B21" s="543">
        <v>16</v>
      </c>
      <c r="C21" s="574" t="s">
        <v>352</v>
      </c>
      <c r="D21" s="605" t="e" cm="1">
        <f t="array" aca="1" ref="D21" ca="1">INDIRECT("'"&amp;C21&amp;"'!L33")</f>
        <v>#REF!</v>
      </c>
      <c r="E21" s="605" t="s">
        <v>337</v>
      </c>
      <c r="F21" s="606" t="str">
        <f t="shared" si="0"/>
        <v>='203.1'!C$33$</v>
      </c>
      <c r="G21" s="608" t="e" cm="1">
        <f t="array" aca="1" ref="G21" ca="1">INDIRECT("'"&amp;C21&amp;"'!C33")</f>
        <v>#REF!</v>
      </c>
      <c r="H21" s="607"/>
      <c r="I21" s="607" t="e" cm="1">
        <f t="array" aca="1" ref="I21" ca="1">INDIRECT("'"&amp;C21&amp;"'!N53")</f>
        <v>#REF!</v>
      </c>
      <c r="J21" s="607" t="e" cm="1">
        <f t="array" aca="1" ref="J21" ca="1">INDIRECT("'"&amp;C21&amp;"'!N73")</f>
        <v>#REF!</v>
      </c>
      <c r="K21" s="607" t="e" cm="1">
        <f t="array" aca="1" ref="K21" ca="1">INDIRECT("'"&amp;C21&amp;"'!N83")</f>
        <v>#REF!</v>
      </c>
      <c r="L21" s="607" t="e" cm="1">
        <f t="array" aca="1" ref="L21" ca="1">INDIRECT("'"&amp;C21&amp;"'!N98")</f>
        <v>#REF!</v>
      </c>
      <c r="M21" s="607" t="e" cm="1">
        <f t="array" aca="1" ref="M21" ca="1">INDIRECT("'"&amp;C21&amp;"'!N100")</f>
        <v>#REF!</v>
      </c>
      <c r="N21" s="635" t="e" cm="1">
        <f t="array" aca="1" ref="N21" ca="1">INDIRECT("'"&amp;C21&amp;"'!N110")</f>
        <v>#REF!</v>
      </c>
      <c r="O21" s="248"/>
      <c r="P21" s="249"/>
    </row>
    <row r="22" spans="2:16" s="15" customFormat="1" ht="20.100000000000001" customHeight="1">
      <c r="B22" s="543">
        <v>17</v>
      </c>
      <c r="C22" s="573" t="s">
        <v>353</v>
      </c>
      <c r="D22" s="605" t="e" cm="1">
        <f t="array" aca="1" ref="D22" ca="1">INDIRECT("'"&amp;C22&amp;"'!L33")</f>
        <v>#REF!</v>
      </c>
      <c r="E22" s="605" t="s">
        <v>337</v>
      </c>
      <c r="F22" s="606" t="str">
        <f t="shared" si="0"/>
        <v>='203.2'!C$33$</v>
      </c>
      <c r="G22" s="608" t="e" cm="1">
        <f t="array" aca="1" ref="G22" ca="1">INDIRECT("'"&amp;C22&amp;"'!C33")</f>
        <v>#REF!</v>
      </c>
      <c r="H22" s="607"/>
      <c r="I22" s="607" t="e" cm="1">
        <f t="array" aca="1" ref="I22" ca="1">INDIRECT("'"&amp;C22&amp;"'!N53")</f>
        <v>#REF!</v>
      </c>
      <c r="J22" s="607" t="e" cm="1">
        <f t="array" aca="1" ref="J22" ca="1">INDIRECT("'"&amp;C22&amp;"'!N73")</f>
        <v>#REF!</v>
      </c>
      <c r="K22" s="607" t="e" cm="1">
        <f t="array" aca="1" ref="K22" ca="1">INDIRECT("'"&amp;C22&amp;"'!N83")</f>
        <v>#REF!</v>
      </c>
      <c r="L22" s="607" t="e" cm="1">
        <f t="array" aca="1" ref="L22" ca="1">INDIRECT("'"&amp;C22&amp;"'!N98")</f>
        <v>#REF!</v>
      </c>
      <c r="M22" s="607" t="e" cm="1">
        <f t="array" aca="1" ref="M22" ca="1">INDIRECT("'"&amp;C22&amp;"'!N100")</f>
        <v>#REF!</v>
      </c>
      <c r="N22" s="635" t="e" cm="1">
        <f t="array" aca="1" ref="N22" ca="1">INDIRECT("'"&amp;C22&amp;"'!N110")</f>
        <v>#REF!</v>
      </c>
      <c r="O22" s="248"/>
      <c r="P22" s="249"/>
    </row>
    <row r="23" spans="2:16" s="15" customFormat="1" ht="20.100000000000001" customHeight="1">
      <c r="B23" s="543">
        <v>18</v>
      </c>
      <c r="C23" s="574" t="s">
        <v>354</v>
      </c>
      <c r="D23" s="605" t="e" cm="1">
        <f t="array" aca="1" ref="D23" ca="1">INDIRECT("'"&amp;C23&amp;"'!L33")</f>
        <v>#REF!</v>
      </c>
      <c r="E23" s="605" t="s">
        <v>337</v>
      </c>
      <c r="F23" s="606" t="str">
        <f t="shared" si="0"/>
        <v>='203.3'!C$33$</v>
      </c>
      <c r="G23" s="608" t="e" cm="1">
        <f t="array" aca="1" ref="G23" ca="1">INDIRECT("'"&amp;C23&amp;"'!C33")</f>
        <v>#REF!</v>
      </c>
      <c r="H23" s="607"/>
      <c r="I23" s="607" t="e" cm="1">
        <f t="array" aca="1" ref="I23" ca="1">INDIRECT("'"&amp;C23&amp;"'!N53")</f>
        <v>#REF!</v>
      </c>
      <c r="J23" s="607" t="e" cm="1">
        <f t="array" aca="1" ref="J23" ca="1">INDIRECT("'"&amp;C23&amp;"'!N73")</f>
        <v>#REF!</v>
      </c>
      <c r="K23" s="607" t="e" cm="1">
        <f t="array" aca="1" ref="K23" ca="1">INDIRECT("'"&amp;C23&amp;"'!N83")</f>
        <v>#REF!</v>
      </c>
      <c r="L23" s="607" t="e" cm="1">
        <f t="array" aca="1" ref="L23" ca="1">INDIRECT("'"&amp;C23&amp;"'!N98")</f>
        <v>#REF!</v>
      </c>
      <c r="M23" s="607" t="e" cm="1">
        <f t="array" aca="1" ref="M23" ca="1">INDIRECT("'"&amp;C23&amp;"'!N100")</f>
        <v>#REF!</v>
      </c>
      <c r="N23" s="635" t="e" cm="1">
        <f t="array" aca="1" ref="N23" ca="1">INDIRECT("'"&amp;C23&amp;"'!N110")</f>
        <v>#REF!</v>
      </c>
      <c r="O23" s="248"/>
      <c r="P23" s="249"/>
    </row>
    <row r="24" spans="2:16" s="15" customFormat="1" ht="20.100000000000001" customHeight="1">
      <c r="B24" s="543">
        <v>19</v>
      </c>
      <c r="C24" s="573" t="s">
        <v>355</v>
      </c>
      <c r="D24" s="605" t="e" cm="1">
        <f t="array" aca="1" ref="D24" ca="1">INDIRECT("'"&amp;C24&amp;"'!L33")</f>
        <v>#REF!</v>
      </c>
      <c r="E24" s="605" t="s">
        <v>337</v>
      </c>
      <c r="F24" s="606" t="str">
        <f t="shared" si="0"/>
        <v>='203.4'!C$33$</v>
      </c>
      <c r="G24" s="608" t="e" cm="1">
        <f t="array" aca="1" ref="G24" ca="1">INDIRECT("'"&amp;C24&amp;"'!C33")</f>
        <v>#REF!</v>
      </c>
      <c r="H24" s="607"/>
      <c r="I24" s="607" t="e" cm="1">
        <f t="array" aca="1" ref="I24" ca="1">INDIRECT("'"&amp;C24&amp;"'!N53")</f>
        <v>#REF!</v>
      </c>
      <c r="J24" s="607" t="e" cm="1">
        <f t="array" aca="1" ref="J24" ca="1">INDIRECT("'"&amp;C24&amp;"'!N73")</f>
        <v>#REF!</v>
      </c>
      <c r="K24" s="607" t="e" cm="1">
        <f t="array" aca="1" ref="K24" ca="1">INDIRECT("'"&amp;C24&amp;"'!N83")</f>
        <v>#REF!</v>
      </c>
      <c r="L24" s="607" t="e" cm="1">
        <f t="array" aca="1" ref="L24" ca="1">INDIRECT("'"&amp;C24&amp;"'!N98")</f>
        <v>#REF!</v>
      </c>
      <c r="M24" s="607" t="e" cm="1">
        <f t="array" aca="1" ref="M24" ca="1">INDIRECT("'"&amp;C24&amp;"'!N100")</f>
        <v>#REF!</v>
      </c>
      <c r="N24" s="635" t="e" cm="1">
        <f t="array" aca="1" ref="N24" ca="1">INDIRECT("'"&amp;C24&amp;"'!N110")</f>
        <v>#REF!</v>
      </c>
      <c r="O24" s="248"/>
      <c r="P24" s="249"/>
    </row>
    <row r="25" spans="2:16" s="15" customFormat="1" ht="20.100000000000001" customHeight="1">
      <c r="B25" s="543">
        <v>20</v>
      </c>
      <c r="C25" s="574" t="s">
        <v>356</v>
      </c>
      <c r="D25" s="605" t="e" cm="1">
        <f t="array" aca="1" ref="D25" ca="1">INDIRECT("'"&amp;C25&amp;"'!L33")</f>
        <v>#REF!</v>
      </c>
      <c r="E25" s="605" t="s">
        <v>337</v>
      </c>
      <c r="F25" s="606" t="str">
        <f t="shared" si="0"/>
        <v>='203.5'!C$33$</v>
      </c>
      <c r="G25" s="608" t="e" cm="1">
        <f t="array" aca="1" ref="G25" ca="1">INDIRECT("'"&amp;C25&amp;"'!C33")</f>
        <v>#REF!</v>
      </c>
      <c r="H25" s="607"/>
      <c r="I25" s="607" t="e" cm="1">
        <f t="array" aca="1" ref="I25" ca="1">INDIRECT("'"&amp;C25&amp;"'!N53")</f>
        <v>#REF!</v>
      </c>
      <c r="J25" s="607" t="e" cm="1">
        <f t="array" aca="1" ref="J25" ca="1">INDIRECT("'"&amp;C25&amp;"'!N73")</f>
        <v>#REF!</v>
      </c>
      <c r="K25" s="607" t="e" cm="1">
        <f t="array" aca="1" ref="K25" ca="1">INDIRECT("'"&amp;C25&amp;"'!N83")</f>
        <v>#REF!</v>
      </c>
      <c r="L25" s="607" t="e" cm="1">
        <f t="array" aca="1" ref="L25" ca="1">INDIRECT("'"&amp;C25&amp;"'!N98")</f>
        <v>#REF!</v>
      </c>
      <c r="M25" s="607" t="e" cm="1">
        <f t="array" aca="1" ref="M25" ca="1">INDIRECT("'"&amp;C25&amp;"'!N100")</f>
        <v>#REF!</v>
      </c>
      <c r="N25" s="635" t="e" cm="1">
        <f t="array" aca="1" ref="N25" ca="1">INDIRECT("'"&amp;C25&amp;"'!N110")</f>
        <v>#REF!</v>
      </c>
      <c r="O25" s="248"/>
      <c r="P25" s="249"/>
    </row>
    <row r="26" spans="2:16" s="15" customFormat="1" ht="20.100000000000001" customHeight="1">
      <c r="B26" s="543">
        <v>21</v>
      </c>
      <c r="C26" s="573" t="s">
        <v>357</v>
      </c>
      <c r="D26" s="605" t="e" cm="1">
        <f t="array" aca="1" ref="D26" ca="1">INDIRECT("'"&amp;C26&amp;"'!L33")</f>
        <v>#REF!</v>
      </c>
      <c r="E26" s="605" t="s">
        <v>337</v>
      </c>
      <c r="F26" s="606" t="str">
        <f t="shared" si="0"/>
        <v>='203.6'!C$33$</v>
      </c>
      <c r="G26" s="608" t="e" cm="1">
        <f t="array" aca="1" ref="G26" ca="1">INDIRECT("'"&amp;C26&amp;"'!C33")</f>
        <v>#REF!</v>
      </c>
      <c r="H26" s="607"/>
      <c r="I26" s="607" t="e" cm="1">
        <f t="array" aca="1" ref="I26" ca="1">INDIRECT("'"&amp;C26&amp;"'!N53")</f>
        <v>#REF!</v>
      </c>
      <c r="J26" s="607" t="e" cm="1">
        <f t="array" aca="1" ref="J26" ca="1">INDIRECT("'"&amp;C26&amp;"'!N73")</f>
        <v>#REF!</v>
      </c>
      <c r="K26" s="607" t="e" cm="1">
        <f t="array" aca="1" ref="K26" ca="1">INDIRECT("'"&amp;C26&amp;"'!N83")</f>
        <v>#REF!</v>
      </c>
      <c r="L26" s="607" t="e" cm="1">
        <f t="array" aca="1" ref="L26" ca="1">INDIRECT("'"&amp;C26&amp;"'!N98")</f>
        <v>#REF!</v>
      </c>
      <c r="M26" s="607" t="e" cm="1">
        <f t="array" aca="1" ref="M26" ca="1">INDIRECT("'"&amp;C26&amp;"'!N100")</f>
        <v>#REF!</v>
      </c>
      <c r="N26" s="635" t="e" cm="1">
        <f t="array" aca="1" ref="N26" ca="1">INDIRECT("'"&amp;C26&amp;"'!N110")</f>
        <v>#REF!</v>
      </c>
      <c r="O26" s="248"/>
      <c r="P26" s="249"/>
    </row>
    <row r="27" spans="2:16" s="15" customFormat="1" ht="20.100000000000001" customHeight="1">
      <c r="B27" s="543">
        <v>22</v>
      </c>
      <c r="C27" s="574" t="s">
        <v>358</v>
      </c>
      <c r="D27" s="605" t="e" cm="1">
        <f t="array" aca="1" ref="D27" ca="1">INDIRECT("'"&amp;C27&amp;"'!L33")</f>
        <v>#REF!</v>
      </c>
      <c r="E27" s="605" t="s">
        <v>337</v>
      </c>
      <c r="F27" s="606" t="str">
        <f t="shared" si="0"/>
        <v>='203.7'!C$33$</v>
      </c>
      <c r="G27" s="608" t="e" cm="1">
        <f t="array" aca="1" ref="G27" ca="1">INDIRECT("'"&amp;C27&amp;"'!C33")</f>
        <v>#REF!</v>
      </c>
      <c r="H27" s="607"/>
      <c r="I27" s="607" t="e" cm="1">
        <f t="array" aca="1" ref="I27" ca="1">INDIRECT("'"&amp;C27&amp;"'!N53")</f>
        <v>#REF!</v>
      </c>
      <c r="J27" s="607" t="e" cm="1">
        <f t="array" aca="1" ref="J27" ca="1">INDIRECT("'"&amp;C27&amp;"'!N73")</f>
        <v>#REF!</v>
      </c>
      <c r="K27" s="607" t="e" cm="1">
        <f t="array" aca="1" ref="K27" ca="1">INDIRECT("'"&amp;C27&amp;"'!N83")</f>
        <v>#REF!</v>
      </c>
      <c r="L27" s="607" t="e" cm="1">
        <f t="array" aca="1" ref="L27" ca="1">INDIRECT("'"&amp;C27&amp;"'!N98")</f>
        <v>#REF!</v>
      </c>
      <c r="M27" s="607" t="e" cm="1">
        <f t="array" aca="1" ref="M27" ca="1">INDIRECT("'"&amp;C27&amp;"'!N100")</f>
        <v>#REF!</v>
      </c>
      <c r="N27" s="635" t="e" cm="1">
        <f t="array" aca="1" ref="N27" ca="1">INDIRECT("'"&amp;C27&amp;"'!N110")</f>
        <v>#REF!</v>
      </c>
      <c r="O27" s="248"/>
      <c r="P27" s="249"/>
    </row>
    <row r="28" spans="2:16" s="15" customFormat="1" ht="20.100000000000001" customHeight="1">
      <c r="B28" s="543">
        <v>23</v>
      </c>
      <c r="C28" s="573" t="s">
        <v>359</v>
      </c>
      <c r="D28" s="605" t="e" cm="1">
        <f t="array" aca="1" ref="D28" ca="1">INDIRECT("'"&amp;C28&amp;"'!L33")</f>
        <v>#REF!</v>
      </c>
      <c r="E28" s="605" t="s">
        <v>337</v>
      </c>
      <c r="F28" s="606" t="str">
        <f t="shared" si="0"/>
        <v>='203.8'!C$33$</v>
      </c>
      <c r="G28" s="608" t="e" cm="1">
        <f t="array" aca="1" ref="G28" ca="1">INDIRECT("'"&amp;C28&amp;"'!C33")</f>
        <v>#REF!</v>
      </c>
      <c r="H28" s="607"/>
      <c r="I28" s="607" t="e" cm="1">
        <f t="array" aca="1" ref="I28" ca="1">INDIRECT("'"&amp;C28&amp;"'!N53")</f>
        <v>#REF!</v>
      </c>
      <c r="J28" s="607" t="e" cm="1">
        <f t="array" aca="1" ref="J28" ca="1">INDIRECT("'"&amp;C28&amp;"'!N73")</f>
        <v>#REF!</v>
      </c>
      <c r="K28" s="607" t="e" cm="1">
        <f t="array" aca="1" ref="K28" ca="1">INDIRECT("'"&amp;C28&amp;"'!N83")</f>
        <v>#REF!</v>
      </c>
      <c r="L28" s="607" t="e" cm="1">
        <f t="array" aca="1" ref="L28" ca="1">INDIRECT("'"&amp;C28&amp;"'!N98")</f>
        <v>#REF!</v>
      </c>
      <c r="M28" s="607" t="e" cm="1">
        <f t="array" aca="1" ref="M28" ca="1">INDIRECT("'"&amp;C28&amp;"'!N100")</f>
        <v>#REF!</v>
      </c>
      <c r="N28" s="635" t="e" cm="1">
        <f t="array" aca="1" ref="N28" ca="1">INDIRECT("'"&amp;C28&amp;"'!N110")</f>
        <v>#REF!</v>
      </c>
      <c r="O28" s="248"/>
      <c r="P28" s="249"/>
    </row>
    <row r="29" spans="2:16" s="15" customFormat="1" ht="20.100000000000001" customHeight="1">
      <c r="B29" s="543">
        <v>24</v>
      </c>
      <c r="C29" s="574" t="s">
        <v>360</v>
      </c>
      <c r="D29" s="605" t="e" cm="1">
        <f t="array" aca="1" ref="D29" ca="1">INDIRECT("'"&amp;C29&amp;"'!L33")</f>
        <v>#REF!</v>
      </c>
      <c r="E29" s="605" t="s">
        <v>337</v>
      </c>
      <c r="F29" s="606" t="str">
        <f t="shared" si="0"/>
        <v>='203.9'!C$33$</v>
      </c>
      <c r="G29" s="608" t="e" cm="1">
        <f t="array" aca="1" ref="G29" ca="1">INDIRECT("'"&amp;C29&amp;"'!C33")</f>
        <v>#REF!</v>
      </c>
      <c r="H29" s="607"/>
      <c r="I29" s="607" t="e" cm="1">
        <f t="array" aca="1" ref="I29" ca="1">INDIRECT("'"&amp;C29&amp;"'!N53")</f>
        <v>#REF!</v>
      </c>
      <c r="J29" s="607" t="e" cm="1">
        <f t="array" aca="1" ref="J29" ca="1">INDIRECT("'"&amp;C29&amp;"'!N73")</f>
        <v>#REF!</v>
      </c>
      <c r="K29" s="607" t="e" cm="1">
        <f t="array" aca="1" ref="K29" ca="1">INDIRECT("'"&amp;C29&amp;"'!N83")</f>
        <v>#REF!</v>
      </c>
      <c r="L29" s="607" t="e" cm="1">
        <f t="array" aca="1" ref="L29" ca="1">INDIRECT("'"&amp;C29&amp;"'!N98")</f>
        <v>#REF!</v>
      </c>
      <c r="M29" s="607" t="e" cm="1">
        <f t="array" aca="1" ref="M29" ca="1">INDIRECT("'"&amp;C29&amp;"'!N100")</f>
        <v>#REF!</v>
      </c>
      <c r="N29" s="635" t="e" cm="1">
        <f t="array" aca="1" ref="N29" ca="1">INDIRECT("'"&amp;C29&amp;"'!N110")</f>
        <v>#REF!</v>
      </c>
      <c r="O29" s="248"/>
      <c r="P29" s="249"/>
    </row>
    <row r="30" spans="2:16" s="15" customFormat="1" ht="20.100000000000001" customHeight="1">
      <c r="B30" s="543">
        <v>25</v>
      </c>
      <c r="C30" s="573" t="s">
        <v>361</v>
      </c>
      <c r="D30" s="605" t="e" cm="1">
        <f t="array" aca="1" ref="D30" ca="1">INDIRECT("'"&amp;C30&amp;"'!L33")</f>
        <v>#REF!</v>
      </c>
      <c r="E30" s="605" t="s">
        <v>337</v>
      </c>
      <c r="F30" s="606" t="str">
        <f t="shared" si="0"/>
        <v>='203.10'!C$33$</v>
      </c>
      <c r="G30" s="608" t="e" cm="1">
        <f t="array" aca="1" ref="G30" ca="1">INDIRECT("'"&amp;C30&amp;"'!C33")</f>
        <v>#REF!</v>
      </c>
      <c r="H30" s="607"/>
      <c r="I30" s="607" t="e" cm="1">
        <f t="array" aca="1" ref="I30" ca="1">INDIRECT("'"&amp;C30&amp;"'!N53")</f>
        <v>#REF!</v>
      </c>
      <c r="J30" s="607" t="e" cm="1">
        <f t="array" aca="1" ref="J30" ca="1">INDIRECT("'"&amp;C30&amp;"'!N73")</f>
        <v>#REF!</v>
      </c>
      <c r="K30" s="607" t="e" cm="1">
        <f t="array" aca="1" ref="K30" ca="1">INDIRECT("'"&amp;C30&amp;"'!N83")</f>
        <v>#REF!</v>
      </c>
      <c r="L30" s="607" t="e" cm="1">
        <f t="array" aca="1" ref="L30" ca="1">INDIRECT("'"&amp;C30&amp;"'!N98")</f>
        <v>#REF!</v>
      </c>
      <c r="M30" s="607" t="e" cm="1">
        <f t="array" aca="1" ref="M30" ca="1">INDIRECT("'"&amp;C30&amp;"'!N100")</f>
        <v>#REF!</v>
      </c>
      <c r="N30" s="635" t="e" cm="1">
        <f t="array" aca="1" ref="N30" ca="1">INDIRECT("'"&amp;C30&amp;"'!N110")</f>
        <v>#REF!</v>
      </c>
      <c r="O30" s="248"/>
      <c r="P30" s="249"/>
    </row>
    <row r="31" spans="2:16" s="15" customFormat="1" ht="20.100000000000001" customHeight="1">
      <c r="B31" s="543">
        <v>26</v>
      </c>
      <c r="C31" s="574" t="s">
        <v>362</v>
      </c>
      <c r="D31" s="605" t="e" cm="1">
        <f t="array" aca="1" ref="D31" ca="1">INDIRECT("'"&amp;C31&amp;"'!L33")</f>
        <v>#REF!</v>
      </c>
      <c r="E31" s="605" t="s">
        <v>337</v>
      </c>
      <c r="F31" s="606" t="str">
        <f t="shared" si="0"/>
        <v>='203.11'!C$33$</v>
      </c>
      <c r="G31" s="608" t="e" cm="1">
        <f t="array" aca="1" ref="G31" ca="1">INDIRECT("'"&amp;C31&amp;"'!C33")</f>
        <v>#REF!</v>
      </c>
      <c r="H31" s="607"/>
      <c r="I31" s="607" t="e" cm="1">
        <f t="array" aca="1" ref="I31" ca="1">INDIRECT("'"&amp;C31&amp;"'!N53")</f>
        <v>#REF!</v>
      </c>
      <c r="J31" s="607" t="e" cm="1">
        <f t="array" aca="1" ref="J31" ca="1">INDIRECT("'"&amp;C31&amp;"'!N73")</f>
        <v>#REF!</v>
      </c>
      <c r="K31" s="607" t="e" cm="1">
        <f t="array" aca="1" ref="K31" ca="1">INDIRECT("'"&amp;C31&amp;"'!N83")</f>
        <v>#REF!</v>
      </c>
      <c r="L31" s="607" t="e" cm="1">
        <f t="array" aca="1" ref="L31" ca="1">INDIRECT("'"&amp;C31&amp;"'!N98")</f>
        <v>#REF!</v>
      </c>
      <c r="M31" s="607" t="e" cm="1">
        <f t="array" aca="1" ref="M31" ca="1">INDIRECT("'"&amp;C31&amp;"'!N100")</f>
        <v>#REF!</v>
      </c>
      <c r="N31" s="635" t="e" cm="1">
        <f t="array" aca="1" ref="N31" ca="1">INDIRECT("'"&amp;C31&amp;"'!N110")</f>
        <v>#REF!</v>
      </c>
      <c r="O31" s="248"/>
      <c r="P31" s="249"/>
    </row>
    <row r="32" spans="2:16" s="15" customFormat="1" ht="20.100000000000001" customHeight="1">
      <c r="B32" s="543">
        <v>27</v>
      </c>
      <c r="C32" s="573" t="s">
        <v>363</v>
      </c>
      <c r="D32" s="605" t="e" cm="1">
        <f t="array" aca="1" ref="D32" ca="1">INDIRECT("'"&amp;C32&amp;"'!L33")</f>
        <v>#REF!</v>
      </c>
      <c r="E32" s="605" t="s">
        <v>337</v>
      </c>
      <c r="F32" s="606" t="str">
        <f t="shared" si="0"/>
        <v>='203.12'!C$33$</v>
      </c>
      <c r="G32" s="608" t="e" cm="1">
        <f t="array" aca="1" ref="G32" ca="1">INDIRECT("'"&amp;C32&amp;"'!C33")</f>
        <v>#REF!</v>
      </c>
      <c r="H32" s="607"/>
      <c r="I32" s="607" t="e" cm="1">
        <f t="array" aca="1" ref="I32" ca="1">INDIRECT("'"&amp;C32&amp;"'!N53")</f>
        <v>#REF!</v>
      </c>
      <c r="J32" s="607" t="e" cm="1">
        <f t="array" aca="1" ref="J32" ca="1">INDIRECT("'"&amp;C32&amp;"'!N73")</f>
        <v>#REF!</v>
      </c>
      <c r="K32" s="607" t="e" cm="1">
        <f t="array" aca="1" ref="K32" ca="1">INDIRECT("'"&amp;C32&amp;"'!N83")</f>
        <v>#REF!</v>
      </c>
      <c r="L32" s="607" t="e" cm="1">
        <f t="array" aca="1" ref="L32" ca="1">INDIRECT("'"&amp;C32&amp;"'!N98")</f>
        <v>#REF!</v>
      </c>
      <c r="M32" s="607" t="e" cm="1">
        <f t="array" aca="1" ref="M32" ca="1">INDIRECT("'"&amp;C32&amp;"'!N100")</f>
        <v>#REF!</v>
      </c>
      <c r="N32" s="635" t="e" cm="1">
        <f t="array" aca="1" ref="N32" ca="1">INDIRECT("'"&amp;C32&amp;"'!N110")</f>
        <v>#REF!</v>
      </c>
      <c r="O32" s="248"/>
      <c r="P32" s="249"/>
    </row>
    <row r="33" spans="2:16" s="15" customFormat="1" ht="20.100000000000001" customHeight="1">
      <c r="B33" s="543">
        <v>28</v>
      </c>
      <c r="C33" s="574" t="s">
        <v>364</v>
      </c>
      <c r="D33" s="605" t="e" cm="1">
        <f t="array" aca="1" ref="D33" ca="1">INDIRECT("'"&amp;C33&amp;"'!L33")</f>
        <v>#REF!</v>
      </c>
      <c r="E33" s="605" t="s">
        <v>337</v>
      </c>
      <c r="F33" s="606" t="str">
        <f t="shared" si="0"/>
        <v>='210.1.1'!C$33$</v>
      </c>
      <c r="G33" s="608" t="e" cm="1">
        <f t="array" aca="1" ref="G33" ca="1">INDIRECT("'"&amp;C33&amp;"'!C33")</f>
        <v>#REF!</v>
      </c>
      <c r="H33" s="607"/>
      <c r="I33" s="607" t="e" cm="1">
        <f t="array" aca="1" ref="I33" ca="1">INDIRECT("'"&amp;C33&amp;"'!N53")</f>
        <v>#REF!</v>
      </c>
      <c r="J33" s="607" t="e" cm="1">
        <f t="array" aca="1" ref="J33" ca="1">INDIRECT("'"&amp;C33&amp;"'!N73")</f>
        <v>#REF!</v>
      </c>
      <c r="K33" s="607" t="e" cm="1">
        <f t="array" aca="1" ref="K33" ca="1">INDIRECT("'"&amp;C33&amp;"'!N83")</f>
        <v>#REF!</v>
      </c>
      <c r="L33" s="607" t="e" cm="1">
        <f t="array" aca="1" ref="L33" ca="1">INDIRECT("'"&amp;C33&amp;"'!N98")</f>
        <v>#REF!</v>
      </c>
      <c r="M33" s="607" t="e" cm="1">
        <f t="array" aca="1" ref="M33" ca="1">INDIRECT("'"&amp;C33&amp;"'!N100")</f>
        <v>#REF!</v>
      </c>
      <c r="N33" s="635" t="e" cm="1">
        <f t="array" aca="1" ref="N33" ca="1">INDIRECT("'"&amp;C33&amp;"'!N110")</f>
        <v>#REF!</v>
      </c>
      <c r="O33" s="248"/>
      <c r="P33" s="249"/>
    </row>
    <row r="34" spans="2:16" s="15" customFormat="1" ht="20.100000000000001" customHeight="1">
      <c r="B34" s="543">
        <v>29</v>
      </c>
      <c r="C34" s="573" t="s">
        <v>365</v>
      </c>
      <c r="D34" s="605" t="e" cm="1">
        <f t="array" aca="1" ref="D34" ca="1">INDIRECT("'"&amp;C34&amp;"'!L33")</f>
        <v>#REF!</v>
      </c>
      <c r="E34" s="605" t="s">
        <v>337</v>
      </c>
      <c r="F34" s="606" t="str">
        <f t="shared" si="0"/>
        <v>='210.1.2'!C$33$</v>
      </c>
      <c r="G34" s="608" t="e" cm="1">
        <f t="array" aca="1" ref="G34" ca="1">INDIRECT("'"&amp;C34&amp;"'!C33")</f>
        <v>#REF!</v>
      </c>
      <c r="H34" s="607"/>
      <c r="I34" s="607" t="e" cm="1">
        <f t="array" aca="1" ref="I34" ca="1">INDIRECT("'"&amp;C34&amp;"'!N53")</f>
        <v>#REF!</v>
      </c>
      <c r="J34" s="607" t="e" cm="1">
        <f t="array" aca="1" ref="J34" ca="1">INDIRECT("'"&amp;C34&amp;"'!N73")</f>
        <v>#REF!</v>
      </c>
      <c r="K34" s="607" t="e" cm="1">
        <f t="array" aca="1" ref="K34" ca="1">INDIRECT("'"&amp;C34&amp;"'!N83")</f>
        <v>#REF!</v>
      </c>
      <c r="L34" s="607" t="e" cm="1">
        <f t="array" aca="1" ref="L34" ca="1">INDIRECT("'"&amp;C34&amp;"'!N98")</f>
        <v>#REF!</v>
      </c>
      <c r="M34" s="607" t="e" cm="1">
        <f t="array" aca="1" ref="M34" ca="1">INDIRECT("'"&amp;C34&amp;"'!N100")</f>
        <v>#REF!</v>
      </c>
      <c r="N34" s="635" t="e" cm="1">
        <f t="array" aca="1" ref="N34" ca="1">INDIRECT("'"&amp;C34&amp;"'!N110")</f>
        <v>#REF!</v>
      </c>
      <c r="O34" s="248"/>
      <c r="P34" s="249"/>
    </row>
    <row r="35" spans="2:16" s="15" customFormat="1" ht="20.100000000000001" customHeight="1">
      <c r="B35" s="543">
        <v>30</v>
      </c>
      <c r="C35" s="573" t="s">
        <v>366</v>
      </c>
      <c r="D35" s="605" t="e" cm="1">
        <f t="array" aca="1" ref="D35" ca="1">INDIRECT("'"&amp;C35&amp;"'!L33")</f>
        <v>#REF!</v>
      </c>
      <c r="E35" s="605" t="s">
        <v>337</v>
      </c>
      <c r="F35" s="606" t="str">
        <f t="shared" si="0"/>
        <v>='210.2.1'!C$33$</v>
      </c>
      <c r="G35" s="608" t="e" cm="1">
        <f t="array" aca="1" ref="G35" ca="1">INDIRECT("'"&amp;C35&amp;"'!C33")</f>
        <v>#REF!</v>
      </c>
      <c r="H35" s="607"/>
      <c r="I35" s="607" t="e" cm="1">
        <f t="array" aca="1" ref="I35" ca="1">INDIRECT("'"&amp;C35&amp;"'!N53")</f>
        <v>#REF!</v>
      </c>
      <c r="J35" s="607" t="e" cm="1">
        <f t="array" aca="1" ref="J35" ca="1">INDIRECT("'"&amp;C35&amp;"'!N73")</f>
        <v>#REF!</v>
      </c>
      <c r="K35" s="607" t="e" cm="1">
        <f t="array" aca="1" ref="K35" ca="1">INDIRECT("'"&amp;C35&amp;"'!N83")</f>
        <v>#REF!</v>
      </c>
      <c r="L35" s="607" t="e" cm="1">
        <f t="array" aca="1" ref="L35" ca="1">INDIRECT("'"&amp;C35&amp;"'!N98")</f>
        <v>#REF!</v>
      </c>
      <c r="M35" s="607" t="e" cm="1">
        <f t="array" aca="1" ref="M35" ca="1">INDIRECT("'"&amp;C35&amp;"'!N100")</f>
        <v>#REF!</v>
      </c>
      <c r="N35" s="635" t="e" cm="1">
        <f t="array" aca="1" ref="N35" ca="1">INDIRECT("'"&amp;C35&amp;"'!N110")</f>
        <v>#REF!</v>
      </c>
      <c r="O35" s="248"/>
      <c r="P35" s="249"/>
    </row>
    <row r="36" spans="2:16" s="15" customFormat="1" ht="20.100000000000001" customHeight="1">
      <c r="B36" s="543">
        <v>31</v>
      </c>
      <c r="C36" s="574" t="s">
        <v>367</v>
      </c>
      <c r="D36" s="605" t="e" cm="1">
        <f t="array" aca="1" ref="D36" ca="1">INDIRECT("'"&amp;C36&amp;"'!L33")</f>
        <v>#REF!</v>
      </c>
      <c r="E36" s="605" t="s">
        <v>337</v>
      </c>
      <c r="F36" s="606" t="str">
        <f t="shared" si="0"/>
        <v>='210.2.2'!C$33$</v>
      </c>
      <c r="G36" s="608" t="e" cm="1">
        <f t="array" aca="1" ref="G36" ca="1">INDIRECT("'"&amp;C36&amp;"'!C33")</f>
        <v>#REF!</v>
      </c>
      <c r="H36" s="607"/>
      <c r="I36" s="607" t="e" cm="1">
        <f t="array" aca="1" ref="I36" ca="1">INDIRECT("'"&amp;C36&amp;"'!N53")</f>
        <v>#REF!</v>
      </c>
      <c r="J36" s="607" t="e" cm="1">
        <f t="array" aca="1" ref="J36" ca="1">INDIRECT("'"&amp;C36&amp;"'!N73")</f>
        <v>#REF!</v>
      </c>
      <c r="K36" s="607" t="e" cm="1">
        <f t="array" aca="1" ref="K36" ca="1">INDIRECT("'"&amp;C36&amp;"'!N83")</f>
        <v>#REF!</v>
      </c>
      <c r="L36" s="607" t="e" cm="1">
        <f t="array" aca="1" ref="L36" ca="1">INDIRECT("'"&amp;C36&amp;"'!N98")</f>
        <v>#REF!</v>
      </c>
      <c r="M36" s="607" t="e" cm="1">
        <f t="array" aca="1" ref="M36" ca="1">INDIRECT("'"&amp;C36&amp;"'!N100")</f>
        <v>#REF!</v>
      </c>
      <c r="N36" s="635" t="e" cm="1">
        <f t="array" aca="1" ref="N36" ca="1">INDIRECT("'"&amp;C36&amp;"'!N110")</f>
        <v>#REF!</v>
      </c>
      <c r="O36" s="248"/>
      <c r="P36" s="249"/>
    </row>
    <row r="37" spans="2:16" s="15" customFormat="1" ht="20.100000000000001" customHeight="1">
      <c r="B37" s="543">
        <v>32</v>
      </c>
      <c r="C37" s="573" t="s">
        <v>368</v>
      </c>
      <c r="D37" s="605" t="e" cm="1">
        <f t="array" aca="1" ref="D37" ca="1">INDIRECT("'"&amp;C37&amp;"'!L33")</f>
        <v>#REF!</v>
      </c>
      <c r="E37" s="605" t="s">
        <v>337</v>
      </c>
      <c r="F37" s="606" t="str">
        <f t="shared" si="0"/>
        <v>='210.2.3'!C$33$</v>
      </c>
      <c r="G37" s="608" t="e" cm="1">
        <f t="array" aca="1" ref="G37" ca="1">INDIRECT("'"&amp;C37&amp;"'!C33")</f>
        <v>#REF!</v>
      </c>
      <c r="H37" s="607"/>
      <c r="I37" s="607" t="e" cm="1">
        <f t="array" aca="1" ref="I37" ca="1">INDIRECT("'"&amp;C37&amp;"'!N53")</f>
        <v>#REF!</v>
      </c>
      <c r="J37" s="607" t="e" cm="1">
        <f t="array" aca="1" ref="J37" ca="1">INDIRECT("'"&amp;C37&amp;"'!N73")</f>
        <v>#REF!</v>
      </c>
      <c r="K37" s="607" t="e" cm="1">
        <f t="array" aca="1" ref="K37" ca="1">INDIRECT("'"&amp;C37&amp;"'!N83")</f>
        <v>#REF!</v>
      </c>
      <c r="L37" s="607" t="e" cm="1">
        <f t="array" aca="1" ref="L37" ca="1">INDIRECT("'"&amp;C37&amp;"'!N98")</f>
        <v>#REF!</v>
      </c>
      <c r="M37" s="607" t="e" cm="1">
        <f t="array" aca="1" ref="M37" ca="1">INDIRECT("'"&amp;C37&amp;"'!N100")</f>
        <v>#REF!</v>
      </c>
      <c r="N37" s="635" t="e" cm="1">
        <f t="array" aca="1" ref="N37" ca="1">INDIRECT("'"&amp;C37&amp;"'!N110")</f>
        <v>#REF!</v>
      </c>
      <c r="O37" s="248"/>
      <c r="P37" s="249"/>
    </row>
    <row r="38" spans="2:16" s="15" customFormat="1" ht="20.100000000000001" customHeight="1">
      <c r="B38" s="543">
        <v>33</v>
      </c>
      <c r="C38" s="574" t="s">
        <v>369</v>
      </c>
      <c r="D38" s="605" t="e" cm="1">
        <f t="array" aca="1" ref="D38" ca="1">INDIRECT("'"&amp;C38&amp;"'!L33")</f>
        <v>#REF!</v>
      </c>
      <c r="E38" s="605" t="s">
        <v>337</v>
      </c>
      <c r="F38" s="606" t="str">
        <f t="shared" si="0"/>
        <v>='210.2.4'!C$33$</v>
      </c>
      <c r="G38" s="608" t="e" cm="1">
        <f t="array" aca="1" ref="G38" ca="1">INDIRECT("'"&amp;C38&amp;"'!C33")</f>
        <v>#REF!</v>
      </c>
      <c r="H38" s="607"/>
      <c r="I38" s="607" t="e" cm="1">
        <f t="array" aca="1" ref="I38" ca="1">INDIRECT("'"&amp;C38&amp;"'!N53")</f>
        <v>#REF!</v>
      </c>
      <c r="J38" s="607" t="e" cm="1">
        <f t="array" aca="1" ref="J38" ca="1">INDIRECT("'"&amp;C38&amp;"'!N73")</f>
        <v>#REF!</v>
      </c>
      <c r="K38" s="607" t="e" cm="1">
        <f t="array" aca="1" ref="K38" ca="1">INDIRECT("'"&amp;C38&amp;"'!N83")</f>
        <v>#REF!</v>
      </c>
      <c r="L38" s="607" t="e" cm="1">
        <f t="array" aca="1" ref="L38" ca="1">INDIRECT("'"&amp;C38&amp;"'!N98")</f>
        <v>#REF!</v>
      </c>
      <c r="M38" s="607" t="e" cm="1">
        <f t="array" aca="1" ref="M38" ca="1">INDIRECT("'"&amp;C38&amp;"'!N100")</f>
        <v>#REF!</v>
      </c>
      <c r="N38" s="635" t="e" cm="1">
        <f t="array" aca="1" ref="N38" ca="1">INDIRECT("'"&amp;C38&amp;"'!N110")</f>
        <v>#REF!</v>
      </c>
      <c r="O38" s="248"/>
      <c r="P38" s="249"/>
    </row>
    <row r="39" spans="2:16" s="15" customFormat="1" ht="20.100000000000001" customHeight="1">
      <c r="B39" s="543">
        <v>34</v>
      </c>
      <c r="C39" s="574" t="s">
        <v>370</v>
      </c>
      <c r="D39" s="605" t="e" cm="1">
        <f t="array" aca="1" ref="D39" ca="1">INDIRECT("'"&amp;C39&amp;"'!L33")</f>
        <v>#REF!</v>
      </c>
      <c r="E39" s="605" t="s">
        <v>337</v>
      </c>
      <c r="F39" s="606" t="str">
        <f t="shared" si="0"/>
        <v>='211.1'!C$33$</v>
      </c>
      <c r="G39" s="608" t="e" cm="1">
        <f t="array" aca="1" ref="G39" ca="1">INDIRECT("'"&amp;C39&amp;"'!C33")</f>
        <v>#REF!</v>
      </c>
      <c r="H39" s="607"/>
      <c r="I39" s="607" t="e" cm="1">
        <f t="array" aca="1" ref="I39" ca="1">INDIRECT("'"&amp;C39&amp;"'!N53")</f>
        <v>#REF!</v>
      </c>
      <c r="J39" s="607" t="e" cm="1">
        <f t="array" aca="1" ref="J39" ca="1">INDIRECT("'"&amp;C39&amp;"'!N73")</f>
        <v>#REF!</v>
      </c>
      <c r="K39" s="607" t="e" cm="1">
        <f t="array" aca="1" ref="K39" ca="1">INDIRECT("'"&amp;C39&amp;"'!N83")</f>
        <v>#REF!</v>
      </c>
      <c r="L39" s="607" t="e" cm="1">
        <f t="array" aca="1" ref="L39" ca="1">INDIRECT("'"&amp;C39&amp;"'!N98")</f>
        <v>#REF!</v>
      </c>
      <c r="M39" s="607" t="e" cm="1">
        <f t="array" aca="1" ref="M39" ca="1">INDIRECT("'"&amp;C39&amp;"'!N100")</f>
        <v>#REF!</v>
      </c>
      <c r="N39" s="635" t="e" cm="1">
        <f t="array" aca="1" ref="N39" ca="1">INDIRECT("'"&amp;C39&amp;"'!N110")</f>
        <v>#REF!</v>
      </c>
      <c r="O39" s="248"/>
      <c r="P39" s="249"/>
    </row>
    <row r="40" spans="2:16" s="15" customFormat="1" ht="20.100000000000001" customHeight="1">
      <c r="B40" s="543">
        <v>35</v>
      </c>
      <c r="C40" s="573" t="s">
        <v>371</v>
      </c>
      <c r="D40" s="605" t="e" cm="1">
        <f t="array" aca="1" ref="D40" ca="1">INDIRECT("'"&amp;C40&amp;"'!L33")</f>
        <v>#REF!</v>
      </c>
      <c r="E40" s="605" t="s">
        <v>337</v>
      </c>
      <c r="F40" s="606" t="str">
        <f t="shared" si="0"/>
        <v>='220.1'!C$33$</v>
      </c>
      <c r="G40" s="608" t="e" cm="1">
        <f t="array" aca="1" ref="G40" ca="1">INDIRECT("'"&amp;C40&amp;"'!C33")</f>
        <v>#REF!</v>
      </c>
      <c r="H40" s="607"/>
      <c r="I40" s="607" t="e" cm="1">
        <f t="array" aca="1" ref="I40" ca="1">INDIRECT("'"&amp;C40&amp;"'!N53")</f>
        <v>#REF!</v>
      </c>
      <c r="J40" s="607" t="e" cm="1">
        <f t="array" aca="1" ref="J40" ca="1">INDIRECT("'"&amp;C40&amp;"'!N73")</f>
        <v>#REF!</v>
      </c>
      <c r="K40" s="607" t="e" cm="1">
        <f t="array" aca="1" ref="K40" ca="1">INDIRECT("'"&amp;C40&amp;"'!N83")</f>
        <v>#REF!</v>
      </c>
      <c r="L40" s="607" t="e" cm="1">
        <f t="array" aca="1" ref="L40" ca="1">INDIRECT("'"&amp;C40&amp;"'!N98")</f>
        <v>#REF!</v>
      </c>
      <c r="M40" s="607" t="e" cm="1">
        <f t="array" aca="1" ref="M40" ca="1">INDIRECT("'"&amp;C40&amp;"'!N100")</f>
        <v>#REF!</v>
      </c>
      <c r="N40" s="635" t="e" cm="1">
        <f t="array" aca="1" ref="N40" ca="1">INDIRECT("'"&amp;C40&amp;"'!N110")</f>
        <v>#REF!</v>
      </c>
      <c r="O40" s="248"/>
      <c r="P40" s="249"/>
    </row>
    <row r="41" spans="2:16" s="15" customFormat="1" ht="20.100000000000001" customHeight="1">
      <c r="B41" s="543">
        <v>36</v>
      </c>
      <c r="C41" s="574" t="s">
        <v>372</v>
      </c>
      <c r="D41" s="605" t="e" cm="1">
        <f t="array" aca="1" ref="D41" ca="1">INDIRECT("'"&amp;C41&amp;"'!L33")</f>
        <v>#REF!</v>
      </c>
      <c r="E41" s="605" t="s">
        <v>337</v>
      </c>
      <c r="F41" s="606" t="str">
        <f t="shared" si="0"/>
        <v>='221.1'!C$33$</v>
      </c>
      <c r="G41" s="608" t="e" cm="1">
        <f t="array" aca="1" ref="G41" ca="1">INDIRECT("'"&amp;C41&amp;"'!C33")</f>
        <v>#REF!</v>
      </c>
      <c r="H41" s="607"/>
      <c r="I41" s="607" t="e" cm="1">
        <f t="array" aca="1" ref="I41" ca="1">INDIRECT("'"&amp;C41&amp;"'!N53")</f>
        <v>#REF!</v>
      </c>
      <c r="J41" s="607" t="e" cm="1">
        <f t="array" aca="1" ref="J41" ca="1">INDIRECT("'"&amp;C41&amp;"'!N73")</f>
        <v>#REF!</v>
      </c>
      <c r="K41" s="607" t="e" cm="1">
        <f t="array" aca="1" ref="K41" ca="1">INDIRECT("'"&amp;C41&amp;"'!N83")</f>
        <v>#REF!</v>
      </c>
      <c r="L41" s="607" t="e" cm="1">
        <f t="array" aca="1" ref="L41" ca="1">INDIRECT("'"&amp;C41&amp;"'!N98")</f>
        <v>#REF!</v>
      </c>
      <c r="M41" s="607" t="e" cm="1">
        <f t="array" aca="1" ref="M41" ca="1">INDIRECT("'"&amp;C41&amp;"'!N100")</f>
        <v>#REF!</v>
      </c>
      <c r="N41" s="635" t="e" cm="1">
        <f t="array" aca="1" ref="N41" ca="1">INDIRECT("'"&amp;C41&amp;"'!N110")</f>
        <v>#REF!</v>
      </c>
      <c r="O41" s="248"/>
      <c r="P41" s="249"/>
    </row>
    <row r="42" spans="2:16" s="15" customFormat="1" ht="20.100000000000001" customHeight="1">
      <c r="B42" s="543">
        <v>37</v>
      </c>
      <c r="C42" s="573" t="s">
        <v>373</v>
      </c>
      <c r="D42" s="605" t="e" cm="1">
        <f t="array" aca="1" ref="D42" ca="1">INDIRECT("'"&amp;C42&amp;"'!L33")</f>
        <v>#REF!</v>
      </c>
      <c r="E42" s="605" t="s">
        <v>337</v>
      </c>
      <c r="F42" s="606" t="str">
        <f t="shared" si="0"/>
        <v>='221.2'!C$33$</v>
      </c>
      <c r="G42" s="608" t="e" cm="1">
        <f t="array" aca="1" ref="G42" ca="1">INDIRECT("'"&amp;C42&amp;"'!C33")</f>
        <v>#REF!</v>
      </c>
      <c r="H42" s="607"/>
      <c r="I42" s="607" t="e" cm="1">
        <f t="array" aca="1" ref="I42" ca="1">INDIRECT("'"&amp;C42&amp;"'!N53")</f>
        <v>#REF!</v>
      </c>
      <c r="J42" s="607" t="e" cm="1">
        <f t="array" aca="1" ref="J42" ca="1">INDIRECT("'"&amp;C42&amp;"'!N73")</f>
        <v>#REF!</v>
      </c>
      <c r="K42" s="607" t="e" cm="1">
        <f t="array" aca="1" ref="K42" ca="1">INDIRECT("'"&amp;C42&amp;"'!N83")</f>
        <v>#REF!</v>
      </c>
      <c r="L42" s="607" t="e" cm="1">
        <f t="array" aca="1" ref="L42" ca="1">INDIRECT("'"&amp;C42&amp;"'!N98")</f>
        <v>#REF!</v>
      </c>
      <c r="M42" s="607" t="e" cm="1">
        <f t="array" aca="1" ref="M42" ca="1">INDIRECT("'"&amp;C42&amp;"'!N100")</f>
        <v>#REF!</v>
      </c>
      <c r="N42" s="635" t="e" cm="1">
        <f t="array" aca="1" ref="N42" ca="1">INDIRECT("'"&amp;C42&amp;"'!N110")</f>
        <v>#REF!</v>
      </c>
      <c r="O42" s="248"/>
      <c r="P42" s="249"/>
    </row>
    <row r="43" spans="2:16" s="15" customFormat="1" ht="35.1" customHeight="1">
      <c r="B43" s="543">
        <v>38</v>
      </c>
      <c r="C43" s="574" t="s">
        <v>374</v>
      </c>
      <c r="D43" s="605" t="e" cm="1">
        <f t="array" aca="1" ref="D43" ca="1">INDIRECT("'"&amp;C43&amp;"'!L33")</f>
        <v>#REF!</v>
      </c>
      <c r="E43" s="605" t="s">
        <v>337</v>
      </c>
      <c r="F43" s="606" t="str">
        <f t="shared" si="0"/>
        <v>='223.1'!C$33$</v>
      </c>
      <c r="G43" s="608" t="e" cm="1">
        <f t="array" aca="1" ref="G43" ca="1">INDIRECT("'"&amp;C43&amp;"'!C33")</f>
        <v>#REF!</v>
      </c>
      <c r="H43" s="607"/>
      <c r="I43" s="607" t="e" cm="1">
        <f t="array" aca="1" ref="I43" ca="1">INDIRECT("'"&amp;C43&amp;"'!N53")</f>
        <v>#REF!</v>
      </c>
      <c r="J43" s="607" t="e" cm="1">
        <f t="array" aca="1" ref="J43" ca="1">INDIRECT("'"&amp;C43&amp;"'!N73")</f>
        <v>#REF!</v>
      </c>
      <c r="K43" s="607" t="e" cm="1">
        <f t="array" aca="1" ref="K43" ca="1">INDIRECT("'"&amp;C43&amp;"'!N83")</f>
        <v>#REF!</v>
      </c>
      <c r="L43" s="607" t="e" cm="1">
        <f t="array" aca="1" ref="L43" ca="1">INDIRECT("'"&amp;C43&amp;"'!N98")</f>
        <v>#REF!</v>
      </c>
      <c r="M43" s="607" t="e" cm="1">
        <f t="array" aca="1" ref="M43" ca="1">INDIRECT("'"&amp;C43&amp;"'!N100")</f>
        <v>#REF!</v>
      </c>
      <c r="N43" s="635" t="e" cm="1">
        <f t="array" aca="1" ref="N43" ca="1">INDIRECT("'"&amp;C43&amp;"'!N110")</f>
        <v>#REF!</v>
      </c>
      <c r="O43" s="248"/>
      <c r="P43" s="249"/>
    </row>
    <row r="44" spans="2:16" s="15" customFormat="1" ht="35.1" customHeight="1">
      <c r="B44" s="543">
        <v>39</v>
      </c>
      <c r="C44" s="573" t="s">
        <v>375</v>
      </c>
      <c r="D44" s="605" t="e" cm="1">
        <f t="array" aca="1" ref="D44" ca="1">INDIRECT("'"&amp;C44&amp;"'!L33")</f>
        <v>#REF!</v>
      </c>
      <c r="E44" s="605" t="s">
        <v>337</v>
      </c>
      <c r="F44" s="606" t="str">
        <f t="shared" si="0"/>
        <v>='223.2'!C$33$</v>
      </c>
      <c r="G44" s="608" t="e" cm="1">
        <f t="array" aca="1" ref="G44" ca="1">INDIRECT("'"&amp;C44&amp;"'!C33")</f>
        <v>#REF!</v>
      </c>
      <c r="H44" s="607"/>
      <c r="I44" s="607" t="e" cm="1">
        <f t="array" aca="1" ref="I44" ca="1">INDIRECT("'"&amp;C44&amp;"'!N53")</f>
        <v>#REF!</v>
      </c>
      <c r="J44" s="607" t="e" cm="1">
        <f t="array" aca="1" ref="J44" ca="1">INDIRECT("'"&amp;C44&amp;"'!N73")</f>
        <v>#REF!</v>
      </c>
      <c r="K44" s="607" t="e" cm="1">
        <f t="array" aca="1" ref="K44" ca="1">INDIRECT("'"&amp;C44&amp;"'!N83")</f>
        <v>#REF!</v>
      </c>
      <c r="L44" s="607" t="e" cm="1">
        <f t="array" aca="1" ref="L44" ca="1">INDIRECT("'"&amp;C44&amp;"'!N98")</f>
        <v>#REF!</v>
      </c>
      <c r="M44" s="607" t="e" cm="1">
        <f t="array" aca="1" ref="M44" ca="1">INDIRECT("'"&amp;C44&amp;"'!N100")</f>
        <v>#REF!</v>
      </c>
      <c r="N44" s="635" t="e" cm="1">
        <f t="array" aca="1" ref="N44" ca="1">INDIRECT("'"&amp;C44&amp;"'!N110")</f>
        <v>#REF!</v>
      </c>
      <c r="O44" s="248"/>
      <c r="P44" s="249"/>
    </row>
    <row r="45" spans="2:16" s="15" customFormat="1" ht="35.1" customHeight="1">
      <c r="B45" s="543">
        <v>40</v>
      </c>
      <c r="C45" s="574" t="s">
        <v>376</v>
      </c>
      <c r="D45" s="605" t="e" cm="1">
        <f t="array" aca="1" ref="D45" ca="1">INDIRECT("'"&amp;C45&amp;"'!L33")</f>
        <v>#REF!</v>
      </c>
      <c r="E45" s="605" t="s">
        <v>337</v>
      </c>
      <c r="F45" s="606" t="str">
        <f t="shared" si="0"/>
        <v>='223.3.1'!C$33$</v>
      </c>
      <c r="G45" s="608" t="e" cm="1">
        <f t="array" aca="1" ref="G45" ca="1">INDIRECT("'"&amp;C45&amp;"'!C33")</f>
        <v>#REF!</v>
      </c>
      <c r="H45" s="607"/>
      <c r="I45" s="607" t="e" cm="1">
        <f t="array" aca="1" ref="I45" ca="1">INDIRECT("'"&amp;C45&amp;"'!N53")</f>
        <v>#REF!</v>
      </c>
      <c r="J45" s="607" t="e" cm="1">
        <f t="array" aca="1" ref="J45" ca="1">INDIRECT("'"&amp;C45&amp;"'!N73")</f>
        <v>#REF!</v>
      </c>
      <c r="K45" s="607" t="e" cm="1">
        <f t="array" aca="1" ref="K45" ca="1">INDIRECT("'"&amp;C45&amp;"'!N83")</f>
        <v>#REF!</v>
      </c>
      <c r="L45" s="607" t="e" cm="1">
        <f t="array" aca="1" ref="L45" ca="1">INDIRECT("'"&amp;C45&amp;"'!N98")</f>
        <v>#REF!</v>
      </c>
      <c r="M45" s="607" t="e" cm="1">
        <f t="array" aca="1" ref="M45" ca="1">INDIRECT("'"&amp;C45&amp;"'!N100")</f>
        <v>#REF!</v>
      </c>
      <c r="N45" s="635" t="e" cm="1">
        <f t="array" aca="1" ref="N45" ca="1">INDIRECT("'"&amp;C45&amp;"'!N110")</f>
        <v>#REF!</v>
      </c>
      <c r="O45" s="248"/>
      <c r="P45" s="249"/>
    </row>
    <row r="46" spans="2:16" s="15" customFormat="1" ht="35.1" customHeight="1">
      <c r="B46" s="543">
        <v>41</v>
      </c>
      <c r="C46" s="573" t="s">
        <v>377</v>
      </c>
      <c r="D46" s="605" t="e" cm="1">
        <f t="array" aca="1" ref="D46" ca="1">INDIRECT("'"&amp;C46&amp;"'!L33")</f>
        <v>#REF!</v>
      </c>
      <c r="E46" s="605" t="s">
        <v>337</v>
      </c>
      <c r="F46" s="606" t="str">
        <f t="shared" si="0"/>
        <v>='223.3.2.1'!C$33$</v>
      </c>
      <c r="G46" s="608" t="e" cm="1">
        <f t="array" aca="1" ref="G46" ca="1">INDIRECT("'"&amp;C46&amp;"'!C33")</f>
        <v>#REF!</v>
      </c>
      <c r="H46" s="607"/>
      <c r="I46" s="607" t="e" cm="1">
        <f t="array" aca="1" ref="I46" ca="1">INDIRECT("'"&amp;C46&amp;"'!N53")</f>
        <v>#REF!</v>
      </c>
      <c r="J46" s="607" t="e" cm="1">
        <f t="array" aca="1" ref="J46" ca="1">INDIRECT("'"&amp;C46&amp;"'!N73")</f>
        <v>#REF!</v>
      </c>
      <c r="K46" s="607" t="e" cm="1">
        <f t="array" aca="1" ref="K46" ca="1">INDIRECT("'"&amp;C46&amp;"'!N83")</f>
        <v>#REF!</v>
      </c>
      <c r="L46" s="607" t="e" cm="1">
        <f t="array" aca="1" ref="L46" ca="1">INDIRECT("'"&amp;C46&amp;"'!N98")</f>
        <v>#REF!</v>
      </c>
      <c r="M46" s="607" t="e" cm="1">
        <f t="array" aca="1" ref="M46" ca="1">INDIRECT("'"&amp;C46&amp;"'!N100")</f>
        <v>#REF!</v>
      </c>
      <c r="N46" s="635" t="e" cm="1">
        <f t="array" aca="1" ref="N46" ca="1">INDIRECT("'"&amp;C46&amp;"'!N110")</f>
        <v>#REF!</v>
      </c>
      <c r="O46" s="248"/>
      <c r="P46" s="249"/>
    </row>
    <row r="47" spans="2:16" s="15" customFormat="1" ht="35.1" customHeight="1">
      <c r="B47" s="543">
        <v>42</v>
      </c>
      <c r="C47" s="574" t="s">
        <v>378</v>
      </c>
      <c r="D47" s="605" t="e" cm="1">
        <f t="array" aca="1" ref="D47" ca="1">INDIRECT("'"&amp;C47&amp;"'!L33")</f>
        <v>#REF!</v>
      </c>
      <c r="E47" s="605" t="s">
        <v>337</v>
      </c>
      <c r="F47" s="606" t="str">
        <f t="shared" si="0"/>
        <v>='223.3.2.2'!C$33$</v>
      </c>
      <c r="G47" s="608" t="e" cm="1">
        <f t="array" aca="1" ref="G47" ca="1">INDIRECT("'"&amp;C47&amp;"'!C33")</f>
        <v>#REF!</v>
      </c>
      <c r="H47" s="607"/>
      <c r="I47" s="607" t="e" cm="1">
        <f t="array" aca="1" ref="I47" ca="1">INDIRECT("'"&amp;C47&amp;"'!N53")</f>
        <v>#REF!</v>
      </c>
      <c r="J47" s="607" t="e" cm="1">
        <f t="array" aca="1" ref="J47" ca="1">INDIRECT("'"&amp;C47&amp;"'!N73")</f>
        <v>#REF!</v>
      </c>
      <c r="K47" s="607" t="e" cm="1">
        <f t="array" aca="1" ref="K47" ca="1">INDIRECT("'"&amp;C47&amp;"'!N83")</f>
        <v>#REF!</v>
      </c>
      <c r="L47" s="607" t="e" cm="1">
        <f t="array" aca="1" ref="L47" ca="1">INDIRECT("'"&amp;C47&amp;"'!N98")</f>
        <v>#REF!</v>
      </c>
      <c r="M47" s="607" t="e" cm="1">
        <f t="array" aca="1" ref="M47" ca="1">INDIRECT("'"&amp;C47&amp;"'!N100")</f>
        <v>#REF!</v>
      </c>
      <c r="N47" s="635" t="e" cm="1">
        <f t="array" aca="1" ref="N47" ca="1">INDIRECT("'"&amp;C47&amp;"'!N110")</f>
        <v>#REF!</v>
      </c>
      <c r="O47" s="248"/>
      <c r="P47" s="249"/>
    </row>
    <row r="48" spans="2:16" s="15" customFormat="1" ht="35.1" customHeight="1">
      <c r="B48" s="543">
        <v>43</v>
      </c>
      <c r="C48" s="573" t="s">
        <v>379</v>
      </c>
      <c r="D48" s="605" t="e" cm="1">
        <f t="array" aca="1" ref="D48" ca="1">INDIRECT("'"&amp;C48&amp;"'!L33")</f>
        <v>#REF!</v>
      </c>
      <c r="E48" s="605" t="s">
        <v>337</v>
      </c>
      <c r="F48" s="606" t="str">
        <f t="shared" si="0"/>
        <v>='223.3.2.3'!C$33$</v>
      </c>
      <c r="G48" s="608" t="e" cm="1">
        <f t="array" aca="1" ref="G48" ca="1">INDIRECT("'"&amp;C48&amp;"'!C33")</f>
        <v>#REF!</v>
      </c>
      <c r="H48" s="607"/>
      <c r="I48" s="607" t="e" cm="1">
        <f t="array" aca="1" ref="I48" ca="1">INDIRECT("'"&amp;C48&amp;"'!N53")</f>
        <v>#REF!</v>
      </c>
      <c r="J48" s="607" t="e" cm="1">
        <f t="array" aca="1" ref="J48" ca="1">INDIRECT("'"&amp;C48&amp;"'!N73")</f>
        <v>#REF!</v>
      </c>
      <c r="K48" s="607" t="e" cm="1">
        <f t="array" aca="1" ref="K48" ca="1">INDIRECT("'"&amp;C48&amp;"'!N83")</f>
        <v>#REF!</v>
      </c>
      <c r="L48" s="607" t="e" cm="1">
        <f t="array" aca="1" ref="L48" ca="1">INDIRECT("'"&amp;C48&amp;"'!N98")</f>
        <v>#REF!</v>
      </c>
      <c r="M48" s="607" t="e" cm="1">
        <f t="array" aca="1" ref="M48" ca="1">INDIRECT("'"&amp;C48&amp;"'!N100")</f>
        <v>#REF!</v>
      </c>
      <c r="N48" s="635" t="e" cm="1">
        <f t="array" aca="1" ref="N48" ca="1">INDIRECT("'"&amp;C48&amp;"'!N110")</f>
        <v>#REF!</v>
      </c>
      <c r="O48" s="248"/>
      <c r="P48" s="249"/>
    </row>
    <row r="49" spans="2:16" s="15" customFormat="1" ht="35.1" customHeight="1">
      <c r="B49" s="543">
        <v>44</v>
      </c>
      <c r="C49" s="574" t="s">
        <v>380</v>
      </c>
      <c r="D49" s="605" t="e" cm="1">
        <f t="array" aca="1" ref="D49" ca="1">INDIRECT("'"&amp;C49&amp;"'!L33")</f>
        <v>#REF!</v>
      </c>
      <c r="E49" s="605" t="s">
        <v>337</v>
      </c>
      <c r="F49" s="606" t="str">
        <f t="shared" si="0"/>
        <v>='223.3.3'!C$33$</v>
      </c>
      <c r="G49" s="608" t="e" cm="1">
        <f t="array" aca="1" ref="G49" ca="1">INDIRECT("'"&amp;C49&amp;"'!C33")</f>
        <v>#REF!</v>
      </c>
      <c r="H49" s="607"/>
      <c r="I49" s="607" t="e" cm="1">
        <f t="array" aca="1" ref="I49" ca="1">INDIRECT("'"&amp;C49&amp;"'!N53")</f>
        <v>#REF!</v>
      </c>
      <c r="J49" s="607" t="e" cm="1">
        <f t="array" aca="1" ref="J49" ca="1">INDIRECT("'"&amp;C49&amp;"'!N73")</f>
        <v>#REF!</v>
      </c>
      <c r="K49" s="607" t="e" cm="1">
        <f t="array" aca="1" ref="K49" ca="1">INDIRECT("'"&amp;C49&amp;"'!N83")</f>
        <v>#REF!</v>
      </c>
      <c r="L49" s="607" t="e" cm="1">
        <f t="array" aca="1" ref="L49" ca="1">INDIRECT("'"&amp;C49&amp;"'!N98")</f>
        <v>#REF!</v>
      </c>
      <c r="M49" s="607" t="e" cm="1">
        <f t="array" aca="1" ref="M49" ca="1">INDIRECT("'"&amp;C49&amp;"'!N100")</f>
        <v>#REF!</v>
      </c>
      <c r="N49" s="635" t="e" cm="1">
        <f t="array" aca="1" ref="N49" ca="1">INDIRECT("'"&amp;C49&amp;"'!N110")</f>
        <v>#REF!</v>
      </c>
      <c r="O49" s="248"/>
      <c r="P49" s="249"/>
    </row>
    <row r="50" spans="2:16" s="15" customFormat="1" ht="20.100000000000001" customHeight="1">
      <c r="B50" s="543">
        <v>45</v>
      </c>
      <c r="C50" s="573" t="s">
        <v>381</v>
      </c>
      <c r="D50" s="605" t="e" cm="1">
        <f t="array" aca="1" ref="D50" ca="1">INDIRECT("'"&amp;C50&amp;"'!L33")</f>
        <v>#REF!</v>
      </c>
      <c r="E50" s="605" t="s">
        <v>337</v>
      </c>
      <c r="F50" s="606" t="str">
        <f t="shared" si="0"/>
        <v>='230.1'!C$33$</v>
      </c>
      <c r="G50" s="608" t="e" cm="1">
        <f t="array" aca="1" ref="G50" ca="1">INDIRECT("'"&amp;C50&amp;"'!C33")</f>
        <v>#REF!</v>
      </c>
      <c r="H50" s="607"/>
      <c r="I50" s="607" t="e" cm="1">
        <f t="array" aca="1" ref="I50" ca="1">INDIRECT("'"&amp;C50&amp;"'!N53")</f>
        <v>#REF!</v>
      </c>
      <c r="J50" s="607" t="e" cm="1">
        <f t="array" aca="1" ref="J50" ca="1">INDIRECT("'"&amp;C50&amp;"'!N73")</f>
        <v>#REF!</v>
      </c>
      <c r="K50" s="607" t="e" cm="1">
        <f t="array" aca="1" ref="K50" ca="1">INDIRECT("'"&amp;C50&amp;"'!N83")</f>
        <v>#REF!</v>
      </c>
      <c r="L50" s="607" t="e" cm="1">
        <f t="array" aca="1" ref="L50" ca="1">INDIRECT("'"&amp;C50&amp;"'!N98")</f>
        <v>#REF!</v>
      </c>
      <c r="M50" s="607" t="e" cm="1">
        <f t="array" aca="1" ref="M50" ca="1">INDIRECT("'"&amp;C50&amp;"'!N100")</f>
        <v>#REF!</v>
      </c>
      <c r="N50" s="635" t="e" cm="1">
        <f t="array" aca="1" ref="N50" ca="1">INDIRECT("'"&amp;C50&amp;"'!N110")</f>
        <v>#REF!</v>
      </c>
      <c r="O50" s="248"/>
      <c r="P50" s="249"/>
    </row>
    <row r="51" spans="2:16" s="15" customFormat="1" ht="35.1" customHeight="1">
      <c r="B51" s="543">
        <v>46</v>
      </c>
      <c r="C51" s="574" t="s">
        <v>382</v>
      </c>
      <c r="D51" s="605" t="e" cm="1">
        <f t="array" aca="1" ref="D51" ca="1">INDIRECT("'"&amp;C51&amp;"'!L33")</f>
        <v>#REF!</v>
      </c>
      <c r="E51" s="605" t="s">
        <v>337</v>
      </c>
      <c r="F51" s="606" t="str">
        <f t="shared" si="0"/>
        <v>='231.1.1'!C$33$</v>
      </c>
      <c r="G51" s="608" t="e" cm="1">
        <f t="array" aca="1" ref="G51" ca="1">INDIRECT("'"&amp;C51&amp;"'!C33")</f>
        <v>#REF!</v>
      </c>
      <c r="H51" s="607"/>
      <c r="I51" s="607" t="e" cm="1">
        <f t="array" aca="1" ref="I51" ca="1">INDIRECT("'"&amp;C51&amp;"'!N53")</f>
        <v>#REF!</v>
      </c>
      <c r="J51" s="607" t="e" cm="1">
        <f t="array" aca="1" ref="J51" ca="1">INDIRECT("'"&amp;C51&amp;"'!N73")</f>
        <v>#REF!</v>
      </c>
      <c r="K51" s="607" t="e" cm="1">
        <f t="array" aca="1" ref="K51" ca="1">INDIRECT("'"&amp;C51&amp;"'!N83")</f>
        <v>#REF!</v>
      </c>
      <c r="L51" s="607" t="e" cm="1">
        <f t="array" aca="1" ref="L51" ca="1">INDIRECT("'"&amp;C51&amp;"'!N98")</f>
        <v>#REF!</v>
      </c>
      <c r="M51" s="607" t="e" cm="1">
        <f t="array" aca="1" ref="M51" ca="1">INDIRECT("'"&amp;C51&amp;"'!N100")</f>
        <v>#REF!</v>
      </c>
      <c r="N51" s="635" t="e" cm="1">
        <f t="array" aca="1" ref="N51" ca="1">INDIRECT("'"&amp;C51&amp;"'!N110")</f>
        <v>#REF!</v>
      </c>
      <c r="O51" s="248"/>
      <c r="P51" s="249"/>
    </row>
    <row r="52" spans="2:16" s="15" customFormat="1" ht="35.1" customHeight="1">
      <c r="B52" s="543">
        <v>47</v>
      </c>
      <c r="C52" s="576" t="s">
        <v>383</v>
      </c>
      <c r="D52" s="605" t="e" cm="1">
        <f t="array" aca="1" ref="D52" ca="1">INDIRECT("'"&amp;C52&amp;"'!L33")</f>
        <v>#REF!</v>
      </c>
      <c r="E52" s="605"/>
      <c r="F52" s="606"/>
      <c r="G52" s="608" t="e" cm="1">
        <f t="array" aca="1" ref="G52" ca="1">INDIRECT("'"&amp;C52&amp;"'!C33")</f>
        <v>#REF!</v>
      </c>
      <c r="H52" s="607"/>
      <c r="I52" s="607" t="e" cm="1">
        <f t="array" aca="1" ref="I52" ca="1">INDIRECT("'"&amp;C52&amp;"'!N53")</f>
        <v>#REF!</v>
      </c>
      <c r="J52" s="607" t="e" cm="1">
        <f t="array" aca="1" ref="J52" ca="1">INDIRECT("'"&amp;C52&amp;"'!N73")</f>
        <v>#REF!</v>
      </c>
      <c r="K52" s="607" t="e" cm="1">
        <f t="array" aca="1" ref="K52" ca="1">INDIRECT("'"&amp;C52&amp;"'!N83")</f>
        <v>#REF!</v>
      </c>
      <c r="L52" s="607" t="e" cm="1">
        <f t="array" aca="1" ref="L52" ca="1">INDIRECT("'"&amp;C52&amp;"'!N98")</f>
        <v>#REF!</v>
      </c>
      <c r="M52" s="607" t="e" cm="1">
        <f t="array" aca="1" ref="M52" ca="1">INDIRECT("'"&amp;C52&amp;"'!N100")</f>
        <v>#REF!</v>
      </c>
      <c r="N52" s="635" t="e" cm="1">
        <f t="array" aca="1" ref="N52" ca="1">INDIRECT("'"&amp;C52&amp;"'!N110")</f>
        <v>#REF!</v>
      </c>
      <c r="O52" s="248"/>
      <c r="P52" s="249"/>
    </row>
    <row r="53" spans="2:16" s="15" customFormat="1" ht="20.100000000000001" customHeight="1">
      <c r="B53" s="543">
        <v>48</v>
      </c>
      <c r="C53" s="573" t="s">
        <v>384</v>
      </c>
      <c r="D53" s="605" t="e" cm="1">
        <f t="array" aca="1" ref="D53" ca="1">INDIRECT("'"&amp;C53&amp;"'!L33")</f>
        <v>#REF!</v>
      </c>
      <c r="E53" s="605" t="s">
        <v>337</v>
      </c>
      <c r="F53" s="606" t="str">
        <f t="shared" si="0"/>
        <v>='232.1'!C$33$</v>
      </c>
      <c r="G53" s="608" t="e" cm="1">
        <f t="array" aca="1" ref="G53" ca="1">INDIRECT("'"&amp;C53&amp;"'!C33")</f>
        <v>#REF!</v>
      </c>
      <c r="H53" s="607"/>
      <c r="I53" s="607" t="e" cm="1">
        <f t="array" aca="1" ref="I53" ca="1">INDIRECT("'"&amp;C53&amp;"'!N53")</f>
        <v>#REF!</v>
      </c>
      <c r="J53" s="607" t="e" cm="1">
        <f t="array" aca="1" ref="J53" ca="1">INDIRECT("'"&amp;C53&amp;"'!N73")</f>
        <v>#REF!</v>
      </c>
      <c r="K53" s="607" t="e" cm="1">
        <f t="array" aca="1" ref="K53" ca="1">INDIRECT("'"&amp;C53&amp;"'!N83")</f>
        <v>#REF!</v>
      </c>
      <c r="L53" s="607" t="e" cm="1">
        <f t="array" aca="1" ref="L53" ca="1">INDIRECT("'"&amp;C53&amp;"'!N98")</f>
        <v>#REF!</v>
      </c>
      <c r="M53" s="607" t="e" cm="1">
        <f t="array" aca="1" ref="M53" ca="1">INDIRECT("'"&amp;C53&amp;"'!N100")</f>
        <v>#REF!</v>
      </c>
      <c r="N53" s="635" t="e" cm="1">
        <f t="array" aca="1" ref="N53" ca="1">INDIRECT("'"&amp;C53&amp;"'!N110")</f>
        <v>#REF!</v>
      </c>
      <c r="O53" s="248"/>
      <c r="P53" s="249"/>
    </row>
    <row r="54" spans="2:16" s="15" customFormat="1" ht="27" customHeight="1">
      <c r="B54" s="543">
        <v>49</v>
      </c>
      <c r="C54" s="574" t="s">
        <v>385</v>
      </c>
      <c r="D54" s="605" t="e" cm="1">
        <f t="array" aca="1" ref="D54" ca="1">INDIRECT("'"&amp;C54&amp;"'!L33")</f>
        <v>#REF!</v>
      </c>
      <c r="E54" s="605" t="s">
        <v>337</v>
      </c>
      <c r="F54" s="606" t="str">
        <f t="shared" si="0"/>
        <v>='233.1'!C$33$</v>
      </c>
      <c r="G54" s="608" t="e" cm="1">
        <f t="array" aca="1" ref="G54" ca="1">INDIRECT("'"&amp;C54&amp;"'!C33")</f>
        <v>#REF!</v>
      </c>
      <c r="H54" s="607"/>
      <c r="I54" s="607" t="e" cm="1">
        <f t="array" aca="1" ref="I54" ca="1">INDIRECT("'"&amp;C54&amp;"'!N53")</f>
        <v>#REF!</v>
      </c>
      <c r="J54" s="607" t="e" cm="1">
        <f t="array" aca="1" ref="J54" ca="1">INDIRECT("'"&amp;C54&amp;"'!N73")</f>
        <v>#REF!</v>
      </c>
      <c r="K54" s="607" t="e" cm="1">
        <f t="array" aca="1" ref="K54" ca="1">INDIRECT("'"&amp;C54&amp;"'!N83")</f>
        <v>#REF!</v>
      </c>
      <c r="L54" s="607" t="e" cm="1">
        <f t="array" aca="1" ref="L54" ca="1">INDIRECT("'"&amp;C54&amp;"'!N98")</f>
        <v>#REF!</v>
      </c>
      <c r="M54" s="607" t="e" cm="1">
        <f t="array" aca="1" ref="M54" ca="1">INDIRECT("'"&amp;C54&amp;"'!N100")</f>
        <v>#REF!</v>
      </c>
      <c r="N54" s="635" t="e" cm="1">
        <f t="array" aca="1" ref="N54" ca="1">INDIRECT("'"&amp;C54&amp;"'!N110")</f>
        <v>#REF!</v>
      </c>
      <c r="O54" s="248"/>
      <c r="P54" s="249"/>
    </row>
    <row r="55" spans="2:16" s="15" customFormat="1" ht="27" customHeight="1">
      <c r="B55" s="543">
        <v>50</v>
      </c>
      <c r="C55" s="573" t="s">
        <v>386</v>
      </c>
      <c r="D55" s="605" t="e" cm="1">
        <f t="array" aca="1" ref="D55" ca="1">INDIRECT("'"&amp;C55&amp;"'!L33")</f>
        <v>#REF!</v>
      </c>
      <c r="E55" s="605" t="s">
        <v>337</v>
      </c>
      <c r="F55" s="606" t="str">
        <f t="shared" si="0"/>
        <v>='233.10'!C$33$</v>
      </c>
      <c r="G55" s="608" t="e" cm="1">
        <f t="array" aca="1" ref="G55" ca="1">INDIRECT("'"&amp;C55&amp;"'!C33")</f>
        <v>#REF!</v>
      </c>
      <c r="H55" s="607"/>
      <c r="I55" s="607" t="e" cm="1">
        <f t="array" aca="1" ref="I55" ca="1">INDIRECT("'"&amp;C55&amp;"'!N53")</f>
        <v>#REF!</v>
      </c>
      <c r="J55" s="607" t="e" cm="1">
        <f t="array" aca="1" ref="J55" ca="1">INDIRECT("'"&amp;C55&amp;"'!N73")</f>
        <v>#REF!</v>
      </c>
      <c r="K55" s="607" t="e" cm="1">
        <f t="array" aca="1" ref="K55" ca="1">INDIRECT("'"&amp;C55&amp;"'!N83")</f>
        <v>#REF!</v>
      </c>
      <c r="L55" s="607" t="e" cm="1">
        <f t="array" aca="1" ref="L55" ca="1">INDIRECT("'"&amp;C55&amp;"'!N98")</f>
        <v>#REF!</v>
      </c>
      <c r="M55" s="607" t="e" cm="1">
        <f t="array" aca="1" ref="M55" ca="1">INDIRECT("'"&amp;C55&amp;"'!N100")</f>
        <v>#REF!</v>
      </c>
      <c r="N55" s="635" t="e" cm="1">
        <f t="array" aca="1" ref="N55" ca="1">INDIRECT("'"&amp;C55&amp;"'!N110")</f>
        <v>#REF!</v>
      </c>
      <c r="O55" s="248"/>
      <c r="P55" s="249"/>
    </row>
    <row r="56" spans="2:16" s="15" customFormat="1" ht="20.100000000000001" customHeight="1">
      <c r="B56" s="543">
        <v>51</v>
      </c>
      <c r="C56" s="574" t="s">
        <v>387</v>
      </c>
      <c r="D56" s="605" t="e" cm="1">
        <f t="array" aca="1" ref="D56" ca="1">INDIRECT("'"&amp;C56&amp;"'!L33")</f>
        <v>#REF!</v>
      </c>
      <c r="E56" s="605" t="s">
        <v>337</v>
      </c>
      <c r="F56" s="606" t="str">
        <f t="shared" si="0"/>
        <v>='234.1'!C$33$</v>
      </c>
      <c r="G56" s="608" t="e" cm="1">
        <f t="array" aca="1" ref="G56" ca="1">INDIRECT("'"&amp;C56&amp;"'!C33")</f>
        <v>#REF!</v>
      </c>
      <c r="H56" s="607"/>
      <c r="I56" s="607" t="e" cm="1">
        <f t="array" aca="1" ref="I56" ca="1">INDIRECT("'"&amp;C56&amp;"'!N53")</f>
        <v>#REF!</v>
      </c>
      <c r="J56" s="607" t="e" cm="1">
        <f t="array" aca="1" ref="J56" ca="1">INDIRECT("'"&amp;C56&amp;"'!N73")</f>
        <v>#REF!</v>
      </c>
      <c r="K56" s="607" t="e" cm="1">
        <f t="array" aca="1" ref="K56" ca="1">INDIRECT("'"&amp;C56&amp;"'!N83")</f>
        <v>#REF!</v>
      </c>
      <c r="L56" s="607" t="e" cm="1">
        <f t="array" aca="1" ref="L56" ca="1">INDIRECT("'"&amp;C56&amp;"'!N98")</f>
        <v>#REF!</v>
      </c>
      <c r="M56" s="607" t="e" cm="1">
        <f t="array" aca="1" ref="M56" ca="1">INDIRECT("'"&amp;C56&amp;"'!N100")</f>
        <v>#REF!</v>
      </c>
      <c r="N56" s="635" t="e" cm="1">
        <f t="array" aca="1" ref="N56" ca="1">INDIRECT("'"&amp;C56&amp;"'!N110")</f>
        <v>#REF!</v>
      </c>
      <c r="O56" s="248"/>
      <c r="P56" s="249"/>
    </row>
    <row r="57" spans="2:16" s="15" customFormat="1" ht="28.35" customHeight="1">
      <c r="B57" s="543">
        <v>52</v>
      </c>
      <c r="C57" s="573" t="s">
        <v>388</v>
      </c>
      <c r="D57" s="605" t="e" cm="1">
        <f t="array" aca="1" ref="D57" ca="1">INDIRECT("'"&amp;C57&amp;"'!L33")</f>
        <v>#REF!</v>
      </c>
      <c r="E57" s="605" t="s">
        <v>337</v>
      </c>
      <c r="F57" s="606" t="str">
        <f t="shared" si="0"/>
        <v>='235.1'!C$33$</v>
      </c>
      <c r="G57" s="608" t="e" cm="1">
        <f t="array" aca="1" ref="G57" ca="1">INDIRECT("'"&amp;C57&amp;"'!C33")</f>
        <v>#REF!</v>
      </c>
      <c r="H57" s="607"/>
      <c r="I57" s="607" t="e" cm="1">
        <f t="array" aca="1" ref="I57" ca="1">INDIRECT("'"&amp;C57&amp;"'!N53")</f>
        <v>#REF!</v>
      </c>
      <c r="J57" s="607" t="e" cm="1">
        <f t="array" aca="1" ref="J57" ca="1">INDIRECT("'"&amp;C57&amp;"'!N73")</f>
        <v>#REF!</v>
      </c>
      <c r="K57" s="607" t="e" cm="1">
        <f t="array" aca="1" ref="K57" ca="1">INDIRECT("'"&amp;C57&amp;"'!N83")</f>
        <v>#REF!</v>
      </c>
      <c r="L57" s="607" t="e" cm="1">
        <f t="array" aca="1" ref="L57" ca="1">INDIRECT("'"&amp;C57&amp;"'!N98")</f>
        <v>#REF!</v>
      </c>
      <c r="M57" s="607" t="e" cm="1">
        <f t="array" aca="1" ref="M57" ca="1">INDIRECT("'"&amp;C57&amp;"'!N100")</f>
        <v>#REF!</v>
      </c>
      <c r="N57" s="635" t="e" cm="1">
        <f t="array" aca="1" ref="N57" ca="1">INDIRECT("'"&amp;C57&amp;"'!N110")</f>
        <v>#REF!</v>
      </c>
      <c r="O57" s="248"/>
      <c r="P57" s="249"/>
    </row>
    <row r="58" spans="2:16" s="15" customFormat="1" ht="28.35" customHeight="1">
      <c r="B58" s="543">
        <v>53</v>
      </c>
      <c r="C58" s="573" t="s">
        <v>389</v>
      </c>
      <c r="D58" s="605" t="e" cm="1">
        <f t="array" aca="1" ref="D58" ca="1">INDIRECT("'"&amp;C58&amp;"'!L33")</f>
        <v>#REF!</v>
      </c>
      <c r="E58" s="605" t="s">
        <v>337</v>
      </c>
      <c r="F58" s="606" t="str">
        <f t="shared" si="0"/>
        <v>='235.10'!C$33$</v>
      </c>
      <c r="G58" s="608" t="e" cm="1">
        <f t="array" aca="1" ref="G58" ca="1">INDIRECT("'"&amp;C58&amp;"'!C33")</f>
        <v>#REF!</v>
      </c>
      <c r="H58" s="607"/>
      <c r="I58" s="607" t="e" cm="1">
        <f t="array" aca="1" ref="I58" ca="1">INDIRECT("'"&amp;C58&amp;"'!N53")</f>
        <v>#REF!</v>
      </c>
      <c r="J58" s="607" t="e" cm="1">
        <f t="array" aca="1" ref="J58" ca="1">INDIRECT("'"&amp;C58&amp;"'!N73")</f>
        <v>#REF!</v>
      </c>
      <c r="K58" s="607" t="e" cm="1">
        <f t="array" aca="1" ref="K58" ca="1">INDIRECT("'"&amp;C58&amp;"'!N83")</f>
        <v>#REF!</v>
      </c>
      <c r="L58" s="607" t="e" cm="1">
        <f t="array" aca="1" ref="L58" ca="1">INDIRECT("'"&amp;C58&amp;"'!N98")</f>
        <v>#REF!</v>
      </c>
      <c r="M58" s="607" t="e" cm="1">
        <f t="array" aca="1" ref="M58" ca="1">INDIRECT("'"&amp;C58&amp;"'!N100")</f>
        <v>#REF!</v>
      </c>
      <c r="N58" s="635" t="e" cm="1">
        <f t="array" aca="1" ref="N58" ca="1">INDIRECT("'"&amp;C58&amp;"'!N110")</f>
        <v>#REF!</v>
      </c>
      <c r="O58" s="248"/>
      <c r="P58" s="249"/>
    </row>
    <row r="59" spans="2:16" s="15" customFormat="1" ht="20.100000000000001" customHeight="1">
      <c r="B59" s="543">
        <v>54</v>
      </c>
      <c r="C59" s="574" t="s">
        <v>390</v>
      </c>
      <c r="D59" s="605" t="e" cm="1">
        <f t="array" aca="1" ref="D59" ca="1">INDIRECT("'"&amp;C59&amp;"'!L33")</f>
        <v>#REF!</v>
      </c>
      <c r="E59" s="605" t="s">
        <v>337</v>
      </c>
      <c r="F59" s="606" t="str">
        <f t="shared" si="0"/>
        <v>='235.11'!C$33$</v>
      </c>
      <c r="G59" s="608" t="e" cm="1">
        <f t="array" aca="1" ref="G59" ca="1">INDIRECT("'"&amp;C59&amp;"'!C33")</f>
        <v>#REF!</v>
      </c>
      <c r="H59" s="607"/>
      <c r="I59" s="607" t="e" cm="1">
        <f t="array" aca="1" ref="I59" ca="1">INDIRECT("'"&amp;C59&amp;"'!N53")</f>
        <v>#REF!</v>
      </c>
      <c r="J59" s="607" t="e" cm="1">
        <f t="array" aca="1" ref="J59" ca="1">INDIRECT("'"&amp;C59&amp;"'!N73")</f>
        <v>#REF!</v>
      </c>
      <c r="K59" s="607" t="e" cm="1">
        <f t="array" aca="1" ref="K59" ca="1">INDIRECT("'"&amp;C59&amp;"'!N83")</f>
        <v>#REF!</v>
      </c>
      <c r="L59" s="607" t="e" cm="1">
        <f t="array" aca="1" ref="L59" ca="1">INDIRECT("'"&amp;C59&amp;"'!N98")</f>
        <v>#REF!</v>
      </c>
      <c r="M59" s="607" t="e" cm="1">
        <f t="array" aca="1" ref="M59" ca="1">INDIRECT("'"&amp;C59&amp;"'!N100")</f>
        <v>#REF!</v>
      </c>
      <c r="N59" s="635" t="e" cm="1">
        <f t="array" aca="1" ref="N59" ca="1">INDIRECT("'"&amp;C59&amp;"'!N110")</f>
        <v>#REF!</v>
      </c>
      <c r="O59" s="248"/>
      <c r="P59" s="249"/>
    </row>
    <row r="60" spans="2:16" s="15" customFormat="1" ht="26.45" customHeight="1">
      <c r="B60" s="543">
        <v>55</v>
      </c>
      <c r="C60" s="574" t="s">
        <v>391</v>
      </c>
      <c r="D60" s="605" t="e" cm="1">
        <f t="array" aca="1" ref="D60" ca="1">INDIRECT("'"&amp;C60&amp;"'!L33")</f>
        <v>#REF!</v>
      </c>
      <c r="E60" s="605" t="s">
        <v>337</v>
      </c>
      <c r="F60" s="606" t="str">
        <f t="shared" si="0"/>
        <v>='236.1'!C$33$</v>
      </c>
      <c r="G60" s="608" t="e" cm="1">
        <f t="array" aca="1" ref="G60" ca="1">INDIRECT("'"&amp;C60&amp;"'!C33")</f>
        <v>#REF!</v>
      </c>
      <c r="H60" s="607"/>
      <c r="I60" s="607" t="e" cm="1">
        <f t="array" aca="1" ref="I60" ca="1">INDIRECT("'"&amp;C60&amp;"'!N53")</f>
        <v>#REF!</v>
      </c>
      <c r="J60" s="607" t="e" cm="1">
        <f t="array" aca="1" ref="J60" ca="1">INDIRECT("'"&amp;C60&amp;"'!N73")</f>
        <v>#REF!</v>
      </c>
      <c r="K60" s="607" t="e" cm="1">
        <f t="array" aca="1" ref="K60" ca="1">INDIRECT("'"&amp;C60&amp;"'!N83")</f>
        <v>#REF!</v>
      </c>
      <c r="L60" s="607" t="e" cm="1">
        <f t="array" aca="1" ref="L60" ca="1">INDIRECT("'"&amp;C60&amp;"'!N98")</f>
        <v>#REF!</v>
      </c>
      <c r="M60" s="607" t="e" cm="1">
        <f t="array" aca="1" ref="M60" ca="1">INDIRECT("'"&amp;C60&amp;"'!N100")</f>
        <v>#REF!</v>
      </c>
      <c r="N60" s="635" t="e" cm="1">
        <f t="array" aca="1" ref="N60" ca="1">INDIRECT("'"&amp;C60&amp;"'!N110")</f>
        <v>#REF!</v>
      </c>
      <c r="O60" s="248"/>
      <c r="P60" s="249"/>
    </row>
    <row r="61" spans="2:16" s="15" customFormat="1" ht="26.45" customHeight="1">
      <c r="B61" s="543">
        <v>56</v>
      </c>
      <c r="C61" s="574" t="s">
        <v>392</v>
      </c>
      <c r="D61" s="605" t="e" cm="1">
        <f t="array" aca="1" ref="D61" ca="1">INDIRECT("'"&amp;C61&amp;"'!L33")</f>
        <v>#REF!</v>
      </c>
      <c r="E61" s="605" t="s">
        <v>337</v>
      </c>
      <c r="F61" s="606" t="str">
        <f t="shared" si="0"/>
        <v>='236.10'!C$33$</v>
      </c>
      <c r="G61" s="608" t="e" cm="1">
        <f t="array" aca="1" ref="G61" ca="1">INDIRECT("'"&amp;C61&amp;"'!C33")</f>
        <v>#REF!</v>
      </c>
      <c r="H61" s="607"/>
      <c r="I61" s="607" t="e" cm="1">
        <f t="array" aca="1" ref="I61" ca="1">INDIRECT("'"&amp;C61&amp;"'!N53")</f>
        <v>#REF!</v>
      </c>
      <c r="J61" s="607" t="e" cm="1">
        <f t="array" aca="1" ref="J61" ca="1">INDIRECT("'"&amp;C61&amp;"'!N73")</f>
        <v>#REF!</v>
      </c>
      <c r="K61" s="607" t="e" cm="1">
        <f t="array" aca="1" ref="K61" ca="1">INDIRECT("'"&amp;C61&amp;"'!N83")</f>
        <v>#REF!</v>
      </c>
      <c r="L61" s="607" t="e" cm="1">
        <f t="array" aca="1" ref="L61" ca="1">INDIRECT("'"&amp;C61&amp;"'!N98")</f>
        <v>#REF!</v>
      </c>
      <c r="M61" s="607" t="e" cm="1">
        <f t="array" aca="1" ref="M61" ca="1">INDIRECT("'"&amp;C61&amp;"'!N100")</f>
        <v>#REF!</v>
      </c>
      <c r="N61" s="635" t="e" cm="1">
        <f t="array" aca="1" ref="N61" ca="1">INDIRECT("'"&amp;C61&amp;"'!N110")</f>
        <v>#REF!</v>
      </c>
      <c r="O61" s="248"/>
      <c r="P61" s="249"/>
    </row>
    <row r="62" spans="2:16" s="15" customFormat="1" ht="20.100000000000001" customHeight="1">
      <c r="B62" s="543">
        <v>57</v>
      </c>
      <c r="C62" s="574" t="s">
        <v>393</v>
      </c>
      <c r="D62" s="605" t="e" cm="1">
        <f t="array" aca="1" ref="D62" ca="1">INDIRECT("'"&amp;C62&amp;"'!L33")</f>
        <v>#REF!</v>
      </c>
      <c r="E62" s="605" t="s">
        <v>337</v>
      </c>
      <c r="F62" s="606" t="str">
        <f t="shared" si="0"/>
        <v>='236.11'!C$33$</v>
      </c>
      <c r="G62" s="608" t="e" cm="1">
        <f t="array" aca="1" ref="G62" ca="1">INDIRECT("'"&amp;C62&amp;"'!C33")</f>
        <v>#REF!</v>
      </c>
      <c r="H62" s="607"/>
      <c r="I62" s="607" t="e" cm="1">
        <f t="array" aca="1" ref="I62" ca="1">INDIRECT("'"&amp;C62&amp;"'!N53")</f>
        <v>#REF!</v>
      </c>
      <c r="J62" s="607" t="e" cm="1">
        <f t="array" aca="1" ref="J62" ca="1">INDIRECT("'"&amp;C62&amp;"'!N73")</f>
        <v>#REF!</v>
      </c>
      <c r="K62" s="607" t="e" cm="1">
        <f t="array" aca="1" ref="K62" ca="1">INDIRECT("'"&amp;C62&amp;"'!N83")</f>
        <v>#REF!</v>
      </c>
      <c r="L62" s="607" t="e" cm="1">
        <f t="array" aca="1" ref="L62" ca="1">INDIRECT("'"&amp;C62&amp;"'!N98")</f>
        <v>#REF!</v>
      </c>
      <c r="M62" s="607" t="e" cm="1">
        <f t="array" aca="1" ref="M62" ca="1">INDIRECT("'"&amp;C62&amp;"'!N100")</f>
        <v>#REF!</v>
      </c>
      <c r="N62" s="635" t="e" cm="1">
        <f t="array" aca="1" ref="N62" ca="1">INDIRECT("'"&amp;C62&amp;"'!N110")</f>
        <v>#REF!</v>
      </c>
      <c r="O62" s="248"/>
      <c r="P62" s="249"/>
    </row>
    <row r="63" spans="2:16" s="15" customFormat="1" ht="50.1" customHeight="1">
      <c r="B63" s="543">
        <v>58</v>
      </c>
      <c r="C63" s="574" t="s">
        <v>394</v>
      </c>
      <c r="D63" s="605" t="e" cm="1">
        <f t="array" aca="1" ref="D63" ca="1">INDIRECT("'"&amp;C63&amp;"'!L33")</f>
        <v>#REF!</v>
      </c>
      <c r="E63" s="605"/>
      <c r="F63" s="606"/>
      <c r="G63" s="608" t="e" cm="1">
        <f t="array" aca="1" ref="G63" ca="1">INDIRECT("'"&amp;C63&amp;"'!C33")</f>
        <v>#REF!</v>
      </c>
      <c r="H63" s="607"/>
      <c r="I63" s="607" t="e" cm="1">
        <f t="array" aca="1" ref="I63" ca="1">INDIRECT("'"&amp;C63&amp;"'!N53")</f>
        <v>#REF!</v>
      </c>
      <c r="J63" s="607" t="e" cm="1">
        <f t="array" aca="1" ref="J63" ca="1">INDIRECT("'"&amp;C63&amp;"'!N73")</f>
        <v>#REF!</v>
      </c>
      <c r="K63" s="607" t="e" cm="1">
        <f t="array" aca="1" ref="K63" ca="1">INDIRECT("'"&amp;C63&amp;"'!N83")</f>
        <v>#REF!</v>
      </c>
      <c r="L63" s="607" t="e" cm="1">
        <f t="array" aca="1" ref="L63" ca="1">INDIRECT("'"&amp;C63&amp;"'!N98")</f>
        <v>#REF!</v>
      </c>
      <c r="M63" s="607" t="e" cm="1">
        <f t="array" aca="1" ref="M63" ca="1">INDIRECT("'"&amp;C63&amp;"'!N100")</f>
        <v>#REF!</v>
      </c>
      <c r="N63" s="635" t="e" cm="1">
        <f t="array" aca="1" ref="N63" ca="1">INDIRECT("'"&amp;C63&amp;"'!N110")</f>
        <v>#REF!</v>
      </c>
      <c r="O63" s="248"/>
      <c r="P63" s="249"/>
    </row>
    <row r="64" spans="2:16" s="15" customFormat="1" ht="50.1" customHeight="1">
      <c r="B64" s="543">
        <v>59</v>
      </c>
      <c r="C64" s="574" t="s">
        <v>395</v>
      </c>
      <c r="D64" s="605" t="e" cm="1">
        <f t="array" aca="1" ref="D64" ca="1">INDIRECT("'"&amp;C64&amp;"'!L33")</f>
        <v>#REF!</v>
      </c>
      <c r="E64" s="605"/>
      <c r="F64" s="606"/>
      <c r="G64" s="608" t="e" cm="1">
        <f t="array" aca="1" ref="G64" ca="1">INDIRECT("'"&amp;C64&amp;"'!C33")</f>
        <v>#REF!</v>
      </c>
      <c r="H64" s="607"/>
      <c r="I64" s="607" t="e" cm="1">
        <f t="array" aca="1" ref="I64" ca="1">INDIRECT("'"&amp;C64&amp;"'!N53")</f>
        <v>#REF!</v>
      </c>
      <c r="J64" s="607" t="e" cm="1">
        <f t="array" aca="1" ref="J64" ca="1">INDIRECT("'"&amp;C64&amp;"'!N73")</f>
        <v>#REF!</v>
      </c>
      <c r="K64" s="607" t="e" cm="1">
        <f t="array" aca="1" ref="K64" ca="1">INDIRECT("'"&amp;C64&amp;"'!N83")</f>
        <v>#REF!</v>
      </c>
      <c r="L64" s="607" t="e" cm="1">
        <f t="array" aca="1" ref="L64" ca="1">INDIRECT("'"&amp;C64&amp;"'!N98")</f>
        <v>#REF!</v>
      </c>
      <c r="M64" s="607" t="e" cm="1">
        <f t="array" aca="1" ref="M64" ca="1">INDIRECT("'"&amp;C64&amp;"'!N100")</f>
        <v>#REF!</v>
      </c>
      <c r="N64" s="635" t="e" cm="1">
        <f t="array" aca="1" ref="N64" ca="1">INDIRECT("'"&amp;C64&amp;"'!N110")</f>
        <v>#REF!</v>
      </c>
      <c r="O64" s="248"/>
      <c r="P64" s="249"/>
    </row>
    <row r="65" spans="2:16" s="15" customFormat="1" ht="50.1" customHeight="1">
      <c r="B65" s="543">
        <v>60</v>
      </c>
      <c r="C65" s="574" t="s">
        <v>396</v>
      </c>
      <c r="D65" s="605" t="e" cm="1">
        <f t="array" aca="1" ref="D65" ca="1">INDIRECT("'"&amp;C65&amp;"'!L33")</f>
        <v>#REF!</v>
      </c>
      <c r="E65" s="605"/>
      <c r="F65" s="606"/>
      <c r="G65" s="608" t="e" cm="1">
        <f t="array" aca="1" ref="G65" ca="1">INDIRECT("'"&amp;C65&amp;"'!C33")</f>
        <v>#REF!</v>
      </c>
      <c r="H65" s="607"/>
      <c r="I65" s="607" t="e" cm="1">
        <f t="array" aca="1" ref="I65" ca="1">INDIRECT("'"&amp;C65&amp;"'!N53")</f>
        <v>#REF!</v>
      </c>
      <c r="J65" s="607" t="e" cm="1">
        <f t="array" aca="1" ref="J65" ca="1">INDIRECT("'"&amp;C65&amp;"'!N73")</f>
        <v>#REF!</v>
      </c>
      <c r="K65" s="607" t="e" cm="1">
        <f t="array" aca="1" ref="K65" ca="1">INDIRECT("'"&amp;C65&amp;"'!N83")</f>
        <v>#REF!</v>
      </c>
      <c r="L65" s="607" t="e" cm="1">
        <f t="array" aca="1" ref="L65" ca="1">INDIRECT("'"&amp;C65&amp;"'!N98")</f>
        <v>#REF!</v>
      </c>
      <c r="M65" s="607" t="e" cm="1">
        <f t="array" aca="1" ref="M65" ca="1">INDIRECT("'"&amp;C65&amp;"'!N100")</f>
        <v>#REF!</v>
      </c>
      <c r="N65" s="635" t="e" cm="1">
        <f t="array" aca="1" ref="N65" ca="1">INDIRECT("'"&amp;C65&amp;"'!N110")</f>
        <v>#REF!</v>
      </c>
      <c r="O65" s="248"/>
      <c r="P65" s="249"/>
    </row>
    <row r="66" spans="2:16" s="15" customFormat="1" ht="50.1" customHeight="1">
      <c r="B66" s="543">
        <v>61</v>
      </c>
      <c r="C66" s="576" t="s">
        <v>397</v>
      </c>
      <c r="D66" s="605" t="e" cm="1">
        <f t="array" aca="1" ref="D66" ca="1">INDIRECT("'"&amp;C66&amp;"'!L33")</f>
        <v>#REF!</v>
      </c>
      <c r="E66" s="605"/>
      <c r="F66" s="606"/>
      <c r="G66" s="608" t="e" cm="1">
        <f t="array" aca="1" ref="G66" ca="1">INDIRECT("'"&amp;C66&amp;"'!C33")</f>
        <v>#REF!</v>
      </c>
      <c r="H66" s="608" t="e">
        <f>#REF!</f>
        <v>#REF!</v>
      </c>
      <c r="I66" s="607" t="e" cm="1">
        <f t="array" aca="1" ref="I66" ca="1">INDIRECT("'"&amp;C66&amp;"'!N53")</f>
        <v>#REF!</v>
      </c>
      <c r="J66" s="607" t="e" cm="1">
        <f t="array" aca="1" ref="J66" ca="1">INDIRECT("'"&amp;C66&amp;"'!N73")</f>
        <v>#REF!</v>
      </c>
      <c r="K66" s="607" t="e" cm="1">
        <f t="array" aca="1" ref="K66" ca="1">INDIRECT("'"&amp;C66&amp;"'!N83")</f>
        <v>#REF!</v>
      </c>
      <c r="L66" s="607" t="e" cm="1">
        <f t="array" aca="1" ref="L66" ca="1">INDIRECT("'"&amp;C66&amp;"'!N98")</f>
        <v>#REF!</v>
      </c>
      <c r="M66" s="607" t="e" cm="1">
        <f t="array" aca="1" ref="M66" ca="1">INDIRECT("'"&amp;C66&amp;"'!N100")</f>
        <v>#REF!</v>
      </c>
      <c r="N66" s="635" t="e" cm="1">
        <f t="array" aca="1" ref="N66" ca="1">INDIRECT("'"&amp;C66&amp;"'!N110")</f>
        <v>#REF!</v>
      </c>
      <c r="O66" s="248"/>
      <c r="P66" s="249"/>
    </row>
    <row r="67" spans="2:16" s="15" customFormat="1" ht="50.1" customHeight="1">
      <c r="B67" s="543">
        <v>62</v>
      </c>
      <c r="C67" s="574" t="s">
        <v>398</v>
      </c>
      <c r="D67" s="605" t="e" cm="1">
        <f t="array" aca="1" ref="D67" ca="1">INDIRECT("'"&amp;C67&amp;"'!L33")</f>
        <v>#REF!</v>
      </c>
      <c r="E67" s="605"/>
      <c r="F67" s="606"/>
      <c r="G67" s="608" t="e" cm="1">
        <f t="array" aca="1" ref="G67" ca="1">INDIRECT("'"&amp;C67&amp;"'!C33")</f>
        <v>#REF!</v>
      </c>
      <c r="H67" s="608" t="e">
        <f>#REF!</f>
        <v>#REF!</v>
      </c>
      <c r="I67" s="607" t="e" cm="1">
        <f t="array" aca="1" ref="I67" ca="1">INDIRECT("'"&amp;C67&amp;"'!N53")</f>
        <v>#REF!</v>
      </c>
      <c r="J67" s="607" t="e" cm="1">
        <f t="array" aca="1" ref="J67" ca="1">INDIRECT("'"&amp;C67&amp;"'!N73")</f>
        <v>#REF!</v>
      </c>
      <c r="K67" s="607" t="e" cm="1">
        <f t="array" aca="1" ref="K67" ca="1">INDIRECT("'"&amp;C67&amp;"'!N83")</f>
        <v>#REF!</v>
      </c>
      <c r="L67" s="607" t="e" cm="1">
        <f t="array" aca="1" ref="L67" ca="1">INDIRECT("'"&amp;C67&amp;"'!N98")</f>
        <v>#REF!</v>
      </c>
      <c r="M67" s="607" t="e" cm="1">
        <f t="array" aca="1" ref="M67" ca="1">INDIRECT("'"&amp;C67&amp;"'!N100")</f>
        <v>#REF!</v>
      </c>
      <c r="N67" s="635" t="e" cm="1">
        <f t="array" aca="1" ref="N67" ca="1">INDIRECT("'"&amp;C67&amp;"'!N110")</f>
        <v>#REF!</v>
      </c>
      <c r="O67" s="248"/>
      <c r="P67" s="249"/>
    </row>
    <row r="68" spans="2:16" s="15" customFormat="1" ht="50.1" customHeight="1">
      <c r="B68" s="543">
        <v>63</v>
      </c>
      <c r="C68" s="574" t="s">
        <v>399</v>
      </c>
      <c r="D68" s="605" t="e" cm="1">
        <f t="array" aca="1" ref="D68" ca="1">INDIRECT("'"&amp;C68&amp;"'!L33")</f>
        <v>#REF!</v>
      </c>
      <c r="E68" s="605"/>
      <c r="F68" s="606"/>
      <c r="G68" s="608" t="e" cm="1">
        <f t="array" aca="1" ref="G68" ca="1">INDIRECT("'"&amp;C68&amp;"'!C33")</f>
        <v>#REF!</v>
      </c>
      <c r="H68" s="608" t="e">
        <f>#REF!</f>
        <v>#REF!</v>
      </c>
      <c r="I68" s="607" t="e" cm="1">
        <f t="array" aca="1" ref="I68" ca="1">INDIRECT("'"&amp;C68&amp;"'!N53")</f>
        <v>#REF!</v>
      </c>
      <c r="J68" s="607" t="e" cm="1">
        <f t="array" aca="1" ref="J68" ca="1">INDIRECT("'"&amp;C68&amp;"'!N73")</f>
        <v>#REF!</v>
      </c>
      <c r="K68" s="607" t="e" cm="1">
        <f t="array" aca="1" ref="K68" ca="1">INDIRECT("'"&amp;C68&amp;"'!N83")</f>
        <v>#REF!</v>
      </c>
      <c r="L68" s="607" t="e" cm="1">
        <f t="array" aca="1" ref="L68" ca="1">INDIRECT("'"&amp;C68&amp;"'!N98")</f>
        <v>#REF!</v>
      </c>
      <c r="M68" s="607" t="e" cm="1">
        <f t="array" aca="1" ref="M68" ca="1">INDIRECT("'"&amp;C68&amp;"'!N100")</f>
        <v>#REF!</v>
      </c>
      <c r="N68" s="635" t="e" cm="1">
        <f t="array" aca="1" ref="N68" ca="1">INDIRECT("'"&amp;C68&amp;"'!N110")</f>
        <v>#REF!</v>
      </c>
      <c r="O68" s="248"/>
      <c r="P68" s="249"/>
    </row>
    <row r="69" spans="2:16" s="15" customFormat="1" ht="50.1" customHeight="1">
      <c r="B69" s="543">
        <v>64</v>
      </c>
      <c r="C69" s="574" t="s">
        <v>400</v>
      </c>
      <c r="D69" s="605" t="e" cm="1">
        <f t="array" aca="1" ref="D69" ca="1">INDIRECT("'"&amp;C69&amp;"'!L33")</f>
        <v>#REF!</v>
      </c>
      <c r="E69" s="605"/>
      <c r="F69" s="606"/>
      <c r="G69" s="608" t="e" cm="1">
        <f t="array" aca="1" ref="G69" ca="1">INDIRECT("'"&amp;C69&amp;"'!C33")</f>
        <v>#REF!</v>
      </c>
      <c r="H69" s="608" t="e">
        <f>#REF!</f>
        <v>#REF!</v>
      </c>
      <c r="I69" s="607" t="e" cm="1">
        <f t="array" aca="1" ref="I69" ca="1">INDIRECT("'"&amp;C69&amp;"'!N53")</f>
        <v>#REF!</v>
      </c>
      <c r="J69" s="607" t="e" cm="1">
        <f t="array" aca="1" ref="J69" ca="1">INDIRECT("'"&amp;C69&amp;"'!N73")</f>
        <v>#REF!</v>
      </c>
      <c r="K69" s="607" t="e" cm="1">
        <f t="array" aca="1" ref="K69" ca="1">INDIRECT("'"&amp;C69&amp;"'!N83")</f>
        <v>#REF!</v>
      </c>
      <c r="L69" s="607" t="e" cm="1">
        <f t="array" aca="1" ref="L69" ca="1">INDIRECT("'"&amp;C69&amp;"'!N98")</f>
        <v>#REF!</v>
      </c>
      <c r="M69" s="607" t="e" cm="1">
        <f t="array" aca="1" ref="M69" ca="1">INDIRECT("'"&amp;C69&amp;"'!N100")</f>
        <v>#REF!</v>
      </c>
      <c r="N69" s="635" t="e" cm="1">
        <f t="array" aca="1" ref="N69" ca="1">INDIRECT("'"&amp;C69&amp;"'!N110")</f>
        <v>#REF!</v>
      </c>
      <c r="O69" s="248"/>
      <c r="P69" s="249"/>
    </row>
    <row r="70" spans="2:16" s="15" customFormat="1" ht="50.1" customHeight="1">
      <c r="B70" s="543">
        <v>65</v>
      </c>
      <c r="C70" s="574" t="s">
        <v>401</v>
      </c>
      <c r="D70" s="605" t="e" cm="1">
        <f t="array" aca="1" ref="D70" ca="1">INDIRECT("'"&amp;C70&amp;"'!L33")</f>
        <v>#REF!</v>
      </c>
      <c r="E70" s="605"/>
      <c r="F70" s="606"/>
      <c r="G70" s="608" t="e" cm="1">
        <f t="array" aca="1" ref="G70" ca="1">INDIRECT("'"&amp;C70&amp;"'!C33")</f>
        <v>#REF!</v>
      </c>
      <c r="H70" s="608" t="e">
        <f>#REF!</f>
        <v>#REF!</v>
      </c>
      <c r="I70" s="607" t="e" cm="1">
        <f t="array" aca="1" ref="I70" ca="1">INDIRECT("'"&amp;C70&amp;"'!N53")</f>
        <v>#REF!</v>
      </c>
      <c r="J70" s="607" t="e" cm="1">
        <f t="array" aca="1" ref="J70" ca="1">INDIRECT("'"&amp;C70&amp;"'!N73")</f>
        <v>#REF!</v>
      </c>
      <c r="K70" s="607" t="e" cm="1">
        <f t="array" aca="1" ref="K70" ca="1">INDIRECT("'"&amp;C70&amp;"'!N83")</f>
        <v>#REF!</v>
      </c>
      <c r="L70" s="607" t="e" cm="1">
        <f t="array" aca="1" ref="L70" ca="1">INDIRECT("'"&amp;C70&amp;"'!N98")</f>
        <v>#REF!</v>
      </c>
      <c r="M70" s="607" t="e" cm="1">
        <f t="array" aca="1" ref="M70" ca="1">INDIRECT("'"&amp;C70&amp;"'!N100")</f>
        <v>#REF!</v>
      </c>
      <c r="N70" s="635" t="e" cm="1">
        <f t="array" aca="1" ref="N70" ca="1">INDIRECT("'"&amp;C70&amp;"'!N110")</f>
        <v>#REF!</v>
      </c>
      <c r="O70" s="248"/>
      <c r="P70" s="249"/>
    </row>
    <row r="71" spans="2:16" s="15" customFormat="1" ht="50.1" customHeight="1">
      <c r="B71" s="543">
        <v>66</v>
      </c>
      <c r="C71" s="574" t="s">
        <v>402</v>
      </c>
      <c r="D71" s="605" t="e" cm="1">
        <f t="array" aca="1" ref="D71" ca="1">INDIRECT("'"&amp;C71&amp;"'!L33")</f>
        <v>#REF!</v>
      </c>
      <c r="E71" s="605"/>
      <c r="F71" s="606"/>
      <c r="G71" s="608" t="e" cm="1">
        <f t="array" aca="1" ref="G71" ca="1">INDIRECT("'"&amp;C71&amp;"'!C33")</f>
        <v>#REF!</v>
      </c>
      <c r="H71" s="608" t="e">
        <f>#REF!</f>
        <v>#REF!</v>
      </c>
      <c r="I71" s="607" t="e" cm="1">
        <f t="array" aca="1" ref="I71" ca="1">INDIRECT("'"&amp;C71&amp;"'!N53")</f>
        <v>#REF!</v>
      </c>
      <c r="J71" s="607" t="e" cm="1">
        <f t="array" aca="1" ref="J71" ca="1">INDIRECT("'"&amp;C71&amp;"'!N73")</f>
        <v>#REF!</v>
      </c>
      <c r="K71" s="607" t="e" cm="1">
        <f t="array" aca="1" ref="K71" ca="1">INDIRECT("'"&amp;C71&amp;"'!N83")</f>
        <v>#REF!</v>
      </c>
      <c r="L71" s="607" t="e" cm="1">
        <f t="array" aca="1" ref="L71" ca="1">INDIRECT("'"&amp;C71&amp;"'!N98")</f>
        <v>#REF!</v>
      </c>
      <c r="M71" s="607" t="e" cm="1">
        <f t="array" aca="1" ref="M71" ca="1">INDIRECT("'"&amp;C71&amp;"'!N100")</f>
        <v>#REF!</v>
      </c>
      <c r="N71" s="635" t="e" cm="1">
        <f t="array" aca="1" ref="N71" ca="1">INDIRECT("'"&amp;C71&amp;"'!N110")</f>
        <v>#REF!</v>
      </c>
      <c r="O71" s="248"/>
      <c r="P71" s="249"/>
    </row>
    <row r="72" spans="2:16" s="15" customFormat="1" ht="50.1" customHeight="1">
      <c r="B72" s="543">
        <v>67</v>
      </c>
      <c r="C72" s="574" t="s">
        <v>403</v>
      </c>
      <c r="D72" s="605" t="e" cm="1">
        <f t="array" aca="1" ref="D72" ca="1">INDIRECT("'"&amp;C72&amp;"'!L33")</f>
        <v>#REF!</v>
      </c>
      <c r="E72" s="605"/>
      <c r="F72" s="606"/>
      <c r="G72" s="608" t="e" cm="1">
        <f t="array" aca="1" ref="G72" ca="1">INDIRECT("'"&amp;C72&amp;"'!C33")</f>
        <v>#REF!</v>
      </c>
      <c r="H72" s="608" t="e">
        <f>#REF!</f>
        <v>#REF!</v>
      </c>
      <c r="I72" s="607" t="e" cm="1">
        <f t="array" aca="1" ref="I72" ca="1">INDIRECT("'"&amp;C72&amp;"'!N53")</f>
        <v>#REF!</v>
      </c>
      <c r="J72" s="607" t="e" cm="1">
        <f t="array" aca="1" ref="J72" ca="1">INDIRECT("'"&amp;C72&amp;"'!N73")</f>
        <v>#REF!</v>
      </c>
      <c r="K72" s="607" t="e" cm="1">
        <f t="array" aca="1" ref="K72" ca="1">INDIRECT("'"&amp;C72&amp;"'!N83")</f>
        <v>#REF!</v>
      </c>
      <c r="L72" s="607" t="e" cm="1">
        <f t="array" aca="1" ref="L72" ca="1">INDIRECT("'"&amp;C72&amp;"'!N98")</f>
        <v>#REF!</v>
      </c>
      <c r="M72" s="607" t="e" cm="1">
        <f t="array" aca="1" ref="M72" ca="1">INDIRECT("'"&amp;C72&amp;"'!N100")</f>
        <v>#REF!</v>
      </c>
      <c r="N72" s="635" t="e" cm="1">
        <f t="array" aca="1" ref="N72" ca="1">INDIRECT("'"&amp;C72&amp;"'!N110")</f>
        <v>#REF!</v>
      </c>
      <c r="O72" s="248"/>
      <c r="P72" s="249"/>
    </row>
    <row r="73" spans="2:16" s="15" customFormat="1" ht="50.1" customHeight="1">
      <c r="B73" s="543">
        <v>68</v>
      </c>
      <c r="C73" s="574" t="s">
        <v>404</v>
      </c>
      <c r="D73" s="605" t="e" cm="1">
        <f t="array" aca="1" ref="D73" ca="1">INDIRECT("'"&amp;C73&amp;"'!L33")</f>
        <v>#REF!</v>
      </c>
      <c r="E73" s="605"/>
      <c r="F73" s="606"/>
      <c r="G73" s="608" t="e" cm="1">
        <f t="array" aca="1" ref="G73" ca="1">INDIRECT("'"&amp;C73&amp;"'!C33")</f>
        <v>#REF!</v>
      </c>
      <c r="H73" s="608" t="e">
        <f>#REF!</f>
        <v>#REF!</v>
      </c>
      <c r="I73" s="607" t="e" cm="1">
        <f t="array" aca="1" ref="I73" ca="1">INDIRECT("'"&amp;C73&amp;"'!N53")</f>
        <v>#REF!</v>
      </c>
      <c r="J73" s="607" t="e" cm="1">
        <f t="array" aca="1" ref="J73" ca="1">INDIRECT("'"&amp;C73&amp;"'!N73")</f>
        <v>#REF!</v>
      </c>
      <c r="K73" s="607" t="e" cm="1">
        <f t="array" aca="1" ref="K73" ca="1">INDIRECT("'"&amp;C73&amp;"'!N83")</f>
        <v>#REF!</v>
      </c>
      <c r="L73" s="607" t="e" cm="1">
        <f t="array" aca="1" ref="L73" ca="1">INDIRECT("'"&amp;C73&amp;"'!N98")</f>
        <v>#REF!</v>
      </c>
      <c r="M73" s="607" t="e" cm="1">
        <f t="array" aca="1" ref="M73" ca="1">INDIRECT("'"&amp;C73&amp;"'!N100")</f>
        <v>#REF!</v>
      </c>
      <c r="N73" s="635" t="e" cm="1">
        <f t="array" aca="1" ref="N73" ca="1">INDIRECT("'"&amp;C73&amp;"'!N110")</f>
        <v>#REF!</v>
      </c>
      <c r="O73" s="248"/>
      <c r="P73" s="249"/>
    </row>
    <row r="74" spans="2:16" s="15" customFormat="1" ht="50.1" customHeight="1">
      <c r="B74" s="543">
        <v>69</v>
      </c>
      <c r="C74" s="574" t="s">
        <v>405</v>
      </c>
      <c r="D74" s="605" t="e" cm="1">
        <f t="array" aca="1" ref="D74" ca="1">INDIRECT("'"&amp;C74&amp;"'!L33")</f>
        <v>#REF!</v>
      </c>
      <c r="E74" s="605"/>
      <c r="F74" s="606"/>
      <c r="G74" s="608" t="e" cm="1">
        <f t="array" aca="1" ref="G74" ca="1">INDIRECT("'"&amp;C74&amp;"'!C33")</f>
        <v>#REF!</v>
      </c>
      <c r="H74" s="608" t="e">
        <f>#REF!</f>
        <v>#REF!</v>
      </c>
      <c r="I74" s="607" t="e" cm="1">
        <f t="array" aca="1" ref="I74" ca="1">INDIRECT("'"&amp;C74&amp;"'!N53")</f>
        <v>#REF!</v>
      </c>
      <c r="J74" s="607" t="e" cm="1">
        <f t="array" aca="1" ref="J74" ca="1">INDIRECT("'"&amp;C74&amp;"'!N73")</f>
        <v>#REF!</v>
      </c>
      <c r="K74" s="607" t="e" cm="1">
        <f t="array" aca="1" ref="K74" ca="1">INDIRECT("'"&amp;C74&amp;"'!N83")</f>
        <v>#REF!</v>
      </c>
      <c r="L74" s="607" t="e" cm="1">
        <f t="array" aca="1" ref="L74" ca="1">INDIRECT("'"&amp;C74&amp;"'!N98")</f>
        <v>#REF!</v>
      </c>
      <c r="M74" s="607" t="e" cm="1">
        <f t="array" aca="1" ref="M74" ca="1">INDIRECT("'"&amp;C74&amp;"'!N100")</f>
        <v>#REF!</v>
      </c>
      <c r="N74" s="635" t="e" cm="1">
        <f t="array" aca="1" ref="N74" ca="1">INDIRECT("'"&amp;C74&amp;"'!N110")</f>
        <v>#REF!</v>
      </c>
      <c r="O74" s="248"/>
      <c r="P74" s="249"/>
    </row>
    <row r="75" spans="2:16" s="15" customFormat="1" ht="50.1" customHeight="1">
      <c r="B75" s="543">
        <v>70</v>
      </c>
      <c r="C75" s="574" t="s">
        <v>406</v>
      </c>
      <c r="D75" s="605" t="e" cm="1">
        <f t="array" aca="1" ref="D75" ca="1">INDIRECT("'"&amp;C75&amp;"'!L33")</f>
        <v>#REF!</v>
      </c>
      <c r="E75" s="605"/>
      <c r="F75" s="606"/>
      <c r="G75" s="608" t="e" cm="1">
        <f t="array" aca="1" ref="G75" ca="1">INDIRECT("'"&amp;C75&amp;"'!C33")</f>
        <v>#REF!</v>
      </c>
      <c r="H75" s="608"/>
      <c r="I75" s="607" t="e" cm="1">
        <f t="array" aca="1" ref="I75" ca="1">INDIRECT("'"&amp;C75&amp;"'!N53")</f>
        <v>#REF!</v>
      </c>
      <c r="J75" s="607" t="e" cm="1">
        <f t="array" aca="1" ref="J75" ca="1">INDIRECT("'"&amp;C75&amp;"'!N73")</f>
        <v>#REF!</v>
      </c>
      <c r="K75" s="607" t="e" cm="1">
        <f t="array" aca="1" ref="K75" ca="1">INDIRECT("'"&amp;C75&amp;"'!N83")</f>
        <v>#REF!</v>
      </c>
      <c r="L75" s="607" t="e" cm="1">
        <f t="array" aca="1" ref="L75" ca="1">INDIRECT("'"&amp;C75&amp;"'!N98")</f>
        <v>#REF!</v>
      </c>
      <c r="M75" s="607" t="e" cm="1">
        <f t="array" aca="1" ref="M75" ca="1">INDIRECT("'"&amp;C75&amp;"'!N100")</f>
        <v>#REF!</v>
      </c>
      <c r="N75" s="635" t="e" cm="1">
        <f t="array" aca="1" ref="N75" ca="1">INDIRECT("'"&amp;C75&amp;"'!N110")</f>
        <v>#REF!</v>
      </c>
      <c r="O75" s="248"/>
      <c r="P75" s="249"/>
    </row>
    <row r="76" spans="2:16" s="15" customFormat="1" ht="20.100000000000001" customHeight="1">
      <c r="B76" s="543">
        <v>71</v>
      </c>
      <c r="C76" s="574" t="s">
        <v>407</v>
      </c>
      <c r="D76" s="605" t="e" cm="1">
        <f t="array" aca="1" ref="D76" ca="1">INDIRECT("'"&amp;C76&amp;"'!L33")</f>
        <v>#REF!</v>
      </c>
      <c r="E76" s="605" t="s">
        <v>337</v>
      </c>
      <c r="F76" s="606" t="str">
        <f t="shared" ref="F76:F150" si="1">"='"&amp;C76&amp;"'!"&amp;E76</f>
        <v>='310.1'!C$33$</v>
      </c>
      <c r="G76" s="608" t="e" cm="1">
        <f t="array" aca="1" ref="G76" ca="1">INDIRECT("'"&amp;C76&amp;"'!C33")</f>
        <v>#REF!</v>
      </c>
      <c r="H76" s="607"/>
      <c r="I76" s="607" t="e" cm="1">
        <f t="array" aca="1" ref="I76" ca="1">INDIRECT("'"&amp;C76&amp;"'!N53")</f>
        <v>#REF!</v>
      </c>
      <c r="J76" s="607" t="e" cm="1">
        <f t="array" aca="1" ref="J76" ca="1">INDIRECT("'"&amp;C76&amp;"'!N73")</f>
        <v>#REF!</v>
      </c>
      <c r="K76" s="607" t="e" cm="1">
        <f t="array" aca="1" ref="K76" ca="1">INDIRECT("'"&amp;C76&amp;"'!N83")</f>
        <v>#REF!</v>
      </c>
      <c r="L76" s="607" t="e" cm="1">
        <f t="array" aca="1" ref="L76" ca="1">INDIRECT("'"&amp;C76&amp;"'!N98")</f>
        <v>#REF!</v>
      </c>
      <c r="M76" s="607" t="e" cm="1">
        <f t="array" aca="1" ref="M76" ca="1">INDIRECT("'"&amp;C76&amp;"'!N100")</f>
        <v>#REF!</v>
      </c>
      <c r="N76" s="635" t="e" cm="1">
        <f t="array" aca="1" ref="N76" ca="1">INDIRECT("'"&amp;C76&amp;"'!N110")</f>
        <v>#REF!</v>
      </c>
      <c r="O76" s="248"/>
      <c r="P76" s="249"/>
    </row>
    <row r="77" spans="2:16" s="15" customFormat="1" ht="20.100000000000001" customHeight="1">
      <c r="B77" s="543">
        <v>72</v>
      </c>
      <c r="C77" s="573" t="s">
        <v>408</v>
      </c>
      <c r="D77" s="605" t="e" cm="1">
        <f t="array" aca="1" ref="D77" ca="1">INDIRECT("'"&amp;C77&amp;"'!L33")</f>
        <v>#REF!</v>
      </c>
      <c r="E77" s="605" t="s">
        <v>337</v>
      </c>
      <c r="F77" s="606" t="str">
        <f t="shared" si="1"/>
        <v>='311.1'!C$33$</v>
      </c>
      <c r="G77" s="608" t="e" cm="1">
        <f t="array" aca="1" ref="G77" ca="1">INDIRECT("'"&amp;C77&amp;"'!C33")</f>
        <v>#REF!</v>
      </c>
      <c r="H77" s="607"/>
      <c r="I77" s="607" t="e" cm="1">
        <f t="array" aca="1" ref="I77" ca="1">INDIRECT("'"&amp;C77&amp;"'!N53")</f>
        <v>#REF!</v>
      </c>
      <c r="J77" s="607" t="e" cm="1">
        <f t="array" aca="1" ref="J77" ca="1">INDIRECT("'"&amp;C77&amp;"'!N73")</f>
        <v>#REF!</v>
      </c>
      <c r="K77" s="607" t="e" cm="1">
        <f t="array" aca="1" ref="K77" ca="1">INDIRECT("'"&amp;C77&amp;"'!N83")</f>
        <v>#REF!</v>
      </c>
      <c r="L77" s="607" t="e" cm="1">
        <f t="array" aca="1" ref="L77" ca="1">INDIRECT("'"&amp;C77&amp;"'!N98")</f>
        <v>#REF!</v>
      </c>
      <c r="M77" s="607" t="e" cm="1">
        <f t="array" aca="1" ref="M77" ca="1">INDIRECT("'"&amp;C77&amp;"'!N100")</f>
        <v>#REF!</v>
      </c>
      <c r="N77" s="635" t="e" cm="1">
        <f t="array" aca="1" ref="N77" ca="1">INDIRECT("'"&amp;C77&amp;"'!N110")</f>
        <v>#REF!</v>
      </c>
      <c r="O77" s="248"/>
      <c r="P77" s="249"/>
    </row>
    <row r="78" spans="2:16" s="15" customFormat="1" ht="20.100000000000001" customHeight="1">
      <c r="B78" s="543">
        <v>73</v>
      </c>
      <c r="C78" s="574" t="s">
        <v>409</v>
      </c>
      <c r="D78" s="605" t="e" cm="1">
        <f t="array" aca="1" ref="D78" ca="1">INDIRECT("'"&amp;C78&amp;"'!L33")</f>
        <v>#REF!</v>
      </c>
      <c r="E78" s="605" t="s">
        <v>337</v>
      </c>
      <c r="F78" s="606" t="str">
        <f t="shared" si="1"/>
        <v>='312.1'!C$33$</v>
      </c>
      <c r="G78" s="608" t="e" cm="1">
        <f t="array" aca="1" ref="G78" ca="1">INDIRECT("'"&amp;C78&amp;"'!C33")</f>
        <v>#REF!</v>
      </c>
      <c r="H78" s="607"/>
      <c r="I78" s="607" t="e" cm="1">
        <f t="array" aca="1" ref="I78" ca="1">INDIRECT("'"&amp;C78&amp;"'!N53")</f>
        <v>#REF!</v>
      </c>
      <c r="J78" s="607" t="e" cm="1">
        <f t="array" aca="1" ref="J78" ca="1">INDIRECT("'"&amp;C78&amp;"'!N73")</f>
        <v>#REF!</v>
      </c>
      <c r="K78" s="607" t="e" cm="1">
        <f t="array" aca="1" ref="K78" ca="1">INDIRECT("'"&amp;C78&amp;"'!N83")</f>
        <v>#REF!</v>
      </c>
      <c r="L78" s="607" t="e" cm="1">
        <f t="array" aca="1" ref="L78" ca="1">INDIRECT("'"&amp;C78&amp;"'!N98")</f>
        <v>#REF!</v>
      </c>
      <c r="M78" s="607" t="e" cm="1">
        <f t="array" aca="1" ref="M78" ca="1">INDIRECT("'"&amp;C78&amp;"'!N100")</f>
        <v>#REF!</v>
      </c>
      <c r="N78" s="635" t="e" cm="1">
        <f t="array" aca="1" ref="N78" ca="1">INDIRECT("'"&amp;C78&amp;"'!N110")</f>
        <v>#REF!</v>
      </c>
      <c r="O78" s="248"/>
      <c r="P78" s="249"/>
    </row>
    <row r="79" spans="2:16" s="15" customFormat="1" ht="20.100000000000001" customHeight="1">
      <c r="B79" s="543">
        <v>74</v>
      </c>
      <c r="C79" s="573" t="s">
        <v>410</v>
      </c>
      <c r="D79" s="605" t="e" cm="1">
        <f t="array" aca="1" ref="D79" ca="1">INDIRECT("'"&amp;C79&amp;"'!L33")</f>
        <v>#REF!</v>
      </c>
      <c r="E79" s="605" t="s">
        <v>337</v>
      </c>
      <c r="F79" s="606" t="str">
        <f t="shared" si="1"/>
        <v>='312.2'!C$33$</v>
      </c>
      <c r="G79" s="608" t="e" cm="1">
        <f t="array" aca="1" ref="G79" ca="1">INDIRECT("'"&amp;C79&amp;"'!C33")</f>
        <v>#REF!</v>
      </c>
      <c r="H79" s="607"/>
      <c r="I79" s="607" t="e" cm="1">
        <f t="array" aca="1" ref="I79" ca="1">INDIRECT("'"&amp;C79&amp;"'!N53")</f>
        <v>#REF!</v>
      </c>
      <c r="J79" s="607" t="e" cm="1">
        <f t="array" aca="1" ref="J79" ca="1">INDIRECT("'"&amp;C79&amp;"'!N73")</f>
        <v>#REF!</v>
      </c>
      <c r="K79" s="607" t="e" cm="1">
        <f t="array" aca="1" ref="K79" ca="1">INDIRECT("'"&amp;C79&amp;"'!N83")</f>
        <v>#REF!</v>
      </c>
      <c r="L79" s="607" t="e" cm="1">
        <f t="array" aca="1" ref="L79" ca="1">INDIRECT("'"&amp;C79&amp;"'!N98")</f>
        <v>#REF!</v>
      </c>
      <c r="M79" s="607" t="e" cm="1">
        <f t="array" aca="1" ref="M79" ca="1">INDIRECT("'"&amp;C79&amp;"'!N100")</f>
        <v>#REF!</v>
      </c>
      <c r="N79" s="635" t="e" cm="1">
        <f t="array" aca="1" ref="N79" ca="1">INDIRECT("'"&amp;C79&amp;"'!N110")</f>
        <v>#REF!</v>
      </c>
      <c r="O79" s="248"/>
      <c r="P79" s="249"/>
    </row>
    <row r="80" spans="2:16" s="15" customFormat="1" ht="20.100000000000001" customHeight="1">
      <c r="B80" s="543">
        <v>75</v>
      </c>
      <c r="C80" s="574" t="s">
        <v>411</v>
      </c>
      <c r="D80" s="605" t="e" cm="1">
        <f t="array" aca="1" ref="D80" ca="1">INDIRECT("'"&amp;C80&amp;"'!L33")</f>
        <v>#REF!</v>
      </c>
      <c r="E80" s="605" t="s">
        <v>337</v>
      </c>
      <c r="F80" s="606" t="str">
        <f t="shared" si="1"/>
        <v>='312.3'!C$33$</v>
      </c>
      <c r="G80" s="608" t="e" cm="1">
        <f t="array" aca="1" ref="G80" ca="1">INDIRECT("'"&amp;C80&amp;"'!C33")</f>
        <v>#REF!</v>
      </c>
      <c r="H80" s="607"/>
      <c r="I80" s="607" t="e" cm="1">
        <f t="array" aca="1" ref="I80" ca="1">INDIRECT("'"&amp;C80&amp;"'!N53")</f>
        <v>#REF!</v>
      </c>
      <c r="J80" s="607" t="e" cm="1">
        <f t="array" aca="1" ref="J80" ca="1">INDIRECT("'"&amp;C80&amp;"'!N73")</f>
        <v>#REF!</v>
      </c>
      <c r="K80" s="607" t="e" cm="1">
        <f t="array" aca="1" ref="K80" ca="1">INDIRECT("'"&amp;C80&amp;"'!N83")</f>
        <v>#REF!</v>
      </c>
      <c r="L80" s="607" t="e" cm="1">
        <f t="array" aca="1" ref="L80" ca="1">INDIRECT("'"&amp;C80&amp;"'!N98")</f>
        <v>#REF!</v>
      </c>
      <c r="M80" s="607" t="e" cm="1">
        <f t="array" aca="1" ref="M80" ca="1">INDIRECT("'"&amp;C80&amp;"'!N100")</f>
        <v>#REF!</v>
      </c>
      <c r="N80" s="635" t="e" cm="1">
        <f t="array" aca="1" ref="N80" ca="1">INDIRECT("'"&amp;C80&amp;"'!N110")</f>
        <v>#REF!</v>
      </c>
      <c r="O80" s="248"/>
      <c r="P80" s="249"/>
    </row>
    <row r="81" spans="2:16" s="15" customFormat="1" ht="20.100000000000001" customHeight="1">
      <c r="B81" s="543">
        <v>76</v>
      </c>
      <c r="C81" s="573" t="s">
        <v>412</v>
      </c>
      <c r="D81" s="605" t="e" cm="1">
        <f t="array" aca="1" ref="D81" ca="1">INDIRECT("'"&amp;C81&amp;"'!L33")</f>
        <v>#REF!</v>
      </c>
      <c r="E81" s="605" t="s">
        <v>337</v>
      </c>
      <c r="F81" s="606" t="str">
        <f t="shared" si="1"/>
        <v>='312.4'!C$33$</v>
      </c>
      <c r="G81" s="608" t="e" cm="1">
        <f t="array" aca="1" ref="G81" ca="1">INDIRECT("'"&amp;C81&amp;"'!C33")</f>
        <v>#REF!</v>
      </c>
      <c r="H81" s="607"/>
      <c r="I81" s="607" t="e" cm="1">
        <f t="array" aca="1" ref="I81" ca="1">INDIRECT("'"&amp;C81&amp;"'!N53")</f>
        <v>#REF!</v>
      </c>
      <c r="J81" s="607" t="e" cm="1">
        <f t="array" aca="1" ref="J81" ca="1">INDIRECT("'"&amp;C81&amp;"'!N73")</f>
        <v>#REF!</v>
      </c>
      <c r="K81" s="607" t="e" cm="1">
        <f t="array" aca="1" ref="K81" ca="1">INDIRECT("'"&amp;C81&amp;"'!N83")</f>
        <v>#REF!</v>
      </c>
      <c r="L81" s="607" t="e" cm="1">
        <f t="array" aca="1" ref="L81" ca="1">INDIRECT("'"&amp;C81&amp;"'!N98")</f>
        <v>#REF!</v>
      </c>
      <c r="M81" s="607" t="e" cm="1">
        <f t="array" aca="1" ref="M81" ca="1">INDIRECT("'"&amp;C81&amp;"'!N100")</f>
        <v>#REF!</v>
      </c>
      <c r="N81" s="635" t="e" cm="1">
        <f t="array" aca="1" ref="N81" ca="1">INDIRECT("'"&amp;C81&amp;"'!N110")</f>
        <v>#REF!</v>
      </c>
      <c r="O81" s="248"/>
      <c r="P81" s="249"/>
    </row>
    <row r="82" spans="2:16" s="15" customFormat="1" ht="35.1" customHeight="1">
      <c r="B82" s="543">
        <v>77</v>
      </c>
      <c r="C82" s="574" t="s">
        <v>413</v>
      </c>
      <c r="D82" s="605" t="e" cm="1">
        <f t="array" aca="1" ref="D82" ca="1">INDIRECT("'"&amp;C82&amp;"'!L33")</f>
        <v>#REF!</v>
      </c>
      <c r="E82" s="605" t="s">
        <v>337</v>
      </c>
      <c r="F82" s="606" t="str">
        <f t="shared" si="1"/>
        <v>='320.1.1'!C$33$</v>
      </c>
      <c r="G82" s="608" t="e" cm="1">
        <f t="array" aca="1" ref="G82" ca="1">INDIRECT("'"&amp;C82&amp;"'!C33")</f>
        <v>#REF!</v>
      </c>
      <c r="H82" s="607"/>
      <c r="I82" s="607" t="e" cm="1">
        <f t="array" aca="1" ref="I82" ca="1">INDIRECT("'"&amp;C82&amp;"'!N53")</f>
        <v>#REF!</v>
      </c>
      <c r="J82" s="607" t="e" cm="1">
        <f t="array" aca="1" ref="J82" ca="1">INDIRECT("'"&amp;C82&amp;"'!N73")</f>
        <v>#REF!</v>
      </c>
      <c r="K82" s="607" t="e" cm="1">
        <f t="array" aca="1" ref="K82" ca="1">INDIRECT("'"&amp;C82&amp;"'!N83")</f>
        <v>#REF!</v>
      </c>
      <c r="L82" s="607" t="e" cm="1">
        <f t="array" aca="1" ref="L82" ca="1">INDIRECT("'"&amp;C82&amp;"'!N98")</f>
        <v>#REF!</v>
      </c>
      <c r="M82" s="607" t="e" cm="1">
        <f t="array" aca="1" ref="M82" ca="1">INDIRECT("'"&amp;C82&amp;"'!N100")</f>
        <v>#REF!</v>
      </c>
      <c r="N82" s="635" t="e" cm="1">
        <f t="array" aca="1" ref="N82" ca="1">INDIRECT("'"&amp;C82&amp;"'!N110")</f>
        <v>#REF!</v>
      </c>
      <c r="O82" s="248"/>
      <c r="P82" s="249"/>
    </row>
    <row r="83" spans="2:16" s="15" customFormat="1" ht="35.1" customHeight="1">
      <c r="B83" s="543">
        <v>78</v>
      </c>
      <c r="C83" s="573" t="s">
        <v>414</v>
      </c>
      <c r="D83" s="605" t="e" cm="1">
        <f t="array" aca="1" ref="D83" ca="1">INDIRECT("'"&amp;C83&amp;"'!L33")</f>
        <v>#REF!</v>
      </c>
      <c r="E83" s="605" t="s">
        <v>337</v>
      </c>
      <c r="F83" s="606" t="str">
        <f t="shared" si="1"/>
        <v>='320.1.2'!C$33$</v>
      </c>
      <c r="G83" s="608" t="e" cm="1">
        <f t="array" aca="1" ref="G83" ca="1">INDIRECT("'"&amp;C83&amp;"'!C33")</f>
        <v>#REF!</v>
      </c>
      <c r="H83" s="607"/>
      <c r="I83" s="607" t="e" cm="1">
        <f t="array" aca="1" ref="I83" ca="1">INDIRECT("'"&amp;C83&amp;"'!N53")</f>
        <v>#REF!</v>
      </c>
      <c r="J83" s="607" t="e" cm="1">
        <f t="array" aca="1" ref="J83" ca="1">INDIRECT("'"&amp;C83&amp;"'!N73")</f>
        <v>#REF!</v>
      </c>
      <c r="K83" s="607" t="e" cm="1">
        <f t="array" aca="1" ref="K83" ca="1">INDIRECT("'"&amp;C83&amp;"'!N83")</f>
        <v>#REF!</v>
      </c>
      <c r="L83" s="607" t="e" cm="1">
        <f t="array" aca="1" ref="L83" ca="1">INDIRECT("'"&amp;C83&amp;"'!N98")</f>
        <v>#REF!</v>
      </c>
      <c r="M83" s="607" t="e" cm="1">
        <f t="array" aca="1" ref="M83" ca="1">INDIRECT("'"&amp;C83&amp;"'!N100")</f>
        <v>#REF!</v>
      </c>
      <c r="N83" s="635" t="e" cm="1">
        <f t="array" aca="1" ref="N83" ca="1">INDIRECT("'"&amp;C83&amp;"'!N110")</f>
        <v>#REF!</v>
      </c>
      <c r="O83" s="248"/>
      <c r="P83" s="249"/>
    </row>
    <row r="84" spans="2:16" s="15" customFormat="1" ht="35.1" customHeight="1">
      <c r="B84" s="543">
        <v>79</v>
      </c>
      <c r="C84" s="574" t="s">
        <v>415</v>
      </c>
      <c r="D84" s="605" t="e" cm="1">
        <f t="array" aca="1" ref="D84" ca="1">INDIRECT("'"&amp;C84&amp;"'!L33")</f>
        <v>#REF!</v>
      </c>
      <c r="E84" s="605" t="s">
        <v>337</v>
      </c>
      <c r="F84" s="606" t="str">
        <f t="shared" si="1"/>
        <v>='320.2.1'!C$33$</v>
      </c>
      <c r="G84" s="608" t="e" cm="1">
        <f t="array" aca="1" ref="G84" ca="1">INDIRECT("'"&amp;C84&amp;"'!C33")</f>
        <v>#REF!</v>
      </c>
      <c r="H84" s="607"/>
      <c r="I84" s="607" t="e" cm="1">
        <f t="array" aca="1" ref="I84" ca="1">INDIRECT("'"&amp;C84&amp;"'!N53")</f>
        <v>#REF!</v>
      </c>
      <c r="J84" s="607" t="e" cm="1">
        <f t="array" aca="1" ref="J84" ca="1">INDIRECT("'"&amp;C84&amp;"'!N73")</f>
        <v>#REF!</v>
      </c>
      <c r="K84" s="607" t="e" cm="1">
        <f t="array" aca="1" ref="K84" ca="1">INDIRECT("'"&amp;C84&amp;"'!N83")</f>
        <v>#REF!</v>
      </c>
      <c r="L84" s="607" t="e" cm="1">
        <f t="array" aca="1" ref="L84" ca="1">INDIRECT("'"&amp;C84&amp;"'!N98")</f>
        <v>#REF!</v>
      </c>
      <c r="M84" s="607" t="e" cm="1">
        <f t="array" aca="1" ref="M84" ca="1">INDIRECT("'"&amp;C84&amp;"'!N100")</f>
        <v>#REF!</v>
      </c>
      <c r="N84" s="635" t="e" cm="1">
        <f t="array" aca="1" ref="N84" ca="1">INDIRECT("'"&amp;C84&amp;"'!N110")</f>
        <v>#REF!</v>
      </c>
      <c r="O84" s="248"/>
      <c r="P84" s="249"/>
    </row>
    <row r="85" spans="2:16" s="15" customFormat="1" ht="35.1" customHeight="1">
      <c r="B85" s="543">
        <v>80</v>
      </c>
      <c r="C85" s="573" t="s">
        <v>416</v>
      </c>
      <c r="D85" s="605" t="e" cm="1">
        <f t="array" aca="1" ref="D85" ca="1">INDIRECT("'"&amp;C85&amp;"'!L33")</f>
        <v>#REF!</v>
      </c>
      <c r="E85" s="605" t="s">
        <v>337</v>
      </c>
      <c r="F85" s="606" t="str">
        <f t="shared" si="1"/>
        <v>='320.2.2'!C$33$</v>
      </c>
      <c r="G85" s="608" t="e" cm="1">
        <f t="array" aca="1" ref="G85" ca="1">INDIRECT("'"&amp;C85&amp;"'!C33")</f>
        <v>#REF!</v>
      </c>
      <c r="H85" s="607"/>
      <c r="I85" s="607" t="e" cm="1">
        <f t="array" aca="1" ref="I85" ca="1">INDIRECT("'"&amp;C85&amp;"'!N53")</f>
        <v>#REF!</v>
      </c>
      <c r="J85" s="607" t="e" cm="1">
        <f t="array" aca="1" ref="J85" ca="1">INDIRECT("'"&amp;C85&amp;"'!N73")</f>
        <v>#REF!</v>
      </c>
      <c r="K85" s="607" t="e" cm="1">
        <f t="array" aca="1" ref="K85" ca="1">INDIRECT("'"&amp;C85&amp;"'!N83")</f>
        <v>#REF!</v>
      </c>
      <c r="L85" s="607" t="e" cm="1">
        <f t="array" aca="1" ref="L85" ca="1">INDIRECT("'"&amp;C85&amp;"'!N98")</f>
        <v>#REF!</v>
      </c>
      <c r="M85" s="607" t="e" cm="1">
        <f t="array" aca="1" ref="M85" ca="1">INDIRECT("'"&amp;C85&amp;"'!N100")</f>
        <v>#REF!</v>
      </c>
      <c r="N85" s="635" t="e" cm="1">
        <f t="array" aca="1" ref="N85" ca="1">INDIRECT("'"&amp;C85&amp;"'!N110")</f>
        <v>#REF!</v>
      </c>
      <c r="O85" s="248"/>
      <c r="P85" s="249"/>
    </row>
    <row r="86" spans="2:16" s="15" customFormat="1" ht="35.1" customHeight="1">
      <c r="B86" s="543">
        <v>81</v>
      </c>
      <c r="C86" s="574" t="s">
        <v>417</v>
      </c>
      <c r="D86" s="605" t="e" cm="1">
        <f t="array" aca="1" ref="D86" ca="1">INDIRECT("'"&amp;C86&amp;"'!L33")</f>
        <v>#REF!</v>
      </c>
      <c r="E86" s="605" t="s">
        <v>337</v>
      </c>
      <c r="F86" s="606" t="str">
        <f t="shared" si="1"/>
        <v>='320.3.1'!C$33$</v>
      </c>
      <c r="G86" s="608" t="e" cm="1">
        <f t="array" aca="1" ref="G86" ca="1">INDIRECT("'"&amp;C86&amp;"'!C33")</f>
        <v>#REF!</v>
      </c>
      <c r="H86" s="607"/>
      <c r="I86" s="607" t="e" cm="1">
        <f t="array" aca="1" ref="I86" ca="1">INDIRECT("'"&amp;C86&amp;"'!N53")</f>
        <v>#REF!</v>
      </c>
      <c r="J86" s="607" t="e" cm="1">
        <f t="array" aca="1" ref="J86" ca="1">INDIRECT("'"&amp;C86&amp;"'!N73")</f>
        <v>#REF!</v>
      </c>
      <c r="K86" s="607" t="e" cm="1">
        <f t="array" aca="1" ref="K86" ca="1">INDIRECT("'"&amp;C86&amp;"'!N83")</f>
        <v>#REF!</v>
      </c>
      <c r="L86" s="607" t="e" cm="1">
        <f t="array" aca="1" ref="L86" ca="1">INDIRECT("'"&amp;C86&amp;"'!N98")</f>
        <v>#REF!</v>
      </c>
      <c r="M86" s="607" t="e" cm="1">
        <f t="array" aca="1" ref="M86" ca="1">INDIRECT("'"&amp;C86&amp;"'!N100")</f>
        <v>#REF!</v>
      </c>
      <c r="N86" s="635" t="e" cm="1">
        <f t="array" aca="1" ref="N86" ca="1">INDIRECT("'"&amp;C86&amp;"'!N110")</f>
        <v>#REF!</v>
      </c>
      <c r="O86" s="248"/>
      <c r="P86" s="249"/>
    </row>
    <row r="87" spans="2:16" s="15" customFormat="1" ht="35.1" customHeight="1">
      <c r="B87" s="543">
        <v>82</v>
      </c>
      <c r="C87" s="573" t="s">
        <v>418</v>
      </c>
      <c r="D87" s="605" t="e" cm="1">
        <f t="array" aca="1" ref="D87" ca="1">INDIRECT("'"&amp;C87&amp;"'!L33")</f>
        <v>#REF!</v>
      </c>
      <c r="E87" s="605" t="s">
        <v>337</v>
      </c>
      <c r="F87" s="606" t="str">
        <f t="shared" si="1"/>
        <v>='320.3.2'!C$33$</v>
      </c>
      <c r="G87" s="608" t="e" cm="1">
        <f t="array" aca="1" ref="G87" ca="1">INDIRECT("'"&amp;C87&amp;"'!C33")</f>
        <v>#REF!</v>
      </c>
      <c r="H87" s="607"/>
      <c r="I87" s="607" t="e" cm="1">
        <f t="array" aca="1" ref="I87" ca="1">INDIRECT("'"&amp;C87&amp;"'!N53")</f>
        <v>#REF!</v>
      </c>
      <c r="J87" s="607" t="e" cm="1">
        <f t="array" aca="1" ref="J87" ca="1">INDIRECT("'"&amp;C87&amp;"'!N73")</f>
        <v>#REF!</v>
      </c>
      <c r="K87" s="607" t="e" cm="1">
        <f t="array" aca="1" ref="K87" ca="1">INDIRECT("'"&amp;C87&amp;"'!N83")</f>
        <v>#REF!</v>
      </c>
      <c r="L87" s="607" t="e" cm="1">
        <f t="array" aca="1" ref="L87" ca="1">INDIRECT("'"&amp;C87&amp;"'!N98")</f>
        <v>#REF!</v>
      </c>
      <c r="M87" s="607" t="e" cm="1">
        <f t="array" aca="1" ref="M87" ca="1">INDIRECT("'"&amp;C87&amp;"'!N100")</f>
        <v>#REF!</v>
      </c>
      <c r="N87" s="635" t="e" cm="1">
        <f t="array" aca="1" ref="N87" ca="1">INDIRECT("'"&amp;C87&amp;"'!N110")</f>
        <v>#REF!</v>
      </c>
      <c r="O87" s="248"/>
      <c r="P87" s="249"/>
    </row>
    <row r="88" spans="2:16" s="15" customFormat="1" ht="35.1" customHeight="1">
      <c r="B88" s="543">
        <v>83</v>
      </c>
      <c r="C88" s="574" t="s">
        <v>419</v>
      </c>
      <c r="D88" s="605" t="e" cm="1">
        <f t="array" aca="1" ref="D88" ca="1">INDIRECT("'"&amp;C88&amp;"'!L33")</f>
        <v>#REF!</v>
      </c>
      <c r="E88" s="605" t="s">
        <v>337</v>
      </c>
      <c r="F88" s="606" t="str">
        <f t="shared" si="1"/>
        <v>='320.4.1'!C$33$</v>
      </c>
      <c r="G88" s="608" t="e" cm="1">
        <f t="array" aca="1" ref="G88" ca="1">INDIRECT("'"&amp;C88&amp;"'!C33")</f>
        <v>#REF!</v>
      </c>
      <c r="H88" s="607"/>
      <c r="I88" s="607" t="e" cm="1">
        <f t="array" aca="1" ref="I88" ca="1">INDIRECT("'"&amp;C88&amp;"'!N53")</f>
        <v>#REF!</v>
      </c>
      <c r="J88" s="607" t="e" cm="1">
        <f t="array" aca="1" ref="J88" ca="1">INDIRECT("'"&amp;C88&amp;"'!N73")</f>
        <v>#REF!</v>
      </c>
      <c r="K88" s="607" t="e" cm="1">
        <f t="array" aca="1" ref="K88" ca="1">INDIRECT("'"&amp;C88&amp;"'!N83")</f>
        <v>#REF!</v>
      </c>
      <c r="L88" s="607" t="e" cm="1">
        <f t="array" aca="1" ref="L88" ca="1">INDIRECT("'"&amp;C88&amp;"'!N98")</f>
        <v>#REF!</v>
      </c>
      <c r="M88" s="607" t="e" cm="1">
        <f t="array" aca="1" ref="M88" ca="1">INDIRECT("'"&amp;C88&amp;"'!N100")</f>
        <v>#REF!</v>
      </c>
      <c r="N88" s="635" t="e" cm="1">
        <f t="array" aca="1" ref="N88" ca="1">INDIRECT("'"&amp;C88&amp;"'!N110")</f>
        <v>#REF!</v>
      </c>
      <c r="O88" s="248"/>
      <c r="P88" s="249"/>
    </row>
    <row r="89" spans="2:16" s="15" customFormat="1" ht="35.1" customHeight="1">
      <c r="B89" s="543">
        <v>84</v>
      </c>
      <c r="C89" s="574" t="s">
        <v>420</v>
      </c>
      <c r="D89" s="605" t="e" cm="1">
        <f t="array" aca="1" ref="D89" ca="1">INDIRECT("'"&amp;C89&amp;"'!L33")</f>
        <v>#REF!</v>
      </c>
      <c r="E89" s="605" t="s">
        <v>337</v>
      </c>
      <c r="F89" s="606" t="str">
        <f t="shared" si="1"/>
        <v>='320.4.2'!C$33$</v>
      </c>
      <c r="G89" s="608" t="e" cm="1">
        <f t="array" aca="1" ref="G89" ca="1">INDIRECT("'"&amp;C89&amp;"'!C33")</f>
        <v>#REF!</v>
      </c>
      <c r="H89" s="607"/>
      <c r="I89" s="607" t="e" cm="1">
        <f t="array" aca="1" ref="I89" ca="1">INDIRECT("'"&amp;C89&amp;"'!N53")</f>
        <v>#REF!</v>
      </c>
      <c r="J89" s="607" t="e" cm="1">
        <f t="array" aca="1" ref="J89" ca="1">INDIRECT("'"&amp;C89&amp;"'!N73")</f>
        <v>#REF!</v>
      </c>
      <c r="K89" s="607" t="e" cm="1">
        <f t="array" aca="1" ref="K89" ca="1">INDIRECT("'"&amp;C89&amp;"'!N83")</f>
        <v>#REF!</v>
      </c>
      <c r="L89" s="607" t="e" cm="1">
        <f t="array" aca="1" ref="L89" ca="1">INDIRECT("'"&amp;C89&amp;"'!N98")</f>
        <v>#REF!</v>
      </c>
      <c r="M89" s="607" t="e" cm="1">
        <f t="array" aca="1" ref="M89" ca="1">INDIRECT("'"&amp;C89&amp;"'!N100")</f>
        <v>#REF!</v>
      </c>
      <c r="N89" s="635" t="e" cm="1">
        <f t="array" aca="1" ref="N89" ca="1">INDIRECT("'"&amp;C89&amp;"'!N110")</f>
        <v>#REF!</v>
      </c>
      <c r="O89" s="248"/>
      <c r="P89" s="249"/>
    </row>
    <row r="90" spans="2:16" s="15" customFormat="1" ht="35.1" customHeight="1">
      <c r="B90" s="543">
        <v>85</v>
      </c>
      <c r="C90" s="573" t="s">
        <v>421</v>
      </c>
      <c r="D90" s="605" t="e" cm="1">
        <f t="array" aca="1" ref="D90" ca="1">INDIRECT("'"&amp;C90&amp;"'!L33")</f>
        <v>#REF!</v>
      </c>
      <c r="E90" s="605" t="s">
        <v>337</v>
      </c>
      <c r="F90" s="606" t="str">
        <f t="shared" si="1"/>
        <v>='320.5.1'!C$33$</v>
      </c>
      <c r="G90" s="608" t="e" cm="1">
        <f t="array" aca="1" ref="G90" ca="1">INDIRECT("'"&amp;C90&amp;"'!C33")</f>
        <v>#REF!</v>
      </c>
      <c r="H90" s="607"/>
      <c r="I90" s="607" t="e" cm="1">
        <f t="array" aca="1" ref="I90" ca="1">INDIRECT("'"&amp;C90&amp;"'!N53")</f>
        <v>#REF!</v>
      </c>
      <c r="J90" s="607" t="e" cm="1">
        <f t="array" aca="1" ref="J90" ca="1">INDIRECT("'"&amp;C90&amp;"'!N73")</f>
        <v>#REF!</v>
      </c>
      <c r="K90" s="607" t="e" cm="1">
        <f t="array" aca="1" ref="K90" ca="1">INDIRECT("'"&amp;C90&amp;"'!N83")</f>
        <v>#REF!</v>
      </c>
      <c r="L90" s="607" t="e" cm="1">
        <f t="array" aca="1" ref="L90" ca="1">INDIRECT("'"&amp;C90&amp;"'!N98")</f>
        <v>#REF!</v>
      </c>
      <c r="M90" s="607" t="e" cm="1">
        <f t="array" aca="1" ref="M90" ca="1">INDIRECT("'"&amp;C90&amp;"'!N100")</f>
        <v>#REF!</v>
      </c>
      <c r="N90" s="635" t="e" cm="1">
        <f t="array" aca="1" ref="N90" ca="1">INDIRECT("'"&amp;C90&amp;"'!N110")</f>
        <v>#REF!</v>
      </c>
      <c r="O90" s="248"/>
      <c r="P90" s="249"/>
    </row>
    <row r="91" spans="2:16" s="15" customFormat="1" ht="35.1" customHeight="1">
      <c r="B91" s="543">
        <v>86</v>
      </c>
      <c r="C91" s="574" t="s">
        <v>422</v>
      </c>
      <c r="D91" s="605" t="e" cm="1">
        <f t="array" aca="1" ref="D91" ca="1">INDIRECT("'"&amp;C91&amp;"'!L33")</f>
        <v>#REF!</v>
      </c>
      <c r="E91" s="605" t="s">
        <v>337</v>
      </c>
      <c r="F91" s="606" t="str">
        <f t="shared" si="1"/>
        <v>='320.5.2'!C$33$</v>
      </c>
      <c r="G91" s="608" t="e" cm="1">
        <f t="array" aca="1" ref="G91" ca="1">INDIRECT("'"&amp;C91&amp;"'!C33")</f>
        <v>#REF!</v>
      </c>
      <c r="H91" s="607"/>
      <c r="I91" s="607" t="e" cm="1">
        <f t="array" aca="1" ref="I91" ca="1">INDIRECT("'"&amp;C91&amp;"'!N53")</f>
        <v>#REF!</v>
      </c>
      <c r="J91" s="607" t="e" cm="1">
        <f t="array" aca="1" ref="J91" ca="1">INDIRECT("'"&amp;C91&amp;"'!N73")</f>
        <v>#REF!</v>
      </c>
      <c r="K91" s="607" t="e" cm="1">
        <f t="array" aca="1" ref="K91" ca="1">INDIRECT("'"&amp;C91&amp;"'!N83")</f>
        <v>#REF!</v>
      </c>
      <c r="L91" s="607" t="e" cm="1">
        <f t="array" aca="1" ref="L91" ca="1">INDIRECT("'"&amp;C91&amp;"'!N98")</f>
        <v>#REF!</v>
      </c>
      <c r="M91" s="607" t="e" cm="1">
        <f t="array" aca="1" ref="M91" ca="1">INDIRECT("'"&amp;C91&amp;"'!N100")</f>
        <v>#REF!</v>
      </c>
      <c r="N91" s="635" t="e" cm="1">
        <f t="array" aca="1" ref="N91" ca="1">INDIRECT("'"&amp;C91&amp;"'!N110")</f>
        <v>#REF!</v>
      </c>
      <c r="O91" s="248"/>
      <c r="P91" s="249"/>
    </row>
    <row r="92" spans="2:16" s="15" customFormat="1" ht="35.1" customHeight="1">
      <c r="B92" s="543">
        <v>87</v>
      </c>
      <c r="C92" s="573" t="s">
        <v>423</v>
      </c>
      <c r="D92" s="605" t="e" cm="1">
        <f t="array" aca="1" ref="D92" ca="1">INDIRECT("'"&amp;C92&amp;"'!L33")</f>
        <v>#REF!</v>
      </c>
      <c r="E92" s="605" t="s">
        <v>337</v>
      </c>
      <c r="F92" s="606" t="str">
        <f t="shared" si="1"/>
        <v>='320.6.1'!C$33$</v>
      </c>
      <c r="G92" s="608" t="e" cm="1">
        <f t="array" aca="1" ref="G92" ca="1">INDIRECT("'"&amp;C92&amp;"'!C33")</f>
        <v>#REF!</v>
      </c>
      <c r="H92" s="607"/>
      <c r="I92" s="607" t="e" cm="1">
        <f t="array" aca="1" ref="I92" ca="1">INDIRECT("'"&amp;C92&amp;"'!N53")</f>
        <v>#REF!</v>
      </c>
      <c r="J92" s="607" t="e" cm="1">
        <f t="array" aca="1" ref="J92" ca="1">INDIRECT("'"&amp;C92&amp;"'!N73")</f>
        <v>#REF!</v>
      </c>
      <c r="K92" s="607" t="e" cm="1">
        <f t="array" aca="1" ref="K92" ca="1">INDIRECT("'"&amp;C92&amp;"'!N83")</f>
        <v>#REF!</v>
      </c>
      <c r="L92" s="607" t="e" cm="1">
        <f t="array" aca="1" ref="L92" ca="1">INDIRECT("'"&amp;C92&amp;"'!N98")</f>
        <v>#REF!</v>
      </c>
      <c r="M92" s="607" t="e" cm="1">
        <f t="array" aca="1" ref="M92" ca="1">INDIRECT("'"&amp;C92&amp;"'!N100")</f>
        <v>#REF!</v>
      </c>
      <c r="N92" s="635" t="e" cm="1">
        <f t="array" aca="1" ref="N92" ca="1">INDIRECT("'"&amp;C92&amp;"'!N110")</f>
        <v>#REF!</v>
      </c>
      <c r="O92" s="248"/>
      <c r="P92" s="249"/>
    </row>
    <row r="93" spans="2:16" s="15" customFormat="1" ht="35.1" customHeight="1">
      <c r="B93" s="543">
        <v>88</v>
      </c>
      <c r="C93" s="574" t="s">
        <v>424</v>
      </c>
      <c r="D93" s="605" t="e" cm="1">
        <f t="array" aca="1" ref="D93" ca="1">INDIRECT("'"&amp;C93&amp;"'!L33")</f>
        <v>#REF!</v>
      </c>
      <c r="E93" s="605" t="s">
        <v>337</v>
      </c>
      <c r="F93" s="606" t="str">
        <f t="shared" si="1"/>
        <v>='320.6.2'!C$33$</v>
      </c>
      <c r="G93" s="608" t="e" cm="1">
        <f t="array" aca="1" ref="G93" ca="1">INDIRECT("'"&amp;C93&amp;"'!C33")</f>
        <v>#REF!</v>
      </c>
      <c r="H93" s="607"/>
      <c r="I93" s="607" t="e" cm="1">
        <f t="array" aca="1" ref="I93" ca="1">INDIRECT("'"&amp;C93&amp;"'!N53")</f>
        <v>#REF!</v>
      </c>
      <c r="J93" s="607" t="e" cm="1">
        <f t="array" aca="1" ref="J93" ca="1">INDIRECT("'"&amp;C93&amp;"'!N73")</f>
        <v>#REF!</v>
      </c>
      <c r="K93" s="607" t="e" cm="1">
        <f t="array" aca="1" ref="K93" ca="1">INDIRECT("'"&amp;C93&amp;"'!N83")</f>
        <v>#REF!</v>
      </c>
      <c r="L93" s="607" t="e" cm="1">
        <f t="array" aca="1" ref="L93" ca="1">INDIRECT("'"&amp;C93&amp;"'!N98")</f>
        <v>#REF!</v>
      </c>
      <c r="M93" s="607" t="e" cm="1">
        <f t="array" aca="1" ref="M93" ca="1">INDIRECT("'"&amp;C93&amp;"'!N100")</f>
        <v>#REF!</v>
      </c>
      <c r="N93" s="635" t="e" cm="1">
        <f t="array" aca="1" ref="N93" ca="1">INDIRECT("'"&amp;C93&amp;"'!N110")</f>
        <v>#REF!</v>
      </c>
      <c r="O93" s="248"/>
      <c r="P93" s="249"/>
    </row>
    <row r="94" spans="2:16" s="15" customFormat="1" ht="35.1" customHeight="1">
      <c r="B94" s="543">
        <v>89</v>
      </c>
      <c r="C94" s="577" t="s">
        <v>425</v>
      </c>
      <c r="D94" s="605" t="e" cm="1">
        <f t="array" aca="1" ref="D94" ca="1">INDIRECT("'"&amp;C94&amp;"'!L33")</f>
        <v>#REF!</v>
      </c>
      <c r="E94" s="605"/>
      <c r="F94" s="606"/>
      <c r="G94" s="608" t="e" cm="1">
        <f t="array" aca="1" ref="G94" ca="1">INDIRECT("'"&amp;C94&amp;"'!C33")</f>
        <v>#REF!</v>
      </c>
      <c r="H94" s="607"/>
      <c r="I94" s="607" t="e" cm="1">
        <f t="array" aca="1" ref="I94" ca="1">INDIRECT("'"&amp;C94&amp;"'!N53")</f>
        <v>#REF!</v>
      </c>
      <c r="J94" s="607" t="e" cm="1">
        <f t="array" aca="1" ref="J94" ca="1">INDIRECT("'"&amp;C94&amp;"'!N73")</f>
        <v>#REF!</v>
      </c>
      <c r="K94" s="607" t="e" cm="1">
        <f t="array" aca="1" ref="K94" ca="1">INDIRECT("'"&amp;C94&amp;"'!N83")</f>
        <v>#REF!</v>
      </c>
      <c r="L94" s="607" t="e" cm="1">
        <f t="array" aca="1" ref="L94" ca="1">INDIRECT("'"&amp;C94&amp;"'!N98")</f>
        <v>#REF!</v>
      </c>
      <c r="M94" s="607" t="e" cm="1">
        <f t="array" aca="1" ref="M94" ca="1">INDIRECT("'"&amp;C94&amp;"'!N100")</f>
        <v>#REF!</v>
      </c>
      <c r="N94" s="635" t="e" cm="1">
        <f t="array" aca="1" ref="N94" ca="1">INDIRECT("'"&amp;C94&amp;"'!N110")</f>
        <v>#REF!</v>
      </c>
      <c r="O94" s="248"/>
      <c r="P94" s="249"/>
    </row>
    <row r="95" spans="2:16" s="15" customFormat="1" ht="35.1" customHeight="1">
      <c r="B95" s="543">
        <v>90</v>
      </c>
      <c r="C95" s="576" t="s">
        <v>426</v>
      </c>
      <c r="D95" s="605" t="e" cm="1">
        <f t="array" aca="1" ref="D95" ca="1">INDIRECT("'"&amp;C95&amp;"'!L33")</f>
        <v>#REF!</v>
      </c>
      <c r="E95" s="605"/>
      <c r="F95" s="606"/>
      <c r="G95" s="608" t="e" cm="1">
        <f t="array" aca="1" ref="G95" ca="1">INDIRECT("'"&amp;C95&amp;"'!C33")</f>
        <v>#REF!</v>
      </c>
      <c r="H95" s="607"/>
      <c r="I95" s="607" t="e" cm="1">
        <f t="array" aca="1" ref="I95" ca="1">INDIRECT("'"&amp;C95&amp;"'!N53")</f>
        <v>#REF!</v>
      </c>
      <c r="J95" s="607" t="e" cm="1">
        <f t="array" aca="1" ref="J95" ca="1">INDIRECT("'"&amp;C95&amp;"'!N73")</f>
        <v>#REF!</v>
      </c>
      <c r="K95" s="607" t="e" cm="1">
        <f t="array" aca="1" ref="K95" ca="1">INDIRECT("'"&amp;C95&amp;"'!N83")</f>
        <v>#REF!</v>
      </c>
      <c r="L95" s="607" t="e" cm="1">
        <f t="array" aca="1" ref="L95" ca="1">INDIRECT("'"&amp;C95&amp;"'!N98")</f>
        <v>#REF!</v>
      </c>
      <c r="M95" s="607" t="e" cm="1">
        <f t="array" aca="1" ref="M95" ca="1">INDIRECT("'"&amp;C95&amp;"'!N100")</f>
        <v>#REF!</v>
      </c>
      <c r="N95" s="635" t="e" cm="1">
        <f t="array" aca="1" ref="N95" ca="1">INDIRECT("'"&amp;C95&amp;"'!N110")</f>
        <v>#REF!</v>
      </c>
      <c r="O95" s="248"/>
      <c r="P95" s="249"/>
    </row>
    <row r="96" spans="2:16" s="15" customFormat="1" ht="35.1" customHeight="1">
      <c r="B96" s="543">
        <v>91</v>
      </c>
      <c r="C96" s="574" t="s">
        <v>427</v>
      </c>
      <c r="D96" s="605" t="e" cm="1">
        <f t="array" aca="1" ref="D96" ca="1">INDIRECT("'"&amp;C96&amp;"'!L33")</f>
        <v>#REF!</v>
      </c>
      <c r="E96" s="605"/>
      <c r="F96" s="606"/>
      <c r="G96" s="608" t="e" cm="1">
        <f t="array" aca="1" ref="G96" ca="1">INDIRECT("'"&amp;C96&amp;"'!C33")</f>
        <v>#REF!</v>
      </c>
      <c r="H96" s="607"/>
      <c r="I96" s="607" t="e" cm="1">
        <f t="array" aca="1" ref="I96" ca="1">INDIRECT("'"&amp;C96&amp;"'!N53")</f>
        <v>#REF!</v>
      </c>
      <c r="J96" s="607" t="e" cm="1">
        <f t="array" aca="1" ref="J96" ca="1">INDIRECT("'"&amp;C96&amp;"'!N73")</f>
        <v>#REF!</v>
      </c>
      <c r="K96" s="607" t="e" cm="1">
        <f t="array" aca="1" ref="K96" ca="1">INDIRECT("'"&amp;C96&amp;"'!N83")</f>
        <v>#REF!</v>
      </c>
      <c r="L96" s="607" t="e" cm="1">
        <f t="array" aca="1" ref="L96" ca="1">INDIRECT("'"&amp;C96&amp;"'!N98")</f>
        <v>#REF!</v>
      </c>
      <c r="M96" s="607" t="e" cm="1">
        <f t="array" aca="1" ref="M96" ca="1">INDIRECT("'"&amp;C96&amp;"'!N100")</f>
        <v>#REF!</v>
      </c>
      <c r="N96" s="635" t="e" cm="1">
        <f t="array" aca="1" ref="N96" ca="1">INDIRECT("'"&amp;C96&amp;"'!N110")</f>
        <v>#REF!</v>
      </c>
      <c r="O96" s="248"/>
      <c r="P96" s="249"/>
    </row>
    <row r="97" spans="2:16" s="15" customFormat="1" ht="35.1" customHeight="1">
      <c r="B97" s="543">
        <v>92</v>
      </c>
      <c r="C97" s="574" t="s">
        <v>428</v>
      </c>
      <c r="D97" s="605" t="e" cm="1">
        <f t="array" aca="1" ref="D97" ca="1">INDIRECT("'"&amp;C97&amp;"'!L33")</f>
        <v>#REF!</v>
      </c>
      <c r="E97" s="605"/>
      <c r="F97" s="606"/>
      <c r="G97" s="608" t="e" cm="1">
        <f t="array" aca="1" ref="G97" ca="1">INDIRECT("'"&amp;C97&amp;"'!C33")</f>
        <v>#REF!</v>
      </c>
      <c r="H97" s="607"/>
      <c r="I97" s="607" t="e" cm="1">
        <f t="array" aca="1" ref="I97" ca="1">INDIRECT("'"&amp;C97&amp;"'!N53")</f>
        <v>#REF!</v>
      </c>
      <c r="J97" s="607" t="e" cm="1">
        <f t="array" aca="1" ref="J97" ca="1">INDIRECT("'"&amp;C97&amp;"'!N73")</f>
        <v>#REF!</v>
      </c>
      <c r="K97" s="607" t="e" cm="1">
        <f t="array" aca="1" ref="K97" ca="1">INDIRECT("'"&amp;C97&amp;"'!N83")</f>
        <v>#REF!</v>
      </c>
      <c r="L97" s="607" t="e" cm="1">
        <f t="array" aca="1" ref="L97" ca="1">INDIRECT("'"&amp;C97&amp;"'!N98")</f>
        <v>#REF!</v>
      </c>
      <c r="M97" s="607" t="e" cm="1">
        <f t="array" aca="1" ref="M97" ca="1">INDIRECT("'"&amp;C97&amp;"'!N100")</f>
        <v>#REF!</v>
      </c>
      <c r="N97" s="635" t="e" cm="1">
        <f t="array" aca="1" ref="N97" ca="1">INDIRECT("'"&amp;C97&amp;"'!N110")</f>
        <v>#REF!</v>
      </c>
      <c r="O97" s="248"/>
      <c r="P97" s="249"/>
    </row>
    <row r="98" spans="2:16" s="15" customFormat="1" ht="35.1" customHeight="1">
      <c r="B98" s="543">
        <v>93</v>
      </c>
      <c r="C98" s="574" t="s">
        <v>429</v>
      </c>
      <c r="D98" s="605" t="e" cm="1">
        <f t="array" aca="1" ref="D98" ca="1">INDIRECT("'"&amp;C98&amp;"'!L33")</f>
        <v>#REF!</v>
      </c>
      <c r="E98" s="605"/>
      <c r="F98" s="606"/>
      <c r="G98" s="608" t="e" cm="1">
        <f t="array" aca="1" ref="G98" ca="1">INDIRECT("'"&amp;C98&amp;"'!C33")</f>
        <v>#REF!</v>
      </c>
      <c r="H98" s="607"/>
      <c r="I98" s="607" t="e" cm="1">
        <f t="array" aca="1" ref="I98" ca="1">INDIRECT("'"&amp;C98&amp;"'!N53")</f>
        <v>#REF!</v>
      </c>
      <c r="J98" s="607" t="e" cm="1">
        <f t="array" aca="1" ref="J98" ca="1">INDIRECT("'"&amp;C98&amp;"'!N73")</f>
        <v>#REF!</v>
      </c>
      <c r="K98" s="607" t="e" cm="1">
        <f t="array" aca="1" ref="K98" ca="1">INDIRECT("'"&amp;C98&amp;"'!N83")</f>
        <v>#REF!</v>
      </c>
      <c r="L98" s="607" t="e" cm="1">
        <f t="array" aca="1" ref="L98" ca="1">INDIRECT("'"&amp;C98&amp;"'!N98")</f>
        <v>#REF!</v>
      </c>
      <c r="M98" s="607" t="e" cm="1">
        <f t="array" aca="1" ref="M98" ca="1">INDIRECT("'"&amp;C98&amp;"'!N100")</f>
        <v>#REF!</v>
      </c>
      <c r="N98" s="635" t="e" cm="1">
        <f t="array" aca="1" ref="N98" ca="1">INDIRECT("'"&amp;C98&amp;"'!N110")</f>
        <v>#REF!</v>
      </c>
      <c r="O98" s="248"/>
      <c r="P98" s="249"/>
    </row>
    <row r="99" spans="2:16" s="15" customFormat="1" ht="35.1" customHeight="1">
      <c r="B99" s="543">
        <v>94</v>
      </c>
      <c r="C99" s="574" t="s">
        <v>430</v>
      </c>
      <c r="D99" s="605" t="e" cm="1">
        <f t="array" aca="1" ref="D99" ca="1">INDIRECT("'"&amp;C99&amp;"'!L33")</f>
        <v>#REF!</v>
      </c>
      <c r="E99" s="605"/>
      <c r="F99" s="606"/>
      <c r="G99" s="608" t="e" cm="1">
        <f t="array" aca="1" ref="G99" ca="1">INDIRECT("'"&amp;C99&amp;"'!C33")</f>
        <v>#REF!</v>
      </c>
      <c r="H99" s="607"/>
      <c r="I99" s="607" t="e" cm="1">
        <f t="array" aca="1" ref="I99" ca="1">INDIRECT("'"&amp;C99&amp;"'!N53")</f>
        <v>#REF!</v>
      </c>
      <c r="J99" s="607" t="e" cm="1">
        <f t="array" aca="1" ref="J99" ca="1">INDIRECT("'"&amp;C99&amp;"'!N73")</f>
        <v>#REF!</v>
      </c>
      <c r="K99" s="607" t="e" cm="1">
        <f t="array" aca="1" ref="K99" ca="1">INDIRECT("'"&amp;C99&amp;"'!N83")</f>
        <v>#REF!</v>
      </c>
      <c r="L99" s="607" t="e" cm="1">
        <f t="array" aca="1" ref="L99" ca="1">INDIRECT("'"&amp;C99&amp;"'!N98")</f>
        <v>#REF!</v>
      </c>
      <c r="M99" s="607" t="e" cm="1">
        <f t="array" aca="1" ref="M99" ca="1">INDIRECT("'"&amp;C99&amp;"'!N100")</f>
        <v>#REF!</v>
      </c>
      <c r="N99" s="635" t="e" cm="1">
        <f t="array" aca="1" ref="N99" ca="1">INDIRECT("'"&amp;C99&amp;"'!N110")</f>
        <v>#REF!</v>
      </c>
      <c r="O99" s="248"/>
      <c r="P99" s="249"/>
    </row>
    <row r="100" spans="2:16" s="15" customFormat="1" ht="35.1" customHeight="1">
      <c r="B100" s="543">
        <v>95</v>
      </c>
      <c r="C100" s="576" t="s">
        <v>431</v>
      </c>
      <c r="D100" s="605" t="e" cm="1">
        <f t="array" aca="1" ref="D100" ca="1">INDIRECT("'"&amp;C100&amp;"'!L33")</f>
        <v>#REF!</v>
      </c>
      <c r="E100" s="605"/>
      <c r="F100" s="606"/>
      <c r="G100" s="608" t="e" cm="1">
        <f t="array" aca="1" ref="G100" ca="1">INDIRECT("'"&amp;C96&amp;"'!C33")</f>
        <v>#REF!</v>
      </c>
      <c r="H100" s="607"/>
      <c r="I100" s="607" t="e" cm="1">
        <f t="array" aca="1" ref="I100" ca="1">INDIRECT("'"&amp;C100&amp;"'!N53")</f>
        <v>#REF!</v>
      </c>
      <c r="J100" s="607" t="e" cm="1">
        <f t="array" aca="1" ref="J100" ca="1">INDIRECT("'"&amp;C100&amp;"'!N73")</f>
        <v>#REF!</v>
      </c>
      <c r="K100" s="607" t="e" cm="1">
        <f t="array" aca="1" ref="K100" ca="1">INDIRECT("'"&amp;C100&amp;"'!N83")</f>
        <v>#REF!</v>
      </c>
      <c r="L100" s="607" t="e" cm="1">
        <f t="array" aca="1" ref="L100" ca="1">INDIRECT("'"&amp;C100&amp;"'!N98")</f>
        <v>#REF!</v>
      </c>
      <c r="M100" s="607" t="e" cm="1">
        <f t="array" aca="1" ref="M100" ca="1">INDIRECT("'"&amp;C100&amp;"'!N100")</f>
        <v>#REF!</v>
      </c>
      <c r="N100" s="635" t="e" cm="1">
        <f t="array" aca="1" ref="N100" ca="1">INDIRECT("'"&amp;C100&amp;"'!N110")</f>
        <v>#REF!</v>
      </c>
      <c r="O100" s="248"/>
      <c r="P100" s="249"/>
    </row>
    <row r="101" spans="2:16" s="15" customFormat="1" ht="35.1" customHeight="1">
      <c r="B101" s="543">
        <v>96</v>
      </c>
      <c r="C101" s="574" t="s">
        <v>432</v>
      </c>
      <c r="D101" s="605" t="e" cm="1">
        <f t="array" aca="1" ref="D101" ca="1">INDIRECT("'"&amp;C101&amp;"'!L33")</f>
        <v>#REF!</v>
      </c>
      <c r="E101" s="605"/>
      <c r="F101" s="606"/>
      <c r="G101" s="608" t="e" cm="1">
        <f t="array" aca="1" ref="G101" ca="1">INDIRECT("'"&amp;C101&amp;"'!C33")</f>
        <v>#REF!</v>
      </c>
      <c r="H101" s="607"/>
      <c r="I101" s="607" t="e" cm="1">
        <f t="array" aca="1" ref="I101" ca="1">INDIRECT("'"&amp;C101&amp;"'!N53")</f>
        <v>#REF!</v>
      </c>
      <c r="J101" s="607" t="e" cm="1">
        <f t="array" aca="1" ref="J101" ca="1">INDIRECT("'"&amp;C101&amp;"'!N73")</f>
        <v>#REF!</v>
      </c>
      <c r="K101" s="607" t="e" cm="1">
        <f t="array" aca="1" ref="K101" ca="1">INDIRECT("'"&amp;C101&amp;"'!N83")</f>
        <v>#REF!</v>
      </c>
      <c r="L101" s="607" t="e" cm="1">
        <f t="array" aca="1" ref="L101" ca="1">INDIRECT("'"&amp;C101&amp;"'!N98")</f>
        <v>#REF!</v>
      </c>
      <c r="M101" s="607" t="e" cm="1">
        <f t="array" aca="1" ref="M101" ca="1">INDIRECT("'"&amp;C101&amp;"'!N100")</f>
        <v>#REF!</v>
      </c>
      <c r="N101" s="635" t="e" cm="1">
        <f t="array" aca="1" ref="N101" ca="1">INDIRECT("'"&amp;C101&amp;"'!N110")</f>
        <v>#REF!</v>
      </c>
      <c r="O101" s="248"/>
      <c r="P101" s="249"/>
    </row>
    <row r="102" spans="2:16" s="15" customFormat="1" ht="35.1" customHeight="1">
      <c r="B102" s="543">
        <v>97</v>
      </c>
      <c r="C102" s="574" t="s">
        <v>433</v>
      </c>
      <c r="D102" s="605" t="e" cm="1">
        <f t="array" aca="1" ref="D102" ca="1">INDIRECT("'"&amp;C102&amp;"'!L33")</f>
        <v>#REF!</v>
      </c>
      <c r="E102" s="605"/>
      <c r="F102" s="606"/>
      <c r="G102" s="608" t="e" cm="1">
        <f t="array" aca="1" ref="G102" ca="1">INDIRECT("'"&amp;C102&amp;"'!C33")</f>
        <v>#REF!</v>
      </c>
      <c r="H102" s="607"/>
      <c r="I102" s="607" t="e" cm="1">
        <f t="array" aca="1" ref="I102" ca="1">INDIRECT("'"&amp;C102&amp;"'!N53")</f>
        <v>#REF!</v>
      </c>
      <c r="J102" s="607" t="e" cm="1">
        <f t="array" aca="1" ref="J102" ca="1">INDIRECT("'"&amp;C102&amp;"'!N73")</f>
        <v>#REF!</v>
      </c>
      <c r="K102" s="607" t="e" cm="1">
        <f t="array" aca="1" ref="K102" ca="1">INDIRECT("'"&amp;C102&amp;"'!N83")</f>
        <v>#REF!</v>
      </c>
      <c r="L102" s="607" t="e" cm="1">
        <f t="array" aca="1" ref="L102" ca="1">INDIRECT("'"&amp;C102&amp;"'!N98")</f>
        <v>#REF!</v>
      </c>
      <c r="M102" s="607" t="e" cm="1">
        <f t="array" aca="1" ref="M102" ca="1">INDIRECT("'"&amp;C102&amp;"'!N100")</f>
        <v>#REF!</v>
      </c>
      <c r="N102" s="635" t="e" cm="1">
        <f t="array" aca="1" ref="N102" ca="1">INDIRECT("'"&amp;C102&amp;"'!N110")</f>
        <v>#REF!</v>
      </c>
      <c r="O102" s="248"/>
      <c r="P102" s="249"/>
    </row>
    <row r="103" spans="2:16" s="15" customFormat="1" ht="35.1" customHeight="1">
      <c r="B103" s="543">
        <v>98</v>
      </c>
      <c r="C103" s="574" t="s">
        <v>434</v>
      </c>
      <c r="D103" s="605" t="e" cm="1">
        <f t="array" aca="1" ref="D103" ca="1">INDIRECT("'"&amp;C103&amp;"'!L33")</f>
        <v>#REF!</v>
      </c>
      <c r="E103" s="605"/>
      <c r="F103" s="606"/>
      <c r="G103" s="608" t="e" cm="1">
        <f t="array" aca="1" ref="G103" ca="1">INDIRECT("'"&amp;C103&amp;"'!C33")</f>
        <v>#REF!</v>
      </c>
      <c r="H103" s="607"/>
      <c r="I103" s="607" t="e" cm="1">
        <f t="array" aca="1" ref="I103" ca="1">INDIRECT("'"&amp;C103&amp;"'!N53")</f>
        <v>#REF!</v>
      </c>
      <c r="J103" s="607" t="e" cm="1">
        <f t="array" aca="1" ref="J103" ca="1">INDIRECT("'"&amp;C103&amp;"'!N73")</f>
        <v>#REF!</v>
      </c>
      <c r="K103" s="607" t="e" cm="1">
        <f t="array" aca="1" ref="K103" ca="1">INDIRECT("'"&amp;C103&amp;"'!N83")</f>
        <v>#REF!</v>
      </c>
      <c r="L103" s="607" t="e" cm="1">
        <f t="array" aca="1" ref="L103" ca="1">INDIRECT("'"&amp;C103&amp;"'!N98")</f>
        <v>#REF!</v>
      </c>
      <c r="M103" s="607" t="e" cm="1">
        <f t="array" aca="1" ref="M103" ca="1">INDIRECT("'"&amp;C103&amp;"'!N100")</f>
        <v>#REF!</v>
      </c>
      <c r="N103" s="635" t="e" cm="1">
        <f t="array" aca="1" ref="N103" ca="1">INDIRECT("'"&amp;C103&amp;"'!N110")</f>
        <v>#REF!</v>
      </c>
      <c r="O103" s="248"/>
      <c r="P103" s="249"/>
    </row>
    <row r="104" spans="2:16" s="15" customFormat="1" ht="35.1" customHeight="1">
      <c r="B104" s="543">
        <v>99</v>
      </c>
      <c r="C104" s="574" t="s">
        <v>435</v>
      </c>
      <c r="D104" s="605" t="e" cm="1">
        <f t="array" aca="1" ref="D104" ca="1">INDIRECT("'"&amp;C104&amp;"'!L33")</f>
        <v>#REF!</v>
      </c>
      <c r="E104" s="605"/>
      <c r="F104" s="606"/>
      <c r="G104" s="608" t="e" cm="1">
        <f t="array" aca="1" ref="G104" ca="1">INDIRECT("'"&amp;C104&amp;"'!C33")</f>
        <v>#REF!</v>
      </c>
      <c r="H104" s="607"/>
      <c r="I104" s="607" t="e" cm="1">
        <f t="array" aca="1" ref="I104" ca="1">INDIRECT("'"&amp;C104&amp;"'!N53")</f>
        <v>#REF!</v>
      </c>
      <c r="J104" s="607" t="e" cm="1">
        <f t="array" aca="1" ref="J104" ca="1">INDIRECT("'"&amp;C104&amp;"'!N73")</f>
        <v>#REF!</v>
      </c>
      <c r="K104" s="607" t="e" cm="1">
        <f t="array" aca="1" ref="K104" ca="1">INDIRECT("'"&amp;C104&amp;"'!N83")</f>
        <v>#REF!</v>
      </c>
      <c r="L104" s="607" t="e" cm="1">
        <f t="array" aca="1" ref="L104" ca="1">INDIRECT("'"&amp;C104&amp;"'!N98")</f>
        <v>#REF!</v>
      </c>
      <c r="M104" s="607" t="e" cm="1">
        <f t="array" aca="1" ref="M104" ca="1">INDIRECT("'"&amp;C104&amp;"'!N100")</f>
        <v>#REF!</v>
      </c>
      <c r="N104" s="635" t="e" cm="1">
        <f t="array" aca="1" ref="N104" ca="1">INDIRECT("'"&amp;C104&amp;"'!N110")</f>
        <v>#REF!</v>
      </c>
      <c r="O104" s="248"/>
      <c r="P104" s="249"/>
    </row>
    <row r="105" spans="2:16" s="15" customFormat="1" ht="35.1" customHeight="1">
      <c r="B105" s="543">
        <v>100</v>
      </c>
      <c r="C105" s="574" t="s">
        <v>436</v>
      </c>
      <c r="D105" s="605" t="e" cm="1">
        <f t="array" aca="1" ref="D105" ca="1">INDIRECT("'"&amp;C105&amp;"'!L33")</f>
        <v>#REF!</v>
      </c>
      <c r="E105" s="605"/>
      <c r="F105" s="606"/>
      <c r="G105" s="608" t="e" cm="1">
        <f t="array" aca="1" ref="G105" ca="1">INDIRECT("'"&amp;C105&amp;"'!C33")</f>
        <v>#REF!</v>
      </c>
      <c r="H105" s="607"/>
      <c r="I105" s="607" t="e" cm="1">
        <f t="array" aca="1" ref="I105" ca="1">INDIRECT("'"&amp;C105&amp;"'!N53")</f>
        <v>#REF!</v>
      </c>
      <c r="J105" s="607" t="e" cm="1">
        <f t="array" aca="1" ref="J105" ca="1">INDIRECT("'"&amp;C105&amp;"'!N73")</f>
        <v>#REF!</v>
      </c>
      <c r="K105" s="607" t="e" cm="1">
        <f t="array" aca="1" ref="K105" ca="1">INDIRECT("'"&amp;C105&amp;"'!N83")</f>
        <v>#REF!</v>
      </c>
      <c r="L105" s="607" t="e" cm="1">
        <f t="array" aca="1" ref="L105" ca="1">INDIRECT("'"&amp;C105&amp;"'!N98")</f>
        <v>#REF!</v>
      </c>
      <c r="M105" s="607" t="e" cm="1">
        <f t="array" aca="1" ref="M105" ca="1">INDIRECT("'"&amp;C105&amp;"'!N100")</f>
        <v>#REF!</v>
      </c>
      <c r="N105" s="635" t="e" cm="1">
        <f t="array" aca="1" ref="N105" ca="1">INDIRECT("'"&amp;C105&amp;"'!N110")</f>
        <v>#REF!</v>
      </c>
      <c r="O105" s="248"/>
      <c r="P105" s="249"/>
    </row>
    <row r="106" spans="2:16" s="15" customFormat="1" ht="28.35" customHeight="1">
      <c r="B106" s="543">
        <v>101</v>
      </c>
      <c r="C106" s="573" t="s">
        <v>437</v>
      </c>
      <c r="D106" s="605" t="e" cm="1">
        <f t="array" aca="1" ref="D106" ca="1">INDIRECT("'"&amp;C106&amp;"'!L33")</f>
        <v>#REF!</v>
      </c>
      <c r="E106" s="605" t="s">
        <v>337</v>
      </c>
      <c r="F106" s="606" t="str">
        <f t="shared" si="1"/>
        <v>='330.1.1'!C$33$</v>
      </c>
      <c r="G106" s="608" t="e" cm="1">
        <f t="array" aca="1" ref="G106" ca="1">INDIRECT("'"&amp;C106&amp;"'!C33")</f>
        <v>#REF!</v>
      </c>
      <c r="H106" s="607"/>
      <c r="I106" s="607" t="e" cm="1">
        <f t="array" aca="1" ref="I106" ca="1">INDIRECT("'"&amp;C106&amp;"'!N53")</f>
        <v>#REF!</v>
      </c>
      <c r="J106" s="607" t="e" cm="1">
        <f t="array" aca="1" ref="J106" ca="1">INDIRECT("'"&amp;C106&amp;"'!N73")</f>
        <v>#REF!</v>
      </c>
      <c r="K106" s="607" t="e" cm="1">
        <f t="array" aca="1" ref="K106" ca="1">INDIRECT("'"&amp;C106&amp;"'!N83")</f>
        <v>#REF!</v>
      </c>
      <c r="L106" s="607" t="e" cm="1">
        <f t="array" aca="1" ref="L106" ca="1">INDIRECT("'"&amp;C106&amp;"'!N98")</f>
        <v>#REF!</v>
      </c>
      <c r="M106" s="607" t="e" cm="1">
        <f t="array" aca="1" ref="M106" ca="1">INDIRECT("'"&amp;C106&amp;"'!N100")</f>
        <v>#REF!</v>
      </c>
      <c r="N106" s="635" t="e" cm="1">
        <f t="array" aca="1" ref="N106" ca="1">INDIRECT("'"&amp;C106&amp;"'!N110")</f>
        <v>#REF!</v>
      </c>
      <c r="O106" s="248"/>
      <c r="P106" s="249"/>
    </row>
    <row r="107" spans="2:16" s="15" customFormat="1" ht="28.35" customHeight="1">
      <c r="B107" s="543">
        <v>102</v>
      </c>
      <c r="C107" s="574" t="s">
        <v>438</v>
      </c>
      <c r="D107" s="605" t="e" cm="1">
        <f t="array" aca="1" ref="D107" ca="1">INDIRECT("'"&amp;C107&amp;"'!L33")</f>
        <v>#REF!</v>
      </c>
      <c r="E107" s="605" t="s">
        <v>337</v>
      </c>
      <c r="F107" s="606" t="str">
        <f t="shared" si="1"/>
        <v>='330.1.2'!C$33$</v>
      </c>
      <c r="G107" s="608" t="e" cm="1">
        <f t="array" aca="1" ref="G107" ca="1">INDIRECT("'"&amp;C107&amp;"'!C33")</f>
        <v>#REF!</v>
      </c>
      <c r="H107" s="607"/>
      <c r="I107" s="607" t="e" cm="1">
        <f t="array" aca="1" ref="I107" ca="1">INDIRECT("'"&amp;C107&amp;"'!N53")</f>
        <v>#REF!</v>
      </c>
      <c r="J107" s="607" t="e" cm="1">
        <f t="array" aca="1" ref="J107" ca="1">INDIRECT("'"&amp;C107&amp;"'!N73")</f>
        <v>#REF!</v>
      </c>
      <c r="K107" s="607" t="e" cm="1">
        <f t="array" aca="1" ref="K107" ca="1">INDIRECT("'"&amp;C107&amp;"'!N83")</f>
        <v>#REF!</v>
      </c>
      <c r="L107" s="607" t="e" cm="1">
        <f t="array" aca="1" ref="L107" ca="1">INDIRECT("'"&amp;C107&amp;"'!N98")</f>
        <v>#REF!</v>
      </c>
      <c r="M107" s="607" t="e" cm="1">
        <f t="array" aca="1" ref="M107" ca="1">INDIRECT("'"&amp;C107&amp;"'!N100")</f>
        <v>#REF!</v>
      </c>
      <c r="N107" s="635" t="e" cm="1">
        <f t="array" aca="1" ref="N107" ca="1">INDIRECT("'"&amp;C107&amp;"'!N110")</f>
        <v>#REF!</v>
      </c>
      <c r="O107" s="248"/>
      <c r="P107" s="249"/>
    </row>
    <row r="108" spans="2:16" s="15" customFormat="1" ht="28.35" customHeight="1">
      <c r="B108" s="543">
        <v>103</v>
      </c>
      <c r="C108" s="573" t="s">
        <v>439</v>
      </c>
      <c r="D108" s="605" t="e" cm="1">
        <f t="array" aca="1" ref="D108" ca="1">INDIRECT("'"&amp;C108&amp;"'!L33")</f>
        <v>#REF!</v>
      </c>
      <c r="E108" s="605" t="s">
        <v>337</v>
      </c>
      <c r="F108" s="606" t="str">
        <f t="shared" si="1"/>
        <v>='330.2.1'!C$33$</v>
      </c>
      <c r="G108" s="608" t="e" cm="1">
        <f t="array" aca="1" ref="G108" ca="1">INDIRECT("'"&amp;C108&amp;"'!C33")</f>
        <v>#REF!</v>
      </c>
      <c r="H108" s="607"/>
      <c r="I108" s="607" t="e" cm="1">
        <f t="array" aca="1" ref="I108" ca="1">INDIRECT("'"&amp;C108&amp;"'!N53")</f>
        <v>#REF!</v>
      </c>
      <c r="J108" s="607" t="e" cm="1">
        <f t="array" aca="1" ref="J108" ca="1">INDIRECT("'"&amp;C108&amp;"'!N73")</f>
        <v>#REF!</v>
      </c>
      <c r="K108" s="607" t="e" cm="1">
        <f t="array" aca="1" ref="K108" ca="1">INDIRECT("'"&amp;C108&amp;"'!N83")</f>
        <v>#REF!</v>
      </c>
      <c r="L108" s="607" t="e" cm="1">
        <f t="array" aca="1" ref="L108" ca="1">INDIRECT("'"&amp;C108&amp;"'!N98")</f>
        <v>#REF!</v>
      </c>
      <c r="M108" s="607" t="e" cm="1">
        <f t="array" aca="1" ref="M108" ca="1">INDIRECT("'"&amp;C108&amp;"'!N100")</f>
        <v>#REF!</v>
      </c>
      <c r="N108" s="635" t="e" cm="1">
        <f t="array" aca="1" ref="N108" ca="1">INDIRECT("'"&amp;C108&amp;"'!N110")</f>
        <v>#REF!</v>
      </c>
      <c r="O108" s="248"/>
      <c r="P108" s="249"/>
    </row>
    <row r="109" spans="2:16" s="15" customFormat="1" ht="28.35" customHeight="1">
      <c r="B109" s="543">
        <v>104</v>
      </c>
      <c r="C109" s="574" t="s">
        <v>440</v>
      </c>
      <c r="D109" s="605" t="e" cm="1">
        <f t="array" aca="1" ref="D109" ca="1">INDIRECT("'"&amp;C109&amp;"'!L33")</f>
        <v>#REF!</v>
      </c>
      <c r="E109" s="605" t="s">
        <v>337</v>
      </c>
      <c r="F109" s="606" t="str">
        <f t="shared" si="1"/>
        <v>='330.2.2'!C$33$</v>
      </c>
      <c r="G109" s="608" t="e" cm="1">
        <f t="array" aca="1" ref="G109" ca="1">INDIRECT("'"&amp;C109&amp;"'!C33")</f>
        <v>#REF!</v>
      </c>
      <c r="H109" s="607"/>
      <c r="I109" s="607" t="e" cm="1">
        <f t="array" aca="1" ref="I109" ca="1">INDIRECT("'"&amp;C109&amp;"'!N53")</f>
        <v>#REF!</v>
      </c>
      <c r="J109" s="607" t="e" cm="1">
        <f t="array" aca="1" ref="J109" ca="1">INDIRECT("'"&amp;C109&amp;"'!N73")</f>
        <v>#REF!</v>
      </c>
      <c r="K109" s="607" t="e" cm="1">
        <f t="array" aca="1" ref="K109" ca="1">INDIRECT("'"&amp;C109&amp;"'!N83")</f>
        <v>#REF!</v>
      </c>
      <c r="L109" s="607" t="e" cm="1">
        <f t="array" aca="1" ref="L109" ca="1">INDIRECT("'"&amp;C109&amp;"'!N98")</f>
        <v>#REF!</v>
      </c>
      <c r="M109" s="607" t="e" cm="1">
        <f t="array" aca="1" ref="M109" ca="1">INDIRECT("'"&amp;C109&amp;"'!N100")</f>
        <v>#REF!</v>
      </c>
      <c r="N109" s="635" t="e" cm="1">
        <f t="array" aca="1" ref="N109" ca="1">INDIRECT("'"&amp;C109&amp;"'!N110")</f>
        <v>#REF!</v>
      </c>
      <c r="O109" s="248"/>
      <c r="P109" s="249"/>
    </row>
    <row r="110" spans="2:16" s="15" customFormat="1" ht="28.35" customHeight="1">
      <c r="B110" s="543">
        <v>105</v>
      </c>
      <c r="C110" s="573" t="s">
        <v>441</v>
      </c>
      <c r="D110" s="605" t="e" cm="1">
        <f t="array" aca="1" ref="D110" ca="1">INDIRECT("'"&amp;C110&amp;"'!L33")</f>
        <v>#REF!</v>
      </c>
      <c r="E110" s="605" t="s">
        <v>337</v>
      </c>
      <c r="F110" s="606" t="str">
        <f t="shared" si="1"/>
        <v>='330.3.1'!C$33$</v>
      </c>
      <c r="G110" s="608" t="e" cm="1">
        <f t="array" aca="1" ref="G110" ca="1">INDIRECT("'"&amp;C110&amp;"'!C33")</f>
        <v>#REF!</v>
      </c>
      <c r="H110" s="607"/>
      <c r="I110" s="607" t="e" cm="1">
        <f t="array" aca="1" ref="I110" ca="1">INDIRECT("'"&amp;C110&amp;"'!N53")</f>
        <v>#REF!</v>
      </c>
      <c r="J110" s="607" t="e" cm="1">
        <f t="array" aca="1" ref="J110" ca="1">INDIRECT("'"&amp;C110&amp;"'!N73")</f>
        <v>#REF!</v>
      </c>
      <c r="K110" s="607" t="e" cm="1">
        <f t="array" aca="1" ref="K110" ca="1">INDIRECT("'"&amp;C110&amp;"'!N83")</f>
        <v>#REF!</v>
      </c>
      <c r="L110" s="607" t="e" cm="1">
        <f t="array" aca="1" ref="L110" ca="1">INDIRECT("'"&amp;C110&amp;"'!N98")</f>
        <v>#REF!</v>
      </c>
      <c r="M110" s="607" t="e" cm="1">
        <f t="array" aca="1" ref="M110" ca="1">INDIRECT("'"&amp;C110&amp;"'!N100")</f>
        <v>#REF!</v>
      </c>
      <c r="N110" s="635" t="e" cm="1">
        <f t="array" aca="1" ref="N110" ca="1">INDIRECT("'"&amp;C110&amp;"'!N110")</f>
        <v>#REF!</v>
      </c>
      <c r="O110" s="248"/>
      <c r="P110" s="249"/>
    </row>
    <row r="111" spans="2:16" s="15" customFormat="1" ht="28.35" customHeight="1">
      <c r="B111" s="543">
        <v>106</v>
      </c>
      <c r="C111" s="574" t="s">
        <v>442</v>
      </c>
      <c r="D111" s="605" t="e" cm="1">
        <f t="array" aca="1" ref="D111" ca="1">INDIRECT("'"&amp;C111&amp;"'!L33")</f>
        <v>#REF!</v>
      </c>
      <c r="E111" s="605" t="s">
        <v>337</v>
      </c>
      <c r="F111" s="606" t="str">
        <f t="shared" si="1"/>
        <v>='330.3.2'!C$33$</v>
      </c>
      <c r="G111" s="608" t="e" cm="1">
        <f t="array" aca="1" ref="G111" ca="1">INDIRECT("'"&amp;C111&amp;"'!C33")</f>
        <v>#REF!</v>
      </c>
      <c r="H111" s="607"/>
      <c r="I111" s="607" t="e" cm="1">
        <f t="array" aca="1" ref="I111" ca="1">INDIRECT("'"&amp;C111&amp;"'!N53")</f>
        <v>#REF!</v>
      </c>
      <c r="J111" s="607" t="e" cm="1">
        <f t="array" aca="1" ref="J111" ca="1">INDIRECT("'"&amp;C111&amp;"'!N73")</f>
        <v>#REF!</v>
      </c>
      <c r="K111" s="607" t="e" cm="1">
        <f t="array" aca="1" ref="K111" ca="1">INDIRECT("'"&amp;C111&amp;"'!N83")</f>
        <v>#REF!</v>
      </c>
      <c r="L111" s="607" t="e" cm="1">
        <f t="array" aca="1" ref="L111" ca="1">INDIRECT("'"&amp;C111&amp;"'!N98")</f>
        <v>#REF!</v>
      </c>
      <c r="M111" s="607" t="e" cm="1">
        <f t="array" aca="1" ref="M111" ca="1">INDIRECT("'"&amp;C111&amp;"'!N100")</f>
        <v>#REF!</v>
      </c>
      <c r="N111" s="635" t="e" cm="1">
        <f t="array" aca="1" ref="N111" ca="1">INDIRECT("'"&amp;C111&amp;"'!N110")</f>
        <v>#REF!</v>
      </c>
      <c r="O111" s="248"/>
      <c r="P111" s="249"/>
    </row>
    <row r="112" spans="2:16" s="15" customFormat="1" ht="28.35" customHeight="1">
      <c r="B112" s="543">
        <v>107</v>
      </c>
      <c r="C112" s="574" t="s">
        <v>443</v>
      </c>
      <c r="D112" s="605" t="e" cm="1">
        <f t="array" aca="1" ref="D112" ca="1">INDIRECT("'"&amp;C112&amp;"'!L33")</f>
        <v>#REF!</v>
      </c>
      <c r="E112" s="605" t="s">
        <v>337</v>
      </c>
      <c r="F112" s="606" t="str">
        <f t="shared" si="1"/>
        <v>='330.4.1'!C$33$</v>
      </c>
      <c r="G112" s="608" t="e" cm="1">
        <f t="array" aca="1" ref="G112" ca="1">INDIRECT("'"&amp;C112&amp;"'!C33")</f>
        <v>#REF!</v>
      </c>
      <c r="H112" s="607"/>
      <c r="I112" s="607" t="e" cm="1">
        <f t="array" aca="1" ref="I112" ca="1">INDIRECT("'"&amp;C112&amp;"'!N53")</f>
        <v>#REF!</v>
      </c>
      <c r="J112" s="607" t="e" cm="1">
        <f t="array" aca="1" ref="J112" ca="1">INDIRECT("'"&amp;C112&amp;"'!N73")</f>
        <v>#REF!</v>
      </c>
      <c r="K112" s="607" t="e" cm="1">
        <f t="array" aca="1" ref="K112" ca="1">INDIRECT("'"&amp;C112&amp;"'!N83")</f>
        <v>#REF!</v>
      </c>
      <c r="L112" s="607" t="e" cm="1">
        <f t="array" aca="1" ref="L112" ca="1">INDIRECT("'"&amp;C112&amp;"'!N98")</f>
        <v>#REF!</v>
      </c>
      <c r="M112" s="607" t="e" cm="1">
        <f t="array" aca="1" ref="M112" ca="1">INDIRECT("'"&amp;C112&amp;"'!N100")</f>
        <v>#REF!</v>
      </c>
      <c r="N112" s="635" t="e" cm="1">
        <f t="array" aca="1" ref="N112" ca="1">INDIRECT("'"&amp;C112&amp;"'!N110")</f>
        <v>#REF!</v>
      </c>
      <c r="O112" s="248"/>
      <c r="P112" s="249"/>
    </row>
    <row r="113" spans="2:16" s="15" customFormat="1" ht="28.35" customHeight="1">
      <c r="B113" s="543">
        <v>108</v>
      </c>
      <c r="C113" s="573" t="s">
        <v>444</v>
      </c>
      <c r="D113" s="605" t="e" cm="1">
        <f t="array" aca="1" ref="D113" ca="1">INDIRECT("'"&amp;C113&amp;"'!L33")</f>
        <v>#REF!</v>
      </c>
      <c r="E113" s="605" t="s">
        <v>337</v>
      </c>
      <c r="F113" s="606" t="str">
        <f t="shared" si="1"/>
        <v>='330.4.2'!C$33$</v>
      </c>
      <c r="G113" s="608" t="e" cm="1">
        <f t="array" aca="1" ref="G113" ca="1">INDIRECT("'"&amp;C113&amp;"'!C33")</f>
        <v>#REF!</v>
      </c>
      <c r="H113" s="607"/>
      <c r="I113" s="607" t="e" cm="1">
        <f t="array" aca="1" ref="I113" ca="1">INDIRECT("'"&amp;C113&amp;"'!N53")</f>
        <v>#REF!</v>
      </c>
      <c r="J113" s="607" t="e" cm="1">
        <f t="array" aca="1" ref="J113" ca="1">INDIRECT("'"&amp;C113&amp;"'!N73")</f>
        <v>#REF!</v>
      </c>
      <c r="K113" s="607" t="e" cm="1">
        <f t="array" aca="1" ref="K113" ca="1">INDIRECT("'"&amp;C113&amp;"'!N83")</f>
        <v>#REF!</v>
      </c>
      <c r="L113" s="607" t="e" cm="1">
        <f t="array" aca="1" ref="L113" ca="1">INDIRECT("'"&amp;C113&amp;"'!N98")</f>
        <v>#REF!</v>
      </c>
      <c r="M113" s="607" t="e" cm="1">
        <f t="array" aca="1" ref="M113" ca="1">INDIRECT("'"&amp;C113&amp;"'!N100")</f>
        <v>#REF!</v>
      </c>
      <c r="N113" s="635" t="e" cm="1">
        <f t="array" aca="1" ref="N113" ca="1">INDIRECT("'"&amp;C113&amp;"'!N110")</f>
        <v>#REF!</v>
      </c>
      <c r="O113" s="248"/>
      <c r="P113" s="249"/>
    </row>
    <row r="114" spans="2:16" s="15" customFormat="1" ht="28.35" customHeight="1">
      <c r="B114" s="543">
        <v>109</v>
      </c>
      <c r="C114" s="574" t="s">
        <v>445</v>
      </c>
      <c r="D114" s="605" t="e" cm="1">
        <f t="array" aca="1" ref="D114" ca="1">INDIRECT("'"&amp;C114&amp;"'!L33")</f>
        <v>#REF!</v>
      </c>
      <c r="E114" s="605" t="s">
        <v>337</v>
      </c>
      <c r="F114" s="606" t="str">
        <f t="shared" si="1"/>
        <v>='330.5.1'!C$33$</v>
      </c>
      <c r="G114" s="608" t="e" cm="1">
        <f t="array" aca="1" ref="G114" ca="1">INDIRECT("'"&amp;C114&amp;"'!C33")</f>
        <v>#REF!</v>
      </c>
      <c r="H114" s="607"/>
      <c r="I114" s="607" t="e" cm="1">
        <f t="array" aca="1" ref="I114" ca="1">INDIRECT("'"&amp;C114&amp;"'!N53")</f>
        <v>#REF!</v>
      </c>
      <c r="J114" s="607" t="e" cm="1">
        <f t="array" aca="1" ref="J114" ca="1">INDIRECT("'"&amp;C114&amp;"'!N73")</f>
        <v>#REF!</v>
      </c>
      <c r="K114" s="607" t="e" cm="1">
        <f t="array" aca="1" ref="K114" ca="1">INDIRECT("'"&amp;C114&amp;"'!N83")</f>
        <v>#REF!</v>
      </c>
      <c r="L114" s="607" t="e" cm="1">
        <f t="array" aca="1" ref="L114" ca="1">INDIRECT("'"&amp;C114&amp;"'!N98")</f>
        <v>#REF!</v>
      </c>
      <c r="M114" s="607" t="e" cm="1">
        <f t="array" aca="1" ref="M114" ca="1">INDIRECT("'"&amp;C114&amp;"'!N100")</f>
        <v>#REF!</v>
      </c>
      <c r="N114" s="635" t="e" cm="1">
        <f t="array" aca="1" ref="N114" ca="1">INDIRECT("'"&amp;C114&amp;"'!N110")</f>
        <v>#REF!</v>
      </c>
      <c r="O114" s="248"/>
      <c r="P114" s="249"/>
    </row>
    <row r="115" spans="2:16" s="15" customFormat="1" ht="28.35" customHeight="1">
      <c r="B115" s="543">
        <v>110</v>
      </c>
      <c r="C115" s="573" t="s">
        <v>446</v>
      </c>
      <c r="D115" s="605" t="e" cm="1">
        <f t="array" aca="1" ref="D115" ca="1">INDIRECT("'"&amp;C115&amp;"'!L33")</f>
        <v>#REF!</v>
      </c>
      <c r="E115" s="605" t="s">
        <v>337</v>
      </c>
      <c r="F115" s="606" t="str">
        <f t="shared" si="1"/>
        <v>='330.5.2'!C$33$</v>
      </c>
      <c r="G115" s="608" t="e" cm="1">
        <f t="array" aca="1" ref="G115" ca="1">INDIRECT("'"&amp;C115&amp;"'!C33")</f>
        <v>#REF!</v>
      </c>
      <c r="H115" s="607"/>
      <c r="I115" s="607" t="e" cm="1">
        <f t="array" aca="1" ref="I115" ca="1">INDIRECT("'"&amp;C115&amp;"'!N53")</f>
        <v>#REF!</v>
      </c>
      <c r="J115" s="607" t="e" cm="1">
        <f t="array" aca="1" ref="J115" ca="1">INDIRECT("'"&amp;C115&amp;"'!N73")</f>
        <v>#REF!</v>
      </c>
      <c r="K115" s="607" t="e" cm="1">
        <f t="array" aca="1" ref="K115" ca="1">INDIRECT("'"&amp;C115&amp;"'!N83")</f>
        <v>#REF!</v>
      </c>
      <c r="L115" s="607" t="e" cm="1">
        <f t="array" aca="1" ref="L115" ca="1">INDIRECT("'"&amp;C115&amp;"'!N98")</f>
        <v>#REF!</v>
      </c>
      <c r="M115" s="607" t="e" cm="1">
        <f t="array" aca="1" ref="M115" ca="1">INDIRECT("'"&amp;C115&amp;"'!N100")</f>
        <v>#REF!</v>
      </c>
      <c r="N115" s="635" t="e" cm="1">
        <f t="array" aca="1" ref="N115" ca="1">INDIRECT("'"&amp;C115&amp;"'!N110")</f>
        <v>#REF!</v>
      </c>
      <c r="O115" s="248"/>
      <c r="P115" s="249"/>
    </row>
    <row r="116" spans="2:16" s="15" customFormat="1" ht="28.35" customHeight="1">
      <c r="B116" s="543">
        <v>111</v>
      </c>
      <c r="C116" s="574" t="s">
        <v>447</v>
      </c>
      <c r="D116" s="605" t="e" cm="1">
        <f t="array" aca="1" ref="D116" ca="1">INDIRECT("'"&amp;C116&amp;"'!L33")</f>
        <v>#REF!</v>
      </c>
      <c r="E116" s="605" t="s">
        <v>337</v>
      </c>
      <c r="F116" s="606" t="str">
        <f t="shared" si="1"/>
        <v>='330.6.1'!C$33$</v>
      </c>
      <c r="G116" s="608" t="e" cm="1">
        <f t="array" aca="1" ref="G116" ca="1">INDIRECT("'"&amp;C116&amp;"'!C33")</f>
        <v>#REF!</v>
      </c>
      <c r="H116" s="607"/>
      <c r="I116" s="607" t="e" cm="1">
        <f t="array" aca="1" ref="I116" ca="1">INDIRECT("'"&amp;C116&amp;"'!N53")</f>
        <v>#REF!</v>
      </c>
      <c r="J116" s="607" t="e" cm="1">
        <f t="array" aca="1" ref="J116" ca="1">INDIRECT("'"&amp;C116&amp;"'!N73")</f>
        <v>#REF!</v>
      </c>
      <c r="K116" s="607" t="e" cm="1">
        <f t="array" aca="1" ref="K116" ca="1">INDIRECT("'"&amp;C116&amp;"'!N83")</f>
        <v>#REF!</v>
      </c>
      <c r="L116" s="607" t="e" cm="1">
        <f t="array" aca="1" ref="L116" ca="1">INDIRECT("'"&amp;C116&amp;"'!N98")</f>
        <v>#REF!</v>
      </c>
      <c r="M116" s="607" t="e" cm="1">
        <f t="array" aca="1" ref="M116" ca="1">INDIRECT("'"&amp;C116&amp;"'!N100")</f>
        <v>#REF!</v>
      </c>
      <c r="N116" s="635" t="e" cm="1">
        <f t="array" aca="1" ref="N116" ca="1">INDIRECT("'"&amp;C116&amp;"'!N110")</f>
        <v>#REF!</v>
      </c>
      <c r="O116" s="248"/>
      <c r="P116" s="249"/>
    </row>
    <row r="117" spans="2:16" s="15" customFormat="1" ht="28.35" customHeight="1">
      <c r="B117" s="543">
        <v>112</v>
      </c>
      <c r="C117" s="573" t="s">
        <v>448</v>
      </c>
      <c r="D117" s="605" t="e" cm="1">
        <f t="array" aca="1" ref="D117" ca="1">INDIRECT("'"&amp;C117&amp;"'!L33")</f>
        <v>#REF!</v>
      </c>
      <c r="E117" s="605" t="s">
        <v>337</v>
      </c>
      <c r="F117" s="606" t="str">
        <f t="shared" si="1"/>
        <v>='330.6.2'!C$33$</v>
      </c>
      <c r="G117" s="608" t="e" cm="1">
        <f t="array" aca="1" ref="G117" ca="1">INDIRECT("'"&amp;C117&amp;"'!C33")</f>
        <v>#REF!</v>
      </c>
      <c r="H117" s="607"/>
      <c r="I117" s="607" t="e" cm="1">
        <f t="array" aca="1" ref="I117" ca="1">INDIRECT("'"&amp;C117&amp;"'!N53")</f>
        <v>#REF!</v>
      </c>
      <c r="J117" s="607" t="e" cm="1">
        <f t="array" aca="1" ref="J117" ca="1">INDIRECT("'"&amp;C117&amp;"'!N73")</f>
        <v>#REF!</v>
      </c>
      <c r="K117" s="607" t="e" cm="1">
        <f t="array" aca="1" ref="K117" ca="1">INDIRECT("'"&amp;C117&amp;"'!N83")</f>
        <v>#REF!</v>
      </c>
      <c r="L117" s="607" t="e" cm="1">
        <f t="array" aca="1" ref="L117" ca="1">INDIRECT("'"&amp;C117&amp;"'!N98")</f>
        <v>#REF!</v>
      </c>
      <c r="M117" s="607" t="e" cm="1">
        <f t="array" aca="1" ref="M117" ca="1">INDIRECT("'"&amp;C117&amp;"'!N100")</f>
        <v>#REF!</v>
      </c>
      <c r="N117" s="635" t="e" cm="1">
        <f t="array" aca="1" ref="N117" ca="1">INDIRECT("'"&amp;C117&amp;"'!N110")</f>
        <v>#REF!</v>
      </c>
      <c r="O117" s="248"/>
      <c r="P117" s="249"/>
    </row>
    <row r="118" spans="2:16" s="15" customFormat="1" ht="20.100000000000001" customHeight="1">
      <c r="B118" s="543">
        <v>113</v>
      </c>
      <c r="C118" s="574" t="s">
        <v>449</v>
      </c>
      <c r="D118" s="605" t="e" cm="1">
        <f t="array" aca="1" ref="D118" ca="1">INDIRECT("'"&amp;C118&amp;"'!L33")</f>
        <v>#REF!</v>
      </c>
      <c r="E118" s="605" t="s">
        <v>337</v>
      </c>
      <c r="F118" s="606" t="str">
        <f t="shared" si="1"/>
        <v>='340.1'!C$33$</v>
      </c>
      <c r="G118" s="608" t="e" cm="1">
        <f t="array" aca="1" ref="G118" ca="1">INDIRECT("'"&amp;C118&amp;"'!C33")</f>
        <v>#REF!</v>
      </c>
      <c r="H118" s="607"/>
      <c r="I118" s="607" t="e" cm="1">
        <f t="array" aca="1" ref="I118" ca="1">INDIRECT("'"&amp;C118&amp;"'!N53")</f>
        <v>#REF!</v>
      </c>
      <c r="J118" s="607" t="e" cm="1">
        <f t="array" aca="1" ref="J118" ca="1">INDIRECT("'"&amp;C118&amp;"'!N73")</f>
        <v>#REF!</v>
      </c>
      <c r="K118" s="607" t="e" cm="1">
        <f t="array" aca="1" ref="K118" ca="1">INDIRECT("'"&amp;C118&amp;"'!N83")</f>
        <v>#REF!</v>
      </c>
      <c r="L118" s="607" t="e" cm="1">
        <f t="array" aca="1" ref="L118" ca="1">INDIRECT("'"&amp;C118&amp;"'!N98")</f>
        <v>#REF!</v>
      </c>
      <c r="M118" s="607" t="e" cm="1">
        <f t="array" aca="1" ref="M118" ca="1">INDIRECT("'"&amp;C118&amp;"'!N100")</f>
        <v>#REF!</v>
      </c>
      <c r="N118" s="635" t="e" cm="1">
        <f t="array" aca="1" ref="N118" ca="1">INDIRECT("'"&amp;C118&amp;"'!N110")</f>
        <v>#REF!</v>
      </c>
      <c r="O118" s="248"/>
      <c r="P118" s="249"/>
    </row>
    <row r="119" spans="2:16" s="15" customFormat="1" ht="20.100000000000001" customHeight="1">
      <c r="B119" s="543">
        <v>114</v>
      </c>
      <c r="C119" s="573" t="s">
        <v>450</v>
      </c>
      <c r="D119" s="605" t="e" cm="1">
        <f t="array" aca="1" ref="D119" ca="1">INDIRECT("'"&amp;C119&amp;"'!L33")</f>
        <v>#REF!</v>
      </c>
      <c r="E119" s="605" t="s">
        <v>337</v>
      </c>
      <c r="F119" s="606" t="str">
        <f t="shared" si="1"/>
        <v>='340.2'!C$33$</v>
      </c>
      <c r="G119" s="608" t="e" cm="1">
        <f t="array" aca="1" ref="G119" ca="1">INDIRECT("'"&amp;C119&amp;"'!C33")</f>
        <v>#REF!</v>
      </c>
      <c r="H119" s="607"/>
      <c r="I119" s="607" t="e" cm="1">
        <f t="array" aca="1" ref="I119" ca="1">INDIRECT("'"&amp;C119&amp;"'!N53")</f>
        <v>#REF!</v>
      </c>
      <c r="J119" s="607" t="e" cm="1">
        <f t="array" aca="1" ref="J119" ca="1">INDIRECT("'"&amp;C119&amp;"'!N73")</f>
        <v>#REF!</v>
      </c>
      <c r="K119" s="607" t="e" cm="1">
        <f t="array" aca="1" ref="K119" ca="1">INDIRECT("'"&amp;C119&amp;"'!N83")</f>
        <v>#REF!</v>
      </c>
      <c r="L119" s="607" t="e" cm="1">
        <f t="array" aca="1" ref="L119" ca="1">INDIRECT("'"&amp;C119&amp;"'!N98")</f>
        <v>#REF!</v>
      </c>
      <c r="M119" s="607" t="e" cm="1">
        <f t="array" aca="1" ref="M119" ca="1">INDIRECT("'"&amp;C119&amp;"'!N100")</f>
        <v>#REF!</v>
      </c>
      <c r="N119" s="635" t="e" cm="1">
        <f t="array" aca="1" ref="N119" ca="1">INDIRECT("'"&amp;C119&amp;"'!N110")</f>
        <v>#REF!</v>
      </c>
      <c r="O119" s="248"/>
      <c r="P119" s="249"/>
    </row>
    <row r="120" spans="2:16" s="15" customFormat="1" ht="20.100000000000001" customHeight="1">
      <c r="B120" s="543">
        <v>115</v>
      </c>
      <c r="C120" s="574" t="s">
        <v>451</v>
      </c>
      <c r="D120" s="605" t="e" cm="1">
        <f t="array" aca="1" ref="D120" ca="1">INDIRECT("'"&amp;C120&amp;"'!L33")</f>
        <v>#REF!</v>
      </c>
      <c r="E120" s="605" t="s">
        <v>337</v>
      </c>
      <c r="F120" s="606" t="str">
        <f t="shared" si="1"/>
        <v>='340.3'!C$33$</v>
      </c>
      <c r="G120" s="608" t="e" cm="1">
        <f t="array" aca="1" ref="G120" ca="1">INDIRECT("'"&amp;C120&amp;"'!C33")</f>
        <v>#REF!</v>
      </c>
      <c r="H120" s="607"/>
      <c r="I120" s="607" t="e" cm="1">
        <f t="array" aca="1" ref="I120" ca="1">INDIRECT("'"&amp;C120&amp;"'!N53")</f>
        <v>#REF!</v>
      </c>
      <c r="J120" s="607" t="e" cm="1">
        <f t="array" aca="1" ref="J120" ca="1">INDIRECT("'"&amp;C120&amp;"'!N73")</f>
        <v>#REF!</v>
      </c>
      <c r="K120" s="607" t="e" cm="1">
        <f t="array" aca="1" ref="K120" ca="1">INDIRECT("'"&amp;C120&amp;"'!N83")</f>
        <v>#REF!</v>
      </c>
      <c r="L120" s="607" t="e" cm="1">
        <f t="array" aca="1" ref="L120" ca="1">INDIRECT("'"&amp;C120&amp;"'!N98")</f>
        <v>#REF!</v>
      </c>
      <c r="M120" s="607" t="e" cm="1">
        <f t="array" aca="1" ref="M120" ca="1">INDIRECT("'"&amp;C120&amp;"'!N100")</f>
        <v>#REF!</v>
      </c>
      <c r="N120" s="635" t="e" cm="1">
        <f t="array" aca="1" ref="N120" ca="1">INDIRECT("'"&amp;C120&amp;"'!N110")</f>
        <v>#REF!</v>
      </c>
      <c r="O120" s="248"/>
      <c r="P120" s="249"/>
    </row>
    <row r="121" spans="2:16" s="15" customFormat="1" ht="35.1" customHeight="1">
      <c r="B121" s="543">
        <v>116</v>
      </c>
      <c r="C121" s="577" t="s">
        <v>452</v>
      </c>
      <c r="D121" s="605" t="e" cm="1">
        <f t="array" aca="1" ref="D121" ca="1">INDIRECT("'"&amp;C121&amp;"'!L33")</f>
        <v>#REF!</v>
      </c>
      <c r="E121" s="605"/>
      <c r="F121" s="606"/>
      <c r="G121" s="608" t="e" cm="1">
        <f t="array" aca="1" ref="G121" ca="1">INDIRECT("'"&amp;C121&amp;"'!C33")</f>
        <v>#REF!</v>
      </c>
      <c r="H121" s="607"/>
      <c r="I121" s="607" t="e" cm="1">
        <f t="array" aca="1" ref="I121" ca="1">INDIRECT("'"&amp;C121&amp;"'!N53")</f>
        <v>#REF!</v>
      </c>
      <c r="J121" s="607" t="e" cm="1">
        <f t="array" aca="1" ref="J121" ca="1">INDIRECT("'"&amp;C121&amp;"'!N73")</f>
        <v>#REF!</v>
      </c>
      <c r="K121" s="607" t="e" cm="1">
        <f t="array" aca="1" ref="K121" ca="1">INDIRECT("'"&amp;C121&amp;"'!N83")</f>
        <v>#REF!</v>
      </c>
      <c r="L121" s="607" t="e" cm="1">
        <f t="array" aca="1" ref="L121" ca="1">INDIRECT("'"&amp;C121&amp;"'!N98")</f>
        <v>#REF!</v>
      </c>
      <c r="M121" s="607" t="e" cm="1">
        <f t="array" aca="1" ref="M121" ca="1">INDIRECT("'"&amp;C121&amp;"'!N100")</f>
        <v>#REF!</v>
      </c>
      <c r="N121" s="635" t="e" cm="1">
        <f t="array" aca="1" ref="N121" ca="1">INDIRECT("'"&amp;C121&amp;"'!N110")</f>
        <v>#REF!</v>
      </c>
      <c r="O121" s="248"/>
      <c r="P121" s="249"/>
    </row>
    <row r="122" spans="2:16" s="15" customFormat="1" ht="35.1" customHeight="1">
      <c r="B122" s="543">
        <v>117</v>
      </c>
      <c r="C122" s="576" t="s">
        <v>453</v>
      </c>
      <c r="D122" s="605" t="e" cm="1">
        <f t="array" aca="1" ref="D122" ca="1">INDIRECT("'"&amp;C122&amp;"'!L33")</f>
        <v>#REF!</v>
      </c>
      <c r="E122" s="605"/>
      <c r="F122" s="606"/>
      <c r="G122" s="608" t="e" cm="1">
        <f t="array" aca="1" ref="G122" ca="1">INDIRECT("'"&amp;C122&amp;"'!C33")</f>
        <v>#REF!</v>
      </c>
      <c r="H122" s="607"/>
      <c r="I122" s="607" t="e" cm="1">
        <f t="array" aca="1" ref="I122" ca="1">INDIRECT("'"&amp;C122&amp;"'!N53")</f>
        <v>#REF!</v>
      </c>
      <c r="J122" s="607" t="e" cm="1">
        <f t="array" aca="1" ref="J122" ca="1">INDIRECT("'"&amp;C122&amp;"'!N73")</f>
        <v>#REF!</v>
      </c>
      <c r="K122" s="607" t="e" cm="1">
        <f t="array" aca="1" ref="K122" ca="1">INDIRECT("'"&amp;C122&amp;"'!N83")</f>
        <v>#REF!</v>
      </c>
      <c r="L122" s="607" t="e" cm="1">
        <f t="array" aca="1" ref="L122" ca="1">INDIRECT("'"&amp;C122&amp;"'!N98")</f>
        <v>#REF!</v>
      </c>
      <c r="M122" s="607" t="e" cm="1">
        <f t="array" aca="1" ref="M122" ca="1">INDIRECT("'"&amp;C122&amp;"'!N100")</f>
        <v>#REF!</v>
      </c>
      <c r="N122" s="635" t="e" cm="1">
        <f t="array" aca="1" ref="N122" ca="1">INDIRECT("'"&amp;C122&amp;"'!N110")</f>
        <v>#REF!</v>
      </c>
      <c r="O122" s="248"/>
      <c r="P122" s="249"/>
    </row>
    <row r="123" spans="2:16" s="15" customFormat="1" ht="50.1" customHeight="1">
      <c r="B123" s="543">
        <v>118</v>
      </c>
      <c r="C123" s="573" t="s">
        <v>454</v>
      </c>
      <c r="D123" s="605" t="e" cm="1">
        <f t="array" aca="1" ref="D123" ca="1">INDIRECT("'"&amp;C123&amp;"'!L33")</f>
        <v>#REF!</v>
      </c>
      <c r="E123" s="605" t="s">
        <v>337</v>
      </c>
      <c r="F123" s="606" t="str">
        <f t="shared" si="1"/>
        <v>='350.1'!C$33$</v>
      </c>
      <c r="G123" s="608" t="e" cm="1">
        <f t="array" aca="1" ref="G123" ca="1">INDIRECT("'"&amp;C123&amp;"'!C33")</f>
        <v>#REF!</v>
      </c>
      <c r="H123" s="607"/>
      <c r="I123" s="607" t="e" cm="1">
        <f t="array" aca="1" ref="I123" ca="1">INDIRECT("'"&amp;C123&amp;"'!N53")</f>
        <v>#REF!</v>
      </c>
      <c r="J123" s="607" t="e" cm="1">
        <f t="array" aca="1" ref="J123" ca="1">INDIRECT("'"&amp;C123&amp;"'!N73")</f>
        <v>#REF!</v>
      </c>
      <c r="K123" s="607" t="e" cm="1">
        <f t="array" aca="1" ref="K123" ca="1">INDIRECT("'"&amp;C123&amp;"'!N83")</f>
        <v>#REF!</v>
      </c>
      <c r="L123" s="607" t="e" cm="1">
        <f t="array" aca="1" ref="L123" ca="1">INDIRECT("'"&amp;C123&amp;"'!N98")</f>
        <v>#REF!</v>
      </c>
      <c r="M123" s="607" t="e" cm="1">
        <f t="array" aca="1" ref="M123" ca="1">INDIRECT("'"&amp;C123&amp;"'!N100")</f>
        <v>#REF!</v>
      </c>
      <c r="N123" s="635" t="e" cm="1">
        <f t="array" aca="1" ref="N123" ca="1">INDIRECT("'"&amp;C123&amp;"'!N110")</f>
        <v>#REF!</v>
      </c>
      <c r="O123" s="248"/>
      <c r="P123" s="249"/>
    </row>
    <row r="124" spans="2:16" s="15" customFormat="1" ht="50.1" customHeight="1">
      <c r="B124" s="543">
        <v>119</v>
      </c>
      <c r="C124" s="574" t="s">
        <v>455</v>
      </c>
      <c r="D124" s="605" t="e" cm="1">
        <f t="array" aca="1" ref="D124" ca="1">INDIRECT("'"&amp;C124&amp;"'!L33")</f>
        <v>#REF!</v>
      </c>
      <c r="E124" s="605" t="s">
        <v>337</v>
      </c>
      <c r="F124" s="606" t="str">
        <f t="shared" si="1"/>
        <v>='350.2'!C$33$</v>
      </c>
      <c r="G124" s="608" t="e" cm="1">
        <f t="array" aca="1" ref="G124" ca="1">INDIRECT("'"&amp;C124&amp;"'!C33")</f>
        <v>#REF!</v>
      </c>
      <c r="H124" s="607"/>
      <c r="I124" s="607" t="e" cm="1">
        <f t="array" aca="1" ref="I124" ca="1">INDIRECT("'"&amp;C124&amp;"'!N53")</f>
        <v>#REF!</v>
      </c>
      <c r="J124" s="607" t="e" cm="1">
        <f t="array" aca="1" ref="J124" ca="1">INDIRECT("'"&amp;C124&amp;"'!N73")</f>
        <v>#REF!</v>
      </c>
      <c r="K124" s="607" t="e" cm="1">
        <f t="array" aca="1" ref="K124" ca="1">INDIRECT("'"&amp;C124&amp;"'!N83")</f>
        <v>#REF!</v>
      </c>
      <c r="L124" s="607" t="e" cm="1">
        <f t="array" aca="1" ref="L124" ca="1">INDIRECT("'"&amp;C124&amp;"'!N98")</f>
        <v>#REF!</v>
      </c>
      <c r="M124" s="607" t="e" cm="1">
        <f t="array" aca="1" ref="M124" ca="1">INDIRECT("'"&amp;C124&amp;"'!N100")</f>
        <v>#REF!</v>
      </c>
      <c r="N124" s="635" t="e" cm="1">
        <f t="array" aca="1" ref="N124" ca="1">INDIRECT("'"&amp;C124&amp;"'!N110")</f>
        <v>#REF!</v>
      </c>
      <c r="O124" s="248"/>
      <c r="P124" s="249"/>
    </row>
    <row r="125" spans="2:16" s="15" customFormat="1" ht="50.1" customHeight="1">
      <c r="B125" s="543">
        <v>120</v>
      </c>
      <c r="C125" s="573" t="s">
        <v>456</v>
      </c>
      <c r="D125" s="605" t="e" cm="1">
        <f t="array" aca="1" ref="D125" ca="1">INDIRECT("'"&amp;C125&amp;"'!L33")</f>
        <v>#REF!</v>
      </c>
      <c r="E125" s="605" t="s">
        <v>337</v>
      </c>
      <c r="F125" s="606" t="str">
        <f t="shared" si="1"/>
        <v>='350.3'!C$33$</v>
      </c>
      <c r="G125" s="608" t="e" cm="1">
        <f t="array" aca="1" ref="G125" ca="1">INDIRECT("'"&amp;C125&amp;"'!C33")</f>
        <v>#REF!</v>
      </c>
      <c r="H125" s="607"/>
      <c r="I125" s="607" t="e" cm="1">
        <f t="array" aca="1" ref="I125" ca="1">INDIRECT("'"&amp;C125&amp;"'!N53")</f>
        <v>#REF!</v>
      </c>
      <c r="J125" s="607" t="e" cm="1">
        <f t="array" aca="1" ref="J125" ca="1">INDIRECT("'"&amp;C125&amp;"'!N73")</f>
        <v>#REF!</v>
      </c>
      <c r="K125" s="607" t="e" cm="1">
        <f t="array" aca="1" ref="K125" ca="1">INDIRECT("'"&amp;C125&amp;"'!N83")</f>
        <v>#REF!</v>
      </c>
      <c r="L125" s="607" t="e" cm="1">
        <f t="array" aca="1" ref="L125" ca="1">INDIRECT("'"&amp;C125&amp;"'!N98")</f>
        <v>#REF!</v>
      </c>
      <c r="M125" s="607" t="e" cm="1">
        <f t="array" aca="1" ref="M125" ca="1">INDIRECT("'"&amp;C125&amp;"'!N100")</f>
        <v>#REF!</v>
      </c>
      <c r="N125" s="635" t="e" cm="1">
        <f t="array" aca="1" ref="N125" ca="1">INDIRECT("'"&amp;C125&amp;"'!N110")</f>
        <v>#REF!</v>
      </c>
      <c r="O125" s="248"/>
      <c r="P125" s="249"/>
    </row>
    <row r="126" spans="2:16" s="15" customFormat="1" ht="50.1" customHeight="1">
      <c r="B126" s="543">
        <v>121</v>
      </c>
      <c r="C126" s="574" t="s">
        <v>457</v>
      </c>
      <c r="D126" s="605" t="e" cm="1">
        <f t="array" aca="1" ref="D126" ca="1">INDIRECT("'"&amp;C126&amp;"'!L33")</f>
        <v>#REF!</v>
      </c>
      <c r="E126" s="605" t="s">
        <v>337</v>
      </c>
      <c r="F126" s="606" t="str">
        <f t="shared" si="1"/>
        <v>='350.4'!C$33$</v>
      </c>
      <c r="G126" s="608" t="e" cm="1">
        <f t="array" aca="1" ref="G126" ca="1">INDIRECT("'"&amp;C126&amp;"'!C33")</f>
        <v>#REF!</v>
      </c>
      <c r="H126" s="607"/>
      <c r="I126" s="607" t="e" cm="1">
        <f t="array" aca="1" ref="I126" ca="1">INDIRECT("'"&amp;C126&amp;"'!N53")</f>
        <v>#REF!</v>
      </c>
      <c r="J126" s="607" t="e" cm="1">
        <f t="array" aca="1" ref="J126" ca="1">INDIRECT("'"&amp;C126&amp;"'!N73")</f>
        <v>#REF!</v>
      </c>
      <c r="K126" s="607" t="e" cm="1">
        <f t="array" aca="1" ref="K126" ca="1">INDIRECT("'"&amp;C126&amp;"'!N83")</f>
        <v>#REF!</v>
      </c>
      <c r="L126" s="607" t="e" cm="1">
        <f t="array" aca="1" ref="L126" ca="1">INDIRECT("'"&amp;C126&amp;"'!N98")</f>
        <v>#REF!</v>
      </c>
      <c r="M126" s="607" t="e" cm="1">
        <f t="array" aca="1" ref="M126" ca="1">INDIRECT("'"&amp;C126&amp;"'!N100")</f>
        <v>#REF!</v>
      </c>
      <c r="N126" s="635" t="e" cm="1">
        <f t="array" aca="1" ref="N126" ca="1">INDIRECT("'"&amp;C126&amp;"'!N110")</f>
        <v>#REF!</v>
      </c>
      <c r="O126" s="248"/>
      <c r="P126" s="249"/>
    </row>
    <row r="127" spans="2:16" s="15" customFormat="1" ht="50.1" customHeight="1">
      <c r="B127" s="543">
        <v>122</v>
      </c>
      <c r="C127" s="574" t="s">
        <v>458</v>
      </c>
      <c r="D127" s="605" t="e" cm="1">
        <f t="array" aca="1" ref="D127" ca="1">INDIRECT("'"&amp;C127&amp;"'!L33")</f>
        <v>#REF!</v>
      </c>
      <c r="E127" s="605"/>
      <c r="F127" s="606"/>
      <c r="G127" s="608" t="e" cm="1">
        <f t="array" aca="1" ref="G127" ca="1">INDIRECT("'"&amp;C127&amp;"'!C33")</f>
        <v>#REF!</v>
      </c>
      <c r="H127" s="607"/>
      <c r="I127" s="607" t="e" cm="1">
        <f t="array" aca="1" ref="I127" ca="1">INDIRECT("'"&amp;C127&amp;"'!N53")</f>
        <v>#REF!</v>
      </c>
      <c r="J127" s="607" t="e" cm="1">
        <f t="array" aca="1" ref="J127" ca="1">INDIRECT("'"&amp;C127&amp;"'!N73")</f>
        <v>#REF!</v>
      </c>
      <c r="K127" s="607" t="e" cm="1">
        <f t="array" aca="1" ref="K127" ca="1">INDIRECT("'"&amp;C127&amp;"'!N83")</f>
        <v>#REF!</v>
      </c>
      <c r="L127" s="607" t="e" cm="1">
        <f t="array" aca="1" ref="L127" ca="1">INDIRECT("'"&amp;C127&amp;"'!N98")</f>
        <v>#REF!</v>
      </c>
      <c r="M127" s="607" t="e" cm="1">
        <f t="array" aca="1" ref="M127" ca="1">INDIRECT("'"&amp;C127&amp;"'!N100")</f>
        <v>#REF!</v>
      </c>
      <c r="N127" s="635" t="e" cm="1">
        <f t="array" aca="1" ref="N127" ca="1">INDIRECT("'"&amp;C127&amp;"'!N110")</f>
        <v>#REF!</v>
      </c>
      <c r="O127" s="248"/>
      <c r="P127" s="249"/>
    </row>
    <row r="128" spans="2:16" s="15" customFormat="1" ht="50.1" customHeight="1">
      <c r="B128" s="543">
        <v>123</v>
      </c>
      <c r="C128" s="574" t="s">
        <v>459</v>
      </c>
      <c r="D128" s="605" t="e" cm="1">
        <f t="array" aca="1" ref="D128" ca="1">INDIRECT("'"&amp;C128&amp;"'!L33")</f>
        <v>#REF!</v>
      </c>
      <c r="E128" s="605"/>
      <c r="F128" s="606"/>
      <c r="G128" s="608" t="e" cm="1">
        <f t="array" aca="1" ref="G128" ca="1">INDIRECT("'"&amp;C128&amp;"'!C33")</f>
        <v>#REF!</v>
      </c>
      <c r="H128" s="607"/>
      <c r="I128" s="607" t="e" cm="1">
        <f t="array" aca="1" ref="I128" ca="1">INDIRECT("'"&amp;C128&amp;"'!N53")</f>
        <v>#REF!</v>
      </c>
      <c r="J128" s="607" t="e" cm="1">
        <f t="array" aca="1" ref="J128" ca="1">INDIRECT("'"&amp;C128&amp;"'!N73")</f>
        <v>#REF!</v>
      </c>
      <c r="K128" s="607" t="e" cm="1">
        <f t="array" aca="1" ref="K128" ca="1">INDIRECT("'"&amp;C128&amp;"'!N83")</f>
        <v>#REF!</v>
      </c>
      <c r="L128" s="607" t="e" cm="1">
        <f t="array" aca="1" ref="L128" ca="1">INDIRECT("'"&amp;C128&amp;"'!N98")</f>
        <v>#REF!</v>
      </c>
      <c r="M128" s="607" t="e" cm="1">
        <f t="array" aca="1" ref="M128" ca="1">INDIRECT("'"&amp;C128&amp;"'!N100")</f>
        <v>#REF!</v>
      </c>
      <c r="N128" s="635" t="e" cm="1">
        <f t="array" aca="1" ref="N128" ca="1">INDIRECT("'"&amp;C128&amp;"'!N110")</f>
        <v>#REF!</v>
      </c>
      <c r="O128" s="248"/>
      <c r="P128" s="249"/>
    </row>
    <row r="129" spans="2:16" s="15" customFormat="1" ht="50.1" customHeight="1">
      <c r="B129" s="543">
        <v>124</v>
      </c>
      <c r="C129" s="574" t="s">
        <v>460</v>
      </c>
      <c r="D129" s="605" t="e" cm="1">
        <f t="array" aca="1" ref="D129" ca="1">INDIRECT("'"&amp;C129&amp;"'!L33")</f>
        <v>#REF!</v>
      </c>
      <c r="E129" s="605"/>
      <c r="F129" s="606"/>
      <c r="G129" s="608" t="e" cm="1">
        <f t="array" aca="1" ref="G129" ca="1">INDIRECT("'"&amp;C129&amp;"'!C33")</f>
        <v>#REF!</v>
      </c>
      <c r="H129" s="607"/>
      <c r="I129" s="607" t="e" cm="1">
        <f t="array" aca="1" ref="I129" ca="1">INDIRECT("'"&amp;C129&amp;"'!N53")</f>
        <v>#REF!</v>
      </c>
      <c r="J129" s="607" t="e" cm="1">
        <f t="array" aca="1" ref="J129" ca="1">INDIRECT("'"&amp;C129&amp;"'!N73")</f>
        <v>#REF!</v>
      </c>
      <c r="K129" s="607" t="e" cm="1">
        <f t="array" aca="1" ref="K129" ca="1">INDIRECT("'"&amp;C129&amp;"'!N83")</f>
        <v>#REF!</v>
      </c>
      <c r="L129" s="607" t="e" cm="1">
        <f t="array" aca="1" ref="L129" ca="1">INDIRECT("'"&amp;C129&amp;"'!N98")</f>
        <v>#REF!</v>
      </c>
      <c r="M129" s="607" t="e" cm="1">
        <f t="array" aca="1" ref="M129" ca="1">INDIRECT("'"&amp;C129&amp;"'!N100")</f>
        <v>#REF!</v>
      </c>
      <c r="N129" s="635" t="e" cm="1">
        <f t="array" aca="1" ref="N129" ca="1">INDIRECT("'"&amp;C129&amp;"'!N110")</f>
        <v>#REF!</v>
      </c>
      <c r="O129" s="248"/>
      <c r="P129" s="249"/>
    </row>
    <row r="130" spans="2:16" s="15" customFormat="1" ht="50.1" customHeight="1">
      <c r="B130" s="543">
        <v>125</v>
      </c>
      <c r="C130" s="574" t="s">
        <v>461</v>
      </c>
      <c r="D130" s="605" t="e" cm="1">
        <f t="array" aca="1" ref="D130" ca="1">INDIRECT("'"&amp;C130&amp;"'!L33")</f>
        <v>#REF!</v>
      </c>
      <c r="E130" s="605"/>
      <c r="F130" s="606"/>
      <c r="G130" s="608" t="e" cm="1">
        <f t="array" aca="1" ref="G130" ca="1">INDIRECT("'"&amp;C130&amp;"'!C33")</f>
        <v>#REF!</v>
      </c>
      <c r="H130" s="607"/>
      <c r="I130" s="607" t="e" cm="1">
        <f t="array" aca="1" ref="I130" ca="1">INDIRECT("'"&amp;C130&amp;"'!N53")</f>
        <v>#REF!</v>
      </c>
      <c r="J130" s="607" t="e" cm="1">
        <f t="array" aca="1" ref="J130" ca="1">INDIRECT("'"&amp;C130&amp;"'!N73")</f>
        <v>#REF!</v>
      </c>
      <c r="K130" s="607" t="e" cm="1">
        <f t="array" aca="1" ref="K130" ca="1">INDIRECT("'"&amp;C130&amp;"'!N83")</f>
        <v>#REF!</v>
      </c>
      <c r="L130" s="607" t="e" cm="1">
        <f t="array" aca="1" ref="L130" ca="1">INDIRECT("'"&amp;C130&amp;"'!N98")</f>
        <v>#REF!</v>
      </c>
      <c r="M130" s="607" t="e" cm="1">
        <f t="array" aca="1" ref="M130" ca="1">INDIRECT("'"&amp;C130&amp;"'!N100")</f>
        <v>#REF!</v>
      </c>
      <c r="N130" s="635" t="e" cm="1">
        <f t="array" aca="1" ref="N130" ca="1">INDIRECT("'"&amp;C130&amp;"'!N110")</f>
        <v>#REF!</v>
      </c>
      <c r="O130" s="248"/>
      <c r="P130" s="249"/>
    </row>
    <row r="131" spans="2:16" s="15" customFormat="1" ht="20.100000000000001" customHeight="1">
      <c r="B131" s="543">
        <v>126</v>
      </c>
      <c r="C131" s="574" t="s">
        <v>462</v>
      </c>
      <c r="D131" s="605" t="e" cm="1">
        <f t="array" aca="1" ref="D131" ca="1">INDIRECT("'"&amp;C131&amp;"'!L33")</f>
        <v>#REF!</v>
      </c>
      <c r="E131" s="605"/>
      <c r="F131" s="606"/>
      <c r="G131" s="608" t="e" cm="1">
        <f t="array" aca="1" ref="G131" ca="1">INDIRECT("'"&amp;C131&amp;"'!C33")</f>
        <v>#REF!</v>
      </c>
      <c r="H131" s="607"/>
      <c r="I131" s="607" t="e" cm="1">
        <f t="array" aca="1" ref="I131" ca="1">INDIRECT("'"&amp;C131&amp;"'!N53")</f>
        <v>#REF!</v>
      </c>
      <c r="J131" s="607" t="e" cm="1">
        <f t="array" aca="1" ref="J131" ca="1">INDIRECT("'"&amp;C131&amp;"'!N73")</f>
        <v>#REF!</v>
      </c>
      <c r="K131" s="607" t="e" cm="1">
        <f t="array" aca="1" ref="K131" ca="1">INDIRECT("'"&amp;C131&amp;"'!N83")</f>
        <v>#REF!</v>
      </c>
      <c r="L131" s="607" t="e" cm="1">
        <f t="array" aca="1" ref="L131" ca="1">INDIRECT("'"&amp;C131&amp;"'!N98")</f>
        <v>#REF!</v>
      </c>
      <c r="M131" s="607" t="e" cm="1">
        <f t="array" aca="1" ref="M131" ca="1">INDIRECT("'"&amp;C131&amp;"'!N100")</f>
        <v>#REF!</v>
      </c>
      <c r="N131" s="635" t="e" cm="1">
        <f t="array" aca="1" ref="N131" ca="1">INDIRECT("'"&amp;C131&amp;"'!N110")</f>
        <v>#REF!</v>
      </c>
      <c r="O131" s="248"/>
      <c r="P131" s="249"/>
    </row>
    <row r="132" spans="2:16" s="15" customFormat="1" ht="28.35" customHeight="1">
      <c r="B132" s="543">
        <v>127</v>
      </c>
      <c r="C132" s="574" t="s">
        <v>463</v>
      </c>
      <c r="D132" s="605" t="e" cm="1">
        <f t="array" aca="1" ref="D132" ca="1">INDIRECT("'"&amp;C132&amp;"'!L33")</f>
        <v>#REF!</v>
      </c>
      <c r="E132" s="605" t="s">
        <v>337</v>
      </c>
      <c r="F132" s="606" t="str">
        <f t="shared" si="1"/>
        <v>='410.1'!C$33$</v>
      </c>
      <c r="G132" s="608" t="e" cm="1">
        <f t="array" aca="1" ref="G132" ca="1">INDIRECT("'"&amp;C132&amp;"'!C33")</f>
        <v>#REF!</v>
      </c>
      <c r="H132" s="607"/>
      <c r="I132" s="607" t="e" cm="1">
        <f t="array" aca="1" ref="I132" ca="1">INDIRECT("'"&amp;C132&amp;"'!N53")</f>
        <v>#REF!</v>
      </c>
      <c r="J132" s="607" t="e" cm="1">
        <f t="array" aca="1" ref="J132" ca="1">INDIRECT("'"&amp;C132&amp;"'!N73")</f>
        <v>#REF!</v>
      </c>
      <c r="K132" s="607" t="e" cm="1">
        <f t="array" aca="1" ref="K132" ca="1">INDIRECT("'"&amp;C132&amp;"'!N83")</f>
        <v>#REF!</v>
      </c>
      <c r="L132" s="607" t="e" cm="1">
        <f t="array" aca="1" ref="L132" ca="1">INDIRECT("'"&amp;C132&amp;"'!N98")</f>
        <v>#REF!</v>
      </c>
      <c r="M132" s="607" t="e" cm="1">
        <f t="array" aca="1" ref="M132" ca="1">INDIRECT("'"&amp;C132&amp;"'!N100")</f>
        <v>#REF!</v>
      </c>
      <c r="N132" s="635" t="e" cm="1">
        <f t="array" aca="1" ref="N132" ca="1">INDIRECT("'"&amp;C132&amp;"'!N110")</f>
        <v>#REF!</v>
      </c>
      <c r="O132" s="248"/>
      <c r="P132" s="249"/>
    </row>
    <row r="133" spans="2:16" s="15" customFormat="1" ht="28.35" customHeight="1">
      <c r="B133" s="543">
        <v>128</v>
      </c>
      <c r="C133" s="573" t="s">
        <v>464</v>
      </c>
      <c r="D133" s="605" t="e" cm="1">
        <f t="array" aca="1" ref="D133" ca="1">INDIRECT("'"&amp;C133&amp;"'!L33")</f>
        <v>#REF!</v>
      </c>
      <c r="E133" s="605" t="s">
        <v>337</v>
      </c>
      <c r="F133" s="606" t="str">
        <f t="shared" si="1"/>
        <v>='410.2'!C$33$</v>
      </c>
      <c r="G133" s="608" t="e" cm="1">
        <f t="array" aca="1" ref="G133" ca="1">INDIRECT("'"&amp;C133&amp;"'!C33")</f>
        <v>#REF!</v>
      </c>
      <c r="H133" s="607"/>
      <c r="I133" s="607" t="e" cm="1">
        <f t="array" aca="1" ref="I133" ca="1">INDIRECT("'"&amp;C133&amp;"'!N53")</f>
        <v>#REF!</v>
      </c>
      <c r="J133" s="607" t="e" cm="1">
        <f t="array" aca="1" ref="J133" ca="1">INDIRECT("'"&amp;C133&amp;"'!N73")</f>
        <v>#REF!</v>
      </c>
      <c r="K133" s="607" t="e" cm="1">
        <f t="array" aca="1" ref="K133" ca="1">INDIRECT("'"&amp;C133&amp;"'!N83")</f>
        <v>#REF!</v>
      </c>
      <c r="L133" s="607" t="e" cm="1">
        <f t="array" aca="1" ref="L133" ca="1">INDIRECT("'"&amp;C133&amp;"'!N98")</f>
        <v>#REF!</v>
      </c>
      <c r="M133" s="607" t="e" cm="1">
        <f t="array" aca="1" ref="M133" ca="1">INDIRECT("'"&amp;C133&amp;"'!N100")</f>
        <v>#REF!</v>
      </c>
      <c r="N133" s="635" t="e" cm="1">
        <f t="array" aca="1" ref="N133" ca="1">INDIRECT("'"&amp;C133&amp;"'!N110")</f>
        <v>#REF!</v>
      </c>
      <c r="O133" s="248"/>
      <c r="P133" s="249"/>
    </row>
    <row r="134" spans="2:16" s="15" customFormat="1" ht="35.1" customHeight="1">
      <c r="B134" s="543">
        <v>129</v>
      </c>
      <c r="C134" s="574" t="s">
        <v>465</v>
      </c>
      <c r="D134" s="605" t="e" cm="1">
        <f t="array" aca="1" ref="D134" ca="1">INDIRECT("'"&amp;C134&amp;"'!L33")</f>
        <v>#REF!</v>
      </c>
      <c r="E134" s="605" t="s">
        <v>337</v>
      </c>
      <c r="F134" s="606" t="str">
        <f t="shared" si="1"/>
        <v>='410.3'!C$33$</v>
      </c>
      <c r="G134" s="608" t="e" cm="1">
        <f t="array" aca="1" ref="G134" ca="1">INDIRECT("'"&amp;C134&amp;"'!C33")</f>
        <v>#REF!</v>
      </c>
      <c r="H134" s="607"/>
      <c r="I134" s="607" t="e" cm="1">
        <f t="array" aca="1" ref="I134" ca="1">INDIRECT("'"&amp;C134&amp;"'!N53")</f>
        <v>#REF!</v>
      </c>
      <c r="J134" s="607" t="e" cm="1">
        <f t="array" aca="1" ref="J134" ca="1">INDIRECT("'"&amp;C134&amp;"'!N73")</f>
        <v>#REF!</v>
      </c>
      <c r="K134" s="607" t="e" cm="1">
        <f t="array" aca="1" ref="K134" ca="1">INDIRECT("'"&amp;C134&amp;"'!N83")</f>
        <v>#REF!</v>
      </c>
      <c r="L134" s="607" t="e" cm="1">
        <f t="array" aca="1" ref="L134" ca="1">INDIRECT("'"&amp;C134&amp;"'!N98")</f>
        <v>#REF!</v>
      </c>
      <c r="M134" s="607" t="e" cm="1">
        <f t="array" aca="1" ref="M134" ca="1">INDIRECT("'"&amp;C134&amp;"'!N100")</f>
        <v>#REF!</v>
      </c>
      <c r="N134" s="635" t="e" cm="1">
        <f t="array" aca="1" ref="N134" ca="1">INDIRECT("'"&amp;C134&amp;"'!N110")</f>
        <v>#REF!</v>
      </c>
      <c r="O134" s="248"/>
      <c r="P134" s="249"/>
    </row>
    <row r="135" spans="2:16" s="15" customFormat="1" ht="20.100000000000001" customHeight="1">
      <c r="B135" s="543">
        <v>130</v>
      </c>
      <c r="C135" s="576" t="s">
        <v>466</v>
      </c>
      <c r="D135" s="605" t="e" cm="1">
        <f t="array" aca="1" ref="D135" ca="1">INDIRECT("'"&amp;C135&amp;"'!L33")</f>
        <v>#REF!</v>
      </c>
      <c r="E135" s="605" t="s">
        <v>337</v>
      </c>
      <c r="F135" s="606" t="str">
        <f t="shared" si="1"/>
        <v>='411.1'!C$33$</v>
      </c>
      <c r="G135" s="608" t="e" cm="1">
        <f t="array" aca="1" ref="G135" ca="1">INDIRECT("'"&amp;C135&amp;"'!C33")</f>
        <v>#REF!</v>
      </c>
      <c r="H135" s="607"/>
      <c r="I135" s="607" t="e" cm="1">
        <f t="array" aca="1" ref="I135" ca="1">INDIRECT("'"&amp;C135&amp;"'!N53")</f>
        <v>#REF!</v>
      </c>
      <c r="J135" s="607" t="e" cm="1">
        <f t="array" aca="1" ref="J135" ca="1">INDIRECT("'"&amp;C135&amp;"'!N73")</f>
        <v>#REF!</v>
      </c>
      <c r="K135" s="607" t="e" cm="1">
        <f t="array" aca="1" ref="K135" ca="1">INDIRECT("'"&amp;C135&amp;"'!N83")</f>
        <v>#REF!</v>
      </c>
      <c r="L135" s="607" t="e" cm="1">
        <f t="array" aca="1" ref="L135" ca="1">INDIRECT("'"&amp;C135&amp;"'!N98")</f>
        <v>#REF!</v>
      </c>
      <c r="M135" s="607" t="e" cm="1">
        <f t="array" aca="1" ref="M135" ca="1">INDIRECT("'"&amp;C135&amp;"'!N100")</f>
        <v>#REF!</v>
      </c>
      <c r="N135" s="635" t="e" cm="1">
        <f t="array" aca="1" ref="N135" ca="1">INDIRECT("'"&amp;C135&amp;"'!N110")</f>
        <v>#REF!</v>
      </c>
      <c r="O135" s="248"/>
      <c r="P135" s="249"/>
    </row>
    <row r="136" spans="2:16" s="15" customFormat="1" ht="35.1" customHeight="1">
      <c r="B136" s="543">
        <v>131</v>
      </c>
      <c r="C136" s="576" t="s">
        <v>467</v>
      </c>
      <c r="D136" s="605" t="e" cm="1">
        <f t="array" aca="1" ref="D136" ca="1">INDIRECT("'"&amp;C136&amp;"'!L33")</f>
        <v>#REF!</v>
      </c>
      <c r="E136" s="605" t="s">
        <v>337</v>
      </c>
      <c r="F136" s="606" t="str">
        <f t="shared" si="1"/>
        <v>='411.2'!C$33$</v>
      </c>
      <c r="G136" s="608" t="e" cm="1">
        <f t="array" aca="1" ref="G136" ca="1">INDIRECT("'"&amp;C136&amp;"'!C33")</f>
        <v>#REF!</v>
      </c>
      <c r="H136" s="607"/>
      <c r="I136" s="607" t="e" cm="1">
        <f t="array" aca="1" ref="I136" ca="1">INDIRECT("'"&amp;C136&amp;"'!N53")</f>
        <v>#REF!</v>
      </c>
      <c r="J136" s="607" t="e" cm="1">
        <f t="array" aca="1" ref="J136" ca="1">INDIRECT("'"&amp;C136&amp;"'!N73")</f>
        <v>#REF!</v>
      </c>
      <c r="K136" s="607" t="e" cm="1">
        <f t="array" aca="1" ref="K136" ca="1">INDIRECT("'"&amp;C136&amp;"'!N83")</f>
        <v>#REF!</v>
      </c>
      <c r="L136" s="607" t="e" cm="1">
        <f t="array" aca="1" ref="L136" ca="1">INDIRECT("'"&amp;C136&amp;"'!N98")</f>
        <v>#REF!</v>
      </c>
      <c r="M136" s="607" t="e" cm="1">
        <f t="array" aca="1" ref="M136" ca="1">INDIRECT("'"&amp;C136&amp;"'!N100")</f>
        <v>#REF!</v>
      </c>
      <c r="N136" s="635" t="e" cm="1">
        <f t="array" aca="1" ref="N136" ca="1">INDIRECT("'"&amp;C136&amp;"'!N110")</f>
        <v>#REF!</v>
      </c>
      <c r="O136" s="248"/>
      <c r="P136" s="249"/>
    </row>
    <row r="137" spans="2:16" s="15" customFormat="1" ht="35.1" customHeight="1">
      <c r="B137" s="543">
        <v>132</v>
      </c>
      <c r="C137" s="576" t="s">
        <v>468</v>
      </c>
      <c r="D137" s="605" t="e" cm="1">
        <f t="array" aca="1" ref="D137" ca="1">INDIRECT("'"&amp;C137&amp;"'!L33")</f>
        <v>#REF!</v>
      </c>
      <c r="E137" s="605" t="s">
        <v>337</v>
      </c>
      <c r="F137" s="606" t="str">
        <f t="shared" si="1"/>
        <v>='411.3'!C$33$</v>
      </c>
      <c r="G137" s="608" t="e" cm="1">
        <f t="array" aca="1" ref="G137" ca="1">INDIRECT("'"&amp;C137&amp;"'!C33")</f>
        <v>#REF!</v>
      </c>
      <c r="H137" s="607"/>
      <c r="I137" s="607" t="e" cm="1">
        <f t="array" aca="1" ref="I137" ca="1">INDIRECT("'"&amp;C137&amp;"'!N53")</f>
        <v>#REF!</v>
      </c>
      <c r="J137" s="607" t="e" cm="1">
        <f t="array" aca="1" ref="J137" ca="1">INDIRECT("'"&amp;C137&amp;"'!N73")</f>
        <v>#REF!</v>
      </c>
      <c r="K137" s="607" t="e" cm="1">
        <f t="array" aca="1" ref="K137" ca="1">INDIRECT("'"&amp;C137&amp;"'!N83")</f>
        <v>#REF!</v>
      </c>
      <c r="L137" s="607" t="e" cm="1">
        <f t="array" aca="1" ref="L137" ca="1">INDIRECT("'"&amp;C137&amp;"'!N98")</f>
        <v>#REF!</v>
      </c>
      <c r="M137" s="607" t="e" cm="1">
        <f t="array" aca="1" ref="M137" ca="1">INDIRECT("'"&amp;C137&amp;"'!N100")</f>
        <v>#REF!</v>
      </c>
      <c r="N137" s="635" t="e" cm="1">
        <f t="array" aca="1" ref="N137" ca="1">INDIRECT("'"&amp;C137&amp;"'!N110")</f>
        <v>#REF!</v>
      </c>
      <c r="O137" s="248"/>
      <c r="P137" s="249"/>
    </row>
    <row r="138" spans="2:16" s="15" customFormat="1" ht="20.100000000000001" customHeight="1">
      <c r="B138" s="543">
        <v>133</v>
      </c>
      <c r="C138" s="576" t="s">
        <v>469</v>
      </c>
      <c r="D138" s="605" t="e" cm="1">
        <f t="array" aca="1" ref="D138" ca="1">INDIRECT("'"&amp;C138&amp;"'!L33")</f>
        <v>#REF!</v>
      </c>
      <c r="E138" s="605" t="s">
        <v>337</v>
      </c>
      <c r="F138" s="606" t="str">
        <f t="shared" si="1"/>
        <v>='411.4'!C$33$</v>
      </c>
      <c r="G138" s="608" t="e" cm="1">
        <f t="array" aca="1" ref="G138" ca="1">INDIRECT("'"&amp;C138&amp;"'!C33")</f>
        <v>#REF!</v>
      </c>
      <c r="H138" s="607"/>
      <c r="I138" s="607" t="e" cm="1">
        <f t="array" aca="1" ref="I138" ca="1">INDIRECT("'"&amp;C138&amp;"'!N53")</f>
        <v>#REF!</v>
      </c>
      <c r="J138" s="607" t="e" cm="1">
        <f t="array" aca="1" ref="J138" ca="1">INDIRECT("'"&amp;C138&amp;"'!N73")</f>
        <v>#REF!</v>
      </c>
      <c r="K138" s="607" t="e" cm="1">
        <f t="array" aca="1" ref="K138" ca="1">INDIRECT("'"&amp;C138&amp;"'!N83")</f>
        <v>#REF!</v>
      </c>
      <c r="L138" s="607" t="e" cm="1">
        <f t="array" aca="1" ref="L138" ca="1">INDIRECT("'"&amp;C138&amp;"'!N98")</f>
        <v>#REF!</v>
      </c>
      <c r="M138" s="607" t="e" cm="1">
        <f t="array" aca="1" ref="M138" ca="1">INDIRECT("'"&amp;C138&amp;"'!N100")</f>
        <v>#REF!</v>
      </c>
      <c r="N138" s="635" t="e" cm="1">
        <f t="array" aca="1" ref="N138" ca="1">INDIRECT("'"&amp;C138&amp;"'!N110")</f>
        <v>#REF!</v>
      </c>
      <c r="O138" s="248"/>
      <c r="P138" s="249"/>
    </row>
    <row r="139" spans="2:16" s="15" customFormat="1" ht="20.100000000000001" customHeight="1">
      <c r="B139" s="543">
        <v>134</v>
      </c>
      <c r="C139" s="576" t="s">
        <v>470</v>
      </c>
      <c r="D139" s="605" t="e" cm="1">
        <f t="array" aca="1" ref="D139" ca="1">INDIRECT("'"&amp;C139&amp;"'!L33")</f>
        <v>#REF!</v>
      </c>
      <c r="E139" s="605"/>
      <c r="F139" s="606"/>
      <c r="G139" s="608" t="e" cm="1">
        <f t="array" aca="1" ref="G139" ca="1">INDIRECT("'"&amp;C139&amp;"'!C33")</f>
        <v>#REF!</v>
      </c>
      <c r="H139" s="607"/>
      <c r="I139" s="607" t="e" cm="1">
        <f t="array" aca="1" ref="I139" ca="1">INDIRECT("'"&amp;C139&amp;"'!N53")</f>
        <v>#REF!</v>
      </c>
      <c r="J139" s="607" t="e" cm="1">
        <f t="array" aca="1" ref="J139" ca="1">INDIRECT("'"&amp;C139&amp;"'!N73")</f>
        <v>#REF!</v>
      </c>
      <c r="K139" s="607" t="e" cm="1">
        <f t="array" aca="1" ref="K139" ca="1">INDIRECT("'"&amp;C139&amp;"'!N83")</f>
        <v>#REF!</v>
      </c>
      <c r="L139" s="607" t="e" cm="1">
        <f t="array" aca="1" ref="L139" ca="1">INDIRECT("'"&amp;C139&amp;"'!N98")</f>
        <v>#REF!</v>
      </c>
      <c r="M139" s="607" t="e" cm="1">
        <f t="array" aca="1" ref="M139" ca="1">INDIRECT("'"&amp;C139&amp;"'!N100")</f>
        <v>#REF!</v>
      </c>
      <c r="N139" s="635" t="e" cm="1">
        <f t="array" aca="1" ref="N139" ca="1">INDIRECT("'"&amp;C139&amp;"'!N110")</f>
        <v>#REF!</v>
      </c>
      <c r="O139" s="248"/>
      <c r="P139" s="249"/>
    </row>
    <row r="140" spans="2:16" s="15" customFormat="1" ht="20.100000000000001" customHeight="1">
      <c r="B140" s="543">
        <v>135</v>
      </c>
      <c r="C140" s="576" t="s">
        <v>471</v>
      </c>
      <c r="D140" s="605" t="e" cm="1">
        <f t="array" aca="1" ref="D140" ca="1">INDIRECT("'"&amp;C140&amp;"'!L33")</f>
        <v>#REF!</v>
      </c>
      <c r="E140" s="605"/>
      <c r="F140" s="606"/>
      <c r="G140" s="608" t="e" cm="1">
        <f t="array" aca="1" ref="G140" ca="1">INDIRECT("'"&amp;C140&amp;"'!C33")</f>
        <v>#REF!</v>
      </c>
      <c r="H140" s="607"/>
      <c r="I140" s="607" t="e" cm="1">
        <f t="array" aca="1" ref="I140" ca="1">INDIRECT("'"&amp;C140&amp;"'!N53")</f>
        <v>#REF!</v>
      </c>
      <c r="J140" s="607" t="e" cm="1">
        <f t="array" aca="1" ref="J140" ca="1">INDIRECT("'"&amp;C140&amp;"'!N73")</f>
        <v>#REF!</v>
      </c>
      <c r="K140" s="607" t="e" cm="1">
        <f t="array" aca="1" ref="K140" ca="1">INDIRECT("'"&amp;C140&amp;"'!N83")</f>
        <v>#REF!</v>
      </c>
      <c r="L140" s="607" t="e" cm="1">
        <f t="array" aca="1" ref="L140" ca="1">INDIRECT("'"&amp;C140&amp;"'!N98")</f>
        <v>#REF!</v>
      </c>
      <c r="M140" s="607" t="e" cm="1">
        <f t="array" aca="1" ref="M140" ca="1">INDIRECT("'"&amp;C140&amp;"'!N100")</f>
        <v>#REF!</v>
      </c>
      <c r="N140" s="635" t="e" cm="1">
        <f t="array" aca="1" ref="N140" ca="1">INDIRECT("'"&amp;C140&amp;"'!N110")</f>
        <v>#REF!</v>
      </c>
      <c r="O140" s="248"/>
      <c r="P140" s="249"/>
    </row>
    <row r="141" spans="2:16" s="15" customFormat="1" ht="20.100000000000001" customHeight="1">
      <c r="B141" s="543">
        <v>136</v>
      </c>
      <c r="C141" s="573" t="s">
        <v>472</v>
      </c>
      <c r="D141" s="605" t="e" cm="1">
        <f t="array" aca="1" ref="D141" ca="1">INDIRECT("'"&amp;C141&amp;"'!L33")</f>
        <v>#REF!</v>
      </c>
      <c r="E141" s="605" t="s">
        <v>337</v>
      </c>
      <c r="F141" s="606" t="str">
        <f t="shared" si="1"/>
        <v>='413.1'!C$33$</v>
      </c>
      <c r="G141" s="608" t="e" cm="1">
        <f t="array" aca="1" ref="G141" ca="1">INDIRECT("'"&amp;C141&amp;"'!C33")</f>
        <v>#REF!</v>
      </c>
      <c r="H141" s="607"/>
      <c r="I141" s="607" t="e" cm="1">
        <f t="array" aca="1" ref="I141" ca="1">INDIRECT("'"&amp;C141&amp;"'!N53")</f>
        <v>#REF!</v>
      </c>
      <c r="J141" s="607" t="e" cm="1">
        <f t="array" aca="1" ref="J141" ca="1">INDIRECT("'"&amp;C141&amp;"'!N73")</f>
        <v>#REF!</v>
      </c>
      <c r="K141" s="607" t="e" cm="1">
        <f t="array" aca="1" ref="K141" ca="1">INDIRECT("'"&amp;C141&amp;"'!N83")</f>
        <v>#REF!</v>
      </c>
      <c r="L141" s="607" t="e" cm="1">
        <f t="array" aca="1" ref="L141" ca="1">INDIRECT("'"&amp;C141&amp;"'!N98")</f>
        <v>#REF!</v>
      </c>
      <c r="M141" s="607" t="e" cm="1">
        <f t="array" aca="1" ref="M141" ca="1">INDIRECT("'"&amp;C141&amp;"'!N100")</f>
        <v>#REF!</v>
      </c>
      <c r="N141" s="635" t="e" cm="1">
        <f t="array" aca="1" ref="N141" ca="1">INDIRECT("'"&amp;C141&amp;"'!N110")</f>
        <v>#REF!</v>
      </c>
      <c r="O141" s="248"/>
      <c r="P141" s="249"/>
    </row>
    <row r="142" spans="2:16" s="15" customFormat="1" ht="20.100000000000001" customHeight="1">
      <c r="B142" s="543">
        <v>137</v>
      </c>
      <c r="C142" s="574" t="s">
        <v>473</v>
      </c>
      <c r="D142" s="605" t="e" cm="1">
        <f t="array" aca="1" ref="D142" ca="1">INDIRECT("'"&amp;C142&amp;"'!L33")</f>
        <v>#REF!</v>
      </c>
      <c r="E142" s="605" t="s">
        <v>337</v>
      </c>
      <c r="F142" s="606" t="str">
        <f t="shared" si="1"/>
        <v>='413.2'!C$33$</v>
      </c>
      <c r="G142" s="608" t="e" cm="1">
        <f t="array" aca="1" ref="G142" ca="1">INDIRECT("'"&amp;C142&amp;"'!C33")</f>
        <v>#REF!</v>
      </c>
      <c r="H142" s="607"/>
      <c r="I142" s="607" t="e" cm="1">
        <f t="array" aca="1" ref="I142" ca="1">INDIRECT("'"&amp;C142&amp;"'!N53")</f>
        <v>#REF!</v>
      </c>
      <c r="J142" s="607" t="e" cm="1">
        <f t="array" aca="1" ref="J142" ca="1">INDIRECT("'"&amp;C142&amp;"'!N73")</f>
        <v>#REF!</v>
      </c>
      <c r="K142" s="607" t="e" cm="1">
        <f t="array" aca="1" ref="K142" ca="1">INDIRECT("'"&amp;C142&amp;"'!N83")</f>
        <v>#REF!</v>
      </c>
      <c r="L142" s="607" t="e" cm="1">
        <f t="array" aca="1" ref="L142" ca="1">INDIRECT("'"&amp;C142&amp;"'!N98")</f>
        <v>#REF!</v>
      </c>
      <c r="M142" s="607" t="e" cm="1">
        <f t="array" aca="1" ref="M142" ca="1">INDIRECT("'"&amp;C142&amp;"'!N100")</f>
        <v>#REF!</v>
      </c>
      <c r="N142" s="635" t="e" cm="1">
        <f t="array" aca="1" ref="N142" ca="1">INDIRECT("'"&amp;C142&amp;"'!N110")</f>
        <v>#REF!</v>
      </c>
      <c r="O142" s="248"/>
      <c r="P142" s="249"/>
    </row>
    <row r="143" spans="2:16" s="15" customFormat="1" ht="20.100000000000001" customHeight="1">
      <c r="B143" s="543">
        <v>138</v>
      </c>
      <c r="C143" s="573" t="s">
        <v>474</v>
      </c>
      <c r="D143" s="605" t="e" cm="1">
        <f t="array" aca="1" ref="D143" ca="1">INDIRECT("'"&amp;C143&amp;"'!L33")</f>
        <v>#REF!</v>
      </c>
      <c r="E143" s="605" t="s">
        <v>337</v>
      </c>
      <c r="F143" s="606" t="str">
        <f t="shared" si="1"/>
        <v>='413.3'!C$33$</v>
      </c>
      <c r="G143" s="608" t="e" cm="1">
        <f t="array" aca="1" ref="G143" ca="1">INDIRECT("'"&amp;C143&amp;"'!C33")</f>
        <v>#REF!</v>
      </c>
      <c r="H143" s="607"/>
      <c r="I143" s="607" t="e" cm="1">
        <f t="array" aca="1" ref="I143" ca="1">INDIRECT("'"&amp;C143&amp;"'!N53")</f>
        <v>#REF!</v>
      </c>
      <c r="J143" s="607" t="e" cm="1">
        <f t="array" aca="1" ref="J143" ca="1">INDIRECT("'"&amp;C143&amp;"'!N73")</f>
        <v>#REF!</v>
      </c>
      <c r="K143" s="607" t="e" cm="1">
        <f t="array" aca="1" ref="K143" ca="1">INDIRECT("'"&amp;C143&amp;"'!N83")</f>
        <v>#REF!</v>
      </c>
      <c r="L143" s="607" t="e" cm="1">
        <f t="array" aca="1" ref="L143" ca="1">INDIRECT("'"&amp;C143&amp;"'!N98")</f>
        <v>#REF!</v>
      </c>
      <c r="M143" s="607" t="e" cm="1">
        <f t="array" aca="1" ref="M143" ca="1">INDIRECT("'"&amp;C143&amp;"'!N100")</f>
        <v>#REF!</v>
      </c>
      <c r="N143" s="635" t="e" cm="1">
        <f t="array" aca="1" ref="N143" ca="1">INDIRECT("'"&amp;C143&amp;"'!N110")</f>
        <v>#REF!</v>
      </c>
      <c r="O143" s="248"/>
      <c r="P143" s="249"/>
    </row>
    <row r="144" spans="2:16" s="15" customFormat="1" ht="20.100000000000001" customHeight="1">
      <c r="B144" s="543">
        <v>139</v>
      </c>
      <c r="C144" s="574" t="s">
        <v>475</v>
      </c>
      <c r="D144" s="605" t="e" cm="1">
        <f t="array" aca="1" ref="D144" ca="1">INDIRECT("'"&amp;C144&amp;"'!L33")</f>
        <v>#REF!</v>
      </c>
      <c r="E144" s="605" t="s">
        <v>337</v>
      </c>
      <c r="F144" s="606" t="str">
        <f t="shared" si="1"/>
        <v>='414.1'!C$33$</v>
      </c>
      <c r="G144" s="608" t="e" cm="1">
        <f t="array" aca="1" ref="G144" ca="1">INDIRECT("'"&amp;C144&amp;"'!C33")</f>
        <v>#REF!</v>
      </c>
      <c r="H144" s="607"/>
      <c r="I144" s="607" t="e" cm="1">
        <f t="array" aca="1" ref="I144" ca="1">INDIRECT("'"&amp;C144&amp;"'!N53")</f>
        <v>#REF!</v>
      </c>
      <c r="J144" s="607" t="e" cm="1">
        <f t="array" aca="1" ref="J144" ca="1">INDIRECT("'"&amp;C144&amp;"'!N73")</f>
        <v>#REF!</v>
      </c>
      <c r="K144" s="607" t="e" cm="1">
        <f t="array" aca="1" ref="K144" ca="1">INDIRECT("'"&amp;C144&amp;"'!N83")</f>
        <v>#REF!</v>
      </c>
      <c r="L144" s="607" t="e" cm="1">
        <f t="array" aca="1" ref="L144" ca="1">INDIRECT("'"&amp;C144&amp;"'!N98")</f>
        <v>#REF!</v>
      </c>
      <c r="M144" s="607" t="e" cm="1">
        <f t="array" aca="1" ref="M144" ca="1">INDIRECT("'"&amp;C144&amp;"'!N100")</f>
        <v>#REF!</v>
      </c>
      <c r="N144" s="635" t="e" cm="1">
        <f t="array" aca="1" ref="N144" ca="1">INDIRECT("'"&amp;C144&amp;"'!N110")</f>
        <v>#REF!</v>
      </c>
      <c r="O144" s="248"/>
      <c r="P144" s="249"/>
    </row>
    <row r="145" spans="2:16" s="15" customFormat="1" ht="20.100000000000001" customHeight="1">
      <c r="B145" s="543">
        <v>140</v>
      </c>
      <c r="C145" s="573" t="s">
        <v>476</v>
      </c>
      <c r="D145" s="605" t="e" cm="1">
        <f t="array" aca="1" ref="D145" ca="1">INDIRECT("'"&amp;C145&amp;"'!L33")</f>
        <v>#REF!</v>
      </c>
      <c r="E145" s="605" t="s">
        <v>337</v>
      </c>
      <c r="F145" s="606" t="str">
        <f t="shared" si="1"/>
        <v>='414.2'!C$33$</v>
      </c>
      <c r="G145" s="608" t="e" cm="1">
        <f t="array" aca="1" ref="G145" ca="1">INDIRECT("'"&amp;C145&amp;"'!C33")</f>
        <v>#REF!</v>
      </c>
      <c r="H145" s="607"/>
      <c r="I145" s="607" t="e" cm="1">
        <f t="array" aca="1" ref="I145" ca="1">INDIRECT("'"&amp;C145&amp;"'!N53")</f>
        <v>#REF!</v>
      </c>
      <c r="J145" s="607" t="e" cm="1">
        <f t="array" aca="1" ref="J145" ca="1">INDIRECT("'"&amp;C145&amp;"'!N73")</f>
        <v>#REF!</v>
      </c>
      <c r="K145" s="607" t="e" cm="1">
        <f t="array" aca="1" ref="K145" ca="1">INDIRECT("'"&amp;C145&amp;"'!N83")</f>
        <v>#REF!</v>
      </c>
      <c r="L145" s="607" t="e" cm="1">
        <f t="array" aca="1" ref="L145" ca="1">INDIRECT("'"&amp;C145&amp;"'!N98")</f>
        <v>#REF!</v>
      </c>
      <c r="M145" s="607" t="e" cm="1">
        <f t="array" aca="1" ref="M145" ca="1">INDIRECT("'"&amp;C145&amp;"'!N100")</f>
        <v>#REF!</v>
      </c>
      <c r="N145" s="635" t="e" cm="1">
        <f t="array" aca="1" ref="N145" ca="1">INDIRECT("'"&amp;C145&amp;"'!N110")</f>
        <v>#REF!</v>
      </c>
      <c r="O145" s="248"/>
      <c r="P145" s="249"/>
    </row>
    <row r="146" spans="2:16" s="15" customFormat="1" ht="20.100000000000001" customHeight="1">
      <c r="B146" s="543">
        <v>141</v>
      </c>
      <c r="C146" s="574" t="s">
        <v>477</v>
      </c>
      <c r="D146" s="605" t="e" cm="1">
        <f t="array" aca="1" ref="D146" ca="1">INDIRECT("'"&amp;C146&amp;"'!L33")</f>
        <v>#REF!</v>
      </c>
      <c r="E146" s="605" t="s">
        <v>337</v>
      </c>
      <c r="F146" s="606" t="str">
        <f t="shared" si="1"/>
        <v>='414.3'!C$33$</v>
      </c>
      <c r="G146" s="608" t="e" cm="1">
        <f t="array" aca="1" ref="G146" ca="1">INDIRECT("'"&amp;C146&amp;"'!C33")</f>
        <v>#REF!</v>
      </c>
      <c r="H146" s="607"/>
      <c r="I146" s="607" t="e" cm="1">
        <f t="array" aca="1" ref="I146" ca="1">INDIRECT("'"&amp;C146&amp;"'!N53")</f>
        <v>#REF!</v>
      </c>
      <c r="J146" s="607" t="e" cm="1">
        <f t="array" aca="1" ref="J146" ca="1">INDIRECT("'"&amp;C146&amp;"'!N73")</f>
        <v>#REF!</v>
      </c>
      <c r="K146" s="607" t="e" cm="1">
        <f t="array" aca="1" ref="K146" ca="1">INDIRECT("'"&amp;C146&amp;"'!N83")</f>
        <v>#REF!</v>
      </c>
      <c r="L146" s="607" t="e" cm="1">
        <f t="array" aca="1" ref="L146" ca="1">INDIRECT("'"&amp;C146&amp;"'!N98")</f>
        <v>#REF!</v>
      </c>
      <c r="M146" s="607" t="e" cm="1">
        <f t="array" aca="1" ref="M146" ca="1">INDIRECT("'"&amp;C146&amp;"'!N100")</f>
        <v>#REF!</v>
      </c>
      <c r="N146" s="635" t="e" cm="1">
        <f t="array" aca="1" ref="N146" ca="1">INDIRECT("'"&amp;C146&amp;"'!N110")</f>
        <v>#REF!</v>
      </c>
      <c r="O146" s="248"/>
      <c r="P146" s="249"/>
    </row>
    <row r="147" spans="2:16" s="15" customFormat="1" ht="20.100000000000001" customHeight="1">
      <c r="B147" s="543">
        <v>142</v>
      </c>
      <c r="C147" s="573" t="s">
        <v>478</v>
      </c>
      <c r="D147" s="605" t="e" cm="1">
        <f t="array" aca="1" ref="D147" ca="1">INDIRECT("'"&amp;C147&amp;"'!L33")</f>
        <v>#REF!</v>
      </c>
      <c r="E147" s="605" t="s">
        <v>337</v>
      </c>
      <c r="F147" s="606" t="str">
        <f t="shared" si="1"/>
        <v>='414.4'!C$33$</v>
      </c>
      <c r="G147" s="608" t="e" cm="1">
        <f t="array" aca="1" ref="G147" ca="1">INDIRECT("'"&amp;C147&amp;"'!C33")</f>
        <v>#REF!</v>
      </c>
      <c r="H147" s="607"/>
      <c r="I147" s="607" t="e" cm="1">
        <f t="array" aca="1" ref="I147" ca="1">INDIRECT("'"&amp;C147&amp;"'!N53")</f>
        <v>#REF!</v>
      </c>
      <c r="J147" s="607" t="e" cm="1">
        <f t="array" aca="1" ref="J147" ca="1">INDIRECT("'"&amp;C147&amp;"'!N73")</f>
        <v>#REF!</v>
      </c>
      <c r="K147" s="607" t="e" cm="1">
        <f t="array" aca="1" ref="K147" ca="1">INDIRECT("'"&amp;C147&amp;"'!N83")</f>
        <v>#REF!</v>
      </c>
      <c r="L147" s="607" t="e" cm="1">
        <f t="array" aca="1" ref="L147" ca="1">INDIRECT("'"&amp;C147&amp;"'!N98")</f>
        <v>#REF!</v>
      </c>
      <c r="M147" s="607" t="e" cm="1">
        <f t="array" aca="1" ref="M147" ca="1">INDIRECT("'"&amp;C147&amp;"'!N100")</f>
        <v>#REF!</v>
      </c>
      <c r="N147" s="635" t="e" cm="1">
        <f t="array" aca="1" ref="N147" ca="1">INDIRECT("'"&amp;C147&amp;"'!N110")</f>
        <v>#REF!</v>
      </c>
      <c r="O147" s="248"/>
      <c r="P147" s="249"/>
    </row>
    <row r="148" spans="2:16" s="15" customFormat="1" ht="20.100000000000001" customHeight="1">
      <c r="B148" s="543">
        <v>143</v>
      </c>
      <c r="C148" s="574" t="s">
        <v>479</v>
      </c>
      <c r="D148" s="605" t="e" cm="1">
        <f t="array" aca="1" ref="D148" ca="1">INDIRECT("'"&amp;C148&amp;"'!L33")</f>
        <v>#REF!</v>
      </c>
      <c r="E148" s="605" t="s">
        <v>337</v>
      </c>
      <c r="F148" s="606" t="str">
        <f t="shared" si="1"/>
        <v>='414.5'!C$33$</v>
      </c>
      <c r="G148" s="608" t="e" cm="1">
        <f t="array" aca="1" ref="G148" ca="1">INDIRECT("'"&amp;C148&amp;"'!C33")</f>
        <v>#REF!</v>
      </c>
      <c r="H148" s="607"/>
      <c r="I148" s="607" t="e" cm="1">
        <f t="array" aca="1" ref="I148" ca="1">INDIRECT("'"&amp;C148&amp;"'!N53")</f>
        <v>#REF!</v>
      </c>
      <c r="J148" s="607" t="e" cm="1">
        <f t="array" aca="1" ref="J148" ca="1">INDIRECT("'"&amp;C148&amp;"'!N73")</f>
        <v>#REF!</v>
      </c>
      <c r="K148" s="607" t="e" cm="1">
        <f t="array" aca="1" ref="K148" ca="1">INDIRECT("'"&amp;C148&amp;"'!N83")</f>
        <v>#REF!</v>
      </c>
      <c r="L148" s="607" t="e" cm="1">
        <f t="array" aca="1" ref="L148" ca="1">INDIRECT("'"&amp;C148&amp;"'!N98")</f>
        <v>#REF!</v>
      </c>
      <c r="M148" s="607" t="e" cm="1">
        <f t="array" aca="1" ref="M148" ca="1">INDIRECT("'"&amp;C148&amp;"'!N100")</f>
        <v>#REF!</v>
      </c>
      <c r="N148" s="635" t="e" cm="1">
        <f t="array" aca="1" ref="N148" ca="1">INDIRECT("'"&amp;C148&amp;"'!N110")</f>
        <v>#REF!</v>
      </c>
      <c r="O148" s="248"/>
      <c r="P148" s="249"/>
    </row>
    <row r="149" spans="2:16" s="15" customFormat="1" ht="20.100000000000001" customHeight="1">
      <c r="B149" s="543">
        <v>144</v>
      </c>
      <c r="C149" s="573" t="s">
        <v>480</v>
      </c>
      <c r="D149" s="605" t="e" cm="1">
        <f t="array" aca="1" ref="D149" ca="1">INDIRECT("'"&amp;C149&amp;"'!L33")</f>
        <v>#REF!</v>
      </c>
      <c r="E149" s="605" t="s">
        <v>337</v>
      </c>
      <c r="F149" s="606" t="str">
        <f t="shared" si="1"/>
        <v>='414.6'!C$33$</v>
      </c>
      <c r="G149" s="608" t="e" cm="1">
        <f t="array" aca="1" ref="G149" ca="1">INDIRECT("'"&amp;C149&amp;"'!C33")</f>
        <v>#REF!</v>
      </c>
      <c r="H149" s="607"/>
      <c r="I149" s="607" t="e" cm="1">
        <f t="array" aca="1" ref="I149" ca="1">INDIRECT("'"&amp;C149&amp;"'!N53")</f>
        <v>#REF!</v>
      </c>
      <c r="J149" s="607" t="e" cm="1">
        <f t="array" aca="1" ref="J149" ca="1">INDIRECT("'"&amp;C149&amp;"'!N73")</f>
        <v>#REF!</v>
      </c>
      <c r="K149" s="607" t="e" cm="1">
        <f t="array" aca="1" ref="K149" ca="1">INDIRECT("'"&amp;C149&amp;"'!N83")</f>
        <v>#REF!</v>
      </c>
      <c r="L149" s="607" t="e" cm="1">
        <f t="array" aca="1" ref="L149" ca="1">INDIRECT("'"&amp;C149&amp;"'!N98")</f>
        <v>#REF!</v>
      </c>
      <c r="M149" s="607" t="e" cm="1">
        <f t="array" aca="1" ref="M149" ca="1">INDIRECT("'"&amp;C149&amp;"'!N100")</f>
        <v>#REF!</v>
      </c>
      <c r="N149" s="635" t="e" cm="1">
        <f t="array" aca="1" ref="N149" ca="1">INDIRECT("'"&amp;C149&amp;"'!N110")</f>
        <v>#REF!</v>
      </c>
      <c r="O149" s="248"/>
      <c r="P149" s="249"/>
    </row>
    <row r="150" spans="2:16" s="15" customFormat="1" ht="20.100000000000001" customHeight="1">
      <c r="B150" s="543">
        <v>145</v>
      </c>
      <c r="C150" s="577" t="s">
        <v>481</v>
      </c>
      <c r="D150" s="605" t="e" cm="1">
        <f t="array" aca="1" ref="D150" ca="1">INDIRECT("'"&amp;C150&amp;"'!L33")</f>
        <v>#REF!</v>
      </c>
      <c r="E150" s="605" t="s">
        <v>337</v>
      </c>
      <c r="F150" s="606" t="str">
        <f t="shared" si="1"/>
        <v>='415.1'!C$33$</v>
      </c>
      <c r="G150" s="608" t="e" cm="1">
        <f t="array" aca="1" ref="G150" ca="1">INDIRECT("'"&amp;C150&amp;"'!C33")</f>
        <v>#REF!</v>
      </c>
      <c r="H150" s="607"/>
      <c r="I150" s="607" t="e" cm="1">
        <f t="array" aca="1" ref="I150" ca="1">INDIRECT("'"&amp;C150&amp;"'!N53")</f>
        <v>#REF!</v>
      </c>
      <c r="J150" s="607" t="e" cm="1">
        <f t="array" aca="1" ref="J150" ca="1">INDIRECT("'"&amp;C150&amp;"'!N73")</f>
        <v>#REF!</v>
      </c>
      <c r="K150" s="607" t="e" cm="1">
        <f t="array" aca="1" ref="K150" ca="1">INDIRECT("'"&amp;C150&amp;"'!N83")</f>
        <v>#REF!</v>
      </c>
      <c r="L150" s="607" t="e" cm="1">
        <f t="array" aca="1" ref="L150" ca="1">INDIRECT("'"&amp;C150&amp;"'!N98")</f>
        <v>#REF!</v>
      </c>
      <c r="M150" s="607" t="e" cm="1">
        <f t="array" aca="1" ref="M150" ca="1">INDIRECT("'"&amp;C150&amp;"'!N100")</f>
        <v>#REF!</v>
      </c>
      <c r="N150" s="635" t="e" cm="1">
        <f t="array" aca="1" ref="N150" ca="1">INDIRECT("'"&amp;C150&amp;"'!N110")</f>
        <v>#REF!</v>
      </c>
      <c r="O150" s="248"/>
      <c r="P150" s="249"/>
    </row>
    <row r="151" spans="2:16" s="15" customFormat="1" ht="20.100000000000001" customHeight="1">
      <c r="B151" s="543">
        <v>146</v>
      </c>
      <c r="C151" s="577" t="s">
        <v>482</v>
      </c>
      <c r="D151" s="605" t="e" cm="1">
        <f t="array" aca="1" ref="D151" ca="1">INDIRECT("'"&amp;C151&amp;"'!L33")</f>
        <v>#REF!</v>
      </c>
      <c r="E151" s="605" t="s">
        <v>337</v>
      </c>
      <c r="F151" s="606" t="str">
        <f t="shared" ref="F151:F184" si="2">"='"&amp;C151&amp;"'!"&amp;E151</f>
        <v>='415.2'!C$33$</v>
      </c>
      <c r="G151" s="608" t="e" cm="1">
        <f t="array" aca="1" ref="G151" ca="1">INDIRECT("'"&amp;C151&amp;"'!C33")</f>
        <v>#REF!</v>
      </c>
      <c r="H151" s="607"/>
      <c r="I151" s="607" t="e" cm="1">
        <f t="array" aca="1" ref="I151" ca="1">INDIRECT("'"&amp;C151&amp;"'!N53")</f>
        <v>#REF!</v>
      </c>
      <c r="J151" s="607" t="e" cm="1">
        <f t="array" aca="1" ref="J151" ca="1">INDIRECT("'"&amp;C151&amp;"'!N73")</f>
        <v>#REF!</v>
      </c>
      <c r="K151" s="607" t="e" cm="1">
        <f t="array" aca="1" ref="K151" ca="1">INDIRECT("'"&amp;C151&amp;"'!N83")</f>
        <v>#REF!</v>
      </c>
      <c r="L151" s="607" t="e" cm="1">
        <f t="array" aca="1" ref="L151" ca="1">INDIRECT("'"&amp;C151&amp;"'!N98")</f>
        <v>#REF!</v>
      </c>
      <c r="M151" s="607" t="e" cm="1">
        <f t="array" aca="1" ref="M151" ca="1">INDIRECT("'"&amp;C151&amp;"'!N100")</f>
        <v>#REF!</v>
      </c>
      <c r="N151" s="635" t="e" cm="1">
        <f t="array" aca="1" ref="N151" ca="1">INDIRECT("'"&amp;C151&amp;"'!N110")</f>
        <v>#REF!</v>
      </c>
      <c r="O151" s="248"/>
      <c r="P151" s="249"/>
    </row>
    <row r="152" spans="2:16" s="15" customFormat="1" ht="20.100000000000001" customHeight="1">
      <c r="B152" s="543">
        <v>147</v>
      </c>
      <c r="C152" s="577" t="s">
        <v>483</v>
      </c>
      <c r="D152" s="605" t="e" cm="1">
        <f t="array" aca="1" ref="D152" ca="1">INDIRECT("'"&amp;C152&amp;"'!L33")</f>
        <v>#REF!</v>
      </c>
      <c r="E152" s="605" t="s">
        <v>337</v>
      </c>
      <c r="F152" s="606" t="str">
        <f t="shared" si="2"/>
        <v>='415.3'!C$33$</v>
      </c>
      <c r="G152" s="608" t="e" cm="1">
        <f t="array" aca="1" ref="G152" ca="1">INDIRECT("'"&amp;C152&amp;"'!C33")</f>
        <v>#REF!</v>
      </c>
      <c r="H152" s="607"/>
      <c r="I152" s="607" t="e" cm="1">
        <f t="array" aca="1" ref="I152" ca="1">INDIRECT("'"&amp;C152&amp;"'!N53")</f>
        <v>#REF!</v>
      </c>
      <c r="J152" s="607" t="e" cm="1">
        <f t="array" aca="1" ref="J152" ca="1">INDIRECT("'"&amp;C152&amp;"'!N73")</f>
        <v>#REF!</v>
      </c>
      <c r="K152" s="607" t="e" cm="1">
        <f t="array" aca="1" ref="K152" ca="1">INDIRECT("'"&amp;C152&amp;"'!N83")</f>
        <v>#REF!</v>
      </c>
      <c r="L152" s="607" t="e" cm="1">
        <f t="array" aca="1" ref="L152" ca="1">INDIRECT("'"&amp;C152&amp;"'!N98")</f>
        <v>#REF!</v>
      </c>
      <c r="M152" s="607" t="e" cm="1">
        <f t="array" aca="1" ref="M152" ca="1">INDIRECT("'"&amp;C152&amp;"'!N100")</f>
        <v>#REF!</v>
      </c>
      <c r="N152" s="635" t="e" cm="1">
        <f t="array" aca="1" ref="N152" ca="1">INDIRECT("'"&amp;C152&amp;"'!N110")</f>
        <v>#REF!</v>
      </c>
      <c r="O152" s="248"/>
      <c r="P152" s="249"/>
    </row>
    <row r="153" spans="2:16" s="15" customFormat="1" ht="20.100000000000001" customHeight="1">
      <c r="B153" s="543">
        <v>148</v>
      </c>
      <c r="C153" s="577" t="s">
        <v>484</v>
      </c>
      <c r="D153" s="605" t="e" cm="1">
        <f t="array" aca="1" ref="D153" ca="1">INDIRECT("'"&amp;C153&amp;"'!L33")</f>
        <v>#REF!</v>
      </c>
      <c r="E153" s="605" t="s">
        <v>337</v>
      </c>
      <c r="F153" s="606" t="str">
        <f t="shared" si="2"/>
        <v>='415.4'!C$33$</v>
      </c>
      <c r="G153" s="608" t="e" cm="1">
        <f t="array" aca="1" ref="G153" ca="1">INDIRECT("'"&amp;C153&amp;"'!C33")</f>
        <v>#REF!</v>
      </c>
      <c r="H153" s="607"/>
      <c r="I153" s="607" t="e" cm="1">
        <f t="array" aca="1" ref="I153" ca="1">INDIRECT("'"&amp;C153&amp;"'!N53")</f>
        <v>#REF!</v>
      </c>
      <c r="J153" s="607" t="e" cm="1">
        <f t="array" aca="1" ref="J153" ca="1">INDIRECT("'"&amp;C153&amp;"'!N73")</f>
        <v>#REF!</v>
      </c>
      <c r="K153" s="607" t="e" cm="1">
        <f t="array" aca="1" ref="K153" ca="1">INDIRECT("'"&amp;C153&amp;"'!N83")</f>
        <v>#REF!</v>
      </c>
      <c r="L153" s="607" t="e" cm="1">
        <f t="array" aca="1" ref="L153" ca="1">INDIRECT("'"&amp;C153&amp;"'!N98")</f>
        <v>#REF!</v>
      </c>
      <c r="M153" s="607" t="e" cm="1">
        <f t="array" aca="1" ref="M153" ca="1">INDIRECT("'"&amp;C153&amp;"'!N100")</f>
        <v>#REF!</v>
      </c>
      <c r="N153" s="635" t="e" cm="1">
        <f t="array" aca="1" ref="N153" ca="1">INDIRECT("'"&amp;C153&amp;"'!N110")</f>
        <v>#REF!</v>
      </c>
      <c r="O153" s="248"/>
      <c r="P153" s="249"/>
    </row>
    <row r="154" spans="2:16" s="15" customFormat="1" ht="35.1" customHeight="1">
      <c r="B154" s="543">
        <v>149</v>
      </c>
      <c r="C154" s="577" t="s">
        <v>485</v>
      </c>
      <c r="D154" s="605" t="e" cm="1">
        <f t="array" aca="1" ref="D154" ca="1">INDIRECT("'"&amp;C154&amp;"'!L33")</f>
        <v>#REF!</v>
      </c>
      <c r="E154" s="605"/>
      <c r="F154" s="606"/>
      <c r="G154" s="608" t="e" cm="1">
        <f t="array" aca="1" ref="G154" ca="1">INDIRECT("'"&amp;C154&amp;"'!C33")</f>
        <v>#REF!</v>
      </c>
      <c r="H154" s="607"/>
      <c r="I154" s="607" t="e" cm="1">
        <f t="array" aca="1" ref="I154" ca="1">INDIRECT("'"&amp;C154&amp;"'!N53")</f>
        <v>#REF!</v>
      </c>
      <c r="J154" s="607" t="e" cm="1">
        <f t="array" aca="1" ref="J154" ca="1">INDIRECT("'"&amp;C154&amp;"'!N73")</f>
        <v>#REF!</v>
      </c>
      <c r="K154" s="607" t="e" cm="1">
        <f t="array" aca="1" ref="K154" ca="1">INDIRECT("'"&amp;C154&amp;"'!N83")</f>
        <v>#REF!</v>
      </c>
      <c r="L154" s="607" t="e" cm="1">
        <f t="array" aca="1" ref="L154" ca="1">INDIRECT("'"&amp;C154&amp;"'!N98")</f>
        <v>#REF!</v>
      </c>
      <c r="M154" s="607" t="e" cm="1">
        <f t="array" aca="1" ref="M154" ca="1">INDIRECT("'"&amp;C154&amp;"'!N100")</f>
        <v>#REF!</v>
      </c>
      <c r="N154" s="635" t="e" cm="1">
        <f t="array" aca="1" ref="N154" ca="1">INDIRECT("'"&amp;C154&amp;"'!N110")</f>
        <v>#REF!</v>
      </c>
      <c r="O154" s="248"/>
      <c r="P154" s="249"/>
    </row>
    <row r="155" spans="2:16" s="15" customFormat="1" ht="20.100000000000001" customHeight="1">
      <c r="B155" s="543">
        <v>150</v>
      </c>
      <c r="C155" s="577" t="s">
        <v>486</v>
      </c>
      <c r="D155" s="605" t="e" cm="1">
        <f t="array" aca="1" ref="D155" ca="1">INDIRECT("'"&amp;C155&amp;"'!L33")</f>
        <v>#REF!</v>
      </c>
      <c r="E155" s="605" t="s">
        <v>337</v>
      </c>
      <c r="F155" s="606" t="str">
        <f t="shared" si="2"/>
        <v>='420.1'!C$33$</v>
      </c>
      <c r="G155" s="608" t="e" cm="1">
        <f t="array" aca="1" ref="G155" ca="1">INDIRECT("'"&amp;C155&amp;"'!C33")</f>
        <v>#REF!</v>
      </c>
      <c r="H155" s="607"/>
      <c r="I155" s="607" t="e" cm="1">
        <f t="array" aca="1" ref="I155" ca="1">INDIRECT("'"&amp;C155&amp;"'!N53")</f>
        <v>#REF!</v>
      </c>
      <c r="J155" s="607" t="e" cm="1">
        <f t="array" aca="1" ref="J155" ca="1">INDIRECT("'"&amp;C155&amp;"'!N73")</f>
        <v>#REF!</v>
      </c>
      <c r="K155" s="607" t="e" cm="1">
        <f t="array" aca="1" ref="K155" ca="1">INDIRECT("'"&amp;C155&amp;"'!N83")</f>
        <v>#REF!</v>
      </c>
      <c r="L155" s="607" t="e" cm="1">
        <f t="array" aca="1" ref="L155" ca="1">INDIRECT("'"&amp;C155&amp;"'!N98")</f>
        <v>#REF!</v>
      </c>
      <c r="M155" s="607" t="e" cm="1">
        <f t="array" aca="1" ref="M155" ca="1">INDIRECT("'"&amp;C155&amp;"'!N100")</f>
        <v>#REF!</v>
      </c>
      <c r="N155" s="635" t="e" cm="1">
        <f t="array" aca="1" ref="N155" ca="1">INDIRECT("'"&amp;C155&amp;"'!N110")</f>
        <v>#REF!</v>
      </c>
      <c r="O155" s="248"/>
      <c r="P155" s="249"/>
    </row>
    <row r="156" spans="2:16" s="15" customFormat="1" ht="20.100000000000001" customHeight="1">
      <c r="B156" s="543">
        <v>151</v>
      </c>
      <c r="C156" s="577" t="s">
        <v>487</v>
      </c>
      <c r="D156" s="605" t="e" cm="1">
        <f t="array" aca="1" ref="D156" ca="1">INDIRECT("'"&amp;C156&amp;"'!L33")</f>
        <v>#REF!</v>
      </c>
      <c r="E156" s="605" t="s">
        <v>337</v>
      </c>
      <c r="F156" s="606" t="str">
        <f t="shared" si="2"/>
        <v>='420.2'!C$33$</v>
      </c>
      <c r="G156" s="608" t="e" cm="1">
        <f t="array" aca="1" ref="G156" ca="1">INDIRECT("'"&amp;C156&amp;"'!C33")</f>
        <v>#REF!</v>
      </c>
      <c r="H156" s="607"/>
      <c r="I156" s="607" t="e" cm="1">
        <f t="array" aca="1" ref="I156" ca="1">INDIRECT("'"&amp;C156&amp;"'!N53")</f>
        <v>#REF!</v>
      </c>
      <c r="J156" s="607" t="e" cm="1">
        <f t="array" aca="1" ref="J156" ca="1">INDIRECT("'"&amp;C156&amp;"'!N73")</f>
        <v>#REF!</v>
      </c>
      <c r="K156" s="607" t="e" cm="1">
        <f t="array" aca="1" ref="K156" ca="1">INDIRECT("'"&amp;C156&amp;"'!N83")</f>
        <v>#REF!</v>
      </c>
      <c r="L156" s="607" t="e" cm="1">
        <f t="array" aca="1" ref="L156" ca="1">INDIRECT("'"&amp;C156&amp;"'!N98")</f>
        <v>#REF!</v>
      </c>
      <c r="M156" s="607" t="e" cm="1">
        <f t="array" aca="1" ref="M156" ca="1">INDIRECT("'"&amp;C156&amp;"'!N100")</f>
        <v>#REF!</v>
      </c>
      <c r="N156" s="635" t="e" cm="1">
        <f t="array" aca="1" ref="N156" ca="1">INDIRECT("'"&amp;C156&amp;"'!N110")</f>
        <v>#REF!</v>
      </c>
      <c r="O156" s="248"/>
      <c r="P156" s="249"/>
    </row>
    <row r="157" spans="2:16" s="15" customFormat="1" ht="20.100000000000001" customHeight="1">
      <c r="B157" s="543">
        <v>152</v>
      </c>
      <c r="C157" s="577" t="s">
        <v>488</v>
      </c>
      <c r="D157" s="605" t="e" cm="1">
        <f t="array" aca="1" ref="D157" ca="1">INDIRECT("'"&amp;C157&amp;"'!L33")</f>
        <v>#REF!</v>
      </c>
      <c r="E157" s="605" t="s">
        <v>337</v>
      </c>
      <c r="F157" s="606" t="str">
        <f t="shared" si="2"/>
        <v>='420.3'!C$33$</v>
      </c>
      <c r="G157" s="608" t="e" cm="1">
        <f t="array" aca="1" ref="G157" ca="1">INDIRECT("'"&amp;C157&amp;"'!C33")</f>
        <v>#REF!</v>
      </c>
      <c r="H157" s="607"/>
      <c r="I157" s="607" t="e" cm="1">
        <f t="array" aca="1" ref="I157" ca="1">INDIRECT("'"&amp;C157&amp;"'!N53")</f>
        <v>#REF!</v>
      </c>
      <c r="J157" s="607" t="e" cm="1">
        <f t="array" aca="1" ref="J157" ca="1">INDIRECT("'"&amp;C157&amp;"'!N73")</f>
        <v>#REF!</v>
      </c>
      <c r="K157" s="607" t="e" cm="1">
        <f t="array" aca="1" ref="K157" ca="1">INDIRECT("'"&amp;C157&amp;"'!N83")</f>
        <v>#REF!</v>
      </c>
      <c r="L157" s="607" t="e" cm="1">
        <f t="array" aca="1" ref="L157" ca="1">INDIRECT("'"&amp;C157&amp;"'!N98")</f>
        <v>#REF!</v>
      </c>
      <c r="M157" s="607" t="e" cm="1">
        <f t="array" aca="1" ref="M157" ca="1">INDIRECT("'"&amp;C157&amp;"'!N100")</f>
        <v>#REF!</v>
      </c>
      <c r="N157" s="635" t="e" cm="1">
        <f t="array" aca="1" ref="N157" ca="1">INDIRECT("'"&amp;C157&amp;"'!N110")</f>
        <v>#REF!</v>
      </c>
      <c r="O157" s="248"/>
      <c r="P157" s="249"/>
    </row>
    <row r="158" spans="2:16" s="15" customFormat="1" ht="20.100000000000001" customHeight="1">
      <c r="B158" s="543">
        <v>153</v>
      </c>
      <c r="C158" s="577" t="s">
        <v>489</v>
      </c>
      <c r="D158" s="605" t="str" cm="1">
        <f t="array" aca="1" ref="D158" ca="1">INDIRECT("'"&amp;C158&amp;"'!L33")</f>
        <v>m2</v>
      </c>
      <c r="E158" s="605" t="s">
        <v>337</v>
      </c>
      <c r="F158" s="606" t="str">
        <f t="shared" si="2"/>
        <v>='421.1'!C$33$</v>
      </c>
      <c r="G158" s="608" t="str" cm="1">
        <f t="array" aca="1" ref="G158" ca="1">INDIRECT("'"&amp;C158&amp;"'!C33")</f>
        <v xml:space="preserve">RIEGO DE LIGA CON EMULSIÓN ASFÁLTICA CRR-60 </v>
      </c>
      <c r="H158" s="607"/>
      <c r="I158" s="607" cm="1">
        <f t="array" aca="1" ref="I158" ca="1">INDIRECT("'"&amp;C158&amp;"'!N53")</f>
        <v>0</v>
      </c>
      <c r="J158" s="607" cm="1">
        <f t="array" aca="1" ref="J158" ca="1">INDIRECT("'"&amp;C158&amp;"'!N73")</f>
        <v>0</v>
      </c>
      <c r="K158" s="607" cm="1">
        <f t="array" aca="1" ref="K158" ca="1">INDIRECT("'"&amp;C158&amp;"'!N83")</f>
        <v>0</v>
      </c>
      <c r="L158" s="607" cm="1">
        <f t="array" aca="1" ref="L158" ca="1">INDIRECT("'"&amp;C158&amp;"'!N98")</f>
        <v>0</v>
      </c>
      <c r="M158" s="607" cm="1">
        <f t="array" aca="1" ref="M158" ca="1">INDIRECT("'"&amp;C158&amp;"'!N100")</f>
        <v>0</v>
      </c>
      <c r="N158" s="635" cm="1">
        <f t="array" aca="1" ref="N158" ca="1">INDIRECT("'"&amp;C158&amp;"'!N110")</f>
        <v>0</v>
      </c>
      <c r="O158" s="248"/>
      <c r="P158" s="249"/>
    </row>
    <row r="159" spans="2:16" s="15" customFormat="1" ht="20.100000000000001" customHeight="1">
      <c r="B159" s="543">
        <v>154</v>
      </c>
      <c r="C159" s="577" t="s">
        <v>490</v>
      </c>
      <c r="D159" s="605" t="e" cm="1">
        <f t="array" aca="1" ref="D159" ca="1">INDIRECT("'"&amp;C159&amp;"'!L33")</f>
        <v>#REF!</v>
      </c>
      <c r="E159" s="605" t="s">
        <v>337</v>
      </c>
      <c r="F159" s="606" t="str">
        <f t="shared" si="2"/>
        <v>='421.2'!C$33$</v>
      </c>
      <c r="G159" s="608" t="e" cm="1">
        <f t="array" aca="1" ref="G159" ca="1">INDIRECT("'"&amp;C159&amp;"'!C33")</f>
        <v>#REF!</v>
      </c>
      <c r="H159" s="607"/>
      <c r="I159" s="607" t="e" cm="1">
        <f t="array" aca="1" ref="I159" ca="1">INDIRECT("'"&amp;C159&amp;"'!N53")</f>
        <v>#REF!</v>
      </c>
      <c r="J159" s="607" t="e" cm="1">
        <f t="array" aca="1" ref="J159" ca="1">INDIRECT("'"&amp;C159&amp;"'!N73")</f>
        <v>#REF!</v>
      </c>
      <c r="K159" s="607" t="e" cm="1">
        <f t="array" aca="1" ref="K159" ca="1">INDIRECT("'"&amp;C159&amp;"'!N83")</f>
        <v>#REF!</v>
      </c>
      <c r="L159" s="607" t="e" cm="1">
        <f t="array" aca="1" ref="L159" ca="1">INDIRECT("'"&amp;C159&amp;"'!N98")</f>
        <v>#REF!</v>
      </c>
      <c r="M159" s="607" t="e" cm="1">
        <f t="array" aca="1" ref="M159" ca="1">INDIRECT("'"&amp;C159&amp;"'!N100")</f>
        <v>#REF!</v>
      </c>
      <c r="N159" s="635" t="e" cm="1">
        <f t="array" aca="1" ref="N159" ca="1">INDIRECT("'"&amp;C159&amp;"'!N110")</f>
        <v>#REF!</v>
      </c>
      <c r="O159" s="248"/>
      <c r="P159" s="249"/>
    </row>
    <row r="160" spans="2:16" s="15" customFormat="1" ht="20.100000000000001" customHeight="1">
      <c r="B160" s="543">
        <v>155</v>
      </c>
      <c r="C160" s="577" t="s">
        <v>491</v>
      </c>
      <c r="D160" s="605" t="e" cm="1">
        <f t="array" aca="1" ref="D160" ca="1">INDIRECT("'"&amp;C160&amp;"'!L33")</f>
        <v>#REF!</v>
      </c>
      <c r="E160" s="605" t="s">
        <v>337</v>
      </c>
      <c r="F160" s="606" t="str">
        <f t="shared" si="2"/>
        <v>='421.3'!C$33$</v>
      </c>
      <c r="G160" s="608" t="e" cm="1">
        <f t="array" aca="1" ref="G160" ca="1">INDIRECT("'"&amp;C160&amp;"'!C33")</f>
        <v>#REF!</v>
      </c>
      <c r="H160" s="607"/>
      <c r="I160" s="607" t="e" cm="1">
        <f t="array" aca="1" ref="I160" ca="1">INDIRECT("'"&amp;C160&amp;"'!N53")</f>
        <v>#REF!</v>
      </c>
      <c r="J160" s="607" t="e" cm="1">
        <f t="array" aca="1" ref="J160" ca="1">INDIRECT("'"&amp;C160&amp;"'!N73")</f>
        <v>#REF!</v>
      </c>
      <c r="K160" s="607" t="e" cm="1">
        <f t="array" aca="1" ref="K160" ca="1">INDIRECT("'"&amp;C160&amp;"'!N83")</f>
        <v>#REF!</v>
      </c>
      <c r="L160" s="607" t="e" cm="1">
        <f t="array" aca="1" ref="L160" ca="1">INDIRECT("'"&amp;C160&amp;"'!N98")</f>
        <v>#REF!</v>
      </c>
      <c r="M160" s="607" t="e" cm="1">
        <f t="array" aca="1" ref="M160" ca="1">INDIRECT("'"&amp;C160&amp;"'!N100")</f>
        <v>#REF!</v>
      </c>
      <c r="N160" s="635" t="e" cm="1">
        <f t="array" aca="1" ref="N160" ca="1">INDIRECT("'"&amp;C160&amp;"'!N110")</f>
        <v>#REF!</v>
      </c>
      <c r="O160" s="248"/>
      <c r="P160" s="249"/>
    </row>
    <row r="161" spans="2:16" s="15" customFormat="1" ht="20.100000000000001" customHeight="1">
      <c r="B161" s="543">
        <v>156</v>
      </c>
      <c r="C161" s="577" t="s">
        <v>492</v>
      </c>
      <c r="D161" s="605" t="e" cm="1">
        <f t="array" aca="1" ref="D161" ca="1">INDIRECT("'"&amp;C161&amp;"'!L33")</f>
        <v>#REF!</v>
      </c>
      <c r="E161" s="605" t="s">
        <v>337</v>
      </c>
      <c r="F161" s="606" t="str">
        <f t="shared" si="2"/>
        <v>='421.4'!C$33$</v>
      </c>
      <c r="G161" s="608" t="e" cm="1">
        <f t="array" aca="1" ref="G161" ca="1">INDIRECT("'"&amp;C161&amp;"'!C33")</f>
        <v>#REF!</v>
      </c>
      <c r="H161" s="607"/>
      <c r="I161" s="607" t="e" cm="1">
        <f t="array" aca="1" ref="I161" ca="1">INDIRECT("'"&amp;C161&amp;"'!N53")</f>
        <v>#REF!</v>
      </c>
      <c r="J161" s="607" t="e" cm="1">
        <f t="array" aca="1" ref="J161" ca="1">INDIRECT("'"&amp;C161&amp;"'!N73")</f>
        <v>#REF!</v>
      </c>
      <c r="K161" s="607" t="e" cm="1">
        <f t="array" aca="1" ref="K161" ca="1">INDIRECT("'"&amp;C161&amp;"'!N83")</f>
        <v>#REF!</v>
      </c>
      <c r="L161" s="607" t="e" cm="1">
        <f t="array" aca="1" ref="L161" ca="1">INDIRECT("'"&amp;C161&amp;"'!N98")</f>
        <v>#REF!</v>
      </c>
      <c r="M161" s="607" t="e" cm="1">
        <f t="array" aca="1" ref="M161" ca="1">INDIRECT("'"&amp;C161&amp;"'!N100")</f>
        <v>#REF!</v>
      </c>
      <c r="N161" s="635" t="e" cm="1">
        <f t="array" aca="1" ref="N161" ca="1">INDIRECT("'"&amp;C161&amp;"'!N110")</f>
        <v>#REF!</v>
      </c>
      <c r="O161" s="248"/>
      <c r="P161" s="249"/>
    </row>
    <row r="162" spans="2:16" s="15" customFormat="1" ht="35.1" customHeight="1">
      <c r="B162" s="543">
        <v>157</v>
      </c>
      <c r="C162" s="577" t="s">
        <v>493</v>
      </c>
      <c r="D162" s="605" t="e" cm="1">
        <f t="array" aca="1" ref="D162" ca="1">INDIRECT("'"&amp;C162&amp;"'!L33")</f>
        <v>#REF!</v>
      </c>
      <c r="E162" s="605" t="s">
        <v>337</v>
      </c>
      <c r="F162" s="606" t="str">
        <f t="shared" si="2"/>
        <v>='430.1.1'!C$33$</v>
      </c>
      <c r="G162" s="608" t="e" cm="1">
        <f t="array" aca="1" ref="G162" ca="1">INDIRECT("'"&amp;C162&amp;"'!C33")</f>
        <v>#REF!</v>
      </c>
      <c r="H162" s="607"/>
      <c r="I162" s="607" t="e" cm="1">
        <f t="array" aca="1" ref="I162" ca="1">INDIRECT("'"&amp;C162&amp;"'!N53")</f>
        <v>#REF!</v>
      </c>
      <c r="J162" s="607" t="e" cm="1">
        <f t="array" aca="1" ref="J162" ca="1">INDIRECT("'"&amp;C162&amp;"'!N73")</f>
        <v>#REF!</v>
      </c>
      <c r="K162" s="607" t="e" cm="1">
        <f t="array" aca="1" ref="K162" ca="1">INDIRECT("'"&amp;C162&amp;"'!N83")</f>
        <v>#REF!</v>
      </c>
      <c r="L162" s="607" t="e" cm="1">
        <f t="array" aca="1" ref="L162" ca="1">INDIRECT("'"&amp;C162&amp;"'!N98")</f>
        <v>#REF!</v>
      </c>
      <c r="M162" s="607" t="e" cm="1">
        <f t="array" aca="1" ref="M162" ca="1">INDIRECT("'"&amp;C162&amp;"'!N100")</f>
        <v>#REF!</v>
      </c>
      <c r="N162" s="635" t="e" cm="1">
        <f t="array" aca="1" ref="N162" ca="1">INDIRECT("'"&amp;C162&amp;"'!N110")</f>
        <v>#REF!</v>
      </c>
      <c r="O162" s="248"/>
      <c r="P162" s="249"/>
    </row>
    <row r="163" spans="2:16" s="15" customFormat="1" ht="35.1" customHeight="1">
      <c r="B163" s="543">
        <v>158</v>
      </c>
      <c r="C163" s="577" t="s">
        <v>494</v>
      </c>
      <c r="D163" s="605" t="e" cm="1">
        <f t="array" aca="1" ref="D163" ca="1">INDIRECT("'"&amp;C163&amp;"'!L33")</f>
        <v>#REF!</v>
      </c>
      <c r="E163" s="605" t="s">
        <v>337</v>
      </c>
      <c r="F163" s="606" t="str">
        <f t="shared" si="2"/>
        <v>='430.1.2'!C$33$</v>
      </c>
      <c r="G163" s="608" t="e" cm="1">
        <f t="array" aca="1" ref="G163" ca="1">INDIRECT("'"&amp;C163&amp;"'!C33")</f>
        <v>#REF!</v>
      </c>
      <c r="H163" s="607"/>
      <c r="I163" s="607" t="e" cm="1">
        <f t="array" aca="1" ref="I163" ca="1">INDIRECT("'"&amp;C163&amp;"'!N53")</f>
        <v>#REF!</v>
      </c>
      <c r="J163" s="607" t="e" cm="1">
        <f t="array" aca="1" ref="J163" ca="1">INDIRECT("'"&amp;C163&amp;"'!N73")</f>
        <v>#REF!</v>
      </c>
      <c r="K163" s="607" t="e" cm="1">
        <f t="array" aca="1" ref="K163" ca="1">INDIRECT("'"&amp;C163&amp;"'!N83")</f>
        <v>#REF!</v>
      </c>
      <c r="L163" s="607" t="e" cm="1">
        <f t="array" aca="1" ref="L163" ca="1">INDIRECT("'"&amp;C163&amp;"'!N98")</f>
        <v>#REF!</v>
      </c>
      <c r="M163" s="607" t="e" cm="1">
        <f t="array" aca="1" ref="M163" ca="1">INDIRECT("'"&amp;C163&amp;"'!N100")</f>
        <v>#REF!</v>
      </c>
      <c r="N163" s="635" t="e" cm="1">
        <f t="array" aca="1" ref="N163" ca="1">INDIRECT("'"&amp;C163&amp;"'!N110")</f>
        <v>#REF!</v>
      </c>
      <c r="O163" s="248"/>
      <c r="P163" s="249"/>
    </row>
    <row r="164" spans="2:16" s="15" customFormat="1" ht="35.1" customHeight="1">
      <c r="B164" s="543">
        <v>159</v>
      </c>
      <c r="C164" s="577" t="s">
        <v>495</v>
      </c>
      <c r="D164" s="605" t="e" cm="1">
        <f t="array" aca="1" ref="D164" ca="1">INDIRECT("'"&amp;C164&amp;"'!L33")</f>
        <v>#REF!</v>
      </c>
      <c r="E164" s="605" t="s">
        <v>337</v>
      </c>
      <c r="F164" s="606" t="str">
        <f t="shared" si="2"/>
        <v>='430.2.1'!C$33$</v>
      </c>
      <c r="G164" s="608" t="e" cm="1">
        <f t="array" aca="1" ref="G164" ca="1">INDIRECT("'"&amp;C164&amp;"'!C33")</f>
        <v>#REF!</v>
      </c>
      <c r="H164" s="607"/>
      <c r="I164" s="607" t="e" cm="1">
        <f t="array" aca="1" ref="I164" ca="1">INDIRECT("'"&amp;C164&amp;"'!N53")</f>
        <v>#REF!</v>
      </c>
      <c r="J164" s="607" t="e" cm="1">
        <f t="array" aca="1" ref="J164" ca="1">INDIRECT("'"&amp;C164&amp;"'!N73")</f>
        <v>#REF!</v>
      </c>
      <c r="K164" s="607" t="e" cm="1">
        <f t="array" aca="1" ref="K164" ca="1">INDIRECT("'"&amp;C164&amp;"'!N83")</f>
        <v>#REF!</v>
      </c>
      <c r="L164" s="607" t="e" cm="1">
        <f t="array" aca="1" ref="L164" ca="1">INDIRECT("'"&amp;C164&amp;"'!N98")</f>
        <v>#REF!</v>
      </c>
      <c r="M164" s="607" t="e" cm="1">
        <f t="array" aca="1" ref="M164" ca="1">INDIRECT("'"&amp;C164&amp;"'!N100")</f>
        <v>#REF!</v>
      </c>
      <c r="N164" s="635" t="e" cm="1">
        <f t="array" aca="1" ref="N164" ca="1">INDIRECT("'"&amp;C164&amp;"'!N110")</f>
        <v>#REF!</v>
      </c>
      <c r="O164" s="248"/>
      <c r="P164" s="249"/>
    </row>
    <row r="165" spans="2:16" s="15" customFormat="1" ht="35.1" customHeight="1">
      <c r="B165" s="543">
        <v>160</v>
      </c>
      <c r="C165" s="577" t="s">
        <v>496</v>
      </c>
      <c r="D165" s="605" t="e" cm="1">
        <f t="array" aca="1" ref="D165" ca="1">INDIRECT("'"&amp;C165&amp;"'!L33")</f>
        <v>#REF!</v>
      </c>
      <c r="E165" s="605" t="s">
        <v>337</v>
      </c>
      <c r="F165" s="606" t="str">
        <f t="shared" si="2"/>
        <v>='430.2.2'!C$33$</v>
      </c>
      <c r="G165" s="608" t="e" cm="1">
        <f t="array" aca="1" ref="G165" ca="1">INDIRECT("'"&amp;C165&amp;"'!C33")</f>
        <v>#REF!</v>
      </c>
      <c r="H165" s="607"/>
      <c r="I165" s="607" t="e" cm="1">
        <f t="array" aca="1" ref="I165" ca="1">INDIRECT("'"&amp;C165&amp;"'!N53")</f>
        <v>#REF!</v>
      </c>
      <c r="J165" s="607" t="e" cm="1">
        <f t="array" aca="1" ref="J165" ca="1">INDIRECT("'"&amp;C165&amp;"'!N73")</f>
        <v>#REF!</v>
      </c>
      <c r="K165" s="607" t="e" cm="1">
        <f t="array" aca="1" ref="K165" ca="1">INDIRECT("'"&amp;C165&amp;"'!N83")</f>
        <v>#REF!</v>
      </c>
      <c r="L165" s="607" t="e" cm="1">
        <f t="array" aca="1" ref="L165" ca="1">INDIRECT("'"&amp;C165&amp;"'!N98")</f>
        <v>#REF!</v>
      </c>
      <c r="M165" s="607" t="e" cm="1">
        <f t="array" aca="1" ref="M165" ca="1">INDIRECT("'"&amp;C165&amp;"'!N100")</f>
        <v>#REF!</v>
      </c>
      <c r="N165" s="635" t="e" cm="1">
        <f t="array" aca="1" ref="N165" ca="1">INDIRECT("'"&amp;C165&amp;"'!N110")</f>
        <v>#REF!</v>
      </c>
      <c r="O165" s="248"/>
      <c r="P165" s="249"/>
    </row>
    <row r="166" spans="2:16" s="15" customFormat="1" ht="35.1" customHeight="1">
      <c r="B166" s="543">
        <v>161</v>
      </c>
      <c r="C166" s="577" t="s">
        <v>497</v>
      </c>
      <c r="D166" s="605" t="e" cm="1">
        <f t="array" aca="1" ref="D166" ca="1">INDIRECT("'"&amp;C166&amp;"'!L33")</f>
        <v>#REF!</v>
      </c>
      <c r="E166" s="605"/>
      <c r="F166" s="606"/>
      <c r="G166" s="608" t="e" cm="1">
        <f t="array" aca="1" ref="G166" ca="1">INDIRECT("'"&amp;C166&amp;"'!C33")</f>
        <v>#REF!</v>
      </c>
      <c r="H166" s="607"/>
      <c r="I166" s="607" t="e" cm="1">
        <f t="array" aca="1" ref="I166" ca="1">INDIRECT("'"&amp;C166&amp;"'!N53")</f>
        <v>#REF!</v>
      </c>
      <c r="J166" s="607" t="e" cm="1">
        <f t="array" aca="1" ref="J166" ca="1">INDIRECT("'"&amp;C166&amp;"'!N73")</f>
        <v>#REF!</v>
      </c>
      <c r="K166" s="607" t="e" cm="1">
        <f t="array" aca="1" ref="K166" ca="1">INDIRECT("'"&amp;C166&amp;"'!N83")</f>
        <v>#REF!</v>
      </c>
      <c r="L166" s="607" t="e" cm="1">
        <f t="array" aca="1" ref="L166" ca="1">INDIRECT("'"&amp;C166&amp;"'!N98")</f>
        <v>#REF!</v>
      </c>
      <c r="M166" s="607" t="e" cm="1">
        <f t="array" aca="1" ref="M166" ca="1">INDIRECT("'"&amp;C166&amp;"'!N100")</f>
        <v>#REF!</v>
      </c>
      <c r="N166" s="635" t="e" cm="1">
        <f t="array" aca="1" ref="N166" ca="1">INDIRECT("'"&amp;C166&amp;"'!N110")</f>
        <v>#REF!</v>
      </c>
      <c r="O166" s="248"/>
      <c r="P166" s="249"/>
    </row>
    <row r="167" spans="2:16" s="15" customFormat="1" ht="35.1" customHeight="1">
      <c r="B167" s="543">
        <v>162</v>
      </c>
      <c r="C167" s="577" t="s">
        <v>498</v>
      </c>
      <c r="D167" s="605" t="e" cm="1">
        <f t="array" aca="1" ref="D167" ca="1">INDIRECT("'"&amp;C167&amp;"'!L33")</f>
        <v>#REF!</v>
      </c>
      <c r="E167" s="605"/>
      <c r="F167" s="606"/>
      <c r="G167" s="608" t="e" cm="1">
        <f t="array" aca="1" ref="G167" ca="1">INDIRECT("'"&amp;C167&amp;"'!C33")</f>
        <v>#REF!</v>
      </c>
      <c r="H167" s="607"/>
      <c r="I167" s="607" t="e" cm="1">
        <f t="array" aca="1" ref="I167" ca="1">INDIRECT("'"&amp;C167&amp;"'!N53")</f>
        <v>#REF!</v>
      </c>
      <c r="J167" s="607" t="e" cm="1">
        <f t="array" aca="1" ref="J167" ca="1">INDIRECT("'"&amp;C167&amp;"'!N73")</f>
        <v>#REF!</v>
      </c>
      <c r="K167" s="607" t="e" cm="1">
        <f t="array" aca="1" ref="K167" ca="1">INDIRECT("'"&amp;C167&amp;"'!N83")</f>
        <v>#REF!</v>
      </c>
      <c r="L167" s="607" t="e" cm="1">
        <f t="array" aca="1" ref="L167" ca="1">INDIRECT("'"&amp;C167&amp;"'!N98")</f>
        <v>#REF!</v>
      </c>
      <c r="M167" s="607" t="e" cm="1">
        <f t="array" aca="1" ref="M167" ca="1">INDIRECT("'"&amp;C167&amp;"'!N100")</f>
        <v>#REF!</v>
      </c>
      <c r="N167" s="635" t="e" cm="1">
        <f t="array" aca="1" ref="N167" ca="1">INDIRECT("'"&amp;C167&amp;"'!N110")</f>
        <v>#REF!</v>
      </c>
      <c r="O167" s="248"/>
      <c r="P167" s="249"/>
    </row>
    <row r="168" spans="2:16" s="15" customFormat="1" ht="35.1" customHeight="1">
      <c r="B168" s="543">
        <v>163</v>
      </c>
      <c r="C168" s="577" t="s">
        <v>499</v>
      </c>
      <c r="D168" s="605" t="e" cm="1">
        <f t="array" aca="1" ref="D168" ca="1">INDIRECT("'"&amp;C168&amp;"'!L33")</f>
        <v>#REF!</v>
      </c>
      <c r="E168" s="605"/>
      <c r="F168" s="606"/>
      <c r="G168" s="608" t="e" cm="1">
        <f t="array" aca="1" ref="G168" ca="1">INDIRECT("'"&amp;C168&amp;"'!C33")</f>
        <v>#REF!</v>
      </c>
      <c r="H168" s="607"/>
      <c r="I168" s="607" t="e" cm="1">
        <f t="array" aca="1" ref="I168" ca="1">INDIRECT("'"&amp;C168&amp;"'!N53")</f>
        <v>#REF!</v>
      </c>
      <c r="J168" s="607" t="e" cm="1">
        <f t="array" aca="1" ref="J168" ca="1">INDIRECT("'"&amp;C168&amp;"'!N73")</f>
        <v>#REF!</v>
      </c>
      <c r="K168" s="607" t="e" cm="1">
        <f t="array" aca="1" ref="K168" ca="1">INDIRECT("'"&amp;C168&amp;"'!N83")</f>
        <v>#REF!</v>
      </c>
      <c r="L168" s="607" t="e" cm="1">
        <f t="array" aca="1" ref="L168" ca="1">INDIRECT("'"&amp;C168&amp;"'!N98")</f>
        <v>#REF!</v>
      </c>
      <c r="M168" s="607" t="e" cm="1">
        <f t="array" aca="1" ref="M168" ca="1">INDIRECT("'"&amp;C168&amp;"'!N100")</f>
        <v>#REF!</v>
      </c>
      <c r="N168" s="635" t="e" cm="1">
        <f t="array" aca="1" ref="N168" ca="1">INDIRECT("'"&amp;C168&amp;"'!N110")</f>
        <v>#REF!</v>
      </c>
      <c r="O168" s="248"/>
      <c r="P168" s="249"/>
    </row>
    <row r="169" spans="2:16" s="15" customFormat="1" ht="35.1" customHeight="1">
      <c r="B169" s="543">
        <v>164</v>
      </c>
      <c r="C169" s="577" t="s">
        <v>500</v>
      </c>
      <c r="D169" s="605" t="e" cm="1">
        <f t="array" aca="1" ref="D169" ca="1">INDIRECT("'"&amp;C169&amp;"'!L33")</f>
        <v>#REF!</v>
      </c>
      <c r="E169" s="605"/>
      <c r="F169" s="606"/>
      <c r="G169" s="608" t="e" cm="1">
        <f t="array" aca="1" ref="G169" ca="1">INDIRECT("'"&amp;C169&amp;"'!C33")</f>
        <v>#REF!</v>
      </c>
      <c r="H169" s="607"/>
      <c r="I169" s="607" t="e" cm="1">
        <f t="array" aca="1" ref="I169" ca="1">INDIRECT("'"&amp;C169&amp;"'!N53")</f>
        <v>#REF!</v>
      </c>
      <c r="J169" s="607" t="e" cm="1">
        <f t="array" aca="1" ref="J169" ca="1">INDIRECT("'"&amp;C169&amp;"'!N73")</f>
        <v>#REF!</v>
      </c>
      <c r="K169" s="607" t="e" cm="1">
        <f t="array" aca="1" ref="K169" ca="1">INDIRECT("'"&amp;C169&amp;"'!N83")</f>
        <v>#REF!</v>
      </c>
      <c r="L169" s="607" t="e" cm="1">
        <f t="array" aca="1" ref="L169" ca="1">INDIRECT("'"&amp;C169&amp;"'!N98")</f>
        <v>#REF!</v>
      </c>
      <c r="M169" s="607" t="e" cm="1">
        <f t="array" aca="1" ref="M169" ca="1">INDIRECT("'"&amp;C169&amp;"'!N100")</f>
        <v>#REF!</v>
      </c>
      <c r="N169" s="635" t="e" cm="1">
        <f t="array" aca="1" ref="N169" ca="1">INDIRECT("'"&amp;C169&amp;"'!N110")</f>
        <v>#REF!</v>
      </c>
      <c r="O169" s="248"/>
      <c r="P169" s="249"/>
    </row>
    <row r="170" spans="2:16" s="15" customFormat="1" ht="20.100000000000001" customHeight="1">
      <c r="B170" s="543">
        <v>165</v>
      </c>
      <c r="C170" s="573" t="s">
        <v>501</v>
      </c>
      <c r="D170" s="605" t="e" cm="1">
        <f t="array" aca="1" ref="D170" ca="1">INDIRECT("'"&amp;C170&amp;"'!L33")</f>
        <v>#REF!</v>
      </c>
      <c r="E170" s="605" t="s">
        <v>337</v>
      </c>
      <c r="F170" s="606" t="str">
        <f t="shared" si="2"/>
        <v>='432.1'!C$33$</v>
      </c>
      <c r="G170" s="608" t="e" cm="1">
        <f t="array" aca="1" ref="G170" ca="1">INDIRECT("'"&amp;C170&amp;"'!C33")</f>
        <v>#REF!</v>
      </c>
      <c r="H170" s="607"/>
      <c r="I170" s="607" t="e" cm="1">
        <f t="array" aca="1" ref="I170" ca="1">INDIRECT("'"&amp;C170&amp;"'!N53")</f>
        <v>#REF!</v>
      </c>
      <c r="J170" s="607" t="e" cm="1">
        <f t="array" aca="1" ref="J170" ca="1">INDIRECT("'"&amp;C170&amp;"'!N73")</f>
        <v>#REF!</v>
      </c>
      <c r="K170" s="607" t="e" cm="1">
        <f t="array" aca="1" ref="K170" ca="1">INDIRECT("'"&amp;C170&amp;"'!N83")</f>
        <v>#REF!</v>
      </c>
      <c r="L170" s="607" t="e" cm="1">
        <f t="array" aca="1" ref="L170" ca="1">INDIRECT("'"&amp;C170&amp;"'!N98")</f>
        <v>#REF!</v>
      </c>
      <c r="M170" s="607" t="e" cm="1">
        <f t="array" aca="1" ref="M170" ca="1">INDIRECT("'"&amp;C170&amp;"'!N100")</f>
        <v>#REF!</v>
      </c>
      <c r="N170" s="635" t="e" cm="1">
        <f t="array" aca="1" ref="N170" ca="1">INDIRECT("'"&amp;C170&amp;"'!N110")</f>
        <v>#REF!</v>
      </c>
      <c r="O170" s="248"/>
      <c r="P170" s="249"/>
    </row>
    <row r="171" spans="2:16" s="15" customFormat="1" ht="20.100000000000001" customHeight="1">
      <c r="B171" s="543">
        <v>166</v>
      </c>
      <c r="C171" s="574" t="s">
        <v>502</v>
      </c>
      <c r="D171" s="605" t="e" cm="1">
        <f t="array" aca="1" ref="D171" ca="1">INDIRECT("'"&amp;C171&amp;"'!L33")</f>
        <v>#REF!</v>
      </c>
      <c r="E171" s="605" t="s">
        <v>337</v>
      </c>
      <c r="F171" s="606" t="str">
        <f t="shared" si="2"/>
        <v>='432.2'!C$33$</v>
      </c>
      <c r="G171" s="608" t="e" cm="1">
        <f t="array" aca="1" ref="G171" ca="1">INDIRECT("'"&amp;C171&amp;"'!C33")</f>
        <v>#REF!</v>
      </c>
      <c r="H171" s="607"/>
      <c r="I171" s="607" t="e" cm="1">
        <f t="array" aca="1" ref="I171" ca="1">INDIRECT("'"&amp;C171&amp;"'!N53")</f>
        <v>#REF!</v>
      </c>
      <c r="J171" s="607" t="e" cm="1">
        <f t="array" aca="1" ref="J171" ca="1">INDIRECT("'"&amp;C171&amp;"'!N73")</f>
        <v>#REF!</v>
      </c>
      <c r="K171" s="607" t="e" cm="1">
        <f t="array" aca="1" ref="K171" ca="1">INDIRECT("'"&amp;C171&amp;"'!N83")</f>
        <v>#REF!</v>
      </c>
      <c r="L171" s="607" t="e" cm="1">
        <f t="array" aca="1" ref="L171" ca="1">INDIRECT("'"&amp;C171&amp;"'!N98")</f>
        <v>#REF!</v>
      </c>
      <c r="M171" s="607" t="e" cm="1">
        <f t="array" aca="1" ref="M171" ca="1">INDIRECT("'"&amp;C171&amp;"'!N100")</f>
        <v>#REF!</v>
      </c>
      <c r="N171" s="635" t="e" cm="1">
        <f t="array" aca="1" ref="N171" ca="1">INDIRECT("'"&amp;C171&amp;"'!N110")</f>
        <v>#REF!</v>
      </c>
      <c r="O171" s="248"/>
      <c r="P171" s="249"/>
    </row>
    <row r="172" spans="2:16" s="15" customFormat="1" ht="20.100000000000001" customHeight="1">
      <c r="B172" s="543">
        <v>167</v>
      </c>
      <c r="C172" s="573" t="s">
        <v>503</v>
      </c>
      <c r="D172" s="605" t="e" cm="1">
        <f t="array" aca="1" ref="D172" ca="1">INDIRECT("'"&amp;C172&amp;"'!L33")</f>
        <v>#REF!</v>
      </c>
      <c r="E172" s="605" t="s">
        <v>337</v>
      </c>
      <c r="F172" s="606" t="str">
        <f t="shared" si="2"/>
        <v>='433.1'!C$33$</v>
      </c>
      <c r="G172" s="608" t="e" cm="1">
        <f t="array" aca="1" ref="G172" ca="1">INDIRECT("'"&amp;C172&amp;"'!C33")</f>
        <v>#REF!</v>
      </c>
      <c r="H172" s="607"/>
      <c r="I172" s="607" t="e" cm="1">
        <f t="array" aca="1" ref="I172" ca="1">INDIRECT("'"&amp;C172&amp;"'!N53")</f>
        <v>#REF!</v>
      </c>
      <c r="J172" s="607" t="e" cm="1">
        <f t="array" aca="1" ref="J172" ca="1">INDIRECT("'"&amp;C172&amp;"'!N73")</f>
        <v>#REF!</v>
      </c>
      <c r="K172" s="607" t="e" cm="1">
        <f t="array" aca="1" ref="K172" ca="1">INDIRECT("'"&amp;C172&amp;"'!N83")</f>
        <v>#REF!</v>
      </c>
      <c r="L172" s="607" t="e" cm="1">
        <f t="array" aca="1" ref="L172" ca="1">INDIRECT("'"&amp;C172&amp;"'!N98")</f>
        <v>#REF!</v>
      </c>
      <c r="M172" s="607" t="e" cm="1">
        <f t="array" aca="1" ref="M172" ca="1">INDIRECT("'"&amp;C172&amp;"'!N100")</f>
        <v>#REF!</v>
      </c>
      <c r="N172" s="635" t="e" cm="1">
        <f t="array" aca="1" ref="N172" ca="1">INDIRECT("'"&amp;C172&amp;"'!N110")</f>
        <v>#REF!</v>
      </c>
      <c r="O172" s="248"/>
      <c r="P172" s="249"/>
    </row>
    <row r="173" spans="2:16" s="15" customFormat="1" ht="20.100000000000001" customHeight="1">
      <c r="B173" s="543">
        <v>168</v>
      </c>
      <c r="C173" s="574" t="s">
        <v>504</v>
      </c>
      <c r="D173" s="605" t="e" cm="1">
        <f t="array" aca="1" ref="D173" ca="1">INDIRECT("'"&amp;C173&amp;"'!L33")</f>
        <v>#REF!</v>
      </c>
      <c r="E173" s="605" t="s">
        <v>337</v>
      </c>
      <c r="F173" s="606" t="str">
        <f t="shared" si="2"/>
        <v>='433.2'!C$33$</v>
      </c>
      <c r="G173" s="608" t="e" cm="1">
        <f t="array" aca="1" ref="G173" ca="1">INDIRECT("'"&amp;C173&amp;"'!C33")</f>
        <v>#REF!</v>
      </c>
      <c r="H173" s="607"/>
      <c r="I173" s="607" t="e" cm="1">
        <f t="array" aca="1" ref="I173" ca="1">INDIRECT("'"&amp;C173&amp;"'!N53")</f>
        <v>#REF!</v>
      </c>
      <c r="J173" s="607" t="e" cm="1">
        <f t="array" aca="1" ref="J173" ca="1">INDIRECT("'"&amp;C173&amp;"'!N73")</f>
        <v>#REF!</v>
      </c>
      <c r="K173" s="607" t="e" cm="1">
        <f t="array" aca="1" ref="K173" ca="1">INDIRECT("'"&amp;C173&amp;"'!N83")</f>
        <v>#REF!</v>
      </c>
      <c r="L173" s="607" t="e" cm="1">
        <f t="array" aca="1" ref="L173" ca="1">INDIRECT("'"&amp;C173&amp;"'!N98")</f>
        <v>#REF!</v>
      </c>
      <c r="M173" s="607" t="e" cm="1">
        <f t="array" aca="1" ref="M173" ca="1">INDIRECT("'"&amp;C173&amp;"'!N100")</f>
        <v>#REF!</v>
      </c>
      <c r="N173" s="635" t="e" cm="1">
        <f t="array" aca="1" ref="N173" ca="1">INDIRECT("'"&amp;C173&amp;"'!N110")</f>
        <v>#REF!</v>
      </c>
      <c r="O173" s="248"/>
      <c r="P173" s="249"/>
    </row>
    <row r="174" spans="2:16" s="15" customFormat="1" ht="20.100000000000001" customHeight="1">
      <c r="B174" s="543">
        <v>169</v>
      </c>
      <c r="C174" s="573" t="s">
        <v>505</v>
      </c>
      <c r="D174" s="605" t="e" cm="1">
        <f t="array" aca="1" ref="D174" ca="1">INDIRECT("'"&amp;C174&amp;"'!L33")</f>
        <v>#REF!</v>
      </c>
      <c r="E174" s="605" t="s">
        <v>337</v>
      </c>
      <c r="F174" s="606" t="str">
        <f t="shared" si="2"/>
        <v>='433.3'!C$33$</v>
      </c>
      <c r="G174" s="608" t="e" cm="1">
        <f t="array" aca="1" ref="G174" ca="1">INDIRECT("'"&amp;C174&amp;"'!C33")</f>
        <v>#REF!</v>
      </c>
      <c r="H174" s="607"/>
      <c r="I174" s="607" t="e" cm="1">
        <f t="array" aca="1" ref="I174" ca="1">INDIRECT("'"&amp;C174&amp;"'!N53")</f>
        <v>#REF!</v>
      </c>
      <c r="J174" s="607" t="e" cm="1">
        <f t="array" aca="1" ref="J174" ca="1">INDIRECT("'"&amp;C174&amp;"'!N73")</f>
        <v>#REF!</v>
      </c>
      <c r="K174" s="607" t="e" cm="1">
        <f t="array" aca="1" ref="K174" ca="1">INDIRECT("'"&amp;C174&amp;"'!N83")</f>
        <v>#REF!</v>
      </c>
      <c r="L174" s="607" t="e" cm="1">
        <f t="array" aca="1" ref="L174" ca="1">INDIRECT("'"&amp;C174&amp;"'!N98")</f>
        <v>#REF!</v>
      </c>
      <c r="M174" s="607" t="e" cm="1">
        <f t="array" aca="1" ref="M174" ca="1">INDIRECT("'"&amp;C174&amp;"'!N100")</f>
        <v>#REF!</v>
      </c>
      <c r="N174" s="635" t="e" cm="1">
        <f t="array" aca="1" ref="N174" ca="1">INDIRECT("'"&amp;C174&amp;"'!N110")</f>
        <v>#REF!</v>
      </c>
      <c r="O174" s="248"/>
      <c r="P174" s="249"/>
    </row>
    <row r="175" spans="2:16" s="15" customFormat="1" ht="20.100000000000001" customHeight="1">
      <c r="B175" s="543">
        <v>170</v>
      </c>
      <c r="C175" s="574" t="s">
        <v>506</v>
      </c>
      <c r="D175" s="605" t="e" cm="1">
        <f t="array" aca="1" ref="D175" ca="1">INDIRECT("'"&amp;C175&amp;"'!L33")</f>
        <v>#REF!</v>
      </c>
      <c r="E175" s="605" t="s">
        <v>337</v>
      </c>
      <c r="F175" s="606" t="str">
        <f t="shared" si="2"/>
        <v>='433.4'!C$33$</v>
      </c>
      <c r="G175" s="608" t="e" cm="1">
        <f t="array" aca="1" ref="G175" ca="1">INDIRECT("'"&amp;C175&amp;"'!C33")</f>
        <v>#REF!</v>
      </c>
      <c r="H175" s="607"/>
      <c r="I175" s="607" t="e" cm="1">
        <f t="array" aca="1" ref="I175" ca="1">INDIRECT("'"&amp;C175&amp;"'!N53")</f>
        <v>#REF!</v>
      </c>
      <c r="J175" s="607" t="e" cm="1">
        <f t="array" aca="1" ref="J175" ca="1">INDIRECT("'"&amp;C175&amp;"'!N73")</f>
        <v>#REF!</v>
      </c>
      <c r="K175" s="607" t="e" cm="1">
        <f t="array" aca="1" ref="K175" ca="1">INDIRECT("'"&amp;C175&amp;"'!N83")</f>
        <v>#REF!</v>
      </c>
      <c r="L175" s="607" t="e" cm="1">
        <f t="array" aca="1" ref="L175" ca="1">INDIRECT("'"&amp;C175&amp;"'!N98")</f>
        <v>#REF!</v>
      </c>
      <c r="M175" s="607" t="e" cm="1">
        <f t="array" aca="1" ref="M175" ca="1">INDIRECT("'"&amp;C175&amp;"'!N100")</f>
        <v>#REF!</v>
      </c>
      <c r="N175" s="635" t="e" cm="1">
        <f t="array" aca="1" ref="N175" ca="1">INDIRECT("'"&amp;C175&amp;"'!N110")</f>
        <v>#REF!</v>
      </c>
      <c r="O175" s="248"/>
      <c r="P175" s="249"/>
    </row>
    <row r="176" spans="2:16" s="15" customFormat="1" ht="20.100000000000001" customHeight="1">
      <c r="B176" s="543">
        <v>171</v>
      </c>
      <c r="C176" s="573" t="s">
        <v>507</v>
      </c>
      <c r="D176" s="605" t="e" cm="1">
        <f t="array" aca="1" ref="D176" ca="1">INDIRECT("'"&amp;C176&amp;"'!L33")</f>
        <v>#REF!</v>
      </c>
      <c r="E176" s="605" t="s">
        <v>337</v>
      </c>
      <c r="F176" s="606" t="str">
        <f t="shared" si="2"/>
        <v>='433.5'!C$33$</v>
      </c>
      <c r="G176" s="608" t="e" cm="1">
        <f t="array" aca="1" ref="G176" ca="1">INDIRECT("'"&amp;C176&amp;"'!C33")</f>
        <v>#REF!</v>
      </c>
      <c r="H176" s="607"/>
      <c r="I176" s="607" t="e" cm="1">
        <f t="array" aca="1" ref="I176" ca="1">INDIRECT("'"&amp;C176&amp;"'!N53")</f>
        <v>#REF!</v>
      </c>
      <c r="J176" s="607" t="e" cm="1">
        <f t="array" aca="1" ref="J176" ca="1">INDIRECT("'"&amp;C176&amp;"'!N73")</f>
        <v>#REF!</v>
      </c>
      <c r="K176" s="607" t="e" cm="1">
        <f t="array" aca="1" ref="K176" ca="1">INDIRECT("'"&amp;C176&amp;"'!N83")</f>
        <v>#REF!</v>
      </c>
      <c r="L176" s="607" t="e" cm="1">
        <f t="array" aca="1" ref="L176" ca="1">INDIRECT("'"&amp;C176&amp;"'!N98")</f>
        <v>#REF!</v>
      </c>
      <c r="M176" s="607" t="e" cm="1">
        <f t="array" aca="1" ref="M176" ca="1">INDIRECT("'"&amp;C176&amp;"'!N100")</f>
        <v>#REF!</v>
      </c>
      <c r="N176" s="635" t="e" cm="1">
        <f t="array" aca="1" ref="N176" ca="1">INDIRECT("'"&amp;C176&amp;"'!N110")</f>
        <v>#REF!</v>
      </c>
      <c r="O176" s="248"/>
      <c r="P176" s="249"/>
    </row>
    <row r="177" spans="2:16" s="15" customFormat="1" ht="20.100000000000001" customHeight="1">
      <c r="B177" s="543">
        <v>172</v>
      </c>
      <c r="C177" s="574" t="s">
        <v>508</v>
      </c>
      <c r="D177" s="605" t="e" cm="1">
        <f t="array" aca="1" ref="D177" ca="1">INDIRECT("'"&amp;C177&amp;"'!L33")</f>
        <v>#REF!</v>
      </c>
      <c r="E177" s="605" t="s">
        <v>337</v>
      </c>
      <c r="F177" s="606" t="str">
        <f t="shared" si="2"/>
        <v>='433.6'!C$33$</v>
      </c>
      <c r="G177" s="608" t="e" cm="1">
        <f t="array" aca="1" ref="G177" ca="1">INDIRECT("'"&amp;C177&amp;"'!C33")</f>
        <v>#REF!</v>
      </c>
      <c r="H177" s="607"/>
      <c r="I177" s="607" t="e" cm="1">
        <f t="array" aca="1" ref="I177" ca="1">INDIRECT("'"&amp;C177&amp;"'!N53")</f>
        <v>#REF!</v>
      </c>
      <c r="J177" s="607" t="e" cm="1">
        <f t="array" aca="1" ref="J177" ca="1">INDIRECT("'"&amp;C177&amp;"'!N73")</f>
        <v>#REF!</v>
      </c>
      <c r="K177" s="607" t="e" cm="1">
        <f t="array" aca="1" ref="K177" ca="1">INDIRECT("'"&amp;C177&amp;"'!N83")</f>
        <v>#REF!</v>
      </c>
      <c r="L177" s="607" t="e" cm="1">
        <f t="array" aca="1" ref="L177" ca="1">INDIRECT("'"&amp;C177&amp;"'!N98")</f>
        <v>#REF!</v>
      </c>
      <c r="M177" s="607" t="e" cm="1">
        <f t="array" aca="1" ref="M177" ca="1">INDIRECT("'"&amp;C177&amp;"'!N100")</f>
        <v>#REF!</v>
      </c>
      <c r="N177" s="635" t="e" cm="1">
        <f t="array" aca="1" ref="N177" ca="1">INDIRECT("'"&amp;C177&amp;"'!N110")</f>
        <v>#REF!</v>
      </c>
      <c r="O177" s="248"/>
      <c r="P177" s="249"/>
    </row>
    <row r="178" spans="2:16" s="15" customFormat="1" ht="20.100000000000001" customHeight="1">
      <c r="B178" s="543">
        <v>173</v>
      </c>
      <c r="C178" s="573" t="s">
        <v>509</v>
      </c>
      <c r="D178" s="605" t="e" cm="1">
        <f t="array" aca="1" ref="D178" ca="1">INDIRECT("'"&amp;C178&amp;"'!L33")</f>
        <v>#REF!</v>
      </c>
      <c r="E178" s="605" t="s">
        <v>337</v>
      </c>
      <c r="F178" s="606" t="str">
        <f t="shared" si="2"/>
        <v>='433.7'!C$33$</v>
      </c>
      <c r="G178" s="608" t="e" cm="1">
        <f t="array" aca="1" ref="G178" ca="1">INDIRECT("'"&amp;C178&amp;"'!C33")</f>
        <v>#REF!</v>
      </c>
      <c r="H178" s="607"/>
      <c r="I178" s="607" t="e" cm="1">
        <f t="array" aca="1" ref="I178" ca="1">INDIRECT("'"&amp;C178&amp;"'!N53")</f>
        <v>#REF!</v>
      </c>
      <c r="J178" s="607" t="e" cm="1">
        <f t="array" aca="1" ref="J178" ca="1">INDIRECT("'"&amp;C178&amp;"'!N73")</f>
        <v>#REF!</v>
      </c>
      <c r="K178" s="607" t="e" cm="1">
        <f t="array" aca="1" ref="K178" ca="1">INDIRECT("'"&amp;C178&amp;"'!N83")</f>
        <v>#REF!</v>
      </c>
      <c r="L178" s="607" t="e" cm="1">
        <f t="array" aca="1" ref="L178" ca="1">INDIRECT("'"&amp;C178&amp;"'!N98")</f>
        <v>#REF!</v>
      </c>
      <c r="M178" s="607" t="e" cm="1">
        <f t="array" aca="1" ref="M178" ca="1">INDIRECT("'"&amp;C178&amp;"'!N100")</f>
        <v>#REF!</v>
      </c>
      <c r="N178" s="635" t="e" cm="1">
        <f t="array" aca="1" ref="N178" ca="1">INDIRECT("'"&amp;C178&amp;"'!N110")</f>
        <v>#REF!</v>
      </c>
      <c r="O178" s="248"/>
      <c r="P178" s="249"/>
    </row>
    <row r="179" spans="2:16" s="15" customFormat="1" ht="20.100000000000001" customHeight="1">
      <c r="B179" s="543">
        <v>174</v>
      </c>
      <c r="C179" s="574" t="s">
        <v>510</v>
      </c>
      <c r="D179" s="605" t="e" cm="1">
        <f t="array" aca="1" ref="D179" ca="1">INDIRECT("'"&amp;C179&amp;"'!L33")</f>
        <v>#REF!</v>
      </c>
      <c r="E179" s="605" t="s">
        <v>337</v>
      </c>
      <c r="F179" s="606" t="str">
        <f t="shared" si="2"/>
        <v>='433.8'!C$33$</v>
      </c>
      <c r="G179" s="608" t="e" cm="1">
        <f t="array" aca="1" ref="G179" ca="1">INDIRECT("'"&amp;C179&amp;"'!C33")</f>
        <v>#REF!</v>
      </c>
      <c r="H179" s="607"/>
      <c r="I179" s="607" t="e" cm="1">
        <f t="array" aca="1" ref="I179" ca="1">INDIRECT("'"&amp;C179&amp;"'!N53")</f>
        <v>#REF!</v>
      </c>
      <c r="J179" s="607" t="e" cm="1">
        <f t="array" aca="1" ref="J179" ca="1">INDIRECT("'"&amp;C179&amp;"'!N73")</f>
        <v>#REF!</v>
      </c>
      <c r="K179" s="607" t="e" cm="1">
        <f t="array" aca="1" ref="K179" ca="1">INDIRECT("'"&amp;C179&amp;"'!N83")</f>
        <v>#REF!</v>
      </c>
      <c r="L179" s="607" t="e" cm="1">
        <f t="array" aca="1" ref="L179" ca="1">INDIRECT("'"&amp;C179&amp;"'!N98")</f>
        <v>#REF!</v>
      </c>
      <c r="M179" s="607" t="e" cm="1">
        <f t="array" aca="1" ref="M179" ca="1">INDIRECT("'"&amp;C179&amp;"'!N100")</f>
        <v>#REF!</v>
      </c>
      <c r="N179" s="635" t="e" cm="1">
        <f t="array" aca="1" ref="N179" ca="1">INDIRECT("'"&amp;C179&amp;"'!N110")</f>
        <v>#REF!</v>
      </c>
      <c r="O179" s="248"/>
      <c r="P179" s="249"/>
    </row>
    <row r="180" spans="2:16" s="15" customFormat="1" ht="20.100000000000001" customHeight="1">
      <c r="B180" s="543">
        <v>175</v>
      </c>
      <c r="C180" s="573" t="s">
        <v>511</v>
      </c>
      <c r="D180" s="605" t="e" cm="1">
        <f t="array" aca="1" ref="D180" ca="1">INDIRECT("'"&amp;C180&amp;"'!L33")</f>
        <v>#REF!</v>
      </c>
      <c r="E180" s="605" t="s">
        <v>337</v>
      </c>
      <c r="F180" s="606" t="str">
        <f t="shared" si="2"/>
        <v>='440.1'!C$33$</v>
      </c>
      <c r="G180" s="608" t="e" cm="1">
        <f t="array" aca="1" ref="G180" ca="1">INDIRECT("'"&amp;C180&amp;"'!C33")</f>
        <v>#REF!</v>
      </c>
      <c r="H180" s="607"/>
      <c r="I180" s="607" t="e" cm="1">
        <f t="array" aca="1" ref="I180" ca="1">INDIRECT("'"&amp;C180&amp;"'!N53")</f>
        <v>#REF!</v>
      </c>
      <c r="J180" s="607" t="e" cm="1">
        <f t="array" aca="1" ref="J180" ca="1">INDIRECT("'"&amp;C180&amp;"'!N73")</f>
        <v>#REF!</v>
      </c>
      <c r="K180" s="607" t="e" cm="1">
        <f t="array" aca="1" ref="K180" ca="1">INDIRECT("'"&amp;C180&amp;"'!N83")</f>
        <v>#REF!</v>
      </c>
      <c r="L180" s="607" t="e" cm="1">
        <f t="array" aca="1" ref="L180" ca="1">INDIRECT("'"&amp;C180&amp;"'!N98")</f>
        <v>#REF!</v>
      </c>
      <c r="M180" s="607" t="e" cm="1">
        <f t="array" aca="1" ref="M180" ca="1">INDIRECT("'"&amp;C180&amp;"'!N100")</f>
        <v>#REF!</v>
      </c>
      <c r="N180" s="635" t="e" cm="1">
        <f t="array" aca="1" ref="N180" ca="1">INDIRECT("'"&amp;C180&amp;"'!N110")</f>
        <v>#REF!</v>
      </c>
      <c r="O180" s="248"/>
      <c r="P180" s="249"/>
    </row>
    <row r="181" spans="2:16" s="15" customFormat="1" ht="20.100000000000001" customHeight="1">
      <c r="B181" s="543">
        <v>176</v>
      </c>
      <c r="C181" s="574" t="s">
        <v>512</v>
      </c>
      <c r="D181" s="605" t="e" cm="1">
        <f t="array" aca="1" ref="D181" ca="1">INDIRECT("'"&amp;C181&amp;"'!L33")</f>
        <v>#REF!</v>
      </c>
      <c r="E181" s="605" t="s">
        <v>337</v>
      </c>
      <c r="F181" s="606" t="str">
        <f t="shared" si="2"/>
        <v>='440.2'!C$33$</v>
      </c>
      <c r="G181" s="608" t="e" cm="1">
        <f t="array" aca="1" ref="G181" ca="1">INDIRECT("'"&amp;C181&amp;"'!C33")</f>
        <v>#REF!</v>
      </c>
      <c r="H181" s="607"/>
      <c r="I181" s="607" t="e" cm="1">
        <f t="array" aca="1" ref="I181" ca="1">INDIRECT("'"&amp;C181&amp;"'!N53")</f>
        <v>#REF!</v>
      </c>
      <c r="J181" s="607" t="e" cm="1">
        <f t="array" aca="1" ref="J181" ca="1">INDIRECT("'"&amp;C181&amp;"'!N73")</f>
        <v>#REF!</v>
      </c>
      <c r="K181" s="607" t="e" cm="1">
        <f t="array" aca="1" ref="K181" ca="1">INDIRECT("'"&amp;C181&amp;"'!N83")</f>
        <v>#REF!</v>
      </c>
      <c r="L181" s="607" t="e" cm="1">
        <f t="array" aca="1" ref="L181" ca="1">INDIRECT("'"&amp;C181&amp;"'!N98")</f>
        <v>#REF!</v>
      </c>
      <c r="M181" s="607" t="e" cm="1">
        <f t="array" aca="1" ref="M181" ca="1">INDIRECT("'"&amp;C181&amp;"'!N100")</f>
        <v>#REF!</v>
      </c>
      <c r="N181" s="635" t="e" cm="1">
        <f t="array" aca="1" ref="N181" ca="1">INDIRECT("'"&amp;C181&amp;"'!N110")</f>
        <v>#REF!</v>
      </c>
      <c r="O181" s="248"/>
      <c r="P181" s="249"/>
    </row>
    <row r="182" spans="2:16" s="15" customFormat="1" ht="20.100000000000001" customHeight="1">
      <c r="B182" s="543">
        <v>177</v>
      </c>
      <c r="C182" s="573" t="s">
        <v>513</v>
      </c>
      <c r="D182" s="605" t="e" cm="1">
        <f t="array" aca="1" ref="D182" ca="1">INDIRECT("'"&amp;C182&amp;"'!L33")</f>
        <v>#REF!</v>
      </c>
      <c r="E182" s="605" t="s">
        <v>337</v>
      </c>
      <c r="F182" s="606" t="str">
        <f t="shared" si="2"/>
        <v>='440.3'!C$33$</v>
      </c>
      <c r="G182" s="608" t="e" cm="1">
        <f t="array" aca="1" ref="G182" ca="1">INDIRECT("'"&amp;C182&amp;"'!C33")</f>
        <v>#REF!</v>
      </c>
      <c r="H182" s="607"/>
      <c r="I182" s="607" t="e" cm="1">
        <f t="array" aca="1" ref="I182" ca="1">INDIRECT("'"&amp;C182&amp;"'!N53")</f>
        <v>#REF!</v>
      </c>
      <c r="J182" s="607" t="e" cm="1">
        <f t="array" aca="1" ref="J182" ca="1">INDIRECT("'"&amp;C182&amp;"'!N73")</f>
        <v>#REF!</v>
      </c>
      <c r="K182" s="607" t="e" cm="1">
        <f t="array" aca="1" ref="K182" ca="1">INDIRECT("'"&amp;C182&amp;"'!N83")</f>
        <v>#REF!</v>
      </c>
      <c r="L182" s="607" t="e" cm="1">
        <f t="array" aca="1" ref="L182" ca="1">INDIRECT("'"&amp;C182&amp;"'!N98")</f>
        <v>#REF!</v>
      </c>
      <c r="M182" s="607" t="e" cm="1">
        <f t="array" aca="1" ref="M182" ca="1">INDIRECT("'"&amp;C182&amp;"'!N100")</f>
        <v>#REF!</v>
      </c>
      <c r="N182" s="635" t="e" cm="1">
        <f t="array" aca="1" ref="N182" ca="1">INDIRECT("'"&amp;C182&amp;"'!N110")</f>
        <v>#REF!</v>
      </c>
      <c r="O182" s="248"/>
      <c r="P182" s="249"/>
    </row>
    <row r="183" spans="2:16" s="15" customFormat="1" ht="35.1" customHeight="1">
      <c r="B183" s="543">
        <v>178</v>
      </c>
      <c r="C183" s="574" t="s">
        <v>514</v>
      </c>
      <c r="D183" s="605" t="e" cm="1">
        <f t="array" aca="1" ref="D183" ca="1">INDIRECT("'"&amp;C183&amp;"'!L33")</f>
        <v>#REF!</v>
      </c>
      <c r="E183" s="605" t="s">
        <v>337</v>
      </c>
      <c r="F183" s="606" t="str">
        <f t="shared" si="2"/>
        <v>='440.4.1'!C$33$</v>
      </c>
      <c r="G183" s="608" t="e" cm="1">
        <f t="array" aca="1" ref="G183" ca="1">INDIRECT("'"&amp;C183&amp;"'!C33")</f>
        <v>#REF!</v>
      </c>
      <c r="H183" s="607"/>
      <c r="I183" s="607" t="e" cm="1">
        <f t="array" aca="1" ref="I183" ca="1">INDIRECT("'"&amp;C183&amp;"'!N53")</f>
        <v>#REF!</v>
      </c>
      <c r="J183" s="607" t="e" cm="1">
        <f t="array" aca="1" ref="J183" ca="1">INDIRECT("'"&amp;C183&amp;"'!N73")</f>
        <v>#REF!</v>
      </c>
      <c r="K183" s="607" t="e" cm="1">
        <f t="array" aca="1" ref="K183" ca="1">INDIRECT("'"&amp;C183&amp;"'!N83")</f>
        <v>#REF!</v>
      </c>
      <c r="L183" s="607" t="e" cm="1">
        <f t="array" aca="1" ref="L183" ca="1">INDIRECT("'"&amp;C183&amp;"'!N98")</f>
        <v>#REF!</v>
      </c>
      <c r="M183" s="607" t="e" cm="1">
        <f t="array" aca="1" ref="M183" ca="1">INDIRECT("'"&amp;C183&amp;"'!N100")</f>
        <v>#REF!</v>
      </c>
      <c r="N183" s="635" t="e" cm="1">
        <f t="array" aca="1" ref="N183" ca="1">INDIRECT("'"&amp;C183&amp;"'!N110")</f>
        <v>#REF!</v>
      </c>
      <c r="O183" s="248"/>
      <c r="P183" s="249"/>
    </row>
    <row r="184" spans="2:16" s="15" customFormat="1" ht="20.100000000000001" customHeight="1">
      <c r="B184" s="543">
        <v>179</v>
      </c>
      <c r="C184" s="573" t="s">
        <v>515</v>
      </c>
      <c r="D184" s="605" t="e" cm="1">
        <f t="array" aca="1" ref="D184" ca="1">INDIRECT("'"&amp;C184&amp;"'!L33")</f>
        <v>#REF!</v>
      </c>
      <c r="E184" s="605" t="s">
        <v>337</v>
      </c>
      <c r="F184" s="606" t="str">
        <f t="shared" si="2"/>
        <v>='440.4.2'!C$33$</v>
      </c>
      <c r="G184" s="608" t="e" cm="1">
        <f t="array" aca="1" ref="G184" ca="1">INDIRECT("'"&amp;C184&amp;"'!C33")</f>
        <v>#REF!</v>
      </c>
      <c r="H184" s="607"/>
      <c r="I184" s="607" t="e" cm="1">
        <f t="array" aca="1" ref="I184" ca="1">INDIRECT("'"&amp;C184&amp;"'!N53")</f>
        <v>#REF!</v>
      </c>
      <c r="J184" s="607" t="e" cm="1">
        <f t="array" aca="1" ref="J184" ca="1">INDIRECT("'"&amp;C184&amp;"'!N73")</f>
        <v>#REF!</v>
      </c>
      <c r="K184" s="607" t="e" cm="1">
        <f t="array" aca="1" ref="K184" ca="1">INDIRECT("'"&amp;C184&amp;"'!N83")</f>
        <v>#REF!</v>
      </c>
      <c r="L184" s="607" t="e" cm="1">
        <f t="array" aca="1" ref="L184" ca="1">INDIRECT("'"&amp;C184&amp;"'!N98")</f>
        <v>#REF!</v>
      </c>
      <c r="M184" s="607" t="e" cm="1">
        <f t="array" aca="1" ref="M184" ca="1">INDIRECT("'"&amp;C184&amp;"'!N100")</f>
        <v>#REF!</v>
      </c>
      <c r="N184" s="635" t="e" cm="1">
        <f t="array" aca="1" ref="N184" ca="1">INDIRECT("'"&amp;C184&amp;"'!N110")</f>
        <v>#REF!</v>
      </c>
      <c r="O184" s="248"/>
      <c r="P184" s="249"/>
    </row>
    <row r="185" spans="2:16" s="15" customFormat="1" ht="20.100000000000001" customHeight="1">
      <c r="B185" s="543">
        <v>180</v>
      </c>
      <c r="C185" s="573" t="s">
        <v>516</v>
      </c>
      <c r="D185" s="605" t="e" cm="1">
        <f t="array" aca="1" ref="D185" ca="1">INDIRECT("'"&amp;C185&amp;"'!L33")</f>
        <v>#REF!</v>
      </c>
      <c r="E185" s="605"/>
      <c r="F185" s="606"/>
      <c r="G185" s="608" t="e" cm="1">
        <f t="array" aca="1" ref="G185" ca="1">INDIRECT("'"&amp;C185&amp;"'!C33")</f>
        <v>#REF!</v>
      </c>
      <c r="H185" s="607"/>
      <c r="I185" s="607" t="e" cm="1">
        <f t="array" aca="1" ref="I185" ca="1">INDIRECT("'"&amp;C185&amp;"'!N53")</f>
        <v>#REF!</v>
      </c>
      <c r="J185" s="607" t="e" cm="1">
        <f t="array" aca="1" ref="J185" ca="1">INDIRECT("'"&amp;C185&amp;"'!N73")</f>
        <v>#REF!</v>
      </c>
      <c r="K185" s="607" t="e" cm="1">
        <f t="array" aca="1" ref="K185" ca="1">INDIRECT("'"&amp;C185&amp;"'!N83")</f>
        <v>#REF!</v>
      </c>
      <c r="L185" s="607" t="e" cm="1">
        <f t="array" aca="1" ref="L185" ca="1">INDIRECT("'"&amp;C185&amp;"'!N98")</f>
        <v>#REF!</v>
      </c>
      <c r="M185" s="607" t="e" cm="1">
        <f t="array" aca="1" ref="M185" ca="1">INDIRECT("'"&amp;C185&amp;"'!N100")</f>
        <v>#REF!</v>
      </c>
      <c r="N185" s="635" t="e" cm="1">
        <f t="array" aca="1" ref="N185" ca="1">INDIRECT("'"&amp;C185&amp;"'!N110")</f>
        <v>#REF!</v>
      </c>
      <c r="O185" s="248"/>
      <c r="P185" s="249"/>
    </row>
    <row r="186" spans="2:16" s="15" customFormat="1" ht="20.100000000000001" customHeight="1">
      <c r="B186" s="543">
        <v>181</v>
      </c>
      <c r="C186" s="573" t="s">
        <v>517</v>
      </c>
      <c r="D186" s="605" t="e" cm="1">
        <f t="array" aca="1" ref="D186" ca="1">INDIRECT("'"&amp;C186&amp;"'!L33")</f>
        <v>#REF!</v>
      </c>
      <c r="E186" s="605"/>
      <c r="F186" s="606"/>
      <c r="G186" s="608" t="e" cm="1">
        <f t="array" aca="1" ref="G186" ca="1">INDIRECT("'"&amp;C186&amp;"'!C33")</f>
        <v>#REF!</v>
      </c>
      <c r="H186" s="607"/>
      <c r="I186" s="607" t="e" cm="1">
        <f t="array" aca="1" ref="I186" ca="1">INDIRECT("'"&amp;C186&amp;"'!N53")</f>
        <v>#REF!</v>
      </c>
      <c r="J186" s="607" t="e" cm="1">
        <f t="array" aca="1" ref="J186" ca="1">INDIRECT("'"&amp;C186&amp;"'!N73")</f>
        <v>#REF!</v>
      </c>
      <c r="K186" s="607" t="e" cm="1">
        <f t="array" aca="1" ref="K186" ca="1">INDIRECT("'"&amp;C186&amp;"'!N83")</f>
        <v>#REF!</v>
      </c>
      <c r="L186" s="607" t="e" cm="1">
        <f t="array" aca="1" ref="L186" ca="1">INDIRECT("'"&amp;C186&amp;"'!N98")</f>
        <v>#REF!</v>
      </c>
      <c r="M186" s="607" t="e" cm="1">
        <f t="array" aca="1" ref="M186" ca="1">INDIRECT("'"&amp;C186&amp;"'!N100")</f>
        <v>#REF!</v>
      </c>
      <c r="N186" s="635" t="e" cm="1">
        <f t="array" aca="1" ref="N186" ca="1">INDIRECT("'"&amp;C186&amp;"'!N110")</f>
        <v>#REF!</v>
      </c>
      <c r="O186" s="248"/>
      <c r="P186" s="249"/>
    </row>
    <row r="187" spans="2:16" s="15" customFormat="1" ht="20.100000000000001" customHeight="1">
      <c r="B187" s="543">
        <v>182</v>
      </c>
      <c r="C187" s="573" t="s">
        <v>518</v>
      </c>
      <c r="D187" s="605" t="e" cm="1">
        <f t="array" aca="1" ref="D187" ca="1">INDIRECT("'"&amp;C187&amp;"'!L33")</f>
        <v>#REF!</v>
      </c>
      <c r="E187" s="605"/>
      <c r="F187" s="606"/>
      <c r="G187" s="608" t="e" cm="1">
        <f t="array" aca="1" ref="G187" ca="1">INDIRECT("'"&amp;C187&amp;"'!C33")</f>
        <v>#REF!</v>
      </c>
      <c r="H187" s="607"/>
      <c r="I187" s="607" t="e" cm="1">
        <f t="array" aca="1" ref="I187" ca="1">INDIRECT("'"&amp;C187&amp;"'!N53")</f>
        <v>#REF!</v>
      </c>
      <c r="J187" s="607" t="e" cm="1">
        <f t="array" aca="1" ref="J187" ca="1">INDIRECT("'"&amp;C187&amp;"'!N73")</f>
        <v>#REF!</v>
      </c>
      <c r="K187" s="607" t="e" cm="1">
        <f t="array" aca="1" ref="K187" ca="1">INDIRECT("'"&amp;C187&amp;"'!N83")</f>
        <v>#REF!</v>
      </c>
      <c r="L187" s="607" t="e" cm="1">
        <f t="array" aca="1" ref="L187" ca="1">INDIRECT("'"&amp;C187&amp;"'!N98")</f>
        <v>#REF!</v>
      </c>
      <c r="M187" s="607" t="e" cm="1">
        <f t="array" aca="1" ref="M187" ca="1">INDIRECT("'"&amp;C187&amp;"'!N100")</f>
        <v>#REF!</v>
      </c>
      <c r="N187" s="635" t="e" cm="1">
        <f t="array" aca="1" ref="N187" ca="1">INDIRECT("'"&amp;C187&amp;"'!N110")</f>
        <v>#REF!</v>
      </c>
      <c r="O187" s="248"/>
      <c r="P187" s="249"/>
    </row>
    <row r="188" spans="2:16" s="15" customFormat="1" ht="20.100000000000001" customHeight="1">
      <c r="B188" s="543">
        <v>183</v>
      </c>
      <c r="C188" s="573" t="s">
        <v>519</v>
      </c>
      <c r="D188" s="605" t="e" cm="1">
        <f t="array" aca="1" ref="D188" ca="1">INDIRECT("'"&amp;C188&amp;"'!L33")</f>
        <v>#REF!</v>
      </c>
      <c r="E188" s="605"/>
      <c r="F188" s="606"/>
      <c r="G188" s="608" t="e" cm="1">
        <f t="array" aca="1" ref="G188" ca="1">INDIRECT("'"&amp;C188&amp;"'!C33")</f>
        <v>#REF!</v>
      </c>
      <c r="H188" s="607"/>
      <c r="I188" s="607" t="e" cm="1">
        <f t="array" aca="1" ref="I188" ca="1">INDIRECT("'"&amp;C188&amp;"'!N53")</f>
        <v>#REF!</v>
      </c>
      <c r="J188" s="607" t="e" cm="1">
        <f t="array" aca="1" ref="J188" ca="1">INDIRECT("'"&amp;C188&amp;"'!N73")</f>
        <v>#REF!</v>
      </c>
      <c r="K188" s="607" t="e" cm="1">
        <f t="array" aca="1" ref="K188" ca="1">INDIRECT("'"&amp;C188&amp;"'!N83")</f>
        <v>#REF!</v>
      </c>
      <c r="L188" s="607" t="e" cm="1">
        <f t="array" aca="1" ref="L188" ca="1">INDIRECT("'"&amp;C188&amp;"'!N98")</f>
        <v>#REF!</v>
      </c>
      <c r="M188" s="607" t="e" cm="1">
        <f t="array" aca="1" ref="M188" ca="1">INDIRECT("'"&amp;C188&amp;"'!N100")</f>
        <v>#REF!</v>
      </c>
      <c r="N188" s="635" t="e" cm="1">
        <f t="array" aca="1" ref="N188" ca="1">INDIRECT("'"&amp;C188&amp;"'!N110")</f>
        <v>#REF!</v>
      </c>
      <c r="O188" s="248"/>
      <c r="P188" s="249"/>
    </row>
    <row r="189" spans="2:16" s="15" customFormat="1" ht="20.100000000000001" customHeight="1">
      <c r="B189" s="543">
        <v>184</v>
      </c>
      <c r="C189" s="577" t="s">
        <v>520</v>
      </c>
      <c r="D189" s="605" t="e" cm="1">
        <f t="array" aca="1" ref="D189" ca="1">INDIRECT("'"&amp;C189&amp;"'!L33")</f>
        <v>#REF!</v>
      </c>
      <c r="E189" s="605"/>
      <c r="F189" s="606"/>
      <c r="G189" s="608" t="e" cm="1">
        <f t="array" aca="1" ref="G189" ca="1">INDIRECT("'"&amp;C189&amp;"'!C33")</f>
        <v>#REF!</v>
      </c>
      <c r="H189" s="607"/>
      <c r="I189" s="645" t="e">
        <f ca="1">INDIRECT("'"&amp;C189&amp;"'!N53")</f>
        <v>#REF!</v>
      </c>
      <c r="J189" s="645" t="e">
        <f ca="1">INDIRECT("'"&amp;C189&amp;"'!N73")</f>
        <v>#REF!</v>
      </c>
      <c r="K189" s="645" t="e">
        <f ca="1">INDIRECT("'"&amp;C189&amp;"'!N83")</f>
        <v>#REF!</v>
      </c>
      <c r="L189" s="645" t="e">
        <f ca="1">INDIRECT("'"&amp;C189&amp;"'!N98")</f>
        <v>#REF!</v>
      </c>
      <c r="M189" s="645" t="e">
        <f ca="1">INDIRECT("'"&amp;C189&amp;"'!N100")</f>
        <v>#REF!</v>
      </c>
      <c r="N189" s="636" t="e" cm="1">
        <f t="array" aca="1" ref="N189" ca="1">INDIRECT("'"&amp;C189&amp;"'!N110")</f>
        <v>#REF!</v>
      </c>
      <c r="O189" s="248"/>
      <c r="P189" s="249"/>
    </row>
    <row r="190" spans="2:16" s="15" customFormat="1" ht="20.100000000000001" customHeight="1">
      <c r="B190" s="543">
        <v>185</v>
      </c>
      <c r="C190" s="577" t="s">
        <v>521</v>
      </c>
      <c r="D190" s="605" t="e" cm="1">
        <f t="array" aca="1" ref="D190" ca="1">INDIRECT("'"&amp;C190&amp;"'!L33")</f>
        <v>#REF!</v>
      </c>
      <c r="E190" s="605"/>
      <c r="F190" s="606"/>
      <c r="G190" s="608" t="e" cm="1">
        <f t="array" aca="1" ref="G190" ca="1">INDIRECT("'"&amp;C190&amp;"'!C33")</f>
        <v>#REF!</v>
      </c>
      <c r="H190" s="607"/>
      <c r="I190" s="645" t="e" cm="1">
        <f t="array" aca="1" ref="I190" ca="1">INDIRECT("'"&amp;C190&amp;"'!N52")</f>
        <v>#REF!</v>
      </c>
      <c r="J190" s="645" t="e" cm="1">
        <f t="array" aca="1" ref="J190" ca="1">INDIRECT("'"&amp;C190&amp;"'!N72")</f>
        <v>#REF!</v>
      </c>
      <c r="K190" s="645" t="e" cm="1">
        <f t="array" aca="1" ref="K190" ca="1">INDIRECT("'"&amp;C190&amp;"'!N82")</f>
        <v>#REF!</v>
      </c>
      <c r="L190" s="645" t="e" cm="1">
        <f t="array" aca="1" ref="L190" ca="1">INDIRECT("'"&amp;C190&amp;"'!N97")</f>
        <v>#REF!</v>
      </c>
      <c r="M190" s="645" t="e" cm="1">
        <f t="array" aca="1" ref="M190" ca="1">INDIRECT("'"&amp;C190&amp;"'!N99")</f>
        <v>#REF!</v>
      </c>
      <c r="N190" s="636" t="e" cm="1">
        <f t="array" aca="1" ref="N190" ca="1">INDIRECT("'"&amp;C190&amp;"'!N109")</f>
        <v>#REF!</v>
      </c>
      <c r="O190" s="248"/>
      <c r="P190" s="249"/>
    </row>
    <row r="191" spans="2:16" s="15" customFormat="1" ht="20.100000000000001" customHeight="1">
      <c r="B191" s="543">
        <v>186</v>
      </c>
      <c r="C191" s="577" t="s">
        <v>522</v>
      </c>
      <c r="D191" s="605" t="e" cm="1">
        <f t="array" aca="1" ref="D191" ca="1">INDIRECT("'"&amp;C191&amp;"'!L33")</f>
        <v>#REF!</v>
      </c>
      <c r="E191" s="605"/>
      <c r="F191" s="606"/>
      <c r="G191" s="608" t="e" cm="1">
        <f t="array" aca="1" ref="G191" ca="1">INDIRECT("'"&amp;C191&amp;"'!C33")</f>
        <v>#REF!</v>
      </c>
      <c r="H191" s="607"/>
      <c r="I191" s="645" t="e" cm="1">
        <f t="array" aca="1" ref="I191" ca="1">INDIRECT("'"&amp;C191&amp;"'!N52")</f>
        <v>#REF!</v>
      </c>
      <c r="J191" s="645" t="e" cm="1">
        <f t="array" aca="1" ref="J191" ca="1">INDIRECT("'"&amp;C191&amp;"'!N72")</f>
        <v>#REF!</v>
      </c>
      <c r="K191" s="645" t="e" cm="1">
        <f t="array" aca="1" ref="K191" ca="1">INDIRECT("'"&amp;C191&amp;"'!N82")</f>
        <v>#REF!</v>
      </c>
      <c r="L191" s="645" t="e" cm="1">
        <f t="array" aca="1" ref="L191" ca="1">INDIRECT("'"&amp;C191&amp;"'!N97")</f>
        <v>#REF!</v>
      </c>
      <c r="M191" s="645" t="e" cm="1">
        <f t="array" aca="1" ref="M191" ca="1">INDIRECT("'"&amp;C191&amp;"'!N99")</f>
        <v>#REF!</v>
      </c>
      <c r="N191" s="636" t="e" cm="1">
        <f t="array" aca="1" ref="N191" ca="1">INDIRECT("'"&amp;C191&amp;"'!N109")</f>
        <v>#REF!</v>
      </c>
      <c r="O191" s="248"/>
      <c r="P191" s="249"/>
    </row>
    <row r="192" spans="2:16" s="15" customFormat="1" ht="35.1" customHeight="1">
      <c r="B192" s="543">
        <v>187</v>
      </c>
      <c r="C192" s="577" t="s">
        <v>523</v>
      </c>
      <c r="D192" s="605" t="e" cm="1">
        <f t="array" aca="1" ref="D192" ca="1">INDIRECT("'"&amp;C192&amp;"'!L33")</f>
        <v>#REF!</v>
      </c>
      <c r="E192" s="605"/>
      <c r="F192" s="606"/>
      <c r="G192" s="608" t="e" cm="1">
        <f t="array" aca="1" ref="G192" ca="1">INDIRECT("'"&amp;C192&amp;"'!C33")</f>
        <v>#REF!</v>
      </c>
      <c r="H192" s="607"/>
      <c r="I192" s="645" t="e" cm="1">
        <f t="array" aca="1" ref="I192" ca="1">INDIRECT("'"&amp;C192&amp;"'!N51")</f>
        <v>#REF!</v>
      </c>
      <c r="J192" s="645" t="e" cm="1">
        <f t="array" aca="1" ref="J192" ca="1">INDIRECT("'"&amp;C192&amp;"'!N71")</f>
        <v>#REF!</v>
      </c>
      <c r="K192" s="645" t="e" cm="1">
        <f t="array" aca="1" ref="K192" ca="1">INDIRECT("'"&amp;C192&amp;"'!N81")</f>
        <v>#REF!</v>
      </c>
      <c r="L192" s="645" t="e" cm="1">
        <f t="array" aca="1" ref="L192" ca="1">INDIRECT("'"&amp;C192&amp;"'!N96")</f>
        <v>#REF!</v>
      </c>
      <c r="M192" s="645" t="e" cm="1">
        <f t="array" aca="1" ref="M192" ca="1">INDIRECT("'"&amp;C192&amp;"'!N98")</f>
        <v>#REF!</v>
      </c>
      <c r="N192" s="636" t="e" cm="1">
        <f t="array" aca="1" ref="N192" ca="1">INDIRECT("'"&amp;C192&amp;"'!N108")</f>
        <v>#REF!</v>
      </c>
      <c r="O192" s="248"/>
      <c r="P192" s="249"/>
    </row>
    <row r="193" spans="2:16" s="15" customFormat="1" ht="35.1" customHeight="1">
      <c r="B193" s="543">
        <v>188</v>
      </c>
      <c r="C193" s="573" t="s">
        <v>524</v>
      </c>
      <c r="D193" s="605" t="e" cm="1">
        <f t="array" aca="1" ref="D193" ca="1">INDIRECT("'"&amp;C193&amp;"'!L33")</f>
        <v>#REF!</v>
      </c>
      <c r="E193" s="605" t="s">
        <v>337</v>
      </c>
      <c r="F193" s="606" t="str">
        <f>"='"&amp;C193&amp;"'!"&amp;E193</f>
        <v>='450.1'!C$33$</v>
      </c>
      <c r="G193" s="608" t="e" cm="1">
        <f t="array" aca="1" ref="G193" ca="1">INDIRECT("'"&amp;C193&amp;"'!C33")</f>
        <v>#REF!</v>
      </c>
      <c r="H193" s="607"/>
      <c r="I193" s="607" t="e" cm="1">
        <f t="array" aca="1" ref="I193" ca="1">INDIRECT("'"&amp;C193&amp;"'!N53")</f>
        <v>#REF!</v>
      </c>
      <c r="J193" s="607" t="e" cm="1">
        <f t="array" aca="1" ref="J193" ca="1">INDIRECT("'"&amp;C193&amp;"'!N73")</f>
        <v>#REF!</v>
      </c>
      <c r="K193" s="607" t="e" cm="1">
        <f t="array" aca="1" ref="K193" ca="1">INDIRECT("'"&amp;C193&amp;"'!N83")</f>
        <v>#REF!</v>
      </c>
      <c r="L193" s="607" t="e" cm="1">
        <f t="array" aca="1" ref="L193" ca="1">INDIRECT("'"&amp;C193&amp;"'!N98")</f>
        <v>#REF!</v>
      </c>
      <c r="M193" s="607" t="e" cm="1">
        <f t="array" aca="1" ref="M193" ca="1">INDIRECT("'"&amp;C193&amp;"'!N100")</f>
        <v>#REF!</v>
      </c>
      <c r="N193" s="635" t="e" cm="1">
        <f t="array" aca="1" ref="N193" ca="1">INDIRECT("'"&amp;C193&amp;"'!N110")</f>
        <v>#REF!</v>
      </c>
      <c r="O193" s="248"/>
      <c r="P193" s="249"/>
    </row>
    <row r="194" spans="2:16" s="15" customFormat="1" ht="35.1" customHeight="1">
      <c r="B194" s="543">
        <v>189</v>
      </c>
      <c r="C194" s="573" t="s">
        <v>525</v>
      </c>
      <c r="D194" s="605" t="e" cm="1">
        <f t="array" aca="1" ref="D194" ca="1">INDIRECT("'"&amp;C194&amp;"'!L33")</f>
        <v>#REF!</v>
      </c>
      <c r="E194" s="605" t="s">
        <v>337</v>
      </c>
      <c r="F194" s="606" t="str">
        <f>"='"&amp;C194&amp;"'!"&amp;E194</f>
        <v>='450.1P'!C$33$</v>
      </c>
      <c r="G194" s="608" t="e" cm="1">
        <f t="array" aca="1" ref="G194" ca="1">INDIRECT("'"&amp;C194&amp;"'!C33")</f>
        <v>#REF!</v>
      </c>
      <c r="H194" s="607"/>
      <c r="I194" s="607" t="e" cm="1">
        <f t="array" aca="1" ref="I194" ca="1">INDIRECT("'"&amp;C194&amp;"'!N53")</f>
        <v>#REF!</v>
      </c>
      <c r="J194" s="607" t="e" cm="1">
        <f t="array" aca="1" ref="J194" ca="1">INDIRECT("'"&amp;C194&amp;"'!N73")</f>
        <v>#REF!</v>
      </c>
      <c r="K194" s="607" t="e" cm="1">
        <f t="array" aca="1" ref="K194" ca="1">INDIRECT("'"&amp;C194&amp;"'!N83")</f>
        <v>#REF!</v>
      </c>
      <c r="L194" s="607" t="e" cm="1">
        <f t="array" aca="1" ref="L194" ca="1">INDIRECT("'"&amp;C194&amp;"'!N98")</f>
        <v>#REF!</v>
      </c>
      <c r="M194" s="607" t="e" cm="1">
        <f t="array" aca="1" ref="M194" ca="1">INDIRECT("'"&amp;C194&amp;"'!N100")</f>
        <v>#REF!</v>
      </c>
      <c r="N194" s="635" t="e" cm="1">
        <f t="array" aca="1" ref="N194" ca="1">INDIRECT("'"&amp;C194&amp;"'!N110")</f>
        <v>#REF!</v>
      </c>
      <c r="O194" s="248"/>
      <c r="P194" s="249"/>
    </row>
    <row r="195" spans="2:16" s="15" customFormat="1" ht="35.1" customHeight="1">
      <c r="B195" s="543">
        <v>190</v>
      </c>
      <c r="C195" s="573" t="s">
        <v>526</v>
      </c>
      <c r="D195" s="605" t="e" cm="1">
        <f t="array" aca="1" ref="D195" ca="1">INDIRECT("'"&amp;C195&amp;"'!L33")</f>
        <v>#REF!</v>
      </c>
      <c r="E195" s="605" t="s">
        <v>337</v>
      </c>
      <c r="F195" s="606" t="str">
        <f>"='"&amp;C195&amp;"'!"&amp;E195</f>
        <v>='450.2'!C$33$</v>
      </c>
      <c r="G195" s="608" t="e" cm="1">
        <f t="array" aca="1" ref="G195" ca="1">INDIRECT("'"&amp;C195&amp;"'!C33")</f>
        <v>#REF!</v>
      </c>
      <c r="H195" s="607"/>
      <c r="I195" s="607" t="e" cm="1">
        <f t="array" aca="1" ref="I195" ca="1">INDIRECT("'"&amp;C195&amp;"'!N53")</f>
        <v>#REF!</v>
      </c>
      <c r="J195" s="607" t="e" cm="1">
        <f t="array" aca="1" ref="J195" ca="1">INDIRECT("'"&amp;C195&amp;"'!N73")</f>
        <v>#REF!</v>
      </c>
      <c r="K195" s="607" t="e" cm="1">
        <f t="array" aca="1" ref="K195" ca="1">INDIRECT("'"&amp;C195&amp;"'!N83")</f>
        <v>#REF!</v>
      </c>
      <c r="L195" s="607" t="e" cm="1">
        <f t="array" aca="1" ref="L195" ca="1">INDIRECT("'"&amp;C195&amp;"'!N98")</f>
        <v>#REF!</v>
      </c>
      <c r="M195" s="607" t="e" cm="1">
        <f t="array" aca="1" ref="M195" ca="1">INDIRECT("'"&amp;C195&amp;"'!N100")</f>
        <v>#REF!</v>
      </c>
      <c r="N195" s="635" t="e" cm="1">
        <f t="array" aca="1" ref="N195" ca="1">INDIRECT("'"&amp;C195&amp;"'!N110")</f>
        <v>#REF!</v>
      </c>
      <c r="O195" s="248"/>
      <c r="P195" s="249"/>
    </row>
    <row r="196" spans="2:16" s="15" customFormat="1" ht="35.1" customHeight="1">
      <c r="B196" s="543">
        <v>191</v>
      </c>
      <c r="C196" s="573" t="s">
        <v>527</v>
      </c>
      <c r="D196" s="605" t="str" cm="1">
        <f t="array" aca="1" ref="D196" ca="1">INDIRECT("'"&amp;C196&amp;"'!L33")</f>
        <v>m3</v>
      </c>
      <c r="E196" s="605" t="s">
        <v>337</v>
      </c>
      <c r="F196" s="606" t="str">
        <f>"='"&amp;C196&amp;"'!"&amp;E196</f>
        <v>='450.2P'!C$33$</v>
      </c>
      <c r="G196" s="608" t="str" cm="1">
        <f t="array" aca="1" ref="G196" ca="1">INDIRECT("'"&amp;C196&amp;"'!C33")</f>
        <v>MEZCLA DENSA EN CALIENTE TIPO MDC‐19 
(Compra de mezcla)</v>
      </c>
      <c r="H196" s="607"/>
      <c r="I196" s="607" cm="1">
        <f t="array" aca="1" ref="I196" ca="1">INDIRECT("'"&amp;C196&amp;"'!N53")</f>
        <v>41641.109629629631</v>
      </c>
      <c r="J196" s="607" cm="1">
        <f t="array" aca="1" ref="J196" ca="1">INDIRECT("'"&amp;C196&amp;"'!N73")</f>
        <v>938612.5</v>
      </c>
      <c r="K196" s="607" cm="1">
        <f t="array" aca="1" ref="K196" ca="1">INDIRECT("'"&amp;C196&amp;"'!N83")</f>
        <v>112500</v>
      </c>
      <c r="L196" s="607" cm="1">
        <f t="array" aca="1" ref="L196" ca="1">INDIRECT("'"&amp;C196&amp;"'!N98")</f>
        <v>9744.4296296296288</v>
      </c>
      <c r="M196" s="607" cm="1">
        <f t="array" aca="1" ref="M196" ca="1">INDIRECT("'"&amp;C196&amp;"'!N100")</f>
        <v>1102498.0392592594</v>
      </c>
      <c r="N196" s="635" cm="1">
        <f t="array" aca="1" ref="N196" ca="1">INDIRECT("'"&amp;C196&amp;"'!N110")</f>
        <v>1433247.4510370372</v>
      </c>
      <c r="O196" s="248"/>
      <c r="P196" s="249"/>
    </row>
    <row r="197" spans="2:16" s="15" customFormat="1" ht="35.1" customHeight="1">
      <c r="B197" s="543">
        <v>192</v>
      </c>
      <c r="C197" s="573" t="s">
        <v>528</v>
      </c>
      <c r="D197" s="605" t="e" cm="1">
        <f t="array" aca="1" ref="D197" ca="1">INDIRECT("'"&amp;C197&amp;"'!L33")</f>
        <v>#REF!</v>
      </c>
      <c r="E197" s="605" t="s">
        <v>337</v>
      </c>
      <c r="F197" s="606" t="str">
        <f t="shared" ref="F197:F211" si="3">"='"&amp;C197&amp;"'!"&amp;E197</f>
        <v>='450.3'!C$33$</v>
      </c>
      <c r="G197" s="608" t="e" cm="1">
        <f t="array" aca="1" ref="G197" ca="1">INDIRECT("'"&amp;C197&amp;"'!C33")</f>
        <v>#REF!</v>
      </c>
      <c r="H197" s="607"/>
      <c r="I197" s="607" t="e" cm="1">
        <f t="array" aca="1" ref="I197" ca="1">INDIRECT("'"&amp;C197&amp;"'!N53")</f>
        <v>#REF!</v>
      </c>
      <c r="J197" s="607" t="e" cm="1">
        <f t="array" aca="1" ref="J197" ca="1">INDIRECT("'"&amp;C197&amp;"'!N73")</f>
        <v>#REF!</v>
      </c>
      <c r="K197" s="607" t="e" cm="1">
        <f t="array" aca="1" ref="K197" ca="1">INDIRECT("'"&amp;C197&amp;"'!N83")</f>
        <v>#REF!</v>
      </c>
      <c r="L197" s="607" t="e" cm="1">
        <f t="array" aca="1" ref="L197" ca="1">INDIRECT("'"&amp;C197&amp;"'!N98")</f>
        <v>#REF!</v>
      </c>
      <c r="M197" s="607" t="e" cm="1">
        <f t="array" aca="1" ref="M197" ca="1">INDIRECT("'"&amp;C197&amp;"'!N100")</f>
        <v>#REF!</v>
      </c>
      <c r="N197" s="635" t="e" cm="1">
        <f t="array" aca="1" ref="N197" ca="1">INDIRECT("'"&amp;C197&amp;"'!N110")</f>
        <v>#REF!</v>
      </c>
      <c r="O197" s="248"/>
      <c r="P197" s="249"/>
    </row>
    <row r="198" spans="2:16" s="15" customFormat="1" ht="35.1" customHeight="1">
      <c r="B198" s="543">
        <v>193</v>
      </c>
      <c r="C198" s="573" t="s">
        <v>529</v>
      </c>
      <c r="D198" s="605" t="e" cm="1">
        <f t="array" aca="1" ref="D198" ca="1">INDIRECT("'"&amp;C198&amp;"'!L33")</f>
        <v>#REF!</v>
      </c>
      <c r="E198" s="605" t="s">
        <v>337</v>
      </c>
      <c r="F198" s="606" t="str">
        <f t="shared" si="3"/>
        <v>='450.3P'!C$33$</v>
      </c>
      <c r="G198" s="608" t="e" cm="1">
        <f t="array" aca="1" ref="G198" ca="1">INDIRECT("'"&amp;C198&amp;"'!C33")</f>
        <v>#REF!</v>
      </c>
      <c r="H198" s="607"/>
      <c r="I198" s="607" t="e" cm="1">
        <f t="array" aca="1" ref="I198" ca="1">INDIRECT("'"&amp;C198&amp;"'!N53")</f>
        <v>#REF!</v>
      </c>
      <c r="J198" s="607" t="e" cm="1">
        <f t="array" aca="1" ref="J198" ca="1">INDIRECT("'"&amp;C198&amp;"'!N73")</f>
        <v>#REF!</v>
      </c>
      <c r="K198" s="607" t="e" cm="1">
        <f t="array" aca="1" ref="K198" ca="1">INDIRECT("'"&amp;C198&amp;"'!N83")</f>
        <v>#REF!</v>
      </c>
      <c r="L198" s="607" t="e" cm="1">
        <f t="array" aca="1" ref="L198" ca="1">INDIRECT("'"&amp;C198&amp;"'!N98")</f>
        <v>#REF!</v>
      </c>
      <c r="M198" s="607" t="e" cm="1">
        <f t="array" aca="1" ref="M198" ca="1">INDIRECT("'"&amp;C198&amp;"'!N100")</f>
        <v>#REF!</v>
      </c>
      <c r="N198" s="635" t="e" cm="1">
        <f t="array" aca="1" ref="N198" ca="1">INDIRECT("'"&amp;C198&amp;"'!N110")</f>
        <v>#REF!</v>
      </c>
      <c r="O198" s="248"/>
      <c r="P198" s="249"/>
    </row>
    <row r="199" spans="2:16" s="15" customFormat="1" ht="35.1" customHeight="1">
      <c r="B199" s="543">
        <v>194</v>
      </c>
      <c r="C199" s="573" t="s">
        <v>530</v>
      </c>
      <c r="D199" s="605" t="e" cm="1">
        <f t="array" aca="1" ref="D199" ca="1">INDIRECT("'"&amp;C199&amp;"'!L33")</f>
        <v>#REF!</v>
      </c>
      <c r="E199" s="605" t="s">
        <v>337</v>
      </c>
      <c r="F199" s="606" t="str">
        <f t="shared" si="3"/>
        <v>='450.4'!C$33$</v>
      </c>
      <c r="G199" s="608" t="e" cm="1">
        <f t="array" aca="1" ref="G199" ca="1">INDIRECT("'"&amp;C199&amp;"'!C33")</f>
        <v>#REF!</v>
      </c>
      <c r="H199" s="607" t="s">
        <v>531</v>
      </c>
      <c r="I199" s="607" t="e" cm="1">
        <f t="array" aca="1" ref="I199" ca="1">INDIRECT("'"&amp;C199&amp;"'!N53")</f>
        <v>#REF!</v>
      </c>
      <c r="J199" s="607" t="e" cm="1">
        <f t="array" aca="1" ref="J199" ca="1">INDIRECT("'"&amp;C199&amp;"'!N73")</f>
        <v>#REF!</v>
      </c>
      <c r="K199" s="607" t="e" cm="1">
        <f t="array" aca="1" ref="K199" ca="1">INDIRECT("'"&amp;C199&amp;"'!N83")</f>
        <v>#REF!</v>
      </c>
      <c r="L199" s="607" t="e" cm="1">
        <f t="array" aca="1" ref="L199" ca="1">INDIRECT("'"&amp;C199&amp;"'!N98")</f>
        <v>#REF!</v>
      </c>
      <c r="M199" s="607" t="e" cm="1">
        <f t="array" aca="1" ref="M199" ca="1">INDIRECT("'"&amp;C199&amp;"'!N100")</f>
        <v>#REF!</v>
      </c>
      <c r="N199" s="635" t="e" cm="1">
        <f t="array" aca="1" ref="N199" ca="1">INDIRECT("'"&amp;C199&amp;"'!N110")</f>
        <v>#REF!</v>
      </c>
      <c r="O199" s="248"/>
      <c r="P199" s="249"/>
    </row>
    <row r="200" spans="2:16" s="15" customFormat="1" ht="35.1" customHeight="1">
      <c r="B200" s="543">
        <v>195</v>
      </c>
      <c r="C200" s="573" t="s">
        <v>532</v>
      </c>
      <c r="D200" s="605" t="e" cm="1">
        <f t="array" aca="1" ref="D200" ca="1">INDIRECT("'"&amp;C200&amp;"'!L33")</f>
        <v>#REF!</v>
      </c>
      <c r="E200" s="605" t="s">
        <v>337</v>
      </c>
      <c r="F200" s="606" t="str">
        <f t="shared" si="3"/>
        <v>='450.4P'!C$33$</v>
      </c>
      <c r="G200" s="608" t="e" cm="1">
        <f t="array" aca="1" ref="G200" ca="1">INDIRECT("'"&amp;C200&amp;"'!C33")</f>
        <v>#REF!</v>
      </c>
      <c r="H200" s="607"/>
      <c r="I200" s="607" t="e" cm="1">
        <f t="array" aca="1" ref="I200" ca="1">INDIRECT("'"&amp;C200&amp;"'!N53")</f>
        <v>#REF!</v>
      </c>
      <c r="J200" s="607" t="e" cm="1">
        <f t="array" aca="1" ref="J200" ca="1">INDIRECT("'"&amp;C200&amp;"'!N73")</f>
        <v>#REF!</v>
      </c>
      <c r="K200" s="607" t="e" cm="1">
        <f t="array" aca="1" ref="K200" ca="1">INDIRECT("'"&amp;C200&amp;"'!N83")</f>
        <v>#REF!</v>
      </c>
      <c r="L200" s="607" t="e" cm="1">
        <f t="array" aca="1" ref="L200" ca="1">INDIRECT("'"&amp;C200&amp;"'!N98")</f>
        <v>#REF!</v>
      </c>
      <c r="M200" s="607" t="e" cm="1">
        <f t="array" aca="1" ref="M200" ca="1">INDIRECT("'"&amp;C200&amp;"'!N100")</f>
        <v>#REF!</v>
      </c>
      <c r="N200" s="635" t="e" cm="1">
        <f t="array" aca="1" ref="N200" ca="1">INDIRECT("'"&amp;C200&amp;"'!N110")</f>
        <v>#REF!</v>
      </c>
      <c r="O200" s="248"/>
      <c r="P200" s="249"/>
    </row>
    <row r="201" spans="2:16" s="15" customFormat="1" ht="35.1" customHeight="1">
      <c r="B201" s="543">
        <v>196</v>
      </c>
      <c r="C201" s="573" t="s">
        <v>533</v>
      </c>
      <c r="D201" s="605" t="e" cm="1">
        <f t="array" aca="1" ref="D201" ca="1">INDIRECT("'"&amp;C201&amp;"'!L33")</f>
        <v>#REF!</v>
      </c>
      <c r="E201" s="605" t="s">
        <v>337</v>
      </c>
      <c r="F201" s="606" t="str">
        <f t="shared" si="3"/>
        <v>='450.5'!C$33$</v>
      </c>
      <c r="G201" s="608" t="e" cm="1">
        <f t="array" aca="1" ref="G201" ca="1">INDIRECT("'"&amp;C201&amp;"'!C33")</f>
        <v>#REF!</v>
      </c>
      <c r="H201" s="607" t="s">
        <v>531</v>
      </c>
      <c r="I201" s="607" t="e" cm="1">
        <f t="array" aca="1" ref="I201" ca="1">INDIRECT("'"&amp;C201&amp;"'!N53")</f>
        <v>#REF!</v>
      </c>
      <c r="J201" s="607" t="e" cm="1">
        <f t="array" aca="1" ref="J201" ca="1">INDIRECT("'"&amp;C201&amp;"'!N73")</f>
        <v>#REF!</v>
      </c>
      <c r="K201" s="607" t="e" cm="1">
        <f t="array" aca="1" ref="K201" ca="1">INDIRECT("'"&amp;C201&amp;"'!N83")</f>
        <v>#REF!</v>
      </c>
      <c r="L201" s="607" t="e" cm="1">
        <f t="array" aca="1" ref="L201" ca="1">INDIRECT("'"&amp;C201&amp;"'!N98")</f>
        <v>#REF!</v>
      </c>
      <c r="M201" s="607" t="e" cm="1">
        <f t="array" aca="1" ref="M201" ca="1">INDIRECT("'"&amp;C201&amp;"'!N100")</f>
        <v>#REF!</v>
      </c>
      <c r="N201" s="635" t="e" cm="1">
        <f t="array" aca="1" ref="N201" ca="1">INDIRECT("'"&amp;C201&amp;"'!N110")</f>
        <v>#REF!</v>
      </c>
      <c r="O201" s="248"/>
      <c r="P201" s="249"/>
    </row>
    <row r="202" spans="2:16" s="15" customFormat="1" ht="35.1" customHeight="1">
      <c r="B202" s="543">
        <v>197</v>
      </c>
      <c r="C202" s="573" t="s">
        <v>534</v>
      </c>
      <c r="D202" s="605" t="e" cm="1">
        <f t="array" aca="1" ref="D202" ca="1">INDIRECT("'"&amp;C202&amp;"'!L33")</f>
        <v>#REF!</v>
      </c>
      <c r="E202" s="605" t="s">
        <v>337</v>
      </c>
      <c r="F202" s="606" t="str">
        <f t="shared" si="3"/>
        <v>='450.5P'!C$33$</v>
      </c>
      <c r="G202" s="608" t="e" cm="1">
        <f t="array" aca="1" ref="G202" ca="1">INDIRECT("'"&amp;C202&amp;"'!C33")</f>
        <v>#REF!</v>
      </c>
      <c r="H202" s="607"/>
      <c r="I202" s="607" t="e" cm="1">
        <f t="array" aca="1" ref="I202" ca="1">INDIRECT("'"&amp;C202&amp;"'!N53")</f>
        <v>#REF!</v>
      </c>
      <c r="J202" s="607" t="e" cm="1">
        <f t="array" aca="1" ref="J202" ca="1">INDIRECT("'"&amp;C202&amp;"'!N73")</f>
        <v>#REF!</v>
      </c>
      <c r="K202" s="607" t="e" cm="1">
        <f t="array" aca="1" ref="K202" ca="1">INDIRECT("'"&amp;C202&amp;"'!N83")</f>
        <v>#REF!</v>
      </c>
      <c r="L202" s="607" t="e" cm="1">
        <f t="array" aca="1" ref="L202" ca="1">INDIRECT("'"&amp;C202&amp;"'!N98")</f>
        <v>#REF!</v>
      </c>
      <c r="M202" s="607" t="e" cm="1">
        <f t="array" aca="1" ref="M202" ca="1">INDIRECT("'"&amp;C202&amp;"'!N100")</f>
        <v>#REF!</v>
      </c>
      <c r="N202" s="635" t="e" cm="1">
        <f t="array" aca="1" ref="N202" ca="1">INDIRECT("'"&amp;C202&amp;"'!N110")</f>
        <v>#REF!</v>
      </c>
      <c r="O202" s="248"/>
      <c r="P202" s="249"/>
    </row>
    <row r="203" spans="2:16" s="15" customFormat="1" ht="35.1" customHeight="1">
      <c r="B203" s="543">
        <v>198</v>
      </c>
      <c r="C203" s="573" t="s">
        <v>535</v>
      </c>
      <c r="D203" s="605" t="e" cm="1">
        <f t="array" aca="1" ref="D203" ca="1">INDIRECT("'"&amp;C203&amp;"'!L33")</f>
        <v>#REF!</v>
      </c>
      <c r="E203" s="605" t="s">
        <v>337</v>
      </c>
      <c r="F203" s="606" t="str">
        <f t="shared" si="3"/>
        <v>='450.6'!C$33$</v>
      </c>
      <c r="G203" s="608" t="e" cm="1">
        <f t="array" aca="1" ref="G203" ca="1">INDIRECT("'"&amp;C203&amp;"'!C33")</f>
        <v>#REF!</v>
      </c>
      <c r="H203" s="607" t="s">
        <v>531</v>
      </c>
      <c r="I203" s="607" t="e" cm="1">
        <f t="array" aca="1" ref="I203" ca="1">INDIRECT("'"&amp;C203&amp;"'!N53")</f>
        <v>#REF!</v>
      </c>
      <c r="J203" s="607" t="e" cm="1">
        <f t="array" aca="1" ref="J203" ca="1">INDIRECT("'"&amp;C203&amp;"'!N73")</f>
        <v>#REF!</v>
      </c>
      <c r="K203" s="607" t="e" cm="1">
        <f t="array" aca="1" ref="K203" ca="1">INDIRECT("'"&amp;C203&amp;"'!N83")</f>
        <v>#REF!</v>
      </c>
      <c r="L203" s="607" t="e" cm="1">
        <f t="array" aca="1" ref="L203" ca="1">INDIRECT("'"&amp;C203&amp;"'!N98")</f>
        <v>#REF!</v>
      </c>
      <c r="M203" s="607" t="e" cm="1">
        <f t="array" aca="1" ref="M203" ca="1">INDIRECT("'"&amp;C203&amp;"'!N100")</f>
        <v>#REF!</v>
      </c>
      <c r="N203" s="635" t="e" cm="1">
        <f t="array" aca="1" ref="N203" ca="1">INDIRECT("'"&amp;C203&amp;"'!N110")</f>
        <v>#REF!</v>
      </c>
      <c r="O203" s="248"/>
      <c r="P203" s="249"/>
    </row>
    <row r="204" spans="2:16" s="15" customFormat="1" ht="35.1" customHeight="1">
      <c r="B204" s="543">
        <v>199</v>
      </c>
      <c r="C204" s="573" t="s">
        <v>536</v>
      </c>
      <c r="D204" s="605" t="e" cm="1">
        <f t="array" aca="1" ref="D204" ca="1">INDIRECT("'"&amp;C204&amp;"'!L33")</f>
        <v>#REF!</v>
      </c>
      <c r="E204" s="605" t="s">
        <v>337</v>
      </c>
      <c r="F204" s="606" t="str">
        <f t="shared" si="3"/>
        <v>='450.6P'!C$33$</v>
      </c>
      <c r="G204" s="608" t="e" cm="1">
        <f t="array" aca="1" ref="G204" ca="1">INDIRECT("'"&amp;C204&amp;"'!C33")</f>
        <v>#REF!</v>
      </c>
      <c r="H204" s="607"/>
      <c r="I204" s="607" t="e" cm="1">
        <f t="array" aca="1" ref="I204" ca="1">INDIRECT("'"&amp;C204&amp;"'!N53")</f>
        <v>#REF!</v>
      </c>
      <c r="J204" s="607" t="e" cm="1">
        <f t="array" aca="1" ref="J204" ca="1">INDIRECT("'"&amp;C204&amp;"'!N73")</f>
        <v>#REF!</v>
      </c>
      <c r="K204" s="607" t="e" cm="1">
        <f t="array" aca="1" ref="K204" ca="1">INDIRECT("'"&amp;C204&amp;"'!N83")</f>
        <v>#REF!</v>
      </c>
      <c r="L204" s="607" t="e" cm="1">
        <f t="array" aca="1" ref="L204" ca="1">INDIRECT("'"&amp;C204&amp;"'!N98")</f>
        <v>#REF!</v>
      </c>
      <c r="M204" s="607" t="e" cm="1">
        <f t="array" aca="1" ref="M204" ca="1">INDIRECT("'"&amp;C204&amp;"'!N100")</f>
        <v>#REF!</v>
      </c>
      <c r="N204" s="635" t="e" cm="1">
        <f t="array" aca="1" ref="N204" ca="1">INDIRECT("'"&amp;C204&amp;"'!N110")</f>
        <v>#REF!</v>
      </c>
      <c r="O204" s="248"/>
      <c r="P204" s="249"/>
    </row>
    <row r="205" spans="2:16" s="15" customFormat="1" ht="35.1" customHeight="1">
      <c r="B205" s="543">
        <v>200</v>
      </c>
      <c r="C205" s="573" t="s">
        <v>537</v>
      </c>
      <c r="D205" s="605" t="e" cm="1">
        <f t="array" aca="1" ref="D205" ca="1">INDIRECT("'"&amp;C205&amp;"'!L33")</f>
        <v>#REF!</v>
      </c>
      <c r="E205" s="605" t="s">
        <v>337</v>
      </c>
      <c r="F205" s="606" t="str">
        <f>"='"&amp;C205&amp;"'!"&amp;E205</f>
        <v>='450.7'!C$33$</v>
      </c>
      <c r="G205" s="608" t="e" cm="1">
        <f t="array" aca="1" ref="G205" ca="1">INDIRECT("'"&amp;C205&amp;"'!C33")</f>
        <v>#REF!</v>
      </c>
      <c r="H205" s="607" t="s">
        <v>531</v>
      </c>
      <c r="I205" s="607" t="e" cm="1">
        <f t="array" aca="1" ref="I205" ca="1">INDIRECT("'"&amp;C205&amp;"'!N53")</f>
        <v>#REF!</v>
      </c>
      <c r="J205" s="607" t="e" cm="1">
        <f t="array" aca="1" ref="J205" ca="1">INDIRECT("'"&amp;C205&amp;"'!N73")</f>
        <v>#REF!</v>
      </c>
      <c r="K205" s="607" t="e" cm="1">
        <f t="array" aca="1" ref="K205" ca="1">INDIRECT("'"&amp;C205&amp;"'!N83")</f>
        <v>#REF!</v>
      </c>
      <c r="L205" s="607" t="e" cm="1">
        <f t="array" aca="1" ref="L205" ca="1">INDIRECT("'"&amp;C205&amp;"'!N98")</f>
        <v>#REF!</v>
      </c>
      <c r="M205" s="607" t="e" cm="1">
        <f t="array" aca="1" ref="M205" ca="1">INDIRECT("'"&amp;C205&amp;"'!N100")</f>
        <v>#REF!</v>
      </c>
      <c r="N205" s="635" t="e" cm="1">
        <f t="array" aca="1" ref="N205" ca="1">INDIRECT("'"&amp;C205&amp;"'!N110")</f>
        <v>#REF!</v>
      </c>
      <c r="O205" s="248"/>
      <c r="P205" s="249"/>
    </row>
    <row r="206" spans="2:16" s="15" customFormat="1" ht="35.1" customHeight="1">
      <c r="B206" s="543">
        <v>201</v>
      </c>
      <c r="C206" s="573" t="s">
        <v>538</v>
      </c>
      <c r="D206" s="605" t="e" cm="1">
        <f t="array" aca="1" ref="D206" ca="1">INDIRECT("'"&amp;C206&amp;"'!L33")</f>
        <v>#REF!</v>
      </c>
      <c r="E206" s="605" t="s">
        <v>337</v>
      </c>
      <c r="F206" s="606" t="str">
        <f t="shared" si="3"/>
        <v>='450.7P'!C$33$</v>
      </c>
      <c r="G206" s="608" t="e" cm="1">
        <f t="array" aca="1" ref="G206" ca="1">INDIRECT("'"&amp;C206&amp;"'!C33")</f>
        <v>#REF!</v>
      </c>
      <c r="H206" s="607"/>
      <c r="I206" s="607" t="e" cm="1">
        <f t="array" aca="1" ref="I206" ca="1">INDIRECT("'"&amp;C206&amp;"'!N53")</f>
        <v>#REF!</v>
      </c>
      <c r="J206" s="607" t="e" cm="1">
        <f t="array" aca="1" ref="J206" ca="1">INDIRECT("'"&amp;C206&amp;"'!N73")</f>
        <v>#REF!</v>
      </c>
      <c r="K206" s="607" t="e" cm="1">
        <f t="array" aca="1" ref="K206" ca="1">INDIRECT("'"&amp;C206&amp;"'!N83")</f>
        <v>#REF!</v>
      </c>
      <c r="L206" s="607" t="e" cm="1">
        <f t="array" aca="1" ref="L206" ca="1">INDIRECT("'"&amp;C206&amp;"'!N98")</f>
        <v>#REF!</v>
      </c>
      <c r="M206" s="607" t="e" cm="1">
        <f t="array" aca="1" ref="M206" ca="1">INDIRECT("'"&amp;C206&amp;"'!N100")</f>
        <v>#REF!</v>
      </c>
      <c r="N206" s="635" t="e" cm="1">
        <f t="array" aca="1" ref="N206" ca="1">INDIRECT("'"&amp;C206&amp;"'!N110")</f>
        <v>#REF!</v>
      </c>
      <c r="O206" s="248"/>
      <c r="P206" s="249"/>
    </row>
    <row r="207" spans="2:16" s="15" customFormat="1" ht="35.1" customHeight="1">
      <c r="B207" s="543">
        <v>202</v>
      </c>
      <c r="C207" s="577" t="s">
        <v>539</v>
      </c>
      <c r="D207" s="605" t="e" cm="1">
        <f t="array" aca="1" ref="D207" ca="1">INDIRECT("'"&amp;C207&amp;"'!L33")</f>
        <v>#REF!</v>
      </c>
      <c r="E207" s="605" t="s">
        <v>337</v>
      </c>
      <c r="F207" s="606" t="str">
        <f t="shared" si="3"/>
        <v>='450.8'!C$33$</v>
      </c>
      <c r="G207" s="608" t="e" cm="1">
        <f t="array" aca="1" ref="G207" ca="1">INDIRECT("'"&amp;C207&amp;"'!C33")</f>
        <v>#REF!</v>
      </c>
      <c r="H207" s="607"/>
      <c r="I207" s="607" t="e" cm="1">
        <f t="array" aca="1" ref="I207" ca="1">INDIRECT("'"&amp;C207&amp;"'!N53")</f>
        <v>#REF!</v>
      </c>
      <c r="J207" s="607" t="e" cm="1">
        <f t="array" aca="1" ref="J207" ca="1">INDIRECT("'"&amp;C207&amp;"'!N73")</f>
        <v>#REF!</v>
      </c>
      <c r="K207" s="607" t="e" cm="1">
        <f t="array" aca="1" ref="K207" ca="1">INDIRECT("'"&amp;C207&amp;"'!N83")</f>
        <v>#REF!</v>
      </c>
      <c r="L207" s="607" t="e" cm="1">
        <f t="array" aca="1" ref="L207" ca="1">INDIRECT("'"&amp;C207&amp;"'!N98")</f>
        <v>#REF!</v>
      </c>
      <c r="M207" s="607" t="e" cm="1">
        <f t="array" aca="1" ref="M207" ca="1">INDIRECT("'"&amp;C207&amp;"'!N100")</f>
        <v>#REF!</v>
      </c>
      <c r="N207" s="635" t="e" cm="1">
        <f t="array" aca="1" ref="N207" ca="1">INDIRECT("'"&amp;C207&amp;"'!N110")</f>
        <v>#REF!</v>
      </c>
      <c r="O207" s="248"/>
      <c r="P207" s="249"/>
    </row>
    <row r="208" spans="2:16" s="15" customFormat="1" ht="35.1" customHeight="1">
      <c r="B208" s="543">
        <v>203</v>
      </c>
      <c r="C208" s="577" t="s">
        <v>540</v>
      </c>
      <c r="D208" s="605" t="e" cm="1">
        <f t="array" aca="1" ref="D208" ca="1">INDIRECT("'"&amp;C208&amp;"'!L33")</f>
        <v>#REF!</v>
      </c>
      <c r="E208" s="605" t="s">
        <v>337</v>
      </c>
      <c r="F208" s="606" t="str">
        <f t="shared" si="3"/>
        <v>='450.10'!C$33$</v>
      </c>
      <c r="G208" s="608" t="e" cm="1">
        <f t="array" aca="1" ref="G208" ca="1">INDIRECT("'"&amp;C208&amp;"'!C33")</f>
        <v>#REF!</v>
      </c>
      <c r="H208" s="607"/>
      <c r="I208" s="607" t="e" cm="1">
        <f t="array" aca="1" ref="I208" ca="1">INDIRECT("'"&amp;C208&amp;"'!N53")</f>
        <v>#REF!</v>
      </c>
      <c r="J208" s="607" t="e" cm="1">
        <f t="array" aca="1" ref="J208" ca="1">INDIRECT("'"&amp;C208&amp;"'!N73")</f>
        <v>#REF!</v>
      </c>
      <c r="K208" s="607" t="e" cm="1">
        <f t="array" aca="1" ref="K208" ca="1">INDIRECT("'"&amp;C208&amp;"'!N83")</f>
        <v>#REF!</v>
      </c>
      <c r="L208" s="607" t="e" cm="1">
        <f t="array" aca="1" ref="L208" ca="1">INDIRECT("'"&amp;C208&amp;"'!N98")</f>
        <v>#REF!</v>
      </c>
      <c r="M208" s="607" t="e" cm="1">
        <f t="array" aca="1" ref="M208" ca="1">INDIRECT("'"&amp;C208&amp;"'!N100")</f>
        <v>#REF!</v>
      </c>
      <c r="N208" s="635" t="e" cm="1">
        <f t="array" aca="1" ref="N208" ca="1">INDIRECT("'"&amp;C208&amp;"'!N110")</f>
        <v>#REF!</v>
      </c>
      <c r="O208" s="248"/>
      <c r="P208" s="249"/>
    </row>
    <row r="209" spans="2:16" s="15" customFormat="1" ht="35.1" customHeight="1">
      <c r="B209" s="543">
        <v>204</v>
      </c>
      <c r="C209" s="577" t="s">
        <v>541</v>
      </c>
      <c r="D209" s="605" t="e" cm="1">
        <f t="array" aca="1" ref="D209" ca="1">INDIRECT("'"&amp;C209&amp;"'!L33")</f>
        <v>#REF!</v>
      </c>
      <c r="E209" s="605" t="s">
        <v>337</v>
      </c>
      <c r="F209" s="606" t="str">
        <f t="shared" si="3"/>
        <v>='450.11'!C$33$</v>
      </c>
      <c r="G209" s="608" t="e" cm="1">
        <f t="array" aca="1" ref="G209" ca="1">INDIRECT("'"&amp;C209&amp;"'!C33")</f>
        <v>#REF!</v>
      </c>
      <c r="H209" s="607"/>
      <c r="I209" s="607" t="e" cm="1">
        <f t="array" aca="1" ref="I209" ca="1">INDIRECT("'"&amp;C209&amp;"'!N53")</f>
        <v>#REF!</v>
      </c>
      <c r="J209" s="607" t="e" cm="1">
        <f t="array" aca="1" ref="J209" ca="1">INDIRECT("'"&amp;C209&amp;"'!N73")</f>
        <v>#REF!</v>
      </c>
      <c r="K209" s="607" t="e" cm="1">
        <f t="array" aca="1" ref="K209" ca="1">INDIRECT("'"&amp;C209&amp;"'!N83")</f>
        <v>#REF!</v>
      </c>
      <c r="L209" s="607" t="e" cm="1">
        <f t="array" aca="1" ref="L209" ca="1">INDIRECT("'"&amp;C209&amp;"'!N98")</f>
        <v>#REF!</v>
      </c>
      <c r="M209" s="607" t="e" cm="1">
        <f t="array" aca="1" ref="M209" ca="1">INDIRECT("'"&amp;C209&amp;"'!N100")</f>
        <v>#REF!</v>
      </c>
      <c r="N209" s="635" t="e" cm="1">
        <f t="array" aca="1" ref="N209" ca="1">INDIRECT("'"&amp;C209&amp;"'!N110")</f>
        <v>#REF!</v>
      </c>
      <c r="O209" s="248"/>
      <c r="P209" s="249"/>
    </row>
    <row r="210" spans="2:16" s="15" customFormat="1" ht="35.1" customHeight="1">
      <c r="B210" s="543">
        <v>205</v>
      </c>
      <c r="C210" s="577" t="s">
        <v>542</v>
      </c>
      <c r="D210" s="605" t="e" cm="1">
        <f t="array" aca="1" ref="D210" ca="1">INDIRECT("'"&amp;C210&amp;"'!L33")</f>
        <v>#REF!</v>
      </c>
      <c r="E210" s="605" t="s">
        <v>337</v>
      </c>
      <c r="F210" s="606" t="str">
        <f>"='"&amp;C210&amp;"'!"&amp;E210</f>
        <v>='450.12'!C$33$</v>
      </c>
      <c r="G210" s="608" t="e" cm="1">
        <f t="array" aca="1" ref="G210" ca="1">INDIRECT("'"&amp;C210&amp;"'!C33")</f>
        <v>#REF!</v>
      </c>
      <c r="H210" s="607"/>
      <c r="I210" s="607" t="e" cm="1">
        <f t="array" aca="1" ref="I210" ca="1">INDIRECT("'"&amp;C210&amp;"'!N53")</f>
        <v>#REF!</v>
      </c>
      <c r="J210" s="607" t="e" cm="1">
        <f t="array" aca="1" ref="J210" ca="1">INDIRECT("'"&amp;C210&amp;"'!N73")</f>
        <v>#REF!</v>
      </c>
      <c r="K210" s="607" t="e" cm="1">
        <f t="array" aca="1" ref="K210" ca="1">INDIRECT("'"&amp;C210&amp;"'!N83")</f>
        <v>#REF!</v>
      </c>
      <c r="L210" s="607" t="e" cm="1">
        <f t="array" aca="1" ref="L210" ca="1">INDIRECT("'"&amp;C210&amp;"'!N98")</f>
        <v>#REF!</v>
      </c>
      <c r="M210" s="607" t="e" cm="1">
        <f t="array" aca="1" ref="M210" ca="1">INDIRECT("'"&amp;C210&amp;"'!N100")</f>
        <v>#REF!</v>
      </c>
      <c r="N210" s="635" t="e" cm="1">
        <f t="array" aca="1" ref="N210" ca="1">INDIRECT("'"&amp;C210&amp;"'!N110")</f>
        <v>#REF!</v>
      </c>
      <c r="O210" s="248"/>
      <c r="P210" s="249"/>
    </row>
    <row r="211" spans="2:16" s="15" customFormat="1" ht="35.1" customHeight="1">
      <c r="B211" s="543">
        <v>206</v>
      </c>
      <c r="C211" s="573" t="s">
        <v>543</v>
      </c>
      <c r="D211" s="605" t="e" cm="1">
        <f t="array" aca="1" ref="D211" ca="1">INDIRECT("'"&amp;C211&amp;"'!L33")</f>
        <v>#REF!</v>
      </c>
      <c r="E211" s="605" t="s">
        <v>337</v>
      </c>
      <c r="F211" s="606" t="str">
        <f t="shared" si="3"/>
        <v>='450.13'!C$33$</v>
      </c>
      <c r="G211" s="608" t="e" cm="1">
        <f t="array" aca="1" ref="G211" ca="1">INDIRECT("'"&amp;C211&amp;"'!C33")</f>
        <v>#REF!</v>
      </c>
      <c r="H211" s="607"/>
      <c r="I211" s="607" t="e" cm="1">
        <f t="array" aca="1" ref="I211" ca="1">INDIRECT("'"&amp;C211&amp;"'!N53")</f>
        <v>#REF!</v>
      </c>
      <c r="J211" s="607" t="e" cm="1">
        <f t="array" aca="1" ref="J211" ca="1">INDIRECT("'"&amp;C211&amp;"'!N73")</f>
        <v>#REF!</v>
      </c>
      <c r="K211" s="607" t="e" cm="1">
        <f t="array" aca="1" ref="K211" ca="1">INDIRECT("'"&amp;C211&amp;"'!N83")</f>
        <v>#REF!</v>
      </c>
      <c r="L211" s="607" t="e" cm="1">
        <f t="array" aca="1" ref="L211" ca="1">INDIRECT("'"&amp;C211&amp;"'!N98")</f>
        <v>#REF!</v>
      </c>
      <c r="M211" s="607" t="e" cm="1">
        <f t="array" aca="1" ref="M211" ca="1">INDIRECT("'"&amp;C211&amp;"'!N100")</f>
        <v>#REF!</v>
      </c>
      <c r="N211" s="635" t="e" cm="1">
        <f t="array" aca="1" ref="N211" ca="1">INDIRECT("'"&amp;C211&amp;"'!N110")</f>
        <v>#REF!</v>
      </c>
      <c r="O211" s="248"/>
      <c r="P211" s="249"/>
    </row>
    <row r="212" spans="2:16" s="15" customFormat="1" ht="35.1" customHeight="1">
      <c r="B212" s="543">
        <v>207</v>
      </c>
      <c r="C212" s="573" t="s">
        <v>544</v>
      </c>
      <c r="D212" s="605" t="e" cm="1">
        <f t="array" aca="1" ref="D212" ca="1">INDIRECT("'"&amp;C212&amp;"'!L33")</f>
        <v>#REF!</v>
      </c>
      <c r="E212" s="605" t="s">
        <v>337</v>
      </c>
      <c r="F212" s="606" t="str">
        <f t="shared" ref="F212:F224" si="4">"='"&amp;C212&amp;"'!"&amp;E212</f>
        <v>='451.1'!C$33$</v>
      </c>
      <c r="G212" s="608" t="e" cm="1">
        <f t="array" aca="1" ref="G212" ca="1">INDIRECT("'"&amp;C212&amp;"'!C33")</f>
        <v>#REF!</v>
      </c>
      <c r="H212" s="607" t="s">
        <v>531</v>
      </c>
      <c r="I212" s="607" t="e" cm="1">
        <f t="array" aca="1" ref="I212" ca="1">INDIRECT("'"&amp;C212&amp;"'!N53")</f>
        <v>#REF!</v>
      </c>
      <c r="J212" s="607" t="e" cm="1">
        <f t="array" aca="1" ref="J212" ca="1">INDIRECT("'"&amp;C212&amp;"'!N73")</f>
        <v>#REF!</v>
      </c>
      <c r="K212" s="607" t="e" cm="1">
        <f t="array" aca="1" ref="K212" ca="1">INDIRECT("'"&amp;C212&amp;"'!N83")</f>
        <v>#REF!</v>
      </c>
      <c r="L212" s="607" t="e" cm="1">
        <f t="array" aca="1" ref="L212" ca="1">INDIRECT("'"&amp;C212&amp;"'!N98")</f>
        <v>#REF!</v>
      </c>
      <c r="M212" s="607" t="e" cm="1">
        <f t="array" aca="1" ref="M212" ca="1">INDIRECT("'"&amp;C212&amp;"'!N100")</f>
        <v>#REF!</v>
      </c>
      <c r="N212" s="635" t="e" cm="1">
        <f t="array" aca="1" ref="N212" ca="1">INDIRECT("'"&amp;C212&amp;"'!N110")</f>
        <v>#REF!</v>
      </c>
      <c r="O212" s="248"/>
      <c r="P212" s="249"/>
    </row>
    <row r="213" spans="2:16" s="15" customFormat="1" ht="35.1" customHeight="1">
      <c r="B213" s="543">
        <v>208</v>
      </c>
      <c r="C213" s="573" t="s">
        <v>545</v>
      </c>
      <c r="D213" s="605" t="e" cm="1">
        <f t="array" aca="1" ref="D213" ca="1">INDIRECT("'"&amp;C213&amp;"'!L33")</f>
        <v>#REF!</v>
      </c>
      <c r="E213" s="605" t="s">
        <v>337</v>
      </c>
      <c r="F213" s="606" t="str">
        <f t="shared" si="4"/>
        <v>='451.1P'!C$33$</v>
      </c>
      <c r="G213" s="608" t="e" cm="1">
        <f t="array" aca="1" ref="G213" ca="1">INDIRECT("'"&amp;C213&amp;"'!C33")</f>
        <v>#REF!</v>
      </c>
      <c r="H213" s="607"/>
      <c r="I213" s="607" t="e" cm="1">
        <f t="array" aca="1" ref="I213" ca="1">INDIRECT("'"&amp;C213&amp;"'!N53")</f>
        <v>#REF!</v>
      </c>
      <c r="J213" s="607" t="e" cm="1">
        <f t="array" aca="1" ref="J213" ca="1">INDIRECT("'"&amp;C213&amp;"'!N73")</f>
        <v>#REF!</v>
      </c>
      <c r="K213" s="607" t="e" cm="1">
        <f t="array" aca="1" ref="K213" ca="1">INDIRECT("'"&amp;C213&amp;"'!N83")</f>
        <v>#REF!</v>
      </c>
      <c r="L213" s="607" t="e" cm="1">
        <f t="array" aca="1" ref="L213" ca="1">INDIRECT("'"&amp;C213&amp;"'!N98")</f>
        <v>#REF!</v>
      </c>
      <c r="M213" s="607" t="e" cm="1">
        <f t="array" aca="1" ref="M213" ca="1">INDIRECT("'"&amp;C213&amp;"'!N100")</f>
        <v>#REF!</v>
      </c>
      <c r="N213" s="635" t="e" cm="1">
        <f t="array" aca="1" ref="N213" ca="1">INDIRECT("'"&amp;C213&amp;"'!N110")</f>
        <v>#REF!</v>
      </c>
      <c r="O213" s="248"/>
      <c r="P213" s="249"/>
    </row>
    <row r="214" spans="2:16" s="15" customFormat="1" ht="35.1" customHeight="1">
      <c r="B214" s="543">
        <v>209</v>
      </c>
      <c r="C214" s="573" t="s">
        <v>546</v>
      </c>
      <c r="D214" s="605" t="e" cm="1">
        <f t="array" aca="1" ref="D214" ca="1">INDIRECT("'"&amp;C214&amp;"'!L33")</f>
        <v>#REF!</v>
      </c>
      <c r="E214" s="605" t="s">
        <v>337</v>
      </c>
      <c r="F214" s="606" t="str">
        <f>"='"&amp;C214&amp;"'!"&amp;E214</f>
        <v>='451.2'!C$33$</v>
      </c>
      <c r="G214" s="608" t="e" cm="1">
        <f t="array" aca="1" ref="G214" ca="1">INDIRECT("'"&amp;C214&amp;"'!C33")</f>
        <v>#REF!</v>
      </c>
      <c r="H214" s="607" t="s">
        <v>531</v>
      </c>
      <c r="I214" s="607" t="e" cm="1">
        <f t="array" aca="1" ref="I214" ca="1">INDIRECT("'"&amp;C214&amp;"'!N53")</f>
        <v>#REF!</v>
      </c>
      <c r="J214" s="607" t="e" cm="1">
        <f t="array" aca="1" ref="J214" ca="1">INDIRECT("'"&amp;C214&amp;"'!N73")</f>
        <v>#REF!</v>
      </c>
      <c r="K214" s="607" t="e" cm="1">
        <f t="array" aca="1" ref="K214" ca="1">INDIRECT("'"&amp;C214&amp;"'!N83")</f>
        <v>#REF!</v>
      </c>
      <c r="L214" s="607" t="e" cm="1">
        <f t="array" aca="1" ref="L214" ca="1">INDIRECT("'"&amp;C214&amp;"'!N98")</f>
        <v>#REF!</v>
      </c>
      <c r="M214" s="607" t="e" cm="1">
        <f t="array" aca="1" ref="M214" ca="1">INDIRECT("'"&amp;C214&amp;"'!N100")</f>
        <v>#REF!</v>
      </c>
      <c r="N214" s="635" t="e" cm="1">
        <f t="array" aca="1" ref="N214" ca="1">INDIRECT("'"&amp;C214&amp;"'!N110")</f>
        <v>#REF!</v>
      </c>
      <c r="O214" s="248"/>
      <c r="P214" s="249"/>
    </row>
    <row r="215" spans="2:16" s="15" customFormat="1" ht="35.1" customHeight="1">
      <c r="B215" s="543">
        <v>210</v>
      </c>
      <c r="C215" s="573" t="s">
        <v>547</v>
      </c>
      <c r="D215" s="605" t="e" cm="1">
        <f t="array" aca="1" ref="D215" ca="1">INDIRECT("'"&amp;C215&amp;"'!L33")</f>
        <v>#REF!</v>
      </c>
      <c r="E215" s="605" t="s">
        <v>337</v>
      </c>
      <c r="F215" s="606" t="str">
        <f t="shared" si="4"/>
        <v>='451.2P'!C$33$</v>
      </c>
      <c r="G215" s="608" t="e" cm="1">
        <f t="array" aca="1" ref="G215" ca="1">INDIRECT("'"&amp;C215&amp;"'!C33")</f>
        <v>#REF!</v>
      </c>
      <c r="H215" s="607"/>
      <c r="I215" s="607" t="e" cm="1">
        <f t="array" aca="1" ref="I215" ca="1">INDIRECT("'"&amp;C215&amp;"'!N53")</f>
        <v>#REF!</v>
      </c>
      <c r="J215" s="607" t="e" cm="1">
        <f t="array" aca="1" ref="J215" ca="1">INDIRECT("'"&amp;C215&amp;"'!N73")</f>
        <v>#REF!</v>
      </c>
      <c r="K215" s="607" t="e" cm="1">
        <f t="array" aca="1" ref="K215" ca="1">INDIRECT("'"&amp;C215&amp;"'!N83")</f>
        <v>#REF!</v>
      </c>
      <c r="L215" s="607" t="e" cm="1">
        <f t="array" aca="1" ref="L215" ca="1">INDIRECT("'"&amp;C215&amp;"'!N98")</f>
        <v>#REF!</v>
      </c>
      <c r="M215" s="607" t="e" cm="1">
        <f t="array" aca="1" ref="M215" ca="1">INDIRECT("'"&amp;C215&amp;"'!N100")</f>
        <v>#REF!</v>
      </c>
      <c r="N215" s="635" t="e" cm="1">
        <f t="array" aca="1" ref="N215" ca="1">INDIRECT("'"&amp;C215&amp;"'!N110")</f>
        <v>#REF!</v>
      </c>
      <c r="O215" s="248"/>
      <c r="P215" s="249"/>
    </row>
    <row r="216" spans="2:16" s="15" customFormat="1" ht="35.1" customHeight="1">
      <c r="B216" s="543">
        <v>211</v>
      </c>
      <c r="C216" s="573" t="s">
        <v>548</v>
      </c>
      <c r="D216" s="605" t="e" cm="1">
        <f t="array" aca="1" ref="D216" ca="1">INDIRECT("'"&amp;C216&amp;"'!L33")</f>
        <v>#REF!</v>
      </c>
      <c r="E216" s="605" t="s">
        <v>337</v>
      </c>
      <c r="F216" s="606" t="str">
        <f t="shared" si="4"/>
        <v>='451.3'!C$33$</v>
      </c>
      <c r="G216" s="608" t="e" cm="1">
        <f t="array" aca="1" ref="G216" ca="1">INDIRECT("'"&amp;C216&amp;"'!C33")</f>
        <v>#REF!</v>
      </c>
      <c r="H216" s="607" t="s">
        <v>531</v>
      </c>
      <c r="I216" s="607" t="e" cm="1">
        <f t="array" aca="1" ref="I216" ca="1">INDIRECT("'"&amp;C216&amp;"'!N53")</f>
        <v>#REF!</v>
      </c>
      <c r="J216" s="607" t="e" cm="1">
        <f t="array" aca="1" ref="J216" ca="1">INDIRECT("'"&amp;C216&amp;"'!N73")</f>
        <v>#REF!</v>
      </c>
      <c r="K216" s="607" t="e" cm="1">
        <f t="array" aca="1" ref="K216" ca="1">INDIRECT("'"&amp;C216&amp;"'!N83")</f>
        <v>#REF!</v>
      </c>
      <c r="L216" s="607" t="e" cm="1">
        <f t="array" aca="1" ref="L216" ca="1">INDIRECT("'"&amp;C216&amp;"'!N98")</f>
        <v>#REF!</v>
      </c>
      <c r="M216" s="607" t="e" cm="1">
        <f t="array" aca="1" ref="M216" ca="1">INDIRECT("'"&amp;C216&amp;"'!N100")</f>
        <v>#REF!</v>
      </c>
      <c r="N216" s="635" t="e" cm="1">
        <f t="array" aca="1" ref="N216" ca="1">INDIRECT("'"&amp;C216&amp;"'!N110")</f>
        <v>#REF!</v>
      </c>
      <c r="O216" s="248"/>
      <c r="P216" s="249"/>
    </row>
    <row r="217" spans="2:16" s="15" customFormat="1" ht="35.1" customHeight="1">
      <c r="B217" s="543">
        <v>212</v>
      </c>
      <c r="C217" s="573" t="s">
        <v>549</v>
      </c>
      <c r="D217" s="605" t="e" cm="1">
        <f t="array" aca="1" ref="D217" ca="1">INDIRECT("'"&amp;C217&amp;"'!L33")</f>
        <v>#REF!</v>
      </c>
      <c r="E217" s="605" t="s">
        <v>337</v>
      </c>
      <c r="F217" s="606" t="str">
        <f>"='"&amp;C217&amp;"'!"&amp;E217</f>
        <v>='451.3P'!C$33$</v>
      </c>
      <c r="G217" s="608" t="e" cm="1">
        <f t="array" aca="1" ref="G217" ca="1">INDIRECT("'"&amp;C217&amp;"'!C33")</f>
        <v>#REF!</v>
      </c>
      <c r="H217" s="607"/>
      <c r="I217" s="607" t="e" cm="1">
        <f t="array" aca="1" ref="I217" ca="1">INDIRECT("'"&amp;C217&amp;"'!N53")</f>
        <v>#REF!</v>
      </c>
      <c r="J217" s="607" t="e" cm="1">
        <f t="array" aca="1" ref="J217" ca="1">INDIRECT("'"&amp;C217&amp;"'!N73")</f>
        <v>#REF!</v>
      </c>
      <c r="K217" s="607" t="e" cm="1">
        <f t="array" aca="1" ref="K217" ca="1">INDIRECT("'"&amp;C217&amp;"'!N83")</f>
        <v>#REF!</v>
      </c>
      <c r="L217" s="607" t="e" cm="1">
        <f t="array" aca="1" ref="L217" ca="1">INDIRECT("'"&amp;C217&amp;"'!N98")</f>
        <v>#REF!</v>
      </c>
      <c r="M217" s="607" t="e" cm="1">
        <f t="array" aca="1" ref="M217" ca="1">INDIRECT("'"&amp;C217&amp;"'!N100")</f>
        <v>#REF!</v>
      </c>
      <c r="N217" s="635" t="e" cm="1">
        <f t="array" aca="1" ref="N217" ca="1">INDIRECT("'"&amp;C217&amp;"'!N110")</f>
        <v>#REF!</v>
      </c>
      <c r="O217" s="248"/>
      <c r="P217" s="249"/>
    </row>
    <row r="218" spans="2:16" s="15" customFormat="1" ht="35.1" customHeight="1">
      <c r="B218" s="543">
        <v>213</v>
      </c>
      <c r="C218" s="577" t="s">
        <v>550</v>
      </c>
      <c r="D218" s="605" t="e" cm="1">
        <f t="array" aca="1" ref="D218" ca="1">INDIRECT("'"&amp;C218&amp;"'!L33")</f>
        <v>#REF!</v>
      </c>
      <c r="E218" s="605" t="s">
        <v>337</v>
      </c>
      <c r="F218" s="606" t="str">
        <f t="shared" si="4"/>
        <v>='451.4'!C$33$</v>
      </c>
      <c r="G218" s="608" t="e" cm="1">
        <f t="array" aca="1" ref="G218" ca="1">INDIRECT("'"&amp;C218&amp;"'!C33")</f>
        <v>#REF!</v>
      </c>
      <c r="H218" s="607"/>
      <c r="I218" s="607" t="e" cm="1">
        <f t="array" aca="1" ref="I218" ca="1">INDIRECT("'"&amp;C218&amp;"'!N53")</f>
        <v>#REF!</v>
      </c>
      <c r="J218" s="607" t="e" cm="1">
        <f t="array" aca="1" ref="J218" ca="1">INDIRECT("'"&amp;C218&amp;"'!N73")</f>
        <v>#REF!</v>
      </c>
      <c r="K218" s="607" t="e" cm="1">
        <f t="array" aca="1" ref="K218" ca="1">INDIRECT("'"&amp;C218&amp;"'!N83")</f>
        <v>#REF!</v>
      </c>
      <c r="L218" s="607" t="e" cm="1">
        <f t="array" aca="1" ref="L218" ca="1">INDIRECT("'"&amp;C218&amp;"'!N98")</f>
        <v>#REF!</v>
      </c>
      <c r="M218" s="607" t="e" cm="1">
        <f t="array" aca="1" ref="M218" ca="1">INDIRECT("'"&amp;C218&amp;"'!N100")</f>
        <v>#REF!</v>
      </c>
      <c r="N218" s="635" t="e" cm="1">
        <f t="array" aca="1" ref="N218" ca="1">INDIRECT("'"&amp;C218&amp;"'!N110")</f>
        <v>#REF!</v>
      </c>
      <c r="O218" s="248"/>
      <c r="P218" s="249"/>
    </row>
    <row r="219" spans="2:16" s="15" customFormat="1" ht="35.1" customHeight="1">
      <c r="B219" s="543">
        <v>214</v>
      </c>
      <c r="C219" s="573" t="s">
        <v>551</v>
      </c>
      <c r="D219" s="605" t="e" cm="1">
        <f t="array" aca="1" ref="D219" ca="1">INDIRECT("'"&amp;C219&amp;"'!L33")</f>
        <v>#REF!</v>
      </c>
      <c r="E219" s="605" t="s">
        <v>337</v>
      </c>
      <c r="F219" s="606" t="str">
        <f t="shared" si="4"/>
        <v>='452.1'!C$33$</v>
      </c>
      <c r="G219" s="608" t="e" cm="1">
        <f t="array" aca="1" ref="G219" ca="1">INDIRECT("'"&amp;C219&amp;"'!C33")</f>
        <v>#REF!</v>
      </c>
      <c r="H219" s="607" t="s">
        <v>531</v>
      </c>
      <c r="I219" s="607" t="e" cm="1">
        <f t="array" aca="1" ref="I219" ca="1">INDIRECT("'"&amp;C219&amp;"'!N53")</f>
        <v>#REF!</v>
      </c>
      <c r="J219" s="607" t="e" cm="1">
        <f t="array" aca="1" ref="J219" ca="1">INDIRECT("'"&amp;C219&amp;"'!N73")</f>
        <v>#REF!</v>
      </c>
      <c r="K219" s="607" t="e" cm="1">
        <f t="array" aca="1" ref="K219" ca="1">INDIRECT("'"&amp;C219&amp;"'!N83")</f>
        <v>#REF!</v>
      </c>
      <c r="L219" s="607" t="e" cm="1">
        <f t="array" aca="1" ref="L219" ca="1">INDIRECT("'"&amp;C219&amp;"'!N98")</f>
        <v>#REF!</v>
      </c>
      <c r="M219" s="607" t="e" cm="1">
        <f t="array" aca="1" ref="M219" ca="1">INDIRECT("'"&amp;C219&amp;"'!N100")</f>
        <v>#REF!</v>
      </c>
      <c r="N219" s="635" t="e" cm="1">
        <f t="array" aca="1" ref="N219" ca="1">INDIRECT("'"&amp;C219&amp;"'!N110")</f>
        <v>#REF!</v>
      </c>
      <c r="O219" s="248"/>
      <c r="P219" s="249"/>
    </row>
    <row r="220" spans="2:16" s="15" customFormat="1" ht="35.1" customHeight="1">
      <c r="B220" s="543">
        <v>215</v>
      </c>
      <c r="C220" s="573" t="s">
        <v>552</v>
      </c>
      <c r="D220" s="605" t="e" cm="1">
        <f t="array" aca="1" ref="D220" ca="1">INDIRECT("'"&amp;C220&amp;"'!L33")</f>
        <v>#REF!</v>
      </c>
      <c r="E220" s="605" t="s">
        <v>337</v>
      </c>
      <c r="F220" s="606" t="str">
        <f>"='"&amp;C220&amp;"'!"&amp;E220</f>
        <v>='452.1P'!C$33$</v>
      </c>
      <c r="G220" s="608" t="e" cm="1">
        <f t="array" aca="1" ref="G220" ca="1">INDIRECT("'"&amp;C220&amp;"'!C33")</f>
        <v>#REF!</v>
      </c>
      <c r="H220" s="607"/>
      <c r="I220" s="607" t="e" cm="1">
        <f t="array" aca="1" ref="I220" ca="1">INDIRECT("'"&amp;C220&amp;"'!N53")</f>
        <v>#REF!</v>
      </c>
      <c r="J220" s="607" t="e" cm="1">
        <f t="array" aca="1" ref="J220" ca="1">INDIRECT("'"&amp;C220&amp;"'!N73")</f>
        <v>#REF!</v>
      </c>
      <c r="K220" s="607" t="e" cm="1">
        <f t="array" aca="1" ref="K220" ca="1">INDIRECT("'"&amp;C220&amp;"'!N83")</f>
        <v>#REF!</v>
      </c>
      <c r="L220" s="607" t="e" cm="1">
        <f t="array" aca="1" ref="L220" ca="1">INDIRECT("'"&amp;C220&amp;"'!N98")</f>
        <v>#REF!</v>
      </c>
      <c r="M220" s="607" t="e" cm="1">
        <f t="array" aca="1" ref="M220" ca="1">INDIRECT("'"&amp;C220&amp;"'!N100")</f>
        <v>#REF!</v>
      </c>
      <c r="N220" s="635" t="e" cm="1">
        <f t="array" aca="1" ref="N220" ca="1">INDIRECT("'"&amp;C220&amp;"'!N110")</f>
        <v>#REF!</v>
      </c>
      <c r="O220" s="248"/>
      <c r="P220" s="249"/>
    </row>
    <row r="221" spans="2:16" s="15" customFormat="1" ht="35.1" customHeight="1">
      <c r="B221" s="543">
        <v>216</v>
      </c>
      <c r="C221" s="573" t="s">
        <v>553</v>
      </c>
      <c r="D221" s="605" t="e" cm="1">
        <f t="array" aca="1" ref="D221" ca="1">INDIRECT("'"&amp;C221&amp;"'!L33")</f>
        <v>#REF!</v>
      </c>
      <c r="E221" s="605" t="s">
        <v>337</v>
      </c>
      <c r="F221" s="606" t="str">
        <f t="shared" si="4"/>
        <v>='452.2'!C$33$</v>
      </c>
      <c r="G221" s="608" t="e" cm="1">
        <f t="array" aca="1" ref="G221" ca="1">INDIRECT("'"&amp;C221&amp;"'!C33")</f>
        <v>#REF!</v>
      </c>
      <c r="H221" s="607" t="s">
        <v>531</v>
      </c>
      <c r="I221" s="607" t="e" cm="1">
        <f t="array" aca="1" ref="I221" ca="1">INDIRECT("'"&amp;C221&amp;"'!N53")</f>
        <v>#REF!</v>
      </c>
      <c r="J221" s="607" t="e" cm="1">
        <f t="array" aca="1" ref="J221" ca="1">INDIRECT("'"&amp;C221&amp;"'!N73")</f>
        <v>#REF!</v>
      </c>
      <c r="K221" s="607" t="e" cm="1">
        <f t="array" aca="1" ref="K221" ca="1">INDIRECT("'"&amp;C221&amp;"'!N83")</f>
        <v>#REF!</v>
      </c>
      <c r="L221" s="607" t="e" cm="1">
        <f t="array" aca="1" ref="L221" ca="1">INDIRECT("'"&amp;C221&amp;"'!N98")</f>
        <v>#REF!</v>
      </c>
      <c r="M221" s="607" t="e" cm="1">
        <f t="array" aca="1" ref="M221" ca="1">INDIRECT("'"&amp;C221&amp;"'!N100")</f>
        <v>#REF!</v>
      </c>
      <c r="N221" s="635" t="e" cm="1">
        <f t="array" aca="1" ref="N221" ca="1">INDIRECT("'"&amp;C221&amp;"'!N110")</f>
        <v>#REF!</v>
      </c>
      <c r="O221" s="248"/>
      <c r="P221" s="249"/>
    </row>
    <row r="222" spans="2:16" s="15" customFormat="1" ht="35.1" customHeight="1">
      <c r="B222" s="543">
        <v>217</v>
      </c>
      <c r="C222" s="573" t="s">
        <v>554</v>
      </c>
      <c r="D222" s="605" t="e" cm="1">
        <f t="array" aca="1" ref="D222" ca="1">INDIRECT("'"&amp;C222&amp;"'!L33")</f>
        <v>#REF!</v>
      </c>
      <c r="E222" s="605" t="s">
        <v>337</v>
      </c>
      <c r="F222" s="606" t="str">
        <f>"='"&amp;C222&amp;"'!"&amp;E222</f>
        <v>='452.2P'!C$33$</v>
      </c>
      <c r="G222" s="608" t="e" cm="1">
        <f t="array" aca="1" ref="G222" ca="1">INDIRECT("'"&amp;C222&amp;"'!C33")</f>
        <v>#REF!</v>
      </c>
      <c r="H222" s="607"/>
      <c r="I222" s="607" t="e" cm="1">
        <f t="array" aca="1" ref="I222" ca="1">INDIRECT("'"&amp;C222&amp;"'!N53")</f>
        <v>#REF!</v>
      </c>
      <c r="J222" s="607" t="e" cm="1">
        <f t="array" aca="1" ref="J222" ca="1">INDIRECT("'"&amp;C222&amp;"'!N73")</f>
        <v>#REF!</v>
      </c>
      <c r="K222" s="607" t="e" cm="1">
        <f t="array" aca="1" ref="K222" ca="1">INDIRECT("'"&amp;C222&amp;"'!N83")</f>
        <v>#REF!</v>
      </c>
      <c r="L222" s="607" t="e" cm="1">
        <f t="array" aca="1" ref="L222" ca="1">INDIRECT("'"&amp;C222&amp;"'!N98")</f>
        <v>#REF!</v>
      </c>
      <c r="M222" s="607" t="e" cm="1">
        <f t="array" aca="1" ref="M222" ca="1">INDIRECT("'"&amp;C222&amp;"'!N100")</f>
        <v>#REF!</v>
      </c>
      <c r="N222" s="635" t="e" cm="1">
        <f t="array" aca="1" ref="N222" ca="1">INDIRECT("'"&amp;C222&amp;"'!N110")</f>
        <v>#REF!</v>
      </c>
      <c r="O222" s="248"/>
      <c r="P222" s="249"/>
    </row>
    <row r="223" spans="2:16" s="15" customFormat="1" ht="35.1" customHeight="1">
      <c r="B223" s="543">
        <v>218</v>
      </c>
      <c r="C223" s="573" t="s">
        <v>555</v>
      </c>
      <c r="D223" s="605" t="e" cm="1">
        <f t="array" aca="1" ref="D223" ca="1">INDIRECT("'"&amp;C223&amp;"'!L33")</f>
        <v>#REF!</v>
      </c>
      <c r="E223" s="605" t="s">
        <v>337</v>
      </c>
      <c r="F223" s="606" t="str">
        <f t="shared" si="4"/>
        <v>='452.3'!C$33$</v>
      </c>
      <c r="G223" s="608" t="e" cm="1">
        <f t="array" aca="1" ref="G223" ca="1">INDIRECT("'"&amp;C223&amp;"'!C33")</f>
        <v>#REF!</v>
      </c>
      <c r="H223" s="607" t="s">
        <v>531</v>
      </c>
      <c r="I223" s="607" t="e" cm="1">
        <f t="array" aca="1" ref="I223" ca="1">INDIRECT("'"&amp;C223&amp;"'!N53")</f>
        <v>#REF!</v>
      </c>
      <c r="J223" s="607" t="e" cm="1">
        <f t="array" aca="1" ref="J223" ca="1">INDIRECT("'"&amp;C223&amp;"'!N73")</f>
        <v>#REF!</v>
      </c>
      <c r="K223" s="607" t="e" cm="1">
        <f t="array" aca="1" ref="K223" ca="1">INDIRECT("'"&amp;C223&amp;"'!N83")</f>
        <v>#REF!</v>
      </c>
      <c r="L223" s="607" t="e" cm="1">
        <f t="array" aca="1" ref="L223" ca="1">INDIRECT("'"&amp;C223&amp;"'!N98")</f>
        <v>#REF!</v>
      </c>
      <c r="M223" s="607" t="e" cm="1">
        <f t="array" aca="1" ref="M223" ca="1">INDIRECT("'"&amp;C223&amp;"'!N100")</f>
        <v>#REF!</v>
      </c>
      <c r="N223" s="635" t="e" cm="1">
        <f t="array" aca="1" ref="N223" ca="1">INDIRECT("'"&amp;C223&amp;"'!N110")</f>
        <v>#REF!</v>
      </c>
      <c r="O223" s="248"/>
      <c r="P223" s="249"/>
    </row>
    <row r="224" spans="2:16" s="15" customFormat="1" ht="35.1" customHeight="1">
      <c r="B224" s="543">
        <v>219</v>
      </c>
      <c r="C224" s="573" t="s">
        <v>556</v>
      </c>
      <c r="D224" s="605" t="e" cm="1">
        <f t="array" aca="1" ref="D224" ca="1">INDIRECT("'"&amp;C224&amp;"'!L33")</f>
        <v>#REF!</v>
      </c>
      <c r="E224" s="605" t="s">
        <v>337</v>
      </c>
      <c r="F224" s="606" t="str">
        <f t="shared" si="4"/>
        <v>='452.3P'!C$33$</v>
      </c>
      <c r="G224" s="608" t="e" cm="1">
        <f t="array" aca="1" ref="G224" ca="1">INDIRECT("'"&amp;C224&amp;"'!C33")</f>
        <v>#REF!</v>
      </c>
      <c r="H224" s="607"/>
      <c r="I224" s="607" t="e" cm="1">
        <f t="array" aca="1" ref="I224" ca="1">INDIRECT("'"&amp;C224&amp;"'!N53")</f>
        <v>#REF!</v>
      </c>
      <c r="J224" s="607" t="e" cm="1">
        <f t="array" aca="1" ref="J224" ca="1">INDIRECT("'"&amp;C224&amp;"'!N73")</f>
        <v>#REF!</v>
      </c>
      <c r="K224" s="607" t="e" cm="1">
        <f t="array" aca="1" ref="K224" ca="1">INDIRECT("'"&amp;C224&amp;"'!N83")</f>
        <v>#REF!</v>
      </c>
      <c r="L224" s="607" t="e" cm="1">
        <f t="array" aca="1" ref="L224" ca="1">INDIRECT("'"&amp;C224&amp;"'!N98")</f>
        <v>#REF!</v>
      </c>
      <c r="M224" s="607" t="e" cm="1">
        <f t="array" aca="1" ref="M224" ca="1">INDIRECT("'"&amp;C224&amp;"'!N100")</f>
        <v>#REF!</v>
      </c>
      <c r="N224" s="635" t="e" cm="1">
        <f t="array" aca="1" ref="N224" ca="1">INDIRECT("'"&amp;C224&amp;"'!N110")</f>
        <v>#REF!</v>
      </c>
      <c r="O224" s="248"/>
      <c r="P224" s="249"/>
    </row>
    <row r="225" spans="2:16" s="15" customFormat="1" ht="35.1" customHeight="1">
      <c r="B225" s="543">
        <v>220</v>
      </c>
      <c r="C225" s="573" t="s">
        <v>557</v>
      </c>
      <c r="D225" s="605" t="e" cm="1">
        <f t="array" aca="1" ref="D225" ca="1">INDIRECT("'"&amp;C225&amp;"'!L33")</f>
        <v>#REF!</v>
      </c>
      <c r="E225" s="605" t="s">
        <v>337</v>
      </c>
      <c r="F225" s="606" t="str">
        <f t="shared" ref="F225:F233" si="5">"='"&amp;C225&amp;"'!"&amp;E225</f>
        <v>='452.4'!C$33$</v>
      </c>
      <c r="G225" s="608" t="e" cm="1">
        <f t="array" aca="1" ref="G225" ca="1">INDIRECT("'"&amp;C225&amp;"'!C33")</f>
        <v>#REF!</v>
      </c>
      <c r="H225" s="607" t="s">
        <v>531</v>
      </c>
      <c r="I225" s="607" t="e" cm="1">
        <f t="array" aca="1" ref="I225" ca="1">INDIRECT("'"&amp;C225&amp;"'!N53")</f>
        <v>#REF!</v>
      </c>
      <c r="J225" s="607" t="e" cm="1">
        <f t="array" aca="1" ref="J225" ca="1">INDIRECT("'"&amp;C225&amp;"'!N73")</f>
        <v>#REF!</v>
      </c>
      <c r="K225" s="607" t="e" cm="1">
        <f t="array" aca="1" ref="K225" ca="1">INDIRECT("'"&amp;C225&amp;"'!N83")</f>
        <v>#REF!</v>
      </c>
      <c r="L225" s="607" t="e" cm="1">
        <f t="array" aca="1" ref="L225" ca="1">INDIRECT("'"&amp;C225&amp;"'!N98")</f>
        <v>#REF!</v>
      </c>
      <c r="M225" s="607" t="e" cm="1">
        <f t="array" aca="1" ref="M225" ca="1">INDIRECT("'"&amp;C225&amp;"'!N100")</f>
        <v>#REF!</v>
      </c>
      <c r="N225" s="635" t="e" cm="1">
        <f t="array" aca="1" ref="N225" ca="1">INDIRECT("'"&amp;C225&amp;"'!N110")</f>
        <v>#REF!</v>
      </c>
      <c r="O225" s="248"/>
      <c r="P225" s="249"/>
    </row>
    <row r="226" spans="2:16" s="15" customFormat="1" ht="35.1" customHeight="1">
      <c r="B226" s="543">
        <v>221</v>
      </c>
      <c r="C226" s="573" t="s">
        <v>558</v>
      </c>
      <c r="D226" s="605" t="e" cm="1">
        <f t="array" aca="1" ref="D226" ca="1">INDIRECT("'"&amp;C226&amp;"'!L33")</f>
        <v>#REF!</v>
      </c>
      <c r="E226" s="605" t="s">
        <v>337</v>
      </c>
      <c r="F226" s="606" t="str">
        <f t="shared" si="5"/>
        <v>='452.4P'!C$33$</v>
      </c>
      <c r="G226" s="608" t="e" cm="1">
        <f t="array" aca="1" ref="G226" ca="1">INDIRECT("'"&amp;C226&amp;"'!C33")</f>
        <v>#REF!</v>
      </c>
      <c r="H226" s="607"/>
      <c r="I226" s="607" t="e" cm="1">
        <f t="array" aca="1" ref="I226" ca="1">INDIRECT("'"&amp;C226&amp;"'!N53")</f>
        <v>#REF!</v>
      </c>
      <c r="J226" s="607" t="e" cm="1">
        <f t="array" aca="1" ref="J226" ca="1">INDIRECT("'"&amp;C226&amp;"'!N73")</f>
        <v>#REF!</v>
      </c>
      <c r="K226" s="607" t="e" cm="1">
        <f t="array" aca="1" ref="K226" ca="1">INDIRECT("'"&amp;C226&amp;"'!N83")</f>
        <v>#REF!</v>
      </c>
      <c r="L226" s="607" t="e" cm="1">
        <f t="array" aca="1" ref="L226" ca="1">INDIRECT("'"&amp;C226&amp;"'!N98")</f>
        <v>#REF!</v>
      </c>
      <c r="M226" s="607" t="e" cm="1">
        <f t="array" aca="1" ref="M226" ca="1">INDIRECT("'"&amp;C226&amp;"'!N100")</f>
        <v>#REF!</v>
      </c>
      <c r="N226" s="635" t="e" cm="1">
        <f t="array" aca="1" ref="N226" ca="1">INDIRECT("'"&amp;C226&amp;"'!N110")</f>
        <v>#REF!</v>
      </c>
      <c r="O226" s="248"/>
      <c r="P226" s="249"/>
    </row>
    <row r="227" spans="2:16" s="15" customFormat="1" ht="35.1" customHeight="1">
      <c r="B227" s="543">
        <v>222</v>
      </c>
      <c r="C227" s="573" t="s">
        <v>559</v>
      </c>
      <c r="D227" s="605" t="e" cm="1">
        <f t="array" aca="1" ref="D227" ca="1">INDIRECT("'"&amp;C227&amp;"'!L33")</f>
        <v>#REF!</v>
      </c>
      <c r="E227" s="605" t="s">
        <v>337</v>
      </c>
      <c r="F227" s="606" t="str">
        <f t="shared" si="5"/>
        <v>='453.1'!C$33$</v>
      </c>
      <c r="G227" s="608" t="e" cm="1">
        <f t="array" aca="1" ref="G227" ca="1">INDIRECT("'"&amp;C227&amp;"'!C33")</f>
        <v>#REF!</v>
      </c>
      <c r="H227" s="607" t="s">
        <v>531</v>
      </c>
      <c r="I227" s="607" t="e" cm="1">
        <f t="array" aca="1" ref="I227" ca="1">INDIRECT("'"&amp;C227&amp;"'!N53")</f>
        <v>#REF!</v>
      </c>
      <c r="J227" s="607" t="e" cm="1">
        <f t="array" aca="1" ref="J227" ca="1">INDIRECT("'"&amp;C227&amp;"'!N73")</f>
        <v>#REF!</v>
      </c>
      <c r="K227" s="607" t="e" cm="1">
        <f t="array" aca="1" ref="K227" ca="1">INDIRECT("'"&amp;C227&amp;"'!N83")</f>
        <v>#REF!</v>
      </c>
      <c r="L227" s="607" t="e" cm="1">
        <f t="array" aca="1" ref="L227" ca="1">INDIRECT("'"&amp;C227&amp;"'!N98")</f>
        <v>#REF!</v>
      </c>
      <c r="M227" s="607" t="e" cm="1">
        <f t="array" aca="1" ref="M227" ca="1">INDIRECT("'"&amp;C227&amp;"'!N100")</f>
        <v>#REF!</v>
      </c>
      <c r="N227" s="635" t="e" cm="1">
        <f t="array" aca="1" ref="N227" ca="1">INDIRECT("'"&amp;C227&amp;"'!N110")</f>
        <v>#REF!</v>
      </c>
      <c r="O227" s="248"/>
      <c r="P227" s="249"/>
    </row>
    <row r="228" spans="2:16" s="15" customFormat="1" ht="35.1" customHeight="1">
      <c r="B228" s="543">
        <v>223</v>
      </c>
      <c r="C228" s="573" t="s">
        <v>560</v>
      </c>
      <c r="D228" s="605" t="e" cm="1">
        <f t="array" aca="1" ref="D228" ca="1">INDIRECT("'"&amp;C228&amp;"'!L33")</f>
        <v>#REF!</v>
      </c>
      <c r="E228" s="605" t="s">
        <v>337</v>
      </c>
      <c r="F228" s="606" t="str">
        <f t="shared" si="5"/>
        <v>='453.1P'!C$33$</v>
      </c>
      <c r="G228" s="608" t="e" cm="1">
        <f t="array" aca="1" ref="G228" ca="1">INDIRECT("'"&amp;C228&amp;"'!C33")</f>
        <v>#REF!</v>
      </c>
      <c r="H228" s="607"/>
      <c r="I228" s="607" t="e" cm="1">
        <f t="array" aca="1" ref="I228" ca="1">INDIRECT("'"&amp;C228&amp;"'!N53")</f>
        <v>#REF!</v>
      </c>
      <c r="J228" s="607" t="e" cm="1">
        <f t="array" aca="1" ref="J228" ca="1">INDIRECT("'"&amp;C228&amp;"'!N73")</f>
        <v>#REF!</v>
      </c>
      <c r="K228" s="607" t="e" cm="1">
        <f t="array" aca="1" ref="K228" ca="1">INDIRECT("'"&amp;C228&amp;"'!N83")</f>
        <v>#REF!</v>
      </c>
      <c r="L228" s="607" t="e" cm="1">
        <f t="array" aca="1" ref="L228" ca="1">INDIRECT("'"&amp;C228&amp;"'!N98")</f>
        <v>#REF!</v>
      </c>
      <c r="M228" s="607" t="e" cm="1">
        <f t="array" aca="1" ref="M228" ca="1">INDIRECT("'"&amp;C228&amp;"'!N100")</f>
        <v>#REF!</v>
      </c>
      <c r="N228" s="635" t="e" cm="1">
        <f t="array" aca="1" ref="N228" ca="1">INDIRECT("'"&amp;C228&amp;"'!N110")</f>
        <v>#REF!</v>
      </c>
      <c r="O228" s="248"/>
      <c r="P228" s="249"/>
    </row>
    <row r="229" spans="2:16" s="15" customFormat="1" ht="35.1" customHeight="1">
      <c r="B229" s="543">
        <v>224</v>
      </c>
      <c r="C229" s="573" t="s">
        <v>561</v>
      </c>
      <c r="D229" s="605" t="e" cm="1">
        <f t="array" aca="1" ref="D229" ca="1">INDIRECT("'"&amp;C229&amp;"'!L33")</f>
        <v>#REF!</v>
      </c>
      <c r="E229" s="605"/>
      <c r="F229" s="606"/>
      <c r="G229" s="608" t="e" cm="1">
        <f t="array" aca="1" ref="G229" ca="1">INDIRECT("'"&amp;C229&amp;"'!C33")</f>
        <v>#REF!</v>
      </c>
      <c r="H229" s="607"/>
      <c r="I229" s="607" t="e" cm="1">
        <f t="array" aca="1" ref="I229" ca="1">INDIRECT("'"&amp;C229&amp;"'!N53")</f>
        <v>#REF!</v>
      </c>
      <c r="J229" s="607" t="e" cm="1">
        <f t="array" aca="1" ref="J229" ca="1">INDIRECT("'"&amp;C229&amp;"'!N73")</f>
        <v>#REF!</v>
      </c>
      <c r="K229" s="607" t="e" cm="1">
        <f t="array" aca="1" ref="K229" ca="1">INDIRECT("'"&amp;C229&amp;"'!N83")</f>
        <v>#REF!</v>
      </c>
      <c r="L229" s="607" t="e" cm="1">
        <f t="array" aca="1" ref="L229" ca="1">INDIRECT("'"&amp;C229&amp;"'!N98")</f>
        <v>#REF!</v>
      </c>
      <c r="M229" s="607" t="e" cm="1">
        <f t="array" aca="1" ref="M229" ca="1">INDIRECT("'"&amp;C229&amp;"'!N100")</f>
        <v>#REF!</v>
      </c>
      <c r="N229" s="635" t="e" cm="1">
        <f t="array" aca="1" ref="N229" ca="1">INDIRECT("'"&amp;C229&amp;"'!N110")</f>
        <v>#REF!</v>
      </c>
      <c r="O229" s="248"/>
      <c r="P229" s="249"/>
    </row>
    <row r="230" spans="2:16" s="15" customFormat="1" ht="35.1" customHeight="1">
      <c r="B230" s="543">
        <v>225</v>
      </c>
      <c r="C230" s="573" t="s">
        <v>562</v>
      </c>
      <c r="D230" s="605" t="e" cm="1">
        <f t="array" aca="1" ref="D230" ca="1">INDIRECT("'"&amp;C230&amp;"'!L33")</f>
        <v>#REF!</v>
      </c>
      <c r="E230" s="605"/>
      <c r="F230" s="606"/>
      <c r="G230" s="608" t="e" cm="1">
        <f t="array" aca="1" ref="G230" ca="1">INDIRECT("'"&amp;C230&amp;"'!C33")</f>
        <v>#REF!</v>
      </c>
      <c r="H230" s="607"/>
      <c r="I230" s="607" t="e" cm="1">
        <f t="array" aca="1" ref="I230" ca="1">INDIRECT("'"&amp;C230&amp;"'!N53")</f>
        <v>#REF!</v>
      </c>
      <c r="J230" s="607" t="e" cm="1">
        <f t="array" aca="1" ref="J230" ca="1">INDIRECT("'"&amp;C230&amp;"'!N73")</f>
        <v>#REF!</v>
      </c>
      <c r="K230" s="607" t="e" cm="1">
        <f t="array" aca="1" ref="K230" ca="1">INDIRECT("'"&amp;C230&amp;"'!N83")</f>
        <v>#REF!</v>
      </c>
      <c r="L230" s="607" t="e" cm="1">
        <f t="array" aca="1" ref="L230" ca="1">INDIRECT("'"&amp;C230&amp;"'!N98")</f>
        <v>#REF!</v>
      </c>
      <c r="M230" s="607" t="e" cm="1">
        <f t="array" aca="1" ref="M230" ca="1">INDIRECT("'"&amp;C230&amp;"'!N100")</f>
        <v>#REF!</v>
      </c>
      <c r="N230" s="635" t="e" cm="1">
        <f t="array" aca="1" ref="N230" ca="1">INDIRECT("'"&amp;C230&amp;"'!N110")</f>
        <v>#REF!</v>
      </c>
      <c r="O230" s="248"/>
      <c r="P230" s="249"/>
    </row>
    <row r="231" spans="2:16" s="15" customFormat="1" ht="35.1" customHeight="1">
      <c r="B231" s="543">
        <v>226</v>
      </c>
      <c r="C231" s="573" t="s">
        <v>563</v>
      </c>
      <c r="D231" s="605" t="e" cm="1">
        <f t="array" aca="1" ref="D231" ca="1">INDIRECT("'"&amp;C231&amp;"'!L33")</f>
        <v>#REF!</v>
      </c>
      <c r="E231" s="605"/>
      <c r="F231" s="606"/>
      <c r="G231" s="608" t="e" cm="1">
        <f t="array" aca="1" ref="G231" ca="1">INDIRECT("'"&amp;C231&amp;"'!C33")</f>
        <v>#REF!</v>
      </c>
      <c r="H231" s="607"/>
      <c r="I231" s="607" t="e" cm="1">
        <f t="array" aca="1" ref="I231" ca="1">INDIRECT("'"&amp;C231&amp;"'!N53")</f>
        <v>#REF!</v>
      </c>
      <c r="J231" s="607" t="e" cm="1">
        <f t="array" aca="1" ref="J231" ca="1">INDIRECT("'"&amp;C231&amp;"'!N73")</f>
        <v>#REF!</v>
      </c>
      <c r="K231" s="607" t="e" cm="1">
        <f t="array" aca="1" ref="K231" ca="1">INDIRECT("'"&amp;C231&amp;"'!N83")</f>
        <v>#REF!</v>
      </c>
      <c r="L231" s="607" t="e" cm="1">
        <f t="array" aca="1" ref="L231" ca="1">INDIRECT("'"&amp;C231&amp;"'!N98")</f>
        <v>#REF!</v>
      </c>
      <c r="M231" s="607" t="e" cm="1">
        <f t="array" aca="1" ref="M231" ca="1">INDIRECT("'"&amp;C231&amp;"'!N100")</f>
        <v>#REF!</v>
      </c>
      <c r="N231" s="635" t="e" cm="1">
        <f t="array" aca="1" ref="N231" ca="1">INDIRECT("'"&amp;C231&amp;"'!N110")</f>
        <v>#REF!</v>
      </c>
      <c r="O231" s="248"/>
      <c r="P231" s="249"/>
    </row>
    <row r="232" spans="2:16" s="15" customFormat="1" ht="35.1" customHeight="1">
      <c r="B232" s="543">
        <v>227</v>
      </c>
      <c r="C232" s="573" t="s">
        <v>564</v>
      </c>
      <c r="D232" s="605" t="e" cm="1">
        <f t="array" aca="1" ref="D232" ca="1">INDIRECT("'"&amp;C232&amp;"'!L33")</f>
        <v>#REF!</v>
      </c>
      <c r="E232" s="605" t="s">
        <v>337</v>
      </c>
      <c r="F232" s="606" t="str">
        <f t="shared" si="5"/>
        <v>='460.1.1'!C$33$</v>
      </c>
      <c r="G232" s="608" t="e" cm="1">
        <f t="array" aca="1" ref="G232" ca="1">INDIRECT("'"&amp;C232&amp;"'!C33")</f>
        <v>#REF!</v>
      </c>
      <c r="H232" s="607"/>
      <c r="I232" s="607" t="e" cm="1">
        <f t="array" aca="1" ref="I232" ca="1">INDIRECT("'"&amp;C232&amp;"'!N53")</f>
        <v>#REF!</v>
      </c>
      <c r="J232" s="607" t="e" cm="1">
        <f t="array" aca="1" ref="J232" ca="1">INDIRECT("'"&amp;C232&amp;"'!N73")</f>
        <v>#REF!</v>
      </c>
      <c r="K232" s="607" t="e" cm="1">
        <f t="array" aca="1" ref="K232" ca="1">INDIRECT("'"&amp;C232&amp;"'!N83")</f>
        <v>#REF!</v>
      </c>
      <c r="L232" s="607" t="e" cm="1">
        <f t="array" aca="1" ref="L232" ca="1">INDIRECT("'"&amp;C232&amp;"'!N98")</f>
        <v>#REF!</v>
      </c>
      <c r="M232" s="607" t="e" cm="1">
        <f t="array" aca="1" ref="M232" ca="1">INDIRECT("'"&amp;C232&amp;"'!N100")</f>
        <v>#REF!</v>
      </c>
      <c r="N232" s="635" t="e" cm="1">
        <f t="array" aca="1" ref="N232" ca="1">INDIRECT("'"&amp;C232&amp;"'!N110")</f>
        <v>#REF!</v>
      </c>
      <c r="O232" s="248"/>
      <c r="P232" s="249"/>
    </row>
    <row r="233" spans="2:16" s="15" customFormat="1" ht="35.1" customHeight="1">
      <c r="B233" s="543">
        <v>228</v>
      </c>
      <c r="C233" s="573" t="s">
        <v>565</v>
      </c>
      <c r="D233" s="605" t="e" cm="1">
        <f t="array" aca="1" ref="D233" ca="1">INDIRECT("'"&amp;C233&amp;"'!L33")</f>
        <v>#REF!</v>
      </c>
      <c r="E233" s="605" t="s">
        <v>337</v>
      </c>
      <c r="F233" s="606" t="str">
        <f t="shared" si="5"/>
        <v>='460.1.2'!C$33$</v>
      </c>
      <c r="G233" s="608" t="e" cm="1">
        <f t="array" aca="1" ref="G233" ca="1">INDIRECT("'"&amp;C233&amp;"'!C33")</f>
        <v>#REF!</v>
      </c>
      <c r="H233" s="607"/>
      <c r="I233" s="607" t="e" cm="1">
        <f t="array" aca="1" ref="I233" ca="1">INDIRECT("'"&amp;C233&amp;"'!N53")</f>
        <v>#REF!</v>
      </c>
      <c r="J233" s="607" t="e" cm="1">
        <f t="array" aca="1" ref="J233" ca="1">INDIRECT("'"&amp;C233&amp;"'!N73")</f>
        <v>#REF!</v>
      </c>
      <c r="K233" s="607" t="e" cm="1">
        <f t="array" aca="1" ref="K233" ca="1">INDIRECT("'"&amp;C233&amp;"'!N83")</f>
        <v>#REF!</v>
      </c>
      <c r="L233" s="607" t="e" cm="1">
        <f t="array" aca="1" ref="L233" ca="1">INDIRECT("'"&amp;C233&amp;"'!N98")</f>
        <v>#REF!</v>
      </c>
      <c r="M233" s="607" t="e" cm="1">
        <f t="array" aca="1" ref="M233" ca="1">INDIRECT("'"&amp;C233&amp;"'!N100")</f>
        <v>#REF!</v>
      </c>
      <c r="N233" s="635" t="e" cm="1">
        <f t="array" aca="1" ref="N233" ca="1">INDIRECT("'"&amp;C233&amp;"'!N110")</f>
        <v>#REF!</v>
      </c>
      <c r="O233" s="248"/>
      <c r="P233" s="249"/>
    </row>
    <row r="234" spans="2:16" s="15" customFormat="1" ht="20.100000000000001" customHeight="1">
      <c r="B234" s="543">
        <v>229</v>
      </c>
      <c r="C234" s="573" t="s">
        <v>566</v>
      </c>
      <c r="D234" s="605" t="e" cm="1">
        <f t="array" aca="1" ref="D234" ca="1">INDIRECT("'"&amp;C234&amp;"'!L33")</f>
        <v>#REF!</v>
      </c>
      <c r="E234" s="605" t="s">
        <v>337</v>
      </c>
      <c r="F234" s="606" t="str">
        <f t="shared" ref="F234:F290" si="6">"='"&amp;C234&amp;"'!"&amp;E234</f>
        <v>='461.1'!C$33$</v>
      </c>
      <c r="G234" s="608" t="e" cm="1">
        <f t="array" aca="1" ref="G234" ca="1">INDIRECT("'"&amp;C234&amp;"'!C33")</f>
        <v>#REF!</v>
      </c>
      <c r="H234" s="607"/>
      <c r="I234" s="607" t="e" cm="1">
        <f t="array" aca="1" ref="I234" ca="1">INDIRECT("'"&amp;C234&amp;"'!N53")</f>
        <v>#REF!</v>
      </c>
      <c r="J234" s="607" t="e" cm="1">
        <f t="array" aca="1" ref="J234" ca="1">INDIRECT("'"&amp;C234&amp;"'!N73")</f>
        <v>#REF!</v>
      </c>
      <c r="K234" s="607" t="e" cm="1">
        <f t="array" aca="1" ref="K234" ca="1">INDIRECT("'"&amp;C234&amp;"'!N83")</f>
        <v>#REF!</v>
      </c>
      <c r="L234" s="607" t="e" cm="1">
        <f t="array" aca="1" ref="L234" ca="1">INDIRECT("'"&amp;C234&amp;"'!N98")</f>
        <v>#REF!</v>
      </c>
      <c r="M234" s="607" t="e" cm="1">
        <f t="array" aca="1" ref="M234" ca="1">INDIRECT("'"&amp;C234&amp;"'!N100")</f>
        <v>#REF!</v>
      </c>
      <c r="N234" s="635" t="e" cm="1">
        <f t="array" aca="1" ref="N234" ca="1">INDIRECT("'"&amp;C234&amp;"'!N110")</f>
        <v>#REF!</v>
      </c>
      <c r="O234" s="248"/>
      <c r="P234" s="249"/>
    </row>
    <row r="235" spans="2:16" s="15" customFormat="1" ht="20.100000000000001" customHeight="1">
      <c r="B235" s="543">
        <v>230</v>
      </c>
      <c r="C235" s="573" t="s">
        <v>567</v>
      </c>
      <c r="D235" s="605" t="e" cm="1">
        <f t="array" aca="1" ref="D235" ca="1">INDIRECT("'"&amp;C235&amp;"'!L33")</f>
        <v>#REF!</v>
      </c>
      <c r="E235" s="605" t="s">
        <v>337</v>
      </c>
      <c r="F235" s="606" t="str">
        <f t="shared" si="6"/>
        <v>='461.2'!C$33$</v>
      </c>
      <c r="G235" s="608" t="e" cm="1">
        <f t="array" aca="1" ref="G235" ca="1">INDIRECT("'"&amp;C235&amp;"'!C33")</f>
        <v>#REF!</v>
      </c>
      <c r="H235" s="607"/>
      <c r="I235" s="607" t="e" cm="1">
        <f t="array" aca="1" ref="I235" ca="1">INDIRECT("'"&amp;C235&amp;"'!N53")</f>
        <v>#REF!</v>
      </c>
      <c r="J235" s="607" t="e" cm="1">
        <f t="array" aca="1" ref="J235" ca="1">INDIRECT("'"&amp;C235&amp;"'!N73")</f>
        <v>#REF!</v>
      </c>
      <c r="K235" s="607" t="e" cm="1">
        <f t="array" aca="1" ref="K235" ca="1">INDIRECT("'"&amp;C235&amp;"'!N83")</f>
        <v>#REF!</v>
      </c>
      <c r="L235" s="607" t="e" cm="1">
        <f t="array" aca="1" ref="L235" ca="1">INDIRECT("'"&amp;C235&amp;"'!N98")</f>
        <v>#REF!</v>
      </c>
      <c r="M235" s="607" t="e" cm="1">
        <f t="array" aca="1" ref="M235" ca="1">INDIRECT("'"&amp;C235&amp;"'!N100")</f>
        <v>#REF!</v>
      </c>
      <c r="N235" s="635" t="e" cm="1">
        <f t="array" aca="1" ref="N235" ca="1">INDIRECT("'"&amp;C235&amp;"'!N110")</f>
        <v>#REF!</v>
      </c>
      <c r="O235" s="248"/>
      <c r="P235" s="249"/>
    </row>
    <row r="236" spans="2:16" s="15" customFormat="1" ht="35.1" customHeight="1">
      <c r="B236" s="543">
        <v>231</v>
      </c>
      <c r="C236" s="573" t="s">
        <v>568</v>
      </c>
      <c r="D236" s="605" t="e" cm="1">
        <f t="array" aca="1" ref="D236" ca="1">INDIRECT("'"&amp;C236&amp;"'!L33")</f>
        <v>#REF!</v>
      </c>
      <c r="E236" s="605" t="s">
        <v>337</v>
      </c>
      <c r="F236" s="606" t="str">
        <f t="shared" si="6"/>
        <v>='462.1.1'!C$33$</v>
      </c>
      <c r="G236" s="608" t="e" cm="1">
        <f t="array" aca="1" ref="G236" ca="1">INDIRECT("'"&amp;C236&amp;"'!C33")</f>
        <v>#REF!</v>
      </c>
      <c r="H236" s="607"/>
      <c r="I236" s="607" t="e" cm="1">
        <f t="array" aca="1" ref="I236" ca="1">INDIRECT("'"&amp;C236&amp;"'!N53")</f>
        <v>#REF!</v>
      </c>
      <c r="J236" s="607" t="e" cm="1">
        <f t="array" aca="1" ref="J236" ca="1">INDIRECT("'"&amp;C236&amp;"'!N73")</f>
        <v>#REF!</v>
      </c>
      <c r="K236" s="607" t="e" cm="1">
        <f t="array" aca="1" ref="K236" ca="1">INDIRECT("'"&amp;C236&amp;"'!N83")</f>
        <v>#REF!</v>
      </c>
      <c r="L236" s="607" t="e" cm="1">
        <f t="array" aca="1" ref="L236" ca="1">INDIRECT("'"&amp;C236&amp;"'!N98")</f>
        <v>#REF!</v>
      </c>
      <c r="M236" s="607" t="e" cm="1">
        <f t="array" aca="1" ref="M236" ca="1">INDIRECT("'"&amp;C236&amp;"'!N100")</f>
        <v>#REF!</v>
      </c>
      <c r="N236" s="635" t="e" cm="1">
        <f t="array" aca="1" ref="N236" ca="1">INDIRECT("'"&amp;C236&amp;"'!N110")</f>
        <v>#REF!</v>
      </c>
      <c r="O236" s="248"/>
      <c r="P236" s="249"/>
    </row>
    <row r="237" spans="2:16" s="15" customFormat="1" ht="35.1" customHeight="1">
      <c r="B237" s="543">
        <v>232</v>
      </c>
      <c r="C237" s="573" t="s">
        <v>569</v>
      </c>
      <c r="D237" s="605" t="e" cm="1">
        <f t="array" aca="1" ref="D237" ca="1">INDIRECT("'"&amp;C237&amp;"'!L33")</f>
        <v>#REF!</v>
      </c>
      <c r="E237" s="605" t="s">
        <v>337</v>
      </c>
      <c r="F237" s="606" t="str">
        <f t="shared" si="6"/>
        <v>='462.1.2'!C$33$</v>
      </c>
      <c r="G237" s="608" t="e" cm="1">
        <f t="array" aca="1" ref="G237" ca="1">INDIRECT("'"&amp;C237&amp;"'!C33")</f>
        <v>#REF!</v>
      </c>
      <c r="H237" s="607"/>
      <c r="I237" s="607" t="e" cm="1">
        <f t="array" aca="1" ref="I237" ca="1">INDIRECT("'"&amp;C237&amp;"'!N53")</f>
        <v>#REF!</v>
      </c>
      <c r="J237" s="607" t="e" cm="1">
        <f t="array" aca="1" ref="J237" ca="1">INDIRECT("'"&amp;C237&amp;"'!N73")</f>
        <v>#REF!</v>
      </c>
      <c r="K237" s="607" t="e" cm="1">
        <f t="array" aca="1" ref="K237" ca="1">INDIRECT("'"&amp;C237&amp;"'!N83")</f>
        <v>#REF!</v>
      </c>
      <c r="L237" s="607" t="e" cm="1">
        <f t="array" aca="1" ref="L237" ca="1">INDIRECT("'"&amp;C237&amp;"'!N98")</f>
        <v>#REF!</v>
      </c>
      <c r="M237" s="607" t="e" cm="1">
        <f t="array" aca="1" ref="M237" ca="1">INDIRECT("'"&amp;C237&amp;"'!N100")</f>
        <v>#REF!</v>
      </c>
      <c r="N237" s="635" t="e" cm="1">
        <f t="array" aca="1" ref="N237" ca="1">INDIRECT("'"&amp;C237&amp;"'!N110")</f>
        <v>#REF!</v>
      </c>
      <c r="O237" s="248"/>
      <c r="P237" s="249"/>
    </row>
    <row r="238" spans="2:16" s="15" customFormat="1" ht="35.1" customHeight="1">
      <c r="B238" s="543">
        <v>233</v>
      </c>
      <c r="C238" s="573" t="s">
        <v>570</v>
      </c>
      <c r="D238" s="605" t="e" cm="1">
        <f t="array" aca="1" ref="D238" ca="1">INDIRECT("'"&amp;C238&amp;"'!L33")</f>
        <v>#REF!</v>
      </c>
      <c r="E238" s="605" t="s">
        <v>337</v>
      </c>
      <c r="F238" s="606" t="str">
        <f t="shared" si="6"/>
        <v>='462.2.1 '!C$33$</v>
      </c>
      <c r="G238" s="608" t="e" cm="1">
        <f t="array" aca="1" ref="G238" ca="1">INDIRECT("'"&amp;C238&amp;"'!C33")</f>
        <v>#REF!</v>
      </c>
      <c r="H238" s="607"/>
      <c r="I238" s="607" t="e" cm="1">
        <f t="array" aca="1" ref="I238" ca="1">INDIRECT("'"&amp;C238&amp;"'!N53")</f>
        <v>#REF!</v>
      </c>
      <c r="J238" s="607" t="e" cm="1">
        <f t="array" aca="1" ref="J238" ca="1">INDIRECT("'"&amp;C238&amp;"'!N73")</f>
        <v>#REF!</v>
      </c>
      <c r="K238" s="607" t="e" cm="1">
        <f t="array" aca="1" ref="K238" ca="1">INDIRECT("'"&amp;C238&amp;"'!N83")</f>
        <v>#REF!</v>
      </c>
      <c r="L238" s="607" t="e" cm="1">
        <f t="array" aca="1" ref="L238" ca="1">INDIRECT("'"&amp;C238&amp;"'!N98")</f>
        <v>#REF!</v>
      </c>
      <c r="M238" s="607" t="e" cm="1">
        <f t="array" aca="1" ref="M238" ca="1">INDIRECT("'"&amp;C238&amp;"'!N100")</f>
        <v>#REF!</v>
      </c>
      <c r="N238" s="635" t="e" cm="1">
        <f t="array" aca="1" ref="N238" ca="1">INDIRECT("'"&amp;C238&amp;"'!N110")</f>
        <v>#REF!</v>
      </c>
      <c r="O238" s="248"/>
      <c r="P238" s="249"/>
    </row>
    <row r="239" spans="2:16" s="15" customFormat="1" ht="35.1" customHeight="1">
      <c r="B239" s="543">
        <v>234</v>
      </c>
      <c r="C239" s="573" t="s">
        <v>571</v>
      </c>
      <c r="D239" s="605" t="e" cm="1">
        <f t="array" aca="1" ref="D239" ca="1">INDIRECT("'"&amp;C239&amp;"'!L33")</f>
        <v>#REF!</v>
      </c>
      <c r="E239" s="605" t="s">
        <v>337</v>
      </c>
      <c r="F239" s="606" t="str">
        <f t="shared" si="6"/>
        <v>='462.2.2'!C$33$</v>
      </c>
      <c r="G239" s="608" t="e" cm="1">
        <f t="array" aca="1" ref="G239" ca="1">INDIRECT("'"&amp;C239&amp;"'!C33")</f>
        <v>#REF!</v>
      </c>
      <c r="H239" s="607"/>
      <c r="I239" s="607" t="e" cm="1">
        <f t="array" aca="1" ref="I239" ca="1">INDIRECT("'"&amp;C239&amp;"'!N53")</f>
        <v>#REF!</v>
      </c>
      <c r="J239" s="607" t="e" cm="1">
        <f t="array" aca="1" ref="J239" ca="1">INDIRECT("'"&amp;C239&amp;"'!N73")</f>
        <v>#REF!</v>
      </c>
      <c r="K239" s="607" t="e" cm="1">
        <f t="array" aca="1" ref="K239" ca="1">INDIRECT("'"&amp;C239&amp;"'!N83")</f>
        <v>#REF!</v>
      </c>
      <c r="L239" s="607" t="e" cm="1">
        <f t="array" aca="1" ref="L239" ca="1">INDIRECT("'"&amp;C239&amp;"'!N98")</f>
        <v>#REF!</v>
      </c>
      <c r="M239" s="607" t="e" cm="1">
        <f t="array" aca="1" ref="M239" ca="1">INDIRECT("'"&amp;C239&amp;"'!N100")</f>
        <v>#REF!</v>
      </c>
      <c r="N239" s="635" t="e" cm="1">
        <f t="array" aca="1" ref="N239" ca="1">INDIRECT("'"&amp;C239&amp;"'!N110")</f>
        <v>#REF!</v>
      </c>
      <c r="O239" s="248"/>
      <c r="P239" s="249"/>
    </row>
    <row r="240" spans="2:16" s="15" customFormat="1" ht="35.1" customHeight="1">
      <c r="B240" s="543">
        <v>235</v>
      </c>
      <c r="C240" s="573" t="s">
        <v>572</v>
      </c>
      <c r="D240" s="605" t="e" cm="1">
        <f t="array" aca="1" ref="D240" ca="1">INDIRECT("'"&amp;C240&amp;"'!L33")</f>
        <v>#REF!</v>
      </c>
      <c r="E240" s="605" t="s">
        <v>337</v>
      </c>
      <c r="F240" s="606" t="str">
        <f t="shared" si="6"/>
        <v>='464.1.1'!C$33$</v>
      </c>
      <c r="G240" s="608" t="e" cm="1">
        <f t="array" aca="1" ref="G240" ca="1">INDIRECT("'"&amp;C240&amp;"'!C33")</f>
        <v>#REF!</v>
      </c>
      <c r="H240" s="607"/>
      <c r="I240" s="607" t="e" cm="1">
        <f t="array" aca="1" ref="I240" ca="1">INDIRECT("'"&amp;C240&amp;"'!N53")</f>
        <v>#REF!</v>
      </c>
      <c r="J240" s="607" t="e" cm="1">
        <f t="array" aca="1" ref="J240" ca="1">INDIRECT("'"&amp;C240&amp;"'!N73")</f>
        <v>#REF!</v>
      </c>
      <c r="K240" s="607" t="e" cm="1">
        <f t="array" aca="1" ref="K240" ca="1">INDIRECT("'"&amp;C240&amp;"'!N83")</f>
        <v>#REF!</v>
      </c>
      <c r="L240" s="607" t="e" cm="1">
        <f t="array" aca="1" ref="L240" ca="1">INDIRECT("'"&amp;C240&amp;"'!N98")</f>
        <v>#REF!</v>
      </c>
      <c r="M240" s="607" t="e" cm="1">
        <f t="array" aca="1" ref="M240" ca="1">INDIRECT("'"&amp;C240&amp;"'!N100")</f>
        <v>#REF!</v>
      </c>
      <c r="N240" s="635" t="e" cm="1">
        <f t="array" aca="1" ref="N240" ca="1">INDIRECT("'"&amp;C240&amp;"'!N110")</f>
        <v>#REF!</v>
      </c>
      <c r="O240" s="248"/>
      <c r="P240" s="249"/>
    </row>
    <row r="241" spans="2:16" s="15" customFormat="1" ht="50.1" customHeight="1">
      <c r="B241" s="543">
        <v>236</v>
      </c>
      <c r="C241" s="573" t="s">
        <v>573</v>
      </c>
      <c r="D241" s="605" t="e" cm="1">
        <f t="array" aca="1" ref="D241" ca="1">INDIRECT("'"&amp;C241&amp;"'!L33")</f>
        <v>#REF!</v>
      </c>
      <c r="E241" s="605" t="s">
        <v>337</v>
      </c>
      <c r="F241" s="606" t="str">
        <f t="shared" si="6"/>
        <v>='464.1.2'!C$33$</v>
      </c>
      <c r="G241" s="608" t="e" cm="1">
        <f t="array" aca="1" ref="G241" ca="1">INDIRECT("'"&amp;C241&amp;"'!C33")</f>
        <v>#REF!</v>
      </c>
      <c r="H241" s="607"/>
      <c r="I241" s="607" t="e" cm="1">
        <f t="array" aca="1" ref="I241" ca="1">INDIRECT("'"&amp;C241&amp;"'!N53")</f>
        <v>#REF!</v>
      </c>
      <c r="J241" s="607" t="e" cm="1">
        <f t="array" aca="1" ref="J241" ca="1">INDIRECT("'"&amp;C241&amp;"'!N73")</f>
        <v>#REF!</v>
      </c>
      <c r="K241" s="607" t="e" cm="1">
        <f t="array" aca="1" ref="K241" ca="1">INDIRECT("'"&amp;C241&amp;"'!N83")</f>
        <v>#REF!</v>
      </c>
      <c r="L241" s="607" t="e" cm="1">
        <f t="array" aca="1" ref="L241" ca="1">INDIRECT("'"&amp;C241&amp;"'!N98")</f>
        <v>#REF!</v>
      </c>
      <c r="M241" s="607" t="e" cm="1">
        <f t="array" aca="1" ref="M241" ca="1">INDIRECT("'"&amp;C241&amp;"'!N100")</f>
        <v>#REF!</v>
      </c>
      <c r="N241" s="635" t="e" cm="1">
        <f t="array" aca="1" ref="N241" ca="1">INDIRECT("'"&amp;C241&amp;"'!N110")</f>
        <v>#REF!</v>
      </c>
      <c r="O241" s="248"/>
      <c r="P241" s="249"/>
    </row>
    <row r="242" spans="2:16" s="15" customFormat="1" ht="35.1" customHeight="1">
      <c r="B242" s="543">
        <v>237</v>
      </c>
      <c r="C242" s="573" t="s">
        <v>574</v>
      </c>
      <c r="D242" s="605" t="e" cm="1">
        <f t="array" aca="1" ref="D242" ca="1">INDIRECT("'"&amp;C242&amp;"'!L33")</f>
        <v>#REF!</v>
      </c>
      <c r="E242" s="605" t="s">
        <v>337</v>
      </c>
      <c r="F242" s="606" t="str">
        <f t="shared" si="6"/>
        <v>='465.1'!C$33$</v>
      </c>
      <c r="G242" s="608" t="e" cm="1">
        <f t="array" aca="1" ref="G242" ca="1">INDIRECT("'"&amp;C242&amp;"'!C33")</f>
        <v>#REF!</v>
      </c>
      <c r="H242" s="607"/>
      <c r="I242" s="607" t="e" cm="1">
        <f t="array" aca="1" ref="I242" ca="1">INDIRECT("'"&amp;C242&amp;"'!N53")</f>
        <v>#REF!</v>
      </c>
      <c r="J242" s="607" t="e" cm="1">
        <f t="array" aca="1" ref="J242" ca="1">INDIRECT("'"&amp;C242&amp;"'!N73")</f>
        <v>#REF!</v>
      </c>
      <c r="K242" s="607" t="e" cm="1">
        <f t="array" aca="1" ref="K242" ca="1">INDIRECT("'"&amp;C242&amp;"'!N83")</f>
        <v>#REF!</v>
      </c>
      <c r="L242" s="607" t="e" cm="1">
        <f t="array" aca="1" ref="L242" ca="1">INDIRECT("'"&amp;C242&amp;"'!N98")</f>
        <v>#REF!</v>
      </c>
      <c r="M242" s="607" t="e" cm="1">
        <f t="array" aca="1" ref="M242" ca="1">INDIRECT("'"&amp;C242&amp;"'!N100")</f>
        <v>#REF!</v>
      </c>
      <c r="N242" s="635" t="e" cm="1">
        <f t="array" aca="1" ref="N242" ca="1">INDIRECT("'"&amp;C242&amp;"'!N110")</f>
        <v>#REF!</v>
      </c>
      <c r="O242" s="248"/>
      <c r="P242" s="249"/>
    </row>
    <row r="243" spans="2:16" s="15" customFormat="1" ht="35.1" customHeight="1">
      <c r="B243" s="543">
        <v>238</v>
      </c>
      <c r="C243" s="573" t="s">
        <v>575</v>
      </c>
      <c r="D243" s="605" t="e" cm="1">
        <f t="array" aca="1" ref="D243" ca="1">INDIRECT("'"&amp;C243&amp;"'!L33")</f>
        <v>#REF!</v>
      </c>
      <c r="E243" s="605" t="s">
        <v>337</v>
      </c>
      <c r="F243" s="606" t="str">
        <f t="shared" si="6"/>
        <v>='465.2'!C$33$</v>
      </c>
      <c r="G243" s="608" t="e" cm="1">
        <f t="array" aca="1" ref="G243" ca="1">INDIRECT("'"&amp;C243&amp;"'!C33")</f>
        <v>#REF!</v>
      </c>
      <c r="H243" s="607"/>
      <c r="I243" s="607" t="e" cm="1">
        <f t="array" aca="1" ref="I243" ca="1">INDIRECT("'"&amp;C243&amp;"'!N53")</f>
        <v>#REF!</v>
      </c>
      <c r="J243" s="607" t="e" cm="1">
        <f t="array" aca="1" ref="J243" ca="1">INDIRECT("'"&amp;C243&amp;"'!N73")</f>
        <v>#REF!</v>
      </c>
      <c r="K243" s="607" t="e" cm="1">
        <f t="array" aca="1" ref="K243" ca="1">INDIRECT("'"&amp;C243&amp;"'!N83")</f>
        <v>#REF!</v>
      </c>
      <c r="L243" s="607" t="e" cm="1">
        <f t="array" aca="1" ref="L243" ca="1">INDIRECT("'"&amp;C243&amp;"'!N98")</f>
        <v>#REF!</v>
      </c>
      <c r="M243" s="607" t="e" cm="1">
        <f t="array" aca="1" ref="M243" ca="1">INDIRECT("'"&amp;C243&amp;"'!N100")</f>
        <v>#REF!</v>
      </c>
      <c r="N243" s="635" t="e" cm="1">
        <f t="array" aca="1" ref="N243" ca="1">INDIRECT("'"&amp;C243&amp;"'!N110")</f>
        <v>#REF!</v>
      </c>
      <c r="O243" s="248"/>
      <c r="P243" s="249"/>
    </row>
    <row r="244" spans="2:16" s="15" customFormat="1" ht="20.100000000000001" customHeight="1">
      <c r="B244" s="543">
        <v>239</v>
      </c>
      <c r="C244" s="573" t="s">
        <v>576</v>
      </c>
      <c r="D244" s="605" t="e" cm="1">
        <f t="array" aca="1" ref="D244" ca="1">INDIRECT("'"&amp;C244&amp;"'!L33")</f>
        <v>#REF!</v>
      </c>
      <c r="E244" s="605" t="s">
        <v>337</v>
      </c>
      <c r="F244" s="606" t="str">
        <f t="shared" si="6"/>
        <v>='466.1'!C$33$</v>
      </c>
      <c r="G244" s="608" t="e" cm="1">
        <f t="array" aca="1" ref="G244" ca="1">INDIRECT("'"&amp;C244&amp;"'!C33")</f>
        <v>#REF!</v>
      </c>
      <c r="H244" s="607"/>
      <c r="I244" s="607" t="e" cm="1">
        <f t="array" aca="1" ref="I244" ca="1">INDIRECT("'"&amp;C244&amp;"'!N53")</f>
        <v>#REF!</v>
      </c>
      <c r="J244" s="607" t="e" cm="1">
        <f t="array" aca="1" ref="J244" ca="1">INDIRECT("'"&amp;C244&amp;"'!N73")</f>
        <v>#REF!</v>
      </c>
      <c r="K244" s="607" t="e" cm="1">
        <f t="array" aca="1" ref="K244" ca="1">INDIRECT("'"&amp;C244&amp;"'!N83")</f>
        <v>#REF!</v>
      </c>
      <c r="L244" s="607" t="e" cm="1">
        <f t="array" aca="1" ref="L244" ca="1">INDIRECT("'"&amp;C244&amp;"'!N98")</f>
        <v>#REF!</v>
      </c>
      <c r="M244" s="607" t="e" cm="1">
        <f t="array" aca="1" ref="M244" ca="1">INDIRECT("'"&amp;C244&amp;"'!N100")</f>
        <v>#REF!</v>
      </c>
      <c r="N244" s="635" t="e" cm="1">
        <f t="array" aca="1" ref="N244" ca="1">INDIRECT("'"&amp;C244&amp;"'!N110")</f>
        <v>#REF!</v>
      </c>
      <c r="O244" s="248"/>
      <c r="P244" s="249"/>
    </row>
    <row r="245" spans="2:16" s="15" customFormat="1" ht="20.100000000000001" customHeight="1">
      <c r="B245" s="543">
        <v>240</v>
      </c>
      <c r="C245" s="573" t="s">
        <v>577</v>
      </c>
      <c r="D245" s="605" t="e" cm="1">
        <f t="array" aca="1" ref="D245" ca="1">INDIRECT("'"&amp;C245&amp;"'!L33")</f>
        <v>#REF!</v>
      </c>
      <c r="E245" s="605" t="s">
        <v>337</v>
      </c>
      <c r="F245" s="606" t="str">
        <f t="shared" si="6"/>
        <v>='466.2'!C$33$</v>
      </c>
      <c r="G245" s="608" t="e" cm="1">
        <f t="array" aca="1" ref="G245" ca="1">INDIRECT("'"&amp;C245&amp;"'!C33")</f>
        <v>#REF!</v>
      </c>
      <c r="H245" s="607"/>
      <c r="I245" s="607" t="e" cm="1">
        <f t="array" aca="1" ref="I245" ca="1">INDIRECT("'"&amp;C245&amp;"'!N53")</f>
        <v>#REF!</v>
      </c>
      <c r="J245" s="607" t="e" cm="1">
        <f t="array" aca="1" ref="J245" ca="1">INDIRECT("'"&amp;C245&amp;"'!N73")</f>
        <v>#REF!</v>
      </c>
      <c r="K245" s="607" t="e" cm="1">
        <f t="array" aca="1" ref="K245" ca="1">INDIRECT("'"&amp;C245&amp;"'!N83")</f>
        <v>#REF!</v>
      </c>
      <c r="L245" s="607" t="e" cm="1">
        <f t="array" aca="1" ref="L245" ca="1">INDIRECT("'"&amp;C245&amp;"'!N98")</f>
        <v>#REF!</v>
      </c>
      <c r="M245" s="607" t="e" cm="1">
        <f t="array" aca="1" ref="M245" ca="1">INDIRECT("'"&amp;C245&amp;"'!N100")</f>
        <v>#REF!</v>
      </c>
      <c r="N245" s="635" t="e" cm="1">
        <f t="array" aca="1" ref="N245" ca="1">INDIRECT("'"&amp;C245&amp;"'!N110")</f>
        <v>#REF!</v>
      </c>
      <c r="O245" s="248"/>
      <c r="P245" s="249"/>
    </row>
    <row r="246" spans="2:16" s="15" customFormat="1" ht="20.100000000000001" customHeight="1">
      <c r="B246" s="543">
        <v>241</v>
      </c>
      <c r="C246" s="577" t="s">
        <v>578</v>
      </c>
      <c r="D246" s="646" t="e" cm="1">
        <f t="array" aca="1" ref="D246" ca="1">INDIRECT("'"&amp;C246&amp;"'!L33")</f>
        <v>#REF!</v>
      </c>
      <c r="E246" s="605" t="s">
        <v>337</v>
      </c>
      <c r="F246" s="605" t="str">
        <f>"='"&amp;C246&amp;"'!"&amp;E246</f>
        <v>='467.1'!C$33$</v>
      </c>
      <c r="G246" s="647" t="e" cm="1">
        <f t="array" aca="1" ref="G246" ca="1">INDIRECT("'"&amp;C246&amp;"'!C33")</f>
        <v>#REF!</v>
      </c>
      <c r="H246" s="607"/>
      <c r="I246" s="645" t="e" cm="1">
        <f t="array" aca="1" ref="I246" ca="1">INDIRECT("'"&amp;C246&amp;"'!N53")</f>
        <v>#REF!</v>
      </c>
      <c r="J246" s="645" t="e" cm="1">
        <f t="array" aca="1" ref="J246" ca="1">INDIRECT("'"&amp;C246&amp;"'!N73")</f>
        <v>#REF!</v>
      </c>
      <c r="K246" s="645" t="e" cm="1">
        <f t="array" aca="1" ref="K246" ca="1">INDIRECT("'"&amp;C246&amp;"'!N83")</f>
        <v>#REF!</v>
      </c>
      <c r="L246" s="645" t="e" cm="1">
        <f t="array" aca="1" ref="L246" ca="1">INDIRECT("'"&amp;C246&amp;"'!N98")</f>
        <v>#REF!</v>
      </c>
      <c r="M246" s="645" t="e" cm="1">
        <f t="array" aca="1" ref="M246" ca="1">INDIRECT("'"&amp;C246&amp;"'!N100")</f>
        <v>#REF!</v>
      </c>
      <c r="N246" s="636" t="e" cm="1">
        <f t="array" aca="1" ref="N246" ca="1">INDIRECT("'"&amp;C246&amp;"'!N110")</f>
        <v>#REF!</v>
      </c>
      <c r="O246" s="248"/>
      <c r="P246" s="249"/>
    </row>
    <row r="247" spans="2:16" s="15" customFormat="1" ht="20.100000000000001" customHeight="1">
      <c r="B247" s="543">
        <v>242</v>
      </c>
      <c r="C247" s="577" t="s">
        <v>579</v>
      </c>
      <c r="D247" s="646" t="e" cm="1">
        <f t="array" aca="1" ref="D247" ca="1">INDIRECT("'"&amp;C247&amp;"'!L33")</f>
        <v>#REF!</v>
      </c>
      <c r="E247" s="605" t="s">
        <v>337</v>
      </c>
      <c r="F247" s="605" t="str">
        <f>"='"&amp;C247&amp;"'!"&amp;E247</f>
        <v>='467.2'!C$33$</v>
      </c>
      <c r="G247" s="647" t="e" cm="1">
        <f t="array" aca="1" ref="G247" ca="1">INDIRECT("'"&amp;C247&amp;"'!C33")</f>
        <v>#REF!</v>
      </c>
      <c r="H247" s="607"/>
      <c r="I247" s="645" t="e" cm="1">
        <f t="array" aca="1" ref="I247" ca="1">INDIRECT("'"&amp;C247&amp;"'!N53")</f>
        <v>#REF!</v>
      </c>
      <c r="J247" s="645" t="e" cm="1">
        <f t="array" aca="1" ref="J247" ca="1">INDIRECT("'"&amp;C247&amp;"'!N73")</f>
        <v>#REF!</v>
      </c>
      <c r="K247" s="645" t="e" cm="1">
        <f t="array" aca="1" ref="K247" ca="1">INDIRECT("'"&amp;C247&amp;"'!N83")</f>
        <v>#REF!</v>
      </c>
      <c r="L247" s="645" t="e" cm="1">
        <f t="array" aca="1" ref="L247" ca="1">INDIRECT("'"&amp;C247&amp;"'!N98")</f>
        <v>#REF!</v>
      </c>
      <c r="M247" s="645" t="e" cm="1">
        <f t="array" aca="1" ref="M247" ca="1">INDIRECT("'"&amp;C247&amp;"'!N100")</f>
        <v>#REF!</v>
      </c>
      <c r="N247" s="636" t="e" cm="1">
        <f t="array" aca="1" ref="N247" ca="1">INDIRECT("'"&amp;C247&amp;"'!N110")</f>
        <v>#REF!</v>
      </c>
      <c r="O247" s="248"/>
      <c r="P247" s="249"/>
    </row>
    <row r="248" spans="2:16" s="15" customFormat="1" ht="20.100000000000001" customHeight="1">
      <c r="B248" s="543">
        <v>243</v>
      </c>
      <c r="C248" s="577" t="s">
        <v>580</v>
      </c>
      <c r="D248" s="646" t="e" cm="1">
        <f t="array" aca="1" ref="D248" ca="1">INDIRECT("'"&amp;C248&amp;"'!L33")</f>
        <v>#REF!</v>
      </c>
      <c r="E248" s="605" t="s">
        <v>337</v>
      </c>
      <c r="F248" s="605" t="str">
        <f>"='"&amp;C248&amp;"'!"&amp;E248</f>
        <v>='467.3'!C$33$</v>
      </c>
      <c r="G248" s="647" t="e" cm="1">
        <f t="array" aca="1" ref="G248" ca="1">INDIRECT("'"&amp;C248&amp;"'!C33")</f>
        <v>#REF!</v>
      </c>
      <c r="H248" s="607"/>
      <c r="I248" s="645" t="e" cm="1">
        <f t="array" aca="1" ref="I248" ca="1">INDIRECT("'"&amp;C248&amp;"'!N53")</f>
        <v>#REF!</v>
      </c>
      <c r="J248" s="645" t="e" cm="1">
        <f t="array" aca="1" ref="J248" ca="1">INDIRECT("'"&amp;C248&amp;"'!N73")</f>
        <v>#REF!</v>
      </c>
      <c r="K248" s="645" t="e" cm="1">
        <f t="array" aca="1" ref="K248" ca="1">INDIRECT("'"&amp;C248&amp;"'!N83")</f>
        <v>#REF!</v>
      </c>
      <c r="L248" s="645" t="e" cm="1">
        <f t="array" aca="1" ref="L248" ca="1">INDIRECT("'"&amp;C248&amp;"'!N98")</f>
        <v>#REF!</v>
      </c>
      <c r="M248" s="645" t="e" cm="1">
        <f t="array" aca="1" ref="M248" ca="1">INDIRECT("'"&amp;C248&amp;"'!N100")</f>
        <v>#REF!</v>
      </c>
      <c r="N248" s="636" t="e" cm="1">
        <f t="array" aca="1" ref="N248" ca="1">INDIRECT("'"&amp;C248&amp;"'!N110")</f>
        <v>#REF!</v>
      </c>
      <c r="O248" s="248"/>
      <c r="P248" s="249"/>
    </row>
    <row r="249" spans="2:16" s="15" customFormat="1" ht="35.1" customHeight="1">
      <c r="B249" s="543">
        <v>244</v>
      </c>
      <c r="C249" s="573" t="s">
        <v>581</v>
      </c>
      <c r="D249" s="605" t="e" cm="1">
        <f t="array" aca="1" ref="D249" ca="1">INDIRECT("'"&amp;C249&amp;"'!L33")</f>
        <v>#REF!</v>
      </c>
      <c r="E249" s="605" t="s">
        <v>337</v>
      </c>
      <c r="F249" s="606" t="str">
        <f t="shared" si="6"/>
        <v>='500.1.1'!C$33$</v>
      </c>
      <c r="G249" s="608" t="e" cm="1">
        <f t="array" aca="1" ref="G249" ca="1">INDIRECT("'"&amp;C249&amp;"'!C33")</f>
        <v>#REF!</v>
      </c>
      <c r="H249" s="607"/>
      <c r="I249" s="607" t="e" cm="1">
        <f t="array" aca="1" ref="I249" ca="1">INDIRECT("'"&amp;C249&amp;"'!N53")</f>
        <v>#REF!</v>
      </c>
      <c r="J249" s="607" t="e" cm="1">
        <f t="array" aca="1" ref="J249" ca="1">INDIRECT("'"&amp;C249&amp;"'!N73")</f>
        <v>#REF!</v>
      </c>
      <c r="K249" s="607" t="e" cm="1">
        <f t="array" aca="1" ref="K249" ca="1">INDIRECT("'"&amp;C249&amp;"'!N83")</f>
        <v>#REF!</v>
      </c>
      <c r="L249" s="607" t="e" cm="1">
        <f t="array" aca="1" ref="L249" ca="1">INDIRECT("'"&amp;C249&amp;"'!N98")</f>
        <v>#REF!</v>
      </c>
      <c r="M249" s="607" t="e" cm="1">
        <f t="array" aca="1" ref="M249" ca="1">INDIRECT("'"&amp;C249&amp;"'!N100")</f>
        <v>#REF!</v>
      </c>
      <c r="N249" s="635" t="e" cm="1">
        <f t="array" aca="1" ref="N249" ca="1">INDIRECT("'"&amp;C249&amp;"'!N110")</f>
        <v>#REF!</v>
      </c>
      <c r="O249" s="248"/>
      <c r="P249" s="249"/>
    </row>
    <row r="250" spans="2:16" s="15" customFormat="1" ht="35.1" customHeight="1">
      <c r="B250" s="543">
        <v>245</v>
      </c>
      <c r="C250" s="573" t="s">
        <v>582</v>
      </c>
      <c r="D250" s="605" t="e" cm="1">
        <f t="array" aca="1" ref="D250" ca="1">INDIRECT("'"&amp;C250&amp;"'!L33")</f>
        <v>#REF!</v>
      </c>
      <c r="E250" s="605" t="s">
        <v>337</v>
      </c>
      <c r="F250" s="606" t="str">
        <f t="shared" si="6"/>
        <v>='500.1.2'!C$33$</v>
      </c>
      <c r="G250" s="608" t="e" cm="1">
        <f t="array" aca="1" ref="G250" ca="1">INDIRECT("'"&amp;C250&amp;"'!C33")</f>
        <v>#REF!</v>
      </c>
      <c r="H250" s="607"/>
      <c r="I250" s="607" t="e" cm="1">
        <f t="array" aca="1" ref="I250" ca="1">INDIRECT("'"&amp;C250&amp;"'!N53")</f>
        <v>#REF!</v>
      </c>
      <c r="J250" s="607" t="e" cm="1">
        <f t="array" aca="1" ref="J250" ca="1">INDIRECT("'"&amp;C250&amp;"'!N73")</f>
        <v>#REF!</v>
      </c>
      <c r="K250" s="607" t="e" cm="1">
        <f t="array" aca="1" ref="K250" ca="1">INDIRECT("'"&amp;C250&amp;"'!N83")</f>
        <v>#REF!</v>
      </c>
      <c r="L250" s="607" t="e" cm="1">
        <f t="array" aca="1" ref="L250" ca="1">INDIRECT("'"&amp;C250&amp;"'!N98")</f>
        <v>#REF!</v>
      </c>
      <c r="M250" s="607" t="e" cm="1">
        <f t="array" aca="1" ref="M250" ca="1">INDIRECT("'"&amp;C250&amp;"'!N100")</f>
        <v>#REF!</v>
      </c>
      <c r="N250" s="635" t="e" cm="1">
        <f t="array" aca="1" ref="N250" ca="1">INDIRECT("'"&amp;C250&amp;"'!N110")</f>
        <v>#REF!</v>
      </c>
      <c r="O250" s="248"/>
      <c r="P250" s="249"/>
    </row>
    <row r="251" spans="2:16" s="15" customFormat="1" ht="20.100000000000001" customHeight="1">
      <c r="B251" s="543">
        <v>246</v>
      </c>
      <c r="C251" s="573" t="s">
        <v>583</v>
      </c>
      <c r="D251" s="605" t="e" cm="1">
        <f t="array" aca="1" ref="D251" ca="1">INDIRECT("'"&amp;C251&amp;"'!L33")</f>
        <v>#REF!</v>
      </c>
      <c r="E251" s="605" t="s">
        <v>337</v>
      </c>
      <c r="F251" s="606" t="str">
        <f t="shared" si="6"/>
        <v>='500.2'!C$33$</v>
      </c>
      <c r="G251" s="608" t="e" cm="1">
        <f t="array" aca="1" ref="G251" ca="1">INDIRECT("'"&amp;C251&amp;"'!C33")</f>
        <v>#REF!</v>
      </c>
      <c r="H251" s="607"/>
      <c r="I251" s="607" t="e" cm="1">
        <f t="array" aca="1" ref="I251" ca="1">INDIRECT("'"&amp;C251&amp;"'!N53")</f>
        <v>#REF!</v>
      </c>
      <c r="J251" s="607" t="e" cm="1">
        <f t="array" aca="1" ref="J251" ca="1">INDIRECT("'"&amp;C251&amp;"'!N73")</f>
        <v>#REF!</v>
      </c>
      <c r="K251" s="607" t="e" cm="1">
        <f t="array" aca="1" ref="K251" ca="1">INDIRECT("'"&amp;C251&amp;"'!N83")</f>
        <v>#REF!</v>
      </c>
      <c r="L251" s="607" t="e" cm="1">
        <f t="array" aca="1" ref="L251" ca="1">INDIRECT("'"&amp;C251&amp;"'!N98")</f>
        <v>#REF!</v>
      </c>
      <c r="M251" s="607" t="e" cm="1">
        <f t="array" aca="1" ref="M251" ca="1">INDIRECT("'"&amp;C251&amp;"'!N100")</f>
        <v>#REF!</v>
      </c>
      <c r="N251" s="635" t="e" cm="1">
        <f t="array" aca="1" ref="N251" ca="1">INDIRECT("'"&amp;C251&amp;"'!N110")</f>
        <v>#REF!</v>
      </c>
      <c r="O251" s="248"/>
      <c r="P251" s="249"/>
    </row>
    <row r="252" spans="2:16" s="15" customFormat="1" ht="35.1" customHeight="1">
      <c r="B252" s="543">
        <v>247</v>
      </c>
      <c r="C252" s="573" t="s">
        <v>584</v>
      </c>
      <c r="D252" s="605" t="e" cm="1">
        <f t="array" aca="1" ref="D252" ca="1">INDIRECT("'"&amp;C252&amp;"'!L33")</f>
        <v>#REF!</v>
      </c>
      <c r="E252" s="605" t="s">
        <v>337</v>
      </c>
      <c r="F252" s="606" t="str">
        <f t="shared" si="6"/>
        <v>='501.1'!C$33$</v>
      </c>
      <c r="G252" s="608" t="e" cm="1">
        <f t="array" aca="1" ref="G252" ca="1">INDIRECT("'"&amp;C252&amp;"'!C33")</f>
        <v>#REF!</v>
      </c>
      <c r="H252" s="607"/>
      <c r="I252" s="607" t="e" cm="1">
        <f t="array" aca="1" ref="I252" ca="1">INDIRECT("'"&amp;C252&amp;"'!N53")</f>
        <v>#REF!</v>
      </c>
      <c r="J252" s="607" t="e" cm="1">
        <f t="array" aca="1" ref="J252" ca="1">INDIRECT("'"&amp;C252&amp;"'!N73")</f>
        <v>#REF!</v>
      </c>
      <c r="K252" s="607" t="e" cm="1">
        <f t="array" aca="1" ref="K252" ca="1">INDIRECT("'"&amp;C252&amp;"'!N83")</f>
        <v>#REF!</v>
      </c>
      <c r="L252" s="607" t="e" cm="1">
        <f t="array" aca="1" ref="L252" ca="1">INDIRECT("'"&amp;C252&amp;"'!N98")</f>
        <v>#REF!</v>
      </c>
      <c r="M252" s="607" t="e" cm="1">
        <f t="array" aca="1" ref="M252" ca="1">INDIRECT("'"&amp;C252&amp;"'!N100")</f>
        <v>#REF!</v>
      </c>
      <c r="N252" s="635" t="e" cm="1">
        <f t="array" aca="1" ref="N252" ca="1">INDIRECT("'"&amp;C252&amp;"'!N110")</f>
        <v>#REF!</v>
      </c>
      <c r="O252" s="248"/>
      <c r="P252" s="249"/>
    </row>
    <row r="253" spans="2:16" s="15" customFormat="1" ht="35.1" customHeight="1">
      <c r="B253" s="543">
        <v>248</v>
      </c>
      <c r="C253" s="573" t="s">
        <v>585</v>
      </c>
      <c r="D253" s="605" t="e" cm="1">
        <f t="array" aca="1" ref="D253" ca="1">INDIRECT("'"&amp;C253&amp;"'!L33")</f>
        <v>#REF!</v>
      </c>
      <c r="E253" s="605" t="s">
        <v>337</v>
      </c>
      <c r="F253" s="606" t="str">
        <f t="shared" si="6"/>
        <v>='501.10'!C$33$</v>
      </c>
      <c r="G253" s="608" t="e" cm="1">
        <f t="array" aca="1" ref="G253" ca="1">INDIRECT("'"&amp;C253&amp;"'!C33")</f>
        <v>#REF!</v>
      </c>
      <c r="H253" s="607"/>
      <c r="I253" s="607" t="e" cm="1">
        <f t="array" aca="1" ref="I253" ca="1">INDIRECT("'"&amp;C253&amp;"'!N53")</f>
        <v>#REF!</v>
      </c>
      <c r="J253" s="607" t="e" cm="1">
        <f t="array" aca="1" ref="J253" ca="1">INDIRECT("'"&amp;C253&amp;"'!N73")</f>
        <v>#REF!</v>
      </c>
      <c r="K253" s="607" t="e" cm="1">
        <f t="array" aca="1" ref="K253" ca="1">INDIRECT("'"&amp;C253&amp;"'!N83")</f>
        <v>#REF!</v>
      </c>
      <c r="L253" s="607" t="e" cm="1">
        <f t="array" aca="1" ref="L253" ca="1">INDIRECT("'"&amp;C253&amp;"'!N98")</f>
        <v>#REF!</v>
      </c>
      <c r="M253" s="607" t="e" cm="1">
        <f t="array" aca="1" ref="M253" ca="1">INDIRECT("'"&amp;C253&amp;"'!N100")</f>
        <v>#REF!</v>
      </c>
      <c r="N253" s="635" t="e" cm="1">
        <f t="array" aca="1" ref="N253" ca="1">INDIRECT("'"&amp;C253&amp;"'!N110")</f>
        <v>#REF!</v>
      </c>
      <c r="O253" s="248"/>
      <c r="P253" s="249"/>
    </row>
    <row r="254" spans="2:16" s="15" customFormat="1" ht="35.1" customHeight="1">
      <c r="B254" s="543">
        <v>249</v>
      </c>
      <c r="C254" s="573" t="s">
        <v>586</v>
      </c>
      <c r="D254" s="605" t="e" cm="1">
        <f t="array" aca="1" ref="D254" ca="1">INDIRECT("'"&amp;C254&amp;"'!L33")</f>
        <v>#REF!</v>
      </c>
      <c r="E254" s="605" t="s">
        <v>337</v>
      </c>
      <c r="F254" s="606" t="str">
        <f t="shared" si="6"/>
        <v>='501.20'!C$33$</v>
      </c>
      <c r="G254" s="608" t="e" cm="1">
        <f t="array" aca="1" ref="G254" ca="1">INDIRECT("'"&amp;C254&amp;"'!C33")</f>
        <v>#REF!</v>
      </c>
      <c r="H254" s="607"/>
      <c r="I254" s="607" t="e" cm="1">
        <f t="array" aca="1" ref="I254" ca="1">INDIRECT("'"&amp;C254&amp;"'!N53")</f>
        <v>#REF!</v>
      </c>
      <c r="J254" s="607" t="e" cm="1">
        <f t="array" aca="1" ref="J254" ca="1">INDIRECT("'"&amp;C254&amp;"'!N73")</f>
        <v>#REF!</v>
      </c>
      <c r="K254" s="607" t="e" cm="1">
        <f t="array" aca="1" ref="K254" ca="1">INDIRECT("'"&amp;C254&amp;"'!N83")</f>
        <v>#REF!</v>
      </c>
      <c r="L254" s="607" t="e" cm="1">
        <f t="array" aca="1" ref="L254" ca="1">INDIRECT("'"&amp;C254&amp;"'!N98")</f>
        <v>#REF!</v>
      </c>
      <c r="M254" s="607" t="e" cm="1">
        <f t="array" aca="1" ref="M254" ca="1">INDIRECT("'"&amp;C254&amp;"'!N100")</f>
        <v>#REF!</v>
      </c>
      <c r="N254" s="635" t="e" cm="1">
        <f t="array" aca="1" ref="N254" ca="1">INDIRECT("'"&amp;C254&amp;"'!N110")</f>
        <v>#REF!</v>
      </c>
      <c r="O254" s="248"/>
      <c r="P254" s="249"/>
    </row>
    <row r="255" spans="2:16" s="15" customFormat="1" ht="35.1" customHeight="1">
      <c r="B255" s="543">
        <v>250</v>
      </c>
      <c r="C255" s="573" t="s">
        <v>587</v>
      </c>
      <c r="D255" s="605" t="e" cm="1">
        <f t="array" aca="1" ref="D255" ca="1">INDIRECT("'"&amp;C255&amp;"'!L33")</f>
        <v>#REF!</v>
      </c>
      <c r="E255" s="605" t="s">
        <v>337</v>
      </c>
      <c r="F255" s="606" t="str">
        <f t="shared" si="6"/>
        <v>='505.1'!C$33$</v>
      </c>
      <c r="G255" s="608" t="e" cm="1">
        <f t="array" aca="1" ref="G255" ca="1">INDIRECT("'"&amp;C255&amp;"'!C33")</f>
        <v>#REF!</v>
      </c>
      <c r="H255" s="607"/>
      <c r="I255" s="607" t="e" cm="1">
        <f t="array" aca="1" ref="I255" ca="1">INDIRECT("'"&amp;C255&amp;"'!N53")</f>
        <v>#REF!</v>
      </c>
      <c r="J255" s="607" t="e" cm="1">
        <f t="array" aca="1" ref="J255" ca="1">INDIRECT("'"&amp;C255&amp;"'!N73")</f>
        <v>#REF!</v>
      </c>
      <c r="K255" s="607" t="e" cm="1">
        <f t="array" aca="1" ref="K255" ca="1">INDIRECT("'"&amp;C255&amp;"'!N83")</f>
        <v>#REF!</v>
      </c>
      <c r="L255" s="607" t="e" cm="1">
        <f t="array" aca="1" ref="L255" ca="1">INDIRECT("'"&amp;C255&amp;"'!N98")</f>
        <v>#REF!</v>
      </c>
      <c r="M255" s="607" t="e" cm="1">
        <f t="array" aca="1" ref="M255" ca="1">INDIRECT("'"&amp;C255&amp;"'!N100")</f>
        <v>#REF!</v>
      </c>
      <c r="N255" s="635" t="e" cm="1">
        <f t="array" aca="1" ref="N255" ca="1">INDIRECT("'"&amp;C255&amp;"'!N110")</f>
        <v>#REF!</v>
      </c>
      <c r="O255" s="248"/>
      <c r="P255" s="249"/>
    </row>
    <row r="256" spans="2:16" s="15" customFormat="1" ht="20.100000000000001" customHeight="1">
      <c r="B256" s="543">
        <v>251</v>
      </c>
      <c r="C256" s="573" t="s">
        <v>588</v>
      </c>
      <c r="D256" s="605" t="e" cm="1">
        <f t="array" aca="1" ref="D256" ca="1">INDIRECT("'"&amp;C256&amp;"'!L33")</f>
        <v>#REF!</v>
      </c>
      <c r="E256" s="605" t="s">
        <v>337</v>
      </c>
      <c r="F256" s="606" t="str">
        <f t="shared" si="6"/>
        <v>='510.1'!C$33$</v>
      </c>
      <c r="G256" s="608" t="e" cm="1">
        <f t="array" aca="1" ref="G256" ca="1">INDIRECT("'"&amp;C256&amp;"'!C33")</f>
        <v>#REF!</v>
      </c>
      <c r="H256" s="607"/>
      <c r="I256" s="607" t="e" cm="1">
        <f t="array" aca="1" ref="I256" ca="1">INDIRECT("'"&amp;C256&amp;"'!N53")</f>
        <v>#REF!</v>
      </c>
      <c r="J256" s="607" t="e" cm="1">
        <f t="array" aca="1" ref="J256" ca="1">INDIRECT("'"&amp;C256&amp;"'!N73")</f>
        <v>#REF!</v>
      </c>
      <c r="K256" s="607" t="e" cm="1">
        <f t="array" aca="1" ref="K256" ca="1">INDIRECT("'"&amp;C256&amp;"'!N83")</f>
        <v>#REF!</v>
      </c>
      <c r="L256" s="607" t="e" cm="1">
        <f t="array" aca="1" ref="L256" ca="1">INDIRECT("'"&amp;C256&amp;"'!N98")</f>
        <v>#REF!</v>
      </c>
      <c r="M256" s="607" t="e" cm="1">
        <f t="array" aca="1" ref="M256" ca="1">INDIRECT("'"&amp;C256&amp;"'!N100")</f>
        <v>#REF!</v>
      </c>
      <c r="N256" s="635" t="e" cm="1">
        <f t="array" aca="1" ref="N256" ca="1">INDIRECT("'"&amp;C256&amp;"'!N110")</f>
        <v>#REF!</v>
      </c>
      <c r="O256" s="248"/>
      <c r="P256" s="249"/>
    </row>
    <row r="257" spans="2:16" s="15" customFormat="1" ht="20.100000000000001" customHeight="1">
      <c r="B257" s="543">
        <v>252</v>
      </c>
      <c r="C257" s="573" t="s">
        <v>589</v>
      </c>
      <c r="D257" s="605" t="e" cm="1">
        <f t="array" aca="1" ref="D257" ca="1">INDIRECT("'"&amp;C257&amp;"'!L33")</f>
        <v>#REF!</v>
      </c>
      <c r="E257" s="605" t="s">
        <v>337</v>
      </c>
      <c r="F257" s="606" t="str">
        <f t="shared" si="6"/>
        <v>='600.1.1'!C$33$</v>
      </c>
      <c r="G257" s="608" t="e" cm="1">
        <f t="array" aca="1" ref="G257" ca="1">INDIRECT("'"&amp;C257&amp;"'!C33")</f>
        <v>#REF!</v>
      </c>
      <c r="H257" s="607"/>
      <c r="I257" s="607" t="e" cm="1">
        <f t="array" aca="1" ref="I257" ca="1">INDIRECT("'"&amp;C257&amp;"'!N53")</f>
        <v>#REF!</v>
      </c>
      <c r="J257" s="607" t="e" cm="1">
        <f t="array" aca="1" ref="J257" ca="1">INDIRECT("'"&amp;C257&amp;"'!N73")</f>
        <v>#REF!</v>
      </c>
      <c r="K257" s="607" t="e" cm="1">
        <f t="array" aca="1" ref="K257" ca="1">INDIRECT("'"&amp;C257&amp;"'!N83")</f>
        <v>#REF!</v>
      </c>
      <c r="L257" s="607" t="e" cm="1">
        <f t="array" aca="1" ref="L257" ca="1">INDIRECT("'"&amp;C257&amp;"'!N98")</f>
        <v>#REF!</v>
      </c>
      <c r="M257" s="607" t="e" cm="1">
        <f t="array" aca="1" ref="M257" ca="1">INDIRECT("'"&amp;C257&amp;"'!N100")</f>
        <v>#REF!</v>
      </c>
      <c r="N257" s="635" t="e" cm="1">
        <f t="array" aca="1" ref="N257" ca="1">INDIRECT("'"&amp;C257&amp;"'!N110")</f>
        <v>#REF!</v>
      </c>
      <c r="O257" s="248"/>
      <c r="P257" s="249"/>
    </row>
    <row r="258" spans="2:16" s="15" customFormat="1" ht="20.100000000000001" customHeight="1">
      <c r="B258" s="543">
        <v>253</v>
      </c>
      <c r="C258" s="573" t="s">
        <v>590</v>
      </c>
      <c r="D258" s="605" t="e" cm="1">
        <f t="array" aca="1" ref="D258" ca="1">INDIRECT("'"&amp;C258&amp;"'!L33")</f>
        <v>#REF!</v>
      </c>
      <c r="E258" s="605" t="s">
        <v>337</v>
      </c>
      <c r="F258" s="606" t="str">
        <f t="shared" si="6"/>
        <v>='600.2.1'!C$33$</v>
      </c>
      <c r="G258" s="608" t="e" cm="1">
        <f t="array" aca="1" ref="G258" ca="1">INDIRECT("'"&amp;C258&amp;"'!C33")</f>
        <v>#REF!</v>
      </c>
      <c r="H258" s="607"/>
      <c r="I258" s="607" t="e" cm="1">
        <f t="array" aca="1" ref="I258" ca="1">INDIRECT("'"&amp;C258&amp;"'!N53")</f>
        <v>#REF!</v>
      </c>
      <c r="J258" s="607" t="e" cm="1">
        <f t="array" aca="1" ref="J258" ca="1">INDIRECT("'"&amp;C258&amp;"'!N73")</f>
        <v>#REF!</v>
      </c>
      <c r="K258" s="607" t="e" cm="1">
        <f t="array" aca="1" ref="K258" ca="1">INDIRECT("'"&amp;C258&amp;"'!N83")</f>
        <v>#REF!</v>
      </c>
      <c r="L258" s="607" t="e" cm="1">
        <f t="array" aca="1" ref="L258" ca="1">INDIRECT("'"&amp;C258&amp;"'!N98")</f>
        <v>#REF!</v>
      </c>
      <c r="M258" s="607" t="e" cm="1">
        <f t="array" aca="1" ref="M258" ca="1">INDIRECT("'"&amp;C258&amp;"'!N100")</f>
        <v>#REF!</v>
      </c>
      <c r="N258" s="635" t="e" cm="1">
        <f t="array" aca="1" ref="N258" ca="1">INDIRECT("'"&amp;C258&amp;"'!N110")</f>
        <v>#REF!</v>
      </c>
      <c r="O258" s="248"/>
      <c r="P258" s="249"/>
    </row>
    <row r="259" spans="2:16" s="15" customFormat="1" ht="20.100000000000001" customHeight="1">
      <c r="B259" s="543">
        <v>254</v>
      </c>
      <c r="C259" s="573" t="s">
        <v>591</v>
      </c>
      <c r="D259" s="605" t="e" cm="1">
        <f t="array" aca="1" ref="D259" ca="1">INDIRECT("'"&amp;C259&amp;"'!L33")</f>
        <v>#REF!</v>
      </c>
      <c r="E259" s="605" t="s">
        <v>337</v>
      </c>
      <c r="F259" s="606" t="str">
        <f t="shared" si="6"/>
        <v>='600.2.2'!C$33$</v>
      </c>
      <c r="G259" s="608" t="e" cm="1">
        <f t="array" aca="1" ref="G259" ca="1">INDIRECT("'"&amp;C259&amp;"'!C33")</f>
        <v>#REF!</v>
      </c>
      <c r="H259" s="607"/>
      <c r="I259" s="607" t="e" cm="1">
        <f t="array" aca="1" ref="I259" ca="1">INDIRECT("'"&amp;C259&amp;"'!N53")</f>
        <v>#REF!</v>
      </c>
      <c r="J259" s="607" t="e" cm="1">
        <f t="array" aca="1" ref="J259" ca="1">INDIRECT("'"&amp;C259&amp;"'!N73")</f>
        <v>#REF!</v>
      </c>
      <c r="K259" s="607" t="e" cm="1">
        <f t="array" aca="1" ref="K259" ca="1">INDIRECT("'"&amp;C259&amp;"'!N83")</f>
        <v>#REF!</v>
      </c>
      <c r="L259" s="607" t="e" cm="1">
        <f t="array" aca="1" ref="L259" ca="1">INDIRECT("'"&amp;C259&amp;"'!N98")</f>
        <v>#REF!</v>
      </c>
      <c r="M259" s="607" t="e" cm="1">
        <f t="array" aca="1" ref="M259" ca="1">INDIRECT("'"&amp;C259&amp;"'!N100")</f>
        <v>#REF!</v>
      </c>
      <c r="N259" s="635" t="e" cm="1">
        <f t="array" aca="1" ref="N259" ca="1">INDIRECT("'"&amp;C259&amp;"'!N110")</f>
        <v>#REF!</v>
      </c>
      <c r="O259" s="248"/>
      <c r="P259" s="249"/>
    </row>
    <row r="260" spans="2:16" s="15" customFormat="1" ht="20.100000000000001" customHeight="1">
      <c r="B260" s="543">
        <v>255</v>
      </c>
      <c r="C260" s="573" t="s">
        <v>592</v>
      </c>
      <c r="D260" s="605" t="e" cm="1">
        <f t="array" aca="1" ref="D260" ca="1">INDIRECT("'"&amp;C260&amp;"'!L33")</f>
        <v>#REF!</v>
      </c>
      <c r="E260" s="605" t="s">
        <v>337</v>
      </c>
      <c r="F260" s="606" t="str">
        <f t="shared" si="6"/>
        <v>='600.2.3'!C$33$</v>
      </c>
      <c r="G260" s="608" t="e" cm="1">
        <f t="array" aca="1" ref="G260" ca="1">INDIRECT("'"&amp;C260&amp;"'!C33")</f>
        <v>#REF!</v>
      </c>
      <c r="H260" s="607"/>
      <c r="I260" s="607" t="e" cm="1">
        <f t="array" aca="1" ref="I260" ca="1">INDIRECT("'"&amp;C260&amp;"'!N53")</f>
        <v>#REF!</v>
      </c>
      <c r="J260" s="607" t="e" cm="1">
        <f t="array" aca="1" ref="J260" ca="1">INDIRECT("'"&amp;C260&amp;"'!N73")</f>
        <v>#REF!</v>
      </c>
      <c r="K260" s="607" t="e" cm="1">
        <f t="array" aca="1" ref="K260" ca="1">INDIRECT("'"&amp;C260&amp;"'!N83")</f>
        <v>#REF!</v>
      </c>
      <c r="L260" s="607" t="e" cm="1">
        <f t="array" aca="1" ref="L260" ca="1">INDIRECT("'"&amp;C260&amp;"'!N98")</f>
        <v>#REF!</v>
      </c>
      <c r="M260" s="607" t="e" cm="1">
        <f t="array" aca="1" ref="M260" ca="1">INDIRECT("'"&amp;C260&amp;"'!N100")</f>
        <v>#REF!</v>
      </c>
      <c r="N260" s="635" t="e" cm="1">
        <f t="array" aca="1" ref="N260" ca="1">INDIRECT("'"&amp;C260&amp;"'!N110")</f>
        <v>#REF!</v>
      </c>
      <c r="O260" s="248"/>
      <c r="P260" s="249"/>
    </row>
    <row r="261" spans="2:16" s="15" customFormat="1" ht="20.100000000000001" customHeight="1">
      <c r="B261" s="543">
        <v>256</v>
      </c>
      <c r="C261" s="573" t="s">
        <v>593</v>
      </c>
      <c r="D261" s="605" t="e" cm="1">
        <f t="array" aca="1" ref="D261" ca="1">INDIRECT("'"&amp;C261&amp;"'!L33")</f>
        <v>#REF!</v>
      </c>
      <c r="E261" s="605" t="s">
        <v>337</v>
      </c>
      <c r="F261" s="606" t="str">
        <f t="shared" si="6"/>
        <v>='600.2.4'!C$33$</v>
      </c>
      <c r="G261" s="608" t="e" cm="1">
        <f t="array" aca="1" ref="G261" ca="1">INDIRECT("'"&amp;C261&amp;"'!C33")</f>
        <v>#REF!</v>
      </c>
      <c r="H261" s="607"/>
      <c r="I261" s="607" t="e" cm="1">
        <f t="array" aca="1" ref="I261" ca="1">INDIRECT("'"&amp;C261&amp;"'!N53")</f>
        <v>#REF!</v>
      </c>
      <c r="J261" s="607" t="e" cm="1">
        <f t="array" aca="1" ref="J261" ca="1">INDIRECT("'"&amp;C261&amp;"'!N73")</f>
        <v>#REF!</v>
      </c>
      <c r="K261" s="607" t="e" cm="1">
        <f t="array" aca="1" ref="K261" ca="1">INDIRECT("'"&amp;C261&amp;"'!N83")</f>
        <v>#REF!</v>
      </c>
      <c r="L261" s="607" t="e" cm="1">
        <f t="array" aca="1" ref="L261" ca="1">INDIRECT("'"&amp;C261&amp;"'!N98")</f>
        <v>#REF!</v>
      </c>
      <c r="M261" s="607" t="e" cm="1">
        <f t="array" aca="1" ref="M261" ca="1">INDIRECT("'"&amp;C261&amp;"'!N100")</f>
        <v>#REF!</v>
      </c>
      <c r="N261" s="635" t="e" cm="1">
        <f t="array" aca="1" ref="N261" ca="1">INDIRECT("'"&amp;C261&amp;"'!N110")</f>
        <v>#REF!</v>
      </c>
      <c r="O261" s="248"/>
      <c r="P261" s="249"/>
    </row>
    <row r="262" spans="2:16" s="15" customFormat="1" ht="35.1" customHeight="1">
      <c r="B262" s="543">
        <v>257</v>
      </c>
      <c r="C262" s="573" t="s">
        <v>594</v>
      </c>
      <c r="D262" s="605" t="e" cm="1">
        <f t="array" aca="1" ref="D262" ca="1">INDIRECT("'"&amp;C262&amp;"'!L33")</f>
        <v>#REF!</v>
      </c>
      <c r="E262" s="605" t="s">
        <v>337</v>
      </c>
      <c r="F262" s="606" t="str">
        <f t="shared" si="6"/>
        <v>='610.1'!C$33$</v>
      </c>
      <c r="G262" s="608" t="e" cm="1">
        <f t="array" aca="1" ref="G262" ca="1">INDIRECT("'"&amp;C262&amp;"'!C33")</f>
        <v>#REF!</v>
      </c>
      <c r="H262" s="607"/>
      <c r="I262" s="607" t="e" cm="1">
        <f t="array" aca="1" ref="I262" ca="1">INDIRECT("'"&amp;C262&amp;"'!N53")</f>
        <v>#REF!</v>
      </c>
      <c r="J262" s="607" t="e" cm="1">
        <f t="array" aca="1" ref="J262" ca="1">INDIRECT("'"&amp;C262&amp;"'!N73")</f>
        <v>#REF!</v>
      </c>
      <c r="K262" s="607" t="e" cm="1">
        <f t="array" aca="1" ref="K262" ca="1">INDIRECT("'"&amp;C262&amp;"'!N83")</f>
        <v>#REF!</v>
      </c>
      <c r="L262" s="607" t="e" cm="1">
        <f t="array" aca="1" ref="L262" ca="1">INDIRECT("'"&amp;C262&amp;"'!N98")</f>
        <v>#REF!</v>
      </c>
      <c r="M262" s="607" t="e" cm="1">
        <f t="array" aca="1" ref="M262" ca="1">INDIRECT("'"&amp;C262&amp;"'!N100")</f>
        <v>#REF!</v>
      </c>
      <c r="N262" s="635" t="e" cm="1">
        <f t="array" aca="1" ref="N262" ca="1">INDIRECT("'"&amp;C262&amp;"'!N110")</f>
        <v>#REF!</v>
      </c>
      <c r="O262" s="248"/>
      <c r="P262" s="249"/>
    </row>
    <row r="263" spans="2:16" s="15" customFormat="1" ht="35.1" customHeight="1">
      <c r="B263" s="543">
        <v>258</v>
      </c>
      <c r="C263" s="573" t="s">
        <v>595</v>
      </c>
      <c r="D263" s="605" t="e" cm="1">
        <f t="array" aca="1" ref="D263" ca="1">INDIRECT("'"&amp;C263&amp;"'!L33")</f>
        <v>#REF!</v>
      </c>
      <c r="E263" s="605" t="s">
        <v>337</v>
      </c>
      <c r="F263" s="606" t="str">
        <f t="shared" si="6"/>
        <v>='610.2'!C$33$</v>
      </c>
      <c r="G263" s="608" t="e" cm="1">
        <f t="array" aca="1" ref="G263" ca="1">INDIRECT("'"&amp;C263&amp;"'!C33")</f>
        <v>#REF!</v>
      </c>
      <c r="H263" s="607"/>
      <c r="I263" s="607" t="e" cm="1">
        <f t="array" aca="1" ref="I263" ca="1">INDIRECT("'"&amp;C263&amp;"'!N53")</f>
        <v>#REF!</v>
      </c>
      <c r="J263" s="607" t="e" cm="1">
        <f t="array" aca="1" ref="J263" ca="1">INDIRECT("'"&amp;C263&amp;"'!N73")</f>
        <v>#REF!</v>
      </c>
      <c r="K263" s="607" t="e" cm="1">
        <f t="array" aca="1" ref="K263" ca="1">INDIRECT("'"&amp;C263&amp;"'!N83")</f>
        <v>#REF!</v>
      </c>
      <c r="L263" s="607" t="e" cm="1">
        <f t="array" aca="1" ref="L263" ca="1">INDIRECT("'"&amp;C263&amp;"'!N98")</f>
        <v>#REF!</v>
      </c>
      <c r="M263" s="607" t="e" cm="1">
        <f t="array" aca="1" ref="M263" ca="1">INDIRECT("'"&amp;C263&amp;"'!N100")</f>
        <v>#REF!</v>
      </c>
      <c r="N263" s="635" t="e" cm="1">
        <f t="array" aca="1" ref="N263" ca="1">INDIRECT("'"&amp;C263&amp;"'!N110")</f>
        <v>#REF!</v>
      </c>
      <c r="O263" s="248"/>
      <c r="P263" s="249"/>
    </row>
    <row r="264" spans="2:16" s="15" customFormat="1" ht="35.1" customHeight="1">
      <c r="B264" s="543">
        <v>259</v>
      </c>
      <c r="C264" s="573" t="s">
        <v>596</v>
      </c>
      <c r="D264" s="605" t="e" cm="1">
        <f t="array" aca="1" ref="D264" ca="1">INDIRECT("'"&amp;C264&amp;"'!L33")</f>
        <v>#REF!</v>
      </c>
      <c r="E264" s="605" t="s">
        <v>337</v>
      </c>
      <c r="F264" s="606" t="str">
        <f t="shared" si="6"/>
        <v>='610.3'!C$33$</v>
      </c>
      <c r="G264" s="608" t="e" cm="1">
        <f t="array" aca="1" ref="G264" ca="1">INDIRECT("'"&amp;C264&amp;"'!C33")</f>
        <v>#REF!</v>
      </c>
      <c r="H264" s="607"/>
      <c r="I264" s="607" t="e" cm="1">
        <f t="array" aca="1" ref="I264" ca="1">INDIRECT("'"&amp;C264&amp;"'!N53")</f>
        <v>#REF!</v>
      </c>
      <c r="J264" s="607" t="e" cm="1">
        <f t="array" aca="1" ref="J264" ca="1">INDIRECT("'"&amp;C264&amp;"'!N73")</f>
        <v>#REF!</v>
      </c>
      <c r="K264" s="607" t="e" cm="1">
        <f t="array" aca="1" ref="K264" ca="1">INDIRECT("'"&amp;C264&amp;"'!N83")</f>
        <v>#REF!</v>
      </c>
      <c r="L264" s="607" t="e" cm="1">
        <f t="array" aca="1" ref="L264" ca="1">INDIRECT("'"&amp;C264&amp;"'!N98")</f>
        <v>#REF!</v>
      </c>
      <c r="M264" s="607" t="e" cm="1">
        <f t="array" aca="1" ref="M264" ca="1">INDIRECT("'"&amp;C264&amp;"'!N100")</f>
        <v>#REF!</v>
      </c>
      <c r="N264" s="635" t="e" cm="1">
        <f t="array" aca="1" ref="N264" ca="1">INDIRECT("'"&amp;C264&amp;"'!N110")</f>
        <v>#REF!</v>
      </c>
      <c r="O264" s="248"/>
      <c r="P264" s="249"/>
    </row>
    <row r="265" spans="2:16" s="15" customFormat="1" ht="35.1" customHeight="1">
      <c r="B265" s="543">
        <v>260</v>
      </c>
      <c r="C265" s="573" t="s">
        <v>597</v>
      </c>
      <c r="D265" s="605" t="e" cm="1">
        <f t="array" aca="1" ref="D265" ca="1">INDIRECT("'"&amp;C265&amp;"'!L33")</f>
        <v>#REF!</v>
      </c>
      <c r="E265" s="605" t="s">
        <v>337</v>
      </c>
      <c r="F265" s="606" t="str">
        <f t="shared" si="6"/>
        <v>='610.4'!C$33$</v>
      </c>
      <c r="G265" s="608" t="e" cm="1">
        <f t="array" aca="1" ref="G265" ca="1">INDIRECT("'"&amp;C265&amp;"'!C33")</f>
        <v>#REF!</v>
      </c>
      <c r="H265" s="607"/>
      <c r="I265" s="607" t="e" cm="1">
        <f t="array" aca="1" ref="I265" ca="1">INDIRECT("'"&amp;C265&amp;"'!N53")</f>
        <v>#REF!</v>
      </c>
      <c r="J265" s="607" t="e" cm="1">
        <f t="array" aca="1" ref="J265" ca="1">INDIRECT("'"&amp;C265&amp;"'!N73")</f>
        <v>#REF!</v>
      </c>
      <c r="K265" s="607" t="e" cm="1">
        <f t="array" aca="1" ref="K265" ca="1">INDIRECT("'"&amp;C265&amp;"'!N83")</f>
        <v>#REF!</v>
      </c>
      <c r="L265" s="607" t="e" cm="1">
        <f t="array" aca="1" ref="L265" ca="1">INDIRECT("'"&amp;C265&amp;"'!N98")</f>
        <v>#REF!</v>
      </c>
      <c r="M265" s="607" t="e" cm="1">
        <f t="array" aca="1" ref="M265" ca="1">INDIRECT("'"&amp;C265&amp;"'!N100")</f>
        <v>#REF!</v>
      </c>
      <c r="N265" s="635" t="e" cm="1">
        <f t="array" aca="1" ref="N265" ca="1">INDIRECT("'"&amp;C265&amp;"'!N110")</f>
        <v>#REF!</v>
      </c>
      <c r="O265" s="248"/>
      <c r="P265" s="249"/>
    </row>
    <row r="266" spans="2:16" s="15" customFormat="1" ht="35.1" customHeight="1">
      <c r="B266" s="543">
        <v>261</v>
      </c>
      <c r="C266" s="573" t="s">
        <v>598</v>
      </c>
      <c r="D266" s="605" t="e" cm="1">
        <f t="array" aca="1" ref="D266" ca="1">INDIRECT("'"&amp;C266&amp;"'!L33")</f>
        <v>#REF!</v>
      </c>
      <c r="E266" s="605" t="s">
        <v>337</v>
      </c>
      <c r="F266" s="606" t="str">
        <f t="shared" si="6"/>
        <v>='610.5'!C$33$</v>
      </c>
      <c r="G266" s="608" t="e" cm="1">
        <f t="array" aca="1" ref="G266" ca="1">INDIRECT("'"&amp;C266&amp;"'!C33")</f>
        <v>#REF!</v>
      </c>
      <c r="H266" s="607"/>
      <c r="I266" s="607" t="e" cm="1">
        <f t="array" aca="1" ref="I266" ca="1">INDIRECT("'"&amp;C266&amp;"'!N53")</f>
        <v>#REF!</v>
      </c>
      <c r="J266" s="607" t="e" cm="1">
        <f t="array" aca="1" ref="J266" ca="1">INDIRECT("'"&amp;C266&amp;"'!N73")</f>
        <v>#REF!</v>
      </c>
      <c r="K266" s="607" t="e" cm="1">
        <f t="array" aca="1" ref="K266" ca="1">INDIRECT("'"&amp;C266&amp;"'!N83")</f>
        <v>#REF!</v>
      </c>
      <c r="L266" s="607" t="e" cm="1">
        <f t="array" aca="1" ref="L266" ca="1">INDIRECT("'"&amp;C266&amp;"'!N98")</f>
        <v>#REF!</v>
      </c>
      <c r="M266" s="607" t="e" cm="1">
        <f t="array" aca="1" ref="M266" ca="1">INDIRECT("'"&amp;C266&amp;"'!N100")</f>
        <v>#REF!</v>
      </c>
      <c r="N266" s="635" t="e" cm="1">
        <f t="array" aca="1" ref="N266" ca="1">INDIRECT("'"&amp;C266&amp;"'!N110")</f>
        <v>#REF!</v>
      </c>
      <c r="O266" s="248"/>
      <c r="P266" s="249"/>
    </row>
    <row r="267" spans="2:16" s="15" customFormat="1" ht="35.1" customHeight="1">
      <c r="B267" s="543">
        <v>262</v>
      </c>
      <c r="C267" s="573" t="s">
        <v>599</v>
      </c>
      <c r="D267" s="605" t="e" cm="1">
        <f t="array" aca="1" ref="D267" ca="1">INDIRECT("'"&amp;C267&amp;"'!L33")</f>
        <v>#REF!</v>
      </c>
      <c r="E267" s="605" t="s">
        <v>337</v>
      </c>
      <c r="F267" s="606" t="str">
        <f t="shared" si="6"/>
        <v>='610.6'!C$33$</v>
      </c>
      <c r="G267" s="608" t="e" cm="1">
        <f t="array" aca="1" ref="G267" ca="1">INDIRECT("'"&amp;C267&amp;"'!C33")</f>
        <v>#REF!</v>
      </c>
      <c r="H267" s="607"/>
      <c r="I267" s="607" t="e" cm="1">
        <f t="array" aca="1" ref="I267" ca="1">INDIRECT("'"&amp;C267&amp;"'!N53")</f>
        <v>#REF!</v>
      </c>
      <c r="J267" s="607" t="e" cm="1">
        <f t="array" aca="1" ref="J267" ca="1">INDIRECT("'"&amp;C267&amp;"'!N73")</f>
        <v>#REF!</v>
      </c>
      <c r="K267" s="607" t="e" cm="1">
        <f t="array" aca="1" ref="K267" ca="1">INDIRECT("'"&amp;C267&amp;"'!N83")</f>
        <v>#REF!</v>
      </c>
      <c r="L267" s="607" t="e" cm="1">
        <f t="array" aca="1" ref="L267" ca="1">INDIRECT("'"&amp;C267&amp;"'!N98")</f>
        <v>#REF!</v>
      </c>
      <c r="M267" s="607" t="e" cm="1">
        <f t="array" aca="1" ref="M267" ca="1">INDIRECT("'"&amp;C267&amp;"'!N100")</f>
        <v>#REF!</v>
      </c>
      <c r="N267" s="635" t="e" cm="1">
        <f t="array" aca="1" ref="N267" ca="1">INDIRECT("'"&amp;C267&amp;"'!N110")</f>
        <v>#REF!</v>
      </c>
      <c r="O267" s="248"/>
      <c r="P267" s="249"/>
    </row>
    <row r="268" spans="2:16" s="15" customFormat="1" ht="35.1" customHeight="1">
      <c r="B268" s="543">
        <v>263</v>
      </c>
      <c r="C268" s="573" t="s">
        <v>600</v>
      </c>
      <c r="D268" s="605" t="e" cm="1">
        <f t="array" aca="1" ref="D268" ca="1">INDIRECT("'"&amp;C268&amp;"'!L33")</f>
        <v>#REF!</v>
      </c>
      <c r="E268" s="605"/>
      <c r="F268" s="606"/>
      <c r="G268" s="608" t="e" cm="1">
        <f t="array" aca="1" ref="G268" ca="1">INDIRECT("'"&amp;C268&amp;"'!C33")</f>
        <v>#REF!</v>
      </c>
      <c r="H268" s="607"/>
      <c r="I268" s="607" t="e" cm="1">
        <f t="array" aca="1" ref="I268" ca="1">INDIRECT("'"&amp;C268&amp;"'!N53")</f>
        <v>#REF!</v>
      </c>
      <c r="J268" s="607" t="e" cm="1">
        <f t="array" aca="1" ref="J268" ca="1">INDIRECT("'"&amp;C268&amp;"'!N73")</f>
        <v>#REF!</v>
      </c>
      <c r="K268" s="607" t="e" cm="1">
        <f t="array" aca="1" ref="K268" ca="1">INDIRECT("'"&amp;C268&amp;"'!N83")</f>
        <v>#REF!</v>
      </c>
      <c r="L268" s="607" t="e" cm="1">
        <f t="array" aca="1" ref="L268" ca="1">INDIRECT("'"&amp;C268&amp;"'!N98")</f>
        <v>#REF!</v>
      </c>
      <c r="M268" s="607" t="e" cm="1">
        <f t="array" aca="1" ref="M268" ca="1">INDIRECT("'"&amp;C268&amp;"'!N100")</f>
        <v>#REF!</v>
      </c>
      <c r="N268" s="635" t="e" cm="1">
        <f t="array" aca="1" ref="N268" ca="1">INDIRECT("'"&amp;C268&amp;"'!N110")</f>
        <v>#REF!</v>
      </c>
      <c r="O268" s="248"/>
      <c r="P268" s="249"/>
    </row>
    <row r="269" spans="2:16" s="15" customFormat="1" ht="35.1" customHeight="1">
      <c r="B269" s="543">
        <v>264</v>
      </c>
      <c r="C269" s="573" t="s">
        <v>601</v>
      </c>
      <c r="D269" s="605" t="e" cm="1">
        <f t="array" aca="1" ref="D269" ca="1">INDIRECT("'"&amp;C269&amp;"'!L33")</f>
        <v>#REF!</v>
      </c>
      <c r="E269" s="605"/>
      <c r="F269" s="606"/>
      <c r="G269" s="608" t="e" cm="1">
        <f t="array" aca="1" ref="G269" ca="1">INDIRECT("'"&amp;C269&amp;"'!C33")</f>
        <v>#REF!</v>
      </c>
      <c r="H269" s="607"/>
      <c r="I269" s="607" t="e" cm="1">
        <f t="array" aca="1" ref="I269" ca="1">INDIRECT("'"&amp;C269&amp;"'!N53")</f>
        <v>#REF!</v>
      </c>
      <c r="J269" s="607" t="e" cm="1">
        <f t="array" aca="1" ref="J269" ca="1">INDIRECT("'"&amp;C269&amp;"'!N73")</f>
        <v>#REF!</v>
      </c>
      <c r="K269" s="607" t="e" cm="1">
        <f t="array" aca="1" ref="K269" ca="1">INDIRECT("'"&amp;C269&amp;"'!N83")</f>
        <v>#REF!</v>
      </c>
      <c r="L269" s="607" t="e" cm="1">
        <f t="array" aca="1" ref="L269" ca="1">INDIRECT("'"&amp;C269&amp;"'!N98")</f>
        <v>#REF!</v>
      </c>
      <c r="M269" s="607" t="e" cm="1">
        <f t="array" aca="1" ref="M269" ca="1">INDIRECT("'"&amp;C269&amp;"'!N100")</f>
        <v>#REF!</v>
      </c>
      <c r="N269" s="635" t="e" cm="1">
        <f t="array" aca="1" ref="N269" ca="1">INDIRECT("'"&amp;C269&amp;"'!N110")</f>
        <v>#REF!</v>
      </c>
      <c r="O269" s="248"/>
      <c r="P269" s="249"/>
    </row>
    <row r="270" spans="2:16" s="15" customFormat="1" ht="35.1" customHeight="1">
      <c r="B270" s="543">
        <v>265</v>
      </c>
      <c r="C270" s="573" t="s">
        <v>602</v>
      </c>
      <c r="D270" s="605" t="e" cm="1">
        <f t="array" aca="1" ref="D270" ca="1">INDIRECT("'"&amp;C270&amp;"'!L33")</f>
        <v>#REF!</v>
      </c>
      <c r="E270" s="605"/>
      <c r="F270" s="606"/>
      <c r="G270" s="608" t="e" cm="1">
        <f t="array" aca="1" ref="G270" ca="1">INDIRECT("'"&amp;C270&amp;"'!C33")</f>
        <v>#REF!</v>
      </c>
      <c r="H270" s="607"/>
      <c r="I270" s="607" t="e" cm="1">
        <f t="array" aca="1" ref="I270" ca="1">INDIRECT("'"&amp;C270&amp;"'!N53")</f>
        <v>#REF!</v>
      </c>
      <c r="J270" s="607" t="e" cm="1">
        <f t="array" aca="1" ref="J270" ca="1">INDIRECT("'"&amp;C270&amp;"'!N73")</f>
        <v>#REF!</v>
      </c>
      <c r="K270" s="607" t="e" cm="1">
        <f t="array" aca="1" ref="K270" ca="1">INDIRECT("'"&amp;C270&amp;"'!N83")</f>
        <v>#REF!</v>
      </c>
      <c r="L270" s="607" t="e" cm="1">
        <f t="array" aca="1" ref="L270" ca="1">INDIRECT("'"&amp;C270&amp;"'!N98")</f>
        <v>#REF!</v>
      </c>
      <c r="M270" s="607" t="e" cm="1">
        <f t="array" aca="1" ref="M270" ca="1">INDIRECT("'"&amp;C270&amp;"'!N100")</f>
        <v>#REF!</v>
      </c>
      <c r="N270" s="635" t="e" cm="1">
        <f t="array" aca="1" ref="N270" ca="1">INDIRECT("'"&amp;C270&amp;"'!N110")</f>
        <v>#REF!</v>
      </c>
      <c r="O270" s="248"/>
      <c r="P270" s="249"/>
    </row>
    <row r="271" spans="2:16" s="15" customFormat="1" ht="35.1" customHeight="1">
      <c r="B271" s="543">
        <v>266</v>
      </c>
      <c r="C271" s="573" t="s">
        <v>603</v>
      </c>
      <c r="D271" s="605" t="e" cm="1">
        <f t="array" aca="1" ref="D271" ca="1">INDIRECT("'"&amp;C271&amp;"'!L33")</f>
        <v>#REF!</v>
      </c>
      <c r="E271" s="605"/>
      <c r="F271" s="606"/>
      <c r="G271" s="608" t="e" cm="1">
        <f t="array" aca="1" ref="G271" ca="1">INDIRECT("'"&amp;C271&amp;"'!C33")</f>
        <v>#REF!</v>
      </c>
      <c r="H271" s="607"/>
      <c r="I271" s="607" t="e" cm="1">
        <f t="array" aca="1" ref="I271" ca="1">INDIRECT("'"&amp;C271&amp;"'!N53")</f>
        <v>#REF!</v>
      </c>
      <c r="J271" s="607" t="e" cm="1">
        <f t="array" aca="1" ref="J271" ca="1">INDIRECT("'"&amp;C271&amp;"'!N73")</f>
        <v>#REF!</v>
      </c>
      <c r="K271" s="607" t="e" cm="1">
        <f t="array" aca="1" ref="K271" ca="1">INDIRECT("'"&amp;C271&amp;"'!N83")</f>
        <v>#REF!</v>
      </c>
      <c r="L271" s="607" t="e" cm="1">
        <f t="array" aca="1" ref="L271" ca="1">INDIRECT("'"&amp;C271&amp;"'!N98")</f>
        <v>#REF!</v>
      </c>
      <c r="M271" s="607" t="e" cm="1">
        <f t="array" aca="1" ref="M271" ca="1">INDIRECT("'"&amp;C271&amp;"'!N100")</f>
        <v>#REF!</v>
      </c>
      <c r="N271" s="635" t="e" cm="1">
        <f t="array" aca="1" ref="N271" ca="1">INDIRECT("'"&amp;C271&amp;"'!N110")</f>
        <v>#REF!</v>
      </c>
      <c r="O271" s="248"/>
      <c r="P271" s="249"/>
    </row>
    <row r="272" spans="2:16" s="15" customFormat="1" ht="35.1" customHeight="1">
      <c r="B272" s="543">
        <v>267</v>
      </c>
      <c r="C272" s="573" t="s">
        <v>604</v>
      </c>
      <c r="D272" s="605" t="e" cm="1">
        <f t="array" aca="1" ref="D272" ca="1">INDIRECT("'"&amp;C272&amp;"'!L33")</f>
        <v>#REF!</v>
      </c>
      <c r="E272" s="605"/>
      <c r="F272" s="606"/>
      <c r="G272" s="608" t="e" cm="1">
        <f t="array" aca="1" ref="G272" ca="1">INDIRECT("'"&amp;C272&amp;"'!C33")</f>
        <v>#REF!</v>
      </c>
      <c r="H272" s="607"/>
      <c r="I272" s="607" t="e" cm="1">
        <f t="array" aca="1" ref="I272" ca="1">INDIRECT("'"&amp;C272&amp;"'!N53")</f>
        <v>#REF!</v>
      </c>
      <c r="J272" s="607" t="e" cm="1">
        <f t="array" aca="1" ref="J272" ca="1">INDIRECT("'"&amp;C272&amp;"'!N73")</f>
        <v>#REF!</v>
      </c>
      <c r="K272" s="607" t="e" cm="1">
        <f t="array" aca="1" ref="K272" ca="1">INDIRECT("'"&amp;C272&amp;"'!N83")</f>
        <v>#REF!</v>
      </c>
      <c r="L272" s="607" t="e" cm="1">
        <f t="array" aca="1" ref="L272" ca="1">INDIRECT("'"&amp;C272&amp;"'!N98")</f>
        <v>#REF!</v>
      </c>
      <c r="M272" s="607" t="e" cm="1">
        <f t="array" aca="1" ref="M272" ca="1">INDIRECT("'"&amp;C272&amp;"'!N100")</f>
        <v>#REF!</v>
      </c>
      <c r="N272" s="635" t="e" cm="1">
        <f t="array" aca="1" ref="N272" ca="1">INDIRECT("'"&amp;C272&amp;"'!N110")</f>
        <v>#REF!</v>
      </c>
      <c r="O272" s="248"/>
      <c r="P272" s="249"/>
    </row>
    <row r="273" spans="2:16" s="15" customFormat="1" ht="35.1" customHeight="1">
      <c r="B273" s="543">
        <v>268</v>
      </c>
      <c r="C273" s="573" t="s">
        <v>605</v>
      </c>
      <c r="D273" s="605" t="e" cm="1">
        <f t="array" aca="1" ref="D273" ca="1">INDIRECT("'"&amp;C273&amp;"'!L33")</f>
        <v>#REF!</v>
      </c>
      <c r="E273" s="605"/>
      <c r="F273" s="606"/>
      <c r="G273" s="608" t="e" cm="1">
        <f t="array" aca="1" ref="G273" ca="1">INDIRECT("'"&amp;C273&amp;"'!C33")</f>
        <v>#REF!</v>
      </c>
      <c r="H273" s="607"/>
      <c r="I273" s="607" t="e" cm="1">
        <f t="array" aca="1" ref="I273" ca="1">INDIRECT("'"&amp;C273&amp;"'!N53")</f>
        <v>#REF!</v>
      </c>
      <c r="J273" s="607" t="e" cm="1">
        <f t="array" aca="1" ref="J273" ca="1">INDIRECT("'"&amp;C273&amp;"'!N73")</f>
        <v>#REF!</v>
      </c>
      <c r="K273" s="607" t="e" cm="1">
        <f t="array" aca="1" ref="K273" ca="1">INDIRECT("'"&amp;C273&amp;"'!N83")</f>
        <v>#REF!</v>
      </c>
      <c r="L273" s="607" t="e" cm="1">
        <f t="array" aca="1" ref="L273" ca="1">INDIRECT("'"&amp;C273&amp;"'!N98")</f>
        <v>#REF!</v>
      </c>
      <c r="M273" s="607" t="e" cm="1">
        <f t="array" aca="1" ref="M273" ca="1">INDIRECT("'"&amp;C273&amp;"'!N100")</f>
        <v>#REF!</v>
      </c>
      <c r="N273" s="635" t="e" cm="1">
        <f t="array" aca="1" ref="N273" ca="1">INDIRECT("'"&amp;C273&amp;"'!N110")</f>
        <v>#REF!</v>
      </c>
      <c r="O273" s="248"/>
      <c r="P273" s="249"/>
    </row>
    <row r="274" spans="2:16" s="15" customFormat="1" ht="35.1" customHeight="1">
      <c r="B274" s="543">
        <v>269</v>
      </c>
      <c r="C274" s="573" t="s">
        <v>606</v>
      </c>
      <c r="D274" s="605" t="e" cm="1">
        <f t="array" aca="1" ref="D274" ca="1">INDIRECT("'"&amp;C274&amp;"'!L33")</f>
        <v>#REF!</v>
      </c>
      <c r="E274" s="605"/>
      <c r="F274" s="606"/>
      <c r="G274" s="608" t="e" cm="1">
        <f t="array" aca="1" ref="G274" ca="1">INDIRECT("'"&amp;C274&amp;"'!C33")</f>
        <v>#REF!</v>
      </c>
      <c r="H274" s="607"/>
      <c r="I274" s="607" t="e" cm="1">
        <f t="array" aca="1" ref="I274" ca="1">INDIRECT("'"&amp;C274&amp;"'!N53")</f>
        <v>#REF!</v>
      </c>
      <c r="J274" s="607" t="e" cm="1">
        <f t="array" aca="1" ref="J274" ca="1">INDIRECT("'"&amp;C274&amp;"'!N73")</f>
        <v>#REF!</v>
      </c>
      <c r="K274" s="607" t="e" cm="1">
        <f t="array" aca="1" ref="K274" ca="1">INDIRECT("'"&amp;C274&amp;"'!N83")</f>
        <v>#REF!</v>
      </c>
      <c r="L274" s="607" t="e" cm="1">
        <f t="array" aca="1" ref="L274" ca="1">INDIRECT("'"&amp;C274&amp;"'!N98")</f>
        <v>#REF!</v>
      </c>
      <c r="M274" s="607" t="e" cm="1">
        <f t="array" aca="1" ref="M274" ca="1">INDIRECT("'"&amp;C274&amp;"'!N100")</f>
        <v>#REF!</v>
      </c>
      <c r="N274" s="635" t="e" cm="1">
        <f t="array" aca="1" ref="N274" ca="1">INDIRECT("'"&amp;C274&amp;"'!N110")</f>
        <v>#REF!</v>
      </c>
      <c r="O274" s="248"/>
      <c r="P274" s="249"/>
    </row>
    <row r="275" spans="2:16" s="15" customFormat="1" ht="35.1" customHeight="1">
      <c r="B275" s="543">
        <v>270</v>
      </c>
      <c r="C275" s="573" t="s">
        <v>607</v>
      </c>
      <c r="D275" s="605" t="e" cm="1">
        <f t="array" aca="1" ref="D275" ca="1">INDIRECT("'"&amp;C275&amp;"'!L33")</f>
        <v>#REF!</v>
      </c>
      <c r="E275" s="605"/>
      <c r="F275" s="606"/>
      <c r="G275" s="608" t="e" cm="1">
        <f t="array" aca="1" ref="G275" ca="1">INDIRECT("'"&amp;C275&amp;"'!C33")</f>
        <v>#REF!</v>
      </c>
      <c r="H275" s="607"/>
      <c r="I275" s="607" t="e" cm="1">
        <f t="array" aca="1" ref="I275" ca="1">INDIRECT("'"&amp;C275&amp;"'!N53")</f>
        <v>#REF!</v>
      </c>
      <c r="J275" s="607" t="e" cm="1">
        <f t="array" aca="1" ref="J275" ca="1">INDIRECT("'"&amp;C275&amp;"'!N73")</f>
        <v>#REF!</v>
      </c>
      <c r="K275" s="607" t="e" cm="1">
        <f t="array" aca="1" ref="K275" ca="1">INDIRECT("'"&amp;C275&amp;"'!N83")</f>
        <v>#REF!</v>
      </c>
      <c r="L275" s="607" t="e" cm="1">
        <f t="array" aca="1" ref="L275" ca="1">INDIRECT("'"&amp;C275&amp;"'!N98")</f>
        <v>#REF!</v>
      </c>
      <c r="M275" s="607" t="e" cm="1">
        <f t="array" aca="1" ref="M275" ca="1">INDIRECT("'"&amp;C275&amp;"'!N100")</f>
        <v>#REF!</v>
      </c>
      <c r="N275" s="635" t="e" cm="1">
        <f t="array" aca="1" ref="N275" ca="1">INDIRECT("'"&amp;C275&amp;"'!N110")</f>
        <v>#REF!</v>
      </c>
      <c r="O275" s="248"/>
      <c r="P275" s="249"/>
    </row>
    <row r="276" spans="2:16" s="15" customFormat="1" ht="35.1" customHeight="1">
      <c r="B276" s="543">
        <v>271</v>
      </c>
      <c r="C276" s="573" t="s">
        <v>608</v>
      </c>
      <c r="D276" s="605" t="e" cm="1">
        <f t="array" aca="1" ref="D276" ca="1">INDIRECT("'"&amp;C276&amp;"'!L33")</f>
        <v>#REF!</v>
      </c>
      <c r="E276" s="605" t="s">
        <v>337</v>
      </c>
      <c r="F276" s="606" t="str">
        <f t="shared" si="6"/>
        <v>='620.1'!C$33$</v>
      </c>
      <c r="G276" s="608" t="e" cm="1">
        <f t="array" aca="1" ref="G276" ca="1">INDIRECT("'"&amp;C276&amp;"'!C33")</f>
        <v>#REF!</v>
      </c>
      <c r="H276" s="607"/>
      <c r="I276" s="607" t="e" cm="1">
        <f t="array" aca="1" ref="I276" ca="1">INDIRECT("'"&amp;C276&amp;"'!N53")</f>
        <v>#REF!</v>
      </c>
      <c r="J276" s="607" t="e" cm="1">
        <f t="array" aca="1" ref="J276" ca="1">INDIRECT("'"&amp;C276&amp;"'!N73")</f>
        <v>#REF!</v>
      </c>
      <c r="K276" s="607" t="e" cm="1">
        <f t="array" aca="1" ref="K276" ca="1">INDIRECT("'"&amp;C276&amp;"'!N83")</f>
        <v>#REF!</v>
      </c>
      <c r="L276" s="607" t="e" cm="1">
        <f t="array" aca="1" ref="L276" ca="1">INDIRECT("'"&amp;C276&amp;"'!N98")</f>
        <v>#REF!</v>
      </c>
      <c r="M276" s="607" t="e" cm="1">
        <f t="array" aca="1" ref="M276" ca="1">INDIRECT("'"&amp;C276&amp;"'!N100")</f>
        <v>#REF!</v>
      </c>
      <c r="N276" s="635" t="e" cm="1">
        <f t="array" aca="1" ref="N276" ca="1">INDIRECT("'"&amp;C276&amp;"'!N110")</f>
        <v>#REF!</v>
      </c>
      <c r="O276" s="248"/>
      <c r="P276" s="249"/>
    </row>
    <row r="277" spans="2:16" s="15" customFormat="1" ht="35.1" customHeight="1">
      <c r="B277" s="543">
        <v>272</v>
      </c>
      <c r="C277" s="573" t="s">
        <v>609</v>
      </c>
      <c r="D277" s="605" t="e" cm="1">
        <f t="array" aca="1" ref="D277" ca="1">INDIRECT("'"&amp;C277&amp;"'!L33")</f>
        <v>#REF!</v>
      </c>
      <c r="E277" s="605" t="s">
        <v>337</v>
      </c>
      <c r="F277" s="606" t="str">
        <f t="shared" si="6"/>
        <v>='620.2'!C$33$</v>
      </c>
      <c r="G277" s="608" t="e" cm="1">
        <f t="array" aca="1" ref="G277" ca="1">INDIRECT("'"&amp;C277&amp;"'!C33")</f>
        <v>#REF!</v>
      </c>
      <c r="H277" s="607"/>
      <c r="I277" s="607" t="e" cm="1">
        <f t="array" aca="1" ref="I277" ca="1">INDIRECT("'"&amp;C277&amp;"'!N53")</f>
        <v>#REF!</v>
      </c>
      <c r="J277" s="607" t="e" cm="1">
        <f t="array" aca="1" ref="J277" ca="1">INDIRECT("'"&amp;C277&amp;"'!N73")</f>
        <v>#REF!</v>
      </c>
      <c r="K277" s="607" t="e" cm="1">
        <f t="array" aca="1" ref="K277" ca="1">INDIRECT("'"&amp;C277&amp;"'!N83")</f>
        <v>#REF!</v>
      </c>
      <c r="L277" s="607" t="e" cm="1">
        <f t="array" aca="1" ref="L277" ca="1">INDIRECT("'"&amp;C277&amp;"'!N98")</f>
        <v>#REF!</v>
      </c>
      <c r="M277" s="607" t="e" cm="1">
        <f t="array" aca="1" ref="M277" ca="1">INDIRECT("'"&amp;C277&amp;"'!N100")</f>
        <v>#REF!</v>
      </c>
      <c r="N277" s="635" t="e" cm="1">
        <f t="array" aca="1" ref="N277" ca="1">INDIRECT("'"&amp;C277&amp;"'!N110")</f>
        <v>#REF!</v>
      </c>
      <c r="O277" s="248"/>
      <c r="P277" s="249"/>
    </row>
    <row r="278" spans="2:16" s="15" customFormat="1" ht="20.100000000000001" customHeight="1">
      <c r="B278" s="543">
        <v>273</v>
      </c>
      <c r="C278" s="573" t="s">
        <v>610</v>
      </c>
      <c r="D278" s="605" t="str" cm="1">
        <f t="array" aca="1" ref="D278" ca="1">INDIRECT("'"&amp;C278&amp;"'!L33")</f>
        <v>u</v>
      </c>
      <c r="E278" s="605" t="s">
        <v>337</v>
      </c>
      <c r="F278" s="606" t="str">
        <f t="shared" si="6"/>
        <v>='620.3'!C$33$</v>
      </c>
      <c r="G278" s="608" t="str" cm="1">
        <f t="array" aca="1" ref="G278" ca="1">INDIRECT("'"&amp;C278&amp;"'!C33")</f>
        <v xml:space="preserve">PRUEBA DE CARGA TIPO ______ 
</v>
      </c>
      <c r="H278" s="607"/>
      <c r="I278" s="607" cm="1">
        <f t="array" aca="1" ref="I278" ca="1">INDIRECT("'"&amp;C278&amp;"'!N53")</f>
        <v>0</v>
      </c>
      <c r="J278" s="607" cm="1">
        <f t="array" aca="1" ref="J278" ca="1">INDIRECT("'"&amp;C278&amp;"'!N73")</f>
        <v>0</v>
      </c>
      <c r="K278" s="607" cm="1">
        <f t="array" aca="1" ref="K278" ca="1">INDIRECT("'"&amp;C278&amp;"'!N83")</f>
        <v>0</v>
      </c>
      <c r="L278" s="607" cm="1">
        <f t="array" aca="1" ref="L278" ca="1">INDIRECT("'"&amp;C278&amp;"'!N98")</f>
        <v>0</v>
      </c>
      <c r="M278" s="607" cm="1">
        <f t="array" aca="1" ref="M278" ca="1">INDIRECT("'"&amp;C278&amp;"'!N100")</f>
        <v>0</v>
      </c>
      <c r="N278" s="635" cm="1">
        <f t="array" aca="1" ref="N278" ca="1">INDIRECT("'"&amp;C278&amp;"'!N110")</f>
        <v>0</v>
      </c>
      <c r="O278" s="248"/>
      <c r="P278" s="249"/>
    </row>
    <row r="279" spans="2:16" s="15" customFormat="1" ht="35.1" customHeight="1">
      <c r="B279" s="543">
        <v>274</v>
      </c>
      <c r="C279" s="573" t="s">
        <v>611</v>
      </c>
      <c r="D279" s="605" t="e" cm="1">
        <f t="array" aca="1" ref="D279" ca="1">INDIRECT("'"&amp;C279&amp;"'!L33")</f>
        <v>#REF!</v>
      </c>
      <c r="E279" s="605" t="s">
        <v>337</v>
      </c>
      <c r="F279" s="606" t="str">
        <f t="shared" si="6"/>
        <v>='621.1.1'!C$33$</v>
      </c>
      <c r="G279" s="608" t="e" cm="1">
        <f t="array" aca="1" ref="G279" ca="1">INDIRECT("'"&amp;C279&amp;"'!C33")</f>
        <v>#REF!</v>
      </c>
      <c r="H279" s="607"/>
      <c r="I279" s="607" t="e" cm="1">
        <f t="array" aca="1" ref="I279" ca="1">INDIRECT("'"&amp;C279&amp;"'!N53")</f>
        <v>#REF!</v>
      </c>
      <c r="J279" s="607" t="e" cm="1">
        <f t="array" aca="1" ref="J279" ca="1">INDIRECT("'"&amp;C279&amp;"'!N73")</f>
        <v>#REF!</v>
      </c>
      <c r="K279" s="607" t="e" cm="1">
        <f t="array" aca="1" ref="K279" ca="1">INDIRECT("'"&amp;C279&amp;"'!N83")</f>
        <v>#REF!</v>
      </c>
      <c r="L279" s="607" t="e" cm="1">
        <f t="array" aca="1" ref="L279" ca="1">INDIRECT("'"&amp;C279&amp;"'!N98")</f>
        <v>#REF!</v>
      </c>
      <c r="M279" s="607" t="e" cm="1">
        <f t="array" aca="1" ref="M279" ca="1">INDIRECT("'"&amp;C279&amp;"'!N100")</f>
        <v>#REF!</v>
      </c>
      <c r="N279" s="635" t="e" cm="1">
        <f t="array" aca="1" ref="N279" ca="1">INDIRECT("'"&amp;C279&amp;"'!N110")</f>
        <v>#REF!</v>
      </c>
      <c r="O279" s="248"/>
      <c r="P279" s="249"/>
    </row>
    <row r="280" spans="2:16" s="15" customFormat="1" ht="35.1" customHeight="1">
      <c r="B280" s="543">
        <v>275</v>
      </c>
      <c r="C280" s="573" t="s">
        <v>612</v>
      </c>
      <c r="D280" s="605" t="e" cm="1">
        <f t="array" aca="1" ref="D280" ca="1">INDIRECT("'"&amp;C280&amp;"'!L33")</f>
        <v>#REF!</v>
      </c>
      <c r="E280" s="605" t="s">
        <v>337</v>
      </c>
      <c r="F280" s="606" t="str">
        <f t="shared" si="6"/>
        <v>='621.1.2'!C$33$</v>
      </c>
      <c r="G280" s="608" t="e" cm="1">
        <f t="array" aca="1" ref="G280" ca="1">INDIRECT("'"&amp;C280&amp;"'!C33")</f>
        <v>#REF!</v>
      </c>
      <c r="H280" s="607"/>
      <c r="I280" s="607" t="e" cm="1">
        <f t="array" aca="1" ref="I280" ca="1">INDIRECT("'"&amp;C280&amp;"'!N53")</f>
        <v>#REF!</v>
      </c>
      <c r="J280" s="607" t="e" cm="1">
        <f t="array" aca="1" ref="J280" ca="1">INDIRECT("'"&amp;C280&amp;"'!N73")</f>
        <v>#REF!</v>
      </c>
      <c r="K280" s="607" t="e" cm="1">
        <f t="array" aca="1" ref="K280" ca="1">INDIRECT("'"&amp;C280&amp;"'!N83")</f>
        <v>#REF!</v>
      </c>
      <c r="L280" s="607" t="e" cm="1">
        <f t="array" aca="1" ref="L280" ca="1">INDIRECT("'"&amp;C280&amp;"'!N98")</f>
        <v>#REF!</v>
      </c>
      <c r="M280" s="607" t="e" cm="1">
        <f t="array" aca="1" ref="M280" ca="1">INDIRECT("'"&amp;C280&amp;"'!N100")</f>
        <v>#REF!</v>
      </c>
      <c r="N280" s="635" t="e" cm="1">
        <f t="array" aca="1" ref="N280" ca="1">INDIRECT("'"&amp;C280&amp;"'!N110")</f>
        <v>#REF!</v>
      </c>
      <c r="O280" s="248"/>
      <c r="P280" s="249"/>
    </row>
    <row r="281" spans="2:16" s="15" customFormat="1" ht="20.100000000000001" customHeight="1">
      <c r="B281" s="543">
        <v>276</v>
      </c>
      <c r="C281" s="573" t="s">
        <v>613</v>
      </c>
      <c r="D281" s="605" t="e" cm="1">
        <f t="array" aca="1" ref="D281" ca="1">INDIRECT("'"&amp;C281&amp;"'!L33")</f>
        <v>#REF!</v>
      </c>
      <c r="E281" s="605" t="s">
        <v>337</v>
      </c>
      <c r="F281" s="606" t="str">
        <f t="shared" si="6"/>
        <v>='621.2'!C$33$</v>
      </c>
      <c r="G281" s="608" t="e" cm="1">
        <f t="array" aca="1" ref="G281" ca="1">INDIRECT("'"&amp;C281&amp;"'!C33")</f>
        <v>#REF!</v>
      </c>
      <c r="H281" s="607"/>
      <c r="I281" s="607" t="e" cm="1">
        <f t="array" aca="1" ref="I281" ca="1">INDIRECT("'"&amp;C281&amp;"'!N53")</f>
        <v>#REF!</v>
      </c>
      <c r="J281" s="607" t="e" cm="1">
        <f t="array" aca="1" ref="J281" ca="1">INDIRECT("'"&amp;C281&amp;"'!N73")</f>
        <v>#REF!</v>
      </c>
      <c r="K281" s="607" t="e" cm="1">
        <f t="array" aca="1" ref="K281" ca="1">INDIRECT("'"&amp;C281&amp;"'!N83")</f>
        <v>#REF!</v>
      </c>
      <c r="L281" s="607" t="e" cm="1">
        <f t="array" aca="1" ref="L281" ca="1">INDIRECT("'"&amp;C281&amp;"'!N98")</f>
        <v>#REF!</v>
      </c>
      <c r="M281" s="607" t="e" cm="1">
        <f t="array" aca="1" ref="M281" ca="1">INDIRECT("'"&amp;C281&amp;"'!N100")</f>
        <v>#REF!</v>
      </c>
      <c r="N281" s="635" t="e" cm="1">
        <f t="array" aca="1" ref="N281" ca="1">INDIRECT("'"&amp;C281&amp;"'!N110")</f>
        <v>#REF!</v>
      </c>
      <c r="O281" s="248"/>
      <c r="P281" s="249"/>
    </row>
    <row r="282" spans="2:16" s="15" customFormat="1" ht="30" customHeight="1">
      <c r="B282" s="543">
        <v>277</v>
      </c>
      <c r="C282" s="573" t="s">
        <v>614</v>
      </c>
      <c r="D282" s="605" t="str" cm="1">
        <f t="array" aca="1" ref="D282" ca="1">INDIRECT("'"&amp;C282&amp;"'!L33")</f>
        <v>m</v>
      </c>
      <c r="E282" s="605" t="s">
        <v>337</v>
      </c>
      <c r="F282" s="606" t="str">
        <f t="shared" si="6"/>
        <v>='621.3'!C$33$</v>
      </c>
      <c r="G282" s="608" t="str" cm="1">
        <f t="array" aca="1" ref="G282" ca="1">INDIRECT("'"&amp;C282&amp;"'!C33")</f>
        <v xml:space="preserve">PERFORACION DE PRUEBA PARA PILOTE, DE DIÁMETRO _______ 
</v>
      </c>
      <c r="H282" s="607"/>
      <c r="I282" s="607" cm="1">
        <f t="array" aca="1" ref="I282" ca="1">INDIRECT("'"&amp;C282&amp;"'!N53")</f>
        <v>0</v>
      </c>
      <c r="J282" s="607" cm="1">
        <f t="array" aca="1" ref="J282" ca="1">INDIRECT("'"&amp;C282&amp;"'!N73")</f>
        <v>0</v>
      </c>
      <c r="K282" s="607" cm="1">
        <f t="array" aca="1" ref="K282" ca="1">INDIRECT("'"&amp;C282&amp;"'!N83")</f>
        <v>0</v>
      </c>
      <c r="L282" s="607" cm="1">
        <f t="array" aca="1" ref="L282" ca="1">INDIRECT("'"&amp;C282&amp;"'!N98")</f>
        <v>0</v>
      </c>
      <c r="M282" s="607" cm="1">
        <f t="array" aca="1" ref="M282" ca="1">INDIRECT("'"&amp;C282&amp;"'!N100")</f>
        <v>0</v>
      </c>
      <c r="N282" s="635" cm="1">
        <f t="array" aca="1" ref="N282" ca="1">INDIRECT("'"&amp;C282&amp;"'!N110")</f>
        <v>0</v>
      </c>
      <c r="O282" s="248"/>
      <c r="P282" s="249"/>
    </row>
    <row r="283" spans="2:16" s="15" customFormat="1" ht="30" customHeight="1">
      <c r="B283" s="543">
        <v>278</v>
      </c>
      <c r="C283" s="573" t="s">
        <v>615</v>
      </c>
      <c r="D283" s="605" t="str" cm="1">
        <f t="array" aca="1" ref="D283" ca="1">INDIRECT("'"&amp;C283&amp;"'!L33")</f>
        <v>m3</v>
      </c>
      <c r="E283" s="605" t="s">
        <v>337</v>
      </c>
      <c r="F283" s="606" t="str">
        <f t="shared" si="6"/>
        <v>='621.4'!C$33$</v>
      </c>
      <c r="G283" s="608" t="str" cm="1">
        <f t="array" aca="1" ref="G283" ca="1">INDIRECT("'"&amp;C283&amp;"'!C33")</f>
        <v>PERFORACION DE PRUEBA PARA BASE ACAMPANADA</v>
      </c>
      <c r="H283" s="607"/>
      <c r="I283" s="607" cm="1">
        <f t="array" aca="1" ref="I283" ca="1">INDIRECT("'"&amp;C283&amp;"'!N53")</f>
        <v>0</v>
      </c>
      <c r="J283" s="607" cm="1">
        <f t="array" aca="1" ref="J283" ca="1">INDIRECT("'"&amp;C283&amp;"'!N73")</f>
        <v>0</v>
      </c>
      <c r="K283" s="607" cm="1">
        <f t="array" aca="1" ref="K283" ca="1">INDIRECT("'"&amp;C283&amp;"'!N83")</f>
        <v>0</v>
      </c>
      <c r="L283" s="607" cm="1">
        <f t="array" aca="1" ref="L283" ca="1">INDIRECT("'"&amp;C283&amp;"'!N98")</f>
        <v>0</v>
      </c>
      <c r="M283" s="607" cm="1">
        <f t="array" aca="1" ref="M283" ca="1">INDIRECT("'"&amp;C283&amp;"'!N100")</f>
        <v>0</v>
      </c>
      <c r="N283" s="635" cm="1">
        <f t="array" aca="1" ref="N283" ca="1">INDIRECT("'"&amp;C283&amp;"'!N110")</f>
        <v>0</v>
      </c>
      <c r="O283" s="248"/>
      <c r="P283" s="249"/>
    </row>
    <row r="284" spans="2:16" s="15" customFormat="1" ht="30" customHeight="1">
      <c r="B284" s="543">
        <v>279</v>
      </c>
      <c r="C284" s="573" t="s">
        <v>616</v>
      </c>
      <c r="D284" s="605" t="e" cm="1">
        <f t="array" aca="1" ref="D284" ca="1">INDIRECT("'"&amp;C284&amp;"'!L33")</f>
        <v>#REF!</v>
      </c>
      <c r="E284" s="605" t="s">
        <v>337</v>
      </c>
      <c r="F284" s="606" t="str">
        <f t="shared" si="6"/>
        <v>='621.5'!C$33$</v>
      </c>
      <c r="G284" s="608" t="e" cm="1">
        <f t="array" aca="1" ref="G284" ca="1">INDIRECT("'"&amp;C284&amp;"'!C33")</f>
        <v>#REF!</v>
      </c>
      <c r="H284" s="607"/>
      <c r="I284" s="607" t="e" cm="1">
        <f t="array" aca="1" ref="I284" ca="1">INDIRECT("'"&amp;C284&amp;"'!N53")</f>
        <v>#REF!</v>
      </c>
      <c r="J284" s="607" t="e" cm="1">
        <f t="array" aca="1" ref="J284" ca="1">INDIRECT("'"&amp;C284&amp;"'!N73")</f>
        <v>#REF!</v>
      </c>
      <c r="K284" s="607" t="e" cm="1">
        <f t="array" aca="1" ref="K284" ca="1">INDIRECT("'"&amp;C284&amp;"'!N83")</f>
        <v>#REF!</v>
      </c>
      <c r="L284" s="607" t="e" cm="1">
        <f t="array" aca="1" ref="L284" ca="1">INDIRECT("'"&amp;C284&amp;"'!N98")</f>
        <v>#REF!</v>
      </c>
      <c r="M284" s="607" t="e" cm="1">
        <f t="array" aca="1" ref="M284" ca="1">INDIRECT("'"&amp;C284&amp;"'!N100")</f>
        <v>#REF!</v>
      </c>
      <c r="N284" s="635" t="e" cm="1">
        <f t="array" aca="1" ref="N284" ca="1">INDIRECT("'"&amp;C284&amp;"'!N110")</f>
        <v>#REF!</v>
      </c>
      <c r="O284" s="248"/>
      <c r="P284" s="249"/>
    </row>
    <row r="285" spans="2:16" s="15" customFormat="1" ht="35.1" customHeight="1">
      <c r="B285" s="543">
        <v>280</v>
      </c>
      <c r="C285" s="573" t="s">
        <v>617</v>
      </c>
      <c r="D285" s="605" t="e" cm="1">
        <f t="array" aca="1" ref="D285" ca="1">INDIRECT("'"&amp;C285&amp;"'!L33")</f>
        <v>#REF!</v>
      </c>
      <c r="E285" s="605" t="s">
        <v>337</v>
      </c>
      <c r="F285" s="606" t="str">
        <f t="shared" si="6"/>
        <v>='621.5P'!C$33$</v>
      </c>
      <c r="G285" s="608" t="e" cm="1">
        <f t="array" aca="1" ref="G285" ca="1">INDIRECT("'"&amp;C285&amp;"'!C33")</f>
        <v>#REF!</v>
      </c>
      <c r="H285" s="607"/>
      <c r="I285" s="607" t="e" cm="1">
        <f t="array" aca="1" ref="I285" ca="1">INDIRECT("'"&amp;C285&amp;"'!N53")</f>
        <v>#REF!</v>
      </c>
      <c r="J285" s="607" t="e" cm="1">
        <f t="array" aca="1" ref="J285" ca="1">INDIRECT("'"&amp;C285&amp;"'!N73")</f>
        <v>#REF!</v>
      </c>
      <c r="K285" s="607" t="e" cm="1">
        <f t="array" aca="1" ref="K285" ca="1">INDIRECT("'"&amp;C285&amp;"'!N83")</f>
        <v>#REF!</v>
      </c>
      <c r="L285" s="607" t="e" cm="1">
        <f t="array" aca="1" ref="L285" ca="1">INDIRECT("'"&amp;C285&amp;"'!N98")</f>
        <v>#REF!</v>
      </c>
      <c r="M285" s="607" t="e" cm="1">
        <f t="array" aca="1" ref="M285" ca="1">INDIRECT("'"&amp;C285&amp;"'!N100")</f>
        <v>#REF!</v>
      </c>
      <c r="N285" s="635" t="e" cm="1">
        <f t="array" aca="1" ref="N285" ca="1">INDIRECT("'"&amp;C285&amp;"'!N110")</f>
        <v>#REF!</v>
      </c>
      <c r="O285" s="248"/>
      <c r="P285" s="249"/>
    </row>
    <row r="286" spans="2:16" s="15" customFormat="1" ht="35.1" customHeight="1">
      <c r="B286" s="543">
        <v>281</v>
      </c>
      <c r="C286" s="573" t="s">
        <v>618</v>
      </c>
      <c r="D286" s="605" t="str" cm="1">
        <f t="array" aca="1" ref="D286" ca="1">INDIRECT("'"&amp;C286&amp;"'!L33")</f>
        <v>u</v>
      </c>
      <c r="E286" s="605" t="s">
        <v>337</v>
      </c>
      <c r="F286" s="606" t="str">
        <f t="shared" si="6"/>
        <v>='621.6'!C$33$</v>
      </c>
      <c r="G286" s="608" t="str" cm="1">
        <f t="array" aca="1" ref="G286" ca="1">INDIRECT("'"&amp;C286&amp;"'!C33")</f>
        <v>PRUEBA DE CARGA TIPO _______
(Analizado para PRUEBA TIPO ESTATICA BIDIRECCIONAL (axial - lateral))</v>
      </c>
      <c r="H286" s="607"/>
      <c r="I286" s="607" cm="1">
        <f t="array" aca="1" ref="I286" ca="1">INDIRECT("'"&amp;C286&amp;"'!N53")</f>
        <v>0</v>
      </c>
      <c r="J286" s="607" cm="1">
        <f t="array" aca="1" ref="J286" ca="1">INDIRECT("'"&amp;C286&amp;"'!N73")</f>
        <v>0</v>
      </c>
      <c r="K286" s="607" cm="1">
        <f t="array" aca="1" ref="K286" ca="1">INDIRECT("'"&amp;C286&amp;"'!N83")</f>
        <v>0</v>
      </c>
      <c r="L286" s="607" cm="1">
        <f t="array" aca="1" ref="L286" ca="1">INDIRECT("'"&amp;C286&amp;"'!N98")</f>
        <v>0</v>
      </c>
      <c r="M286" s="607" cm="1">
        <f t="array" aca="1" ref="M286" ca="1">INDIRECT("'"&amp;C286&amp;"'!N100")</f>
        <v>0</v>
      </c>
      <c r="N286" s="635" cm="1">
        <f t="array" aca="1" ref="N286" ca="1">INDIRECT("'"&amp;C286&amp;"'!N110")</f>
        <v>0</v>
      </c>
      <c r="O286" s="248"/>
      <c r="P286" s="249"/>
    </row>
    <row r="287" spans="2:16" s="15" customFormat="1" ht="35.1" customHeight="1">
      <c r="B287" s="543">
        <v>282</v>
      </c>
      <c r="C287" s="573" t="s">
        <v>619</v>
      </c>
      <c r="D287" s="605" t="e" cm="1">
        <f t="array" aca="1" ref="D287" ca="1">INDIRECT("'"&amp;C287&amp;"'!L33")</f>
        <v>#REF!</v>
      </c>
      <c r="E287" s="605" t="s">
        <v>337</v>
      </c>
      <c r="F287" s="606" t="str">
        <f t="shared" si="6"/>
        <v>='621.7'!C$33$</v>
      </c>
      <c r="G287" s="608" t="e" cm="1">
        <f t="array" aca="1" ref="G287" ca="1">INDIRECT("'"&amp;C287&amp;"'!C33")</f>
        <v>#REF!</v>
      </c>
      <c r="H287" s="607"/>
      <c r="I287" s="607" t="e" cm="1">
        <f t="array" aca="1" ref="I287" ca="1">INDIRECT("'"&amp;C287&amp;"'!N53")</f>
        <v>#REF!</v>
      </c>
      <c r="J287" s="607" t="e" cm="1">
        <f t="array" aca="1" ref="J287" ca="1">INDIRECT("'"&amp;C287&amp;"'!N73")</f>
        <v>#REF!</v>
      </c>
      <c r="K287" s="607" t="e" cm="1">
        <f t="array" aca="1" ref="K287" ca="1">INDIRECT("'"&amp;C287&amp;"'!N83")</f>
        <v>#REF!</v>
      </c>
      <c r="L287" s="607" t="e" cm="1">
        <f t="array" aca="1" ref="L287" ca="1">INDIRECT("'"&amp;C287&amp;"'!N98")</f>
        <v>#REF!</v>
      </c>
      <c r="M287" s="607" t="e" cm="1">
        <f t="array" aca="1" ref="M287" ca="1">INDIRECT("'"&amp;C287&amp;"'!N100")</f>
        <v>#REF!</v>
      </c>
      <c r="N287" s="635" t="e" cm="1">
        <f t="array" aca="1" ref="N287" ca="1">INDIRECT("'"&amp;C287&amp;"'!N110")</f>
        <v>#REF!</v>
      </c>
      <c r="O287" s="248"/>
      <c r="P287" s="249"/>
    </row>
    <row r="288" spans="2:16" s="15" customFormat="1" ht="35.1" customHeight="1">
      <c r="B288" s="543">
        <v>283</v>
      </c>
      <c r="C288" s="573" t="s">
        <v>620</v>
      </c>
      <c r="D288" s="605" t="e" cm="1">
        <f t="array" aca="1" ref="D288" ca="1">INDIRECT("'"&amp;C288&amp;"'!L33")</f>
        <v>#REF!</v>
      </c>
      <c r="E288" s="605"/>
      <c r="F288" s="606"/>
      <c r="G288" s="608" t="e" cm="1">
        <f t="array" aca="1" ref="G288" ca="1">INDIRECT("'"&amp;C288&amp;"'!C33")</f>
        <v>#REF!</v>
      </c>
      <c r="H288" s="607"/>
      <c r="I288" s="607" t="e" cm="1">
        <f t="array" aca="1" ref="I288" ca="1">INDIRECT("'"&amp;C288&amp;"'!N53")</f>
        <v>#REF!</v>
      </c>
      <c r="J288" s="607" t="e" cm="1">
        <f t="array" aca="1" ref="J288" ca="1">INDIRECT("'"&amp;C288&amp;"'!N73")</f>
        <v>#REF!</v>
      </c>
      <c r="K288" s="607" t="e" cm="1">
        <f t="array" aca="1" ref="K288" ca="1">INDIRECT("'"&amp;C288&amp;"'!N83")</f>
        <v>#REF!</v>
      </c>
      <c r="L288" s="607" t="e" cm="1">
        <f t="array" aca="1" ref="L288" ca="1">INDIRECT("'"&amp;C288&amp;"'!N98")</f>
        <v>#REF!</v>
      </c>
      <c r="M288" s="607" t="e" cm="1">
        <f t="array" aca="1" ref="M288" ca="1">INDIRECT("'"&amp;C288&amp;"'!N100")</f>
        <v>#REF!</v>
      </c>
      <c r="N288" s="635" t="e" cm="1">
        <f t="array" aca="1" ref="N288" ca="1">INDIRECT("'"&amp;C288&amp;"'!N110")</f>
        <v>#REF!</v>
      </c>
      <c r="O288" s="248"/>
      <c r="P288" s="249"/>
    </row>
    <row r="289" spans="2:16" s="15" customFormat="1" ht="20.100000000000001" customHeight="1">
      <c r="B289" s="543">
        <v>284</v>
      </c>
      <c r="C289" s="573" t="s">
        <v>621</v>
      </c>
      <c r="D289" s="605" t="e" cm="1">
        <f t="array" aca="1" ref="D289" ca="1">INDIRECT("'"&amp;C289&amp;"'!L33")</f>
        <v>#REF!</v>
      </c>
      <c r="E289" s="605" t="s">
        <v>337</v>
      </c>
      <c r="F289" s="606" t="str">
        <f t="shared" si="6"/>
        <v>='622.1'!C$33$</v>
      </c>
      <c r="G289" s="608" t="e" cm="1">
        <f t="array" aca="1" ref="G289" ca="1">INDIRECT("'"&amp;C289&amp;"'!C33")</f>
        <v>#REF!</v>
      </c>
      <c r="H289" s="607"/>
      <c r="I289" s="607" t="e" cm="1">
        <f t="array" aca="1" ref="I289" ca="1">INDIRECT("'"&amp;C289&amp;"'!N53")</f>
        <v>#REF!</v>
      </c>
      <c r="J289" s="607" t="e" cm="1">
        <f t="array" aca="1" ref="J289" ca="1">INDIRECT("'"&amp;C289&amp;"'!N73")</f>
        <v>#REF!</v>
      </c>
      <c r="K289" s="607" t="e" cm="1">
        <f t="array" aca="1" ref="K289" ca="1">INDIRECT("'"&amp;C289&amp;"'!N83")</f>
        <v>#REF!</v>
      </c>
      <c r="L289" s="607" t="e" cm="1">
        <f t="array" aca="1" ref="L289" ca="1">INDIRECT("'"&amp;C289&amp;"'!N98")</f>
        <v>#REF!</v>
      </c>
      <c r="M289" s="607" t="e" cm="1">
        <f t="array" aca="1" ref="M289" ca="1">INDIRECT("'"&amp;C289&amp;"'!N100")</f>
        <v>#REF!</v>
      </c>
      <c r="N289" s="635" t="e" cm="1">
        <f t="array" aca="1" ref="N289" ca="1">INDIRECT("'"&amp;C289&amp;"'!N110")</f>
        <v>#REF!</v>
      </c>
      <c r="O289" s="248"/>
      <c r="P289" s="249"/>
    </row>
    <row r="290" spans="2:16" s="15" customFormat="1" ht="20.100000000000001" customHeight="1">
      <c r="B290" s="543">
        <v>285</v>
      </c>
      <c r="C290" s="573" t="s">
        <v>622</v>
      </c>
      <c r="D290" s="605" t="e" cm="1">
        <f t="array" aca="1" ref="D290" ca="1">INDIRECT("'"&amp;C290&amp;"'!L33")</f>
        <v>#REF!</v>
      </c>
      <c r="E290" s="605" t="s">
        <v>337</v>
      </c>
      <c r="F290" s="606" t="str">
        <f t="shared" si="6"/>
        <v>='622.2'!C$33$</v>
      </c>
      <c r="G290" s="608" t="e" cm="1">
        <f t="array" aca="1" ref="G290" ca="1">INDIRECT("'"&amp;C290&amp;"'!C33")</f>
        <v>#REF!</v>
      </c>
      <c r="H290" s="607"/>
      <c r="I290" s="607" t="e" cm="1">
        <f t="array" aca="1" ref="I290" ca="1">INDIRECT("'"&amp;C290&amp;"'!N53")</f>
        <v>#REF!</v>
      </c>
      <c r="J290" s="607" t="e" cm="1">
        <f t="array" aca="1" ref="J290" ca="1">INDIRECT("'"&amp;C290&amp;"'!N73")</f>
        <v>#REF!</v>
      </c>
      <c r="K290" s="607" t="e" cm="1">
        <f t="array" aca="1" ref="K290" ca="1">INDIRECT("'"&amp;C290&amp;"'!N83")</f>
        <v>#REF!</v>
      </c>
      <c r="L290" s="607" t="e" cm="1">
        <f t="array" aca="1" ref="L290" ca="1">INDIRECT("'"&amp;C290&amp;"'!N98")</f>
        <v>#REF!</v>
      </c>
      <c r="M290" s="607" t="e" cm="1">
        <f t="array" aca="1" ref="M290" ca="1">INDIRECT("'"&amp;C290&amp;"'!N100")</f>
        <v>#REF!</v>
      </c>
      <c r="N290" s="635" t="e" cm="1">
        <f t="array" aca="1" ref="N290" ca="1">INDIRECT("'"&amp;C290&amp;"'!N110")</f>
        <v>#REF!</v>
      </c>
      <c r="O290" s="248"/>
      <c r="P290" s="249"/>
    </row>
    <row r="291" spans="2:16" s="15" customFormat="1" ht="20.100000000000001" customHeight="1">
      <c r="B291" s="543">
        <v>286</v>
      </c>
      <c r="C291" s="573" t="s">
        <v>623</v>
      </c>
      <c r="D291" s="605" t="e" cm="1">
        <f t="array" aca="1" ref="D291" ca="1">INDIRECT("'"&amp;C291&amp;"'!L33")</f>
        <v>#REF!</v>
      </c>
      <c r="E291" s="605" t="s">
        <v>337</v>
      </c>
      <c r="F291" s="606" t="str">
        <f t="shared" ref="F291:F350" si="7">"='"&amp;C291&amp;"'!"&amp;E291</f>
        <v>='622.3'!C$33$</v>
      </c>
      <c r="G291" s="608" t="e" cm="1">
        <f t="array" aca="1" ref="G291" ca="1">INDIRECT("'"&amp;C291&amp;"'!C33")</f>
        <v>#REF!</v>
      </c>
      <c r="H291" s="607"/>
      <c r="I291" s="607" t="e" cm="1">
        <f t="array" aca="1" ref="I291" ca="1">INDIRECT("'"&amp;C291&amp;"'!N53")</f>
        <v>#REF!</v>
      </c>
      <c r="J291" s="607" t="e" cm="1">
        <f t="array" aca="1" ref="J291" ca="1">INDIRECT("'"&amp;C291&amp;"'!N73")</f>
        <v>#REF!</v>
      </c>
      <c r="K291" s="607" t="e" cm="1">
        <f t="array" aca="1" ref="K291" ca="1">INDIRECT("'"&amp;C291&amp;"'!N83")</f>
        <v>#REF!</v>
      </c>
      <c r="L291" s="607" t="e" cm="1">
        <f t="array" aca="1" ref="L291" ca="1">INDIRECT("'"&amp;C291&amp;"'!N98")</f>
        <v>#REF!</v>
      </c>
      <c r="M291" s="607" t="e" cm="1">
        <f t="array" aca="1" ref="M291" ca="1">INDIRECT("'"&amp;C291&amp;"'!N100")</f>
        <v>#REF!</v>
      </c>
      <c r="N291" s="635" t="e" cm="1">
        <f t="array" aca="1" ref="N291" ca="1">INDIRECT("'"&amp;C291&amp;"'!N110")</f>
        <v>#REF!</v>
      </c>
      <c r="O291" s="248"/>
      <c r="P291" s="249"/>
    </row>
    <row r="292" spans="2:16" s="15" customFormat="1" ht="20.100000000000001" customHeight="1">
      <c r="B292" s="543">
        <v>287</v>
      </c>
      <c r="C292" s="573" t="s">
        <v>624</v>
      </c>
      <c r="D292" s="605" t="e" cm="1">
        <f t="array" aca="1" ref="D292" ca="1">INDIRECT("'"&amp;C292&amp;"'!L33")</f>
        <v>#REF!</v>
      </c>
      <c r="E292" s="605" t="s">
        <v>337</v>
      </c>
      <c r="F292" s="606" t="str">
        <f t="shared" si="7"/>
        <v>='622.4'!C$33$</v>
      </c>
      <c r="G292" s="608" t="e" cm="1">
        <f t="array" aca="1" ref="G292" ca="1">INDIRECT("'"&amp;C292&amp;"'!C33")</f>
        <v>#REF!</v>
      </c>
      <c r="H292" s="607"/>
      <c r="I292" s="607" t="e" cm="1">
        <f t="array" aca="1" ref="I292" ca="1">INDIRECT("'"&amp;C292&amp;"'!N53")</f>
        <v>#REF!</v>
      </c>
      <c r="J292" s="607" t="e" cm="1">
        <f t="array" aca="1" ref="J292" ca="1">INDIRECT("'"&amp;C292&amp;"'!N73")</f>
        <v>#REF!</v>
      </c>
      <c r="K292" s="607" t="e" cm="1">
        <f t="array" aca="1" ref="K292" ca="1">INDIRECT("'"&amp;C292&amp;"'!N83")</f>
        <v>#REF!</v>
      </c>
      <c r="L292" s="607" t="e" cm="1">
        <f t="array" aca="1" ref="L292" ca="1">INDIRECT("'"&amp;C292&amp;"'!N98")</f>
        <v>#REF!</v>
      </c>
      <c r="M292" s="607" t="e" cm="1">
        <f t="array" aca="1" ref="M292" ca="1">INDIRECT("'"&amp;C292&amp;"'!N100")</f>
        <v>#REF!</v>
      </c>
      <c r="N292" s="635" t="e" cm="1">
        <f t="array" aca="1" ref="N292" ca="1">INDIRECT("'"&amp;C292&amp;"'!N110")</f>
        <v>#REF!</v>
      </c>
      <c r="O292" s="248"/>
      <c r="P292" s="249"/>
    </row>
    <row r="293" spans="2:16" s="15" customFormat="1" ht="20.100000000000001" customHeight="1">
      <c r="B293" s="543">
        <v>288</v>
      </c>
      <c r="C293" s="573" t="s">
        <v>625</v>
      </c>
      <c r="D293" s="605" t="e" cm="1">
        <f t="array" aca="1" ref="D293" ca="1">INDIRECT("'"&amp;C293&amp;"'!L33")</f>
        <v>#REF!</v>
      </c>
      <c r="E293" s="605" t="s">
        <v>337</v>
      </c>
      <c r="F293" s="606" t="str">
        <f t="shared" si="7"/>
        <v>='622.5'!C$33$</v>
      </c>
      <c r="G293" s="608" t="e" cm="1">
        <f t="array" aca="1" ref="G293" ca="1">INDIRECT("'"&amp;C293&amp;"'!C33")</f>
        <v>#REF!</v>
      </c>
      <c r="H293" s="607"/>
      <c r="I293" s="607" t="e" cm="1">
        <f t="array" aca="1" ref="I293" ca="1">INDIRECT("'"&amp;C293&amp;"'!N53")</f>
        <v>#REF!</v>
      </c>
      <c r="J293" s="607" t="e" cm="1">
        <f t="array" aca="1" ref="J293" ca="1">INDIRECT("'"&amp;C293&amp;"'!N73")</f>
        <v>#REF!</v>
      </c>
      <c r="K293" s="607" t="e" cm="1">
        <f t="array" aca="1" ref="K293" ca="1">INDIRECT("'"&amp;C293&amp;"'!N83")</f>
        <v>#REF!</v>
      </c>
      <c r="L293" s="607" t="e" cm="1">
        <f t="array" aca="1" ref="L293" ca="1">INDIRECT("'"&amp;C293&amp;"'!N98")</f>
        <v>#REF!</v>
      </c>
      <c r="M293" s="607" t="e" cm="1">
        <f t="array" aca="1" ref="M293" ca="1">INDIRECT("'"&amp;C293&amp;"'!N100")</f>
        <v>#REF!</v>
      </c>
      <c r="N293" s="635" t="e" cm="1">
        <f t="array" aca="1" ref="N293" ca="1">INDIRECT("'"&amp;C293&amp;"'!N110")</f>
        <v>#REF!</v>
      </c>
      <c r="O293" s="248"/>
      <c r="P293" s="249"/>
    </row>
    <row r="294" spans="2:16" s="15" customFormat="1" ht="20.100000000000001" customHeight="1">
      <c r="B294" s="543">
        <v>289</v>
      </c>
      <c r="C294" s="573" t="s">
        <v>626</v>
      </c>
      <c r="D294" s="605" t="e" cm="1">
        <f t="array" aca="1" ref="D294" ca="1">INDIRECT("'"&amp;C294&amp;"'!L33")</f>
        <v>#REF!</v>
      </c>
      <c r="E294" s="605" t="s">
        <v>337</v>
      </c>
      <c r="F294" s="606" t="str">
        <f t="shared" si="7"/>
        <v>='623.1'!C$33$</v>
      </c>
      <c r="G294" s="608" t="e" cm="1">
        <f t="array" aca="1" ref="G294" ca="1">INDIRECT("'"&amp;C294&amp;"'!C33")</f>
        <v>#REF!</v>
      </c>
      <c r="H294" s="607"/>
      <c r="I294" s="607" t="e" cm="1">
        <f t="array" aca="1" ref="I294" ca="1">INDIRECT("'"&amp;C294&amp;"'!N53")</f>
        <v>#REF!</v>
      </c>
      <c r="J294" s="607" t="e" cm="1">
        <f t="array" aca="1" ref="J294" ca="1">INDIRECT("'"&amp;C294&amp;"'!N73")</f>
        <v>#REF!</v>
      </c>
      <c r="K294" s="607" t="e" cm="1">
        <f t="array" aca="1" ref="K294" ca="1">INDIRECT("'"&amp;C294&amp;"'!N83")</f>
        <v>#REF!</v>
      </c>
      <c r="L294" s="607" t="e" cm="1">
        <f t="array" aca="1" ref="L294" ca="1">INDIRECT("'"&amp;C294&amp;"'!N98")</f>
        <v>#REF!</v>
      </c>
      <c r="M294" s="607" t="e" cm="1">
        <f t="array" aca="1" ref="M294" ca="1">INDIRECT("'"&amp;C294&amp;"'!N100")</f>
        <v>#REF!</v>
      </c>
      <c r="N294" s="635" t="e" cm="1">
        <f t="array" aca="1" ref="N294" ca="1">INDIRECT("'"&amp;C294&amp;"'!N110")</f>
        <v>#REF!</v>
      </c>
      <c r="O294" s="248"/>
      <c r="P294" s="249"/>
    </row>
    <row r="295" spans="2:16" s="15" customFormat="1" ht="20.100000000000001" customHeight="1">
      <c r="B295" s="543">
        <v>290</v>
      </c>
      <c r="C295" s="573" t="s">
        <v>627</v>
      </c>
      <c r="D295" s="605" t="e" cm="1">
        <f t="array" aca="1" ref="D295" ca="1">INDIRECT("'"&amp;C295&amp;"'!L33")</f>
        <v>#REF!</v>
      </c>
      <c r="E295" s="605" t="s">
        <v>337</v>
      </c>
      <c r="F295" s="606" t="str">
        <f t="shared" si="7"/>
        <v>='623.2'!C$33$</v>
      </c>
      <c r="G295" s="608" t="e" cm="1">
        <f t="array" aca="1" ref="G295" ca="1">INDIRECT("'"&amp;C295&amp;"'!C33")</f>
        <v>#REF!</v>
      </c>
      <c r="H295" s="607"/>
      <c r="I295" s="607" t="e" cm="1">
        <f t="array" aca="1" ref="I295" ca="1">INDIRECT("'"&amp;C295&amp;"'!N53")</f>
        <v>#REF!</v>
      </c>
      <c r="J295" s="607" t="e" cm="1">
        <f t="array" aca="1" ref="J295" ca="1">INDIRECT("'"&amp;C295&amp;"'!N73")</f>
        <v>#REF!</v>
      </c>
      <c r="K295" s="607" t="e" cm="1">
        <f t="array" aca="1" ref="K295" ca="1">INDIRECT("'"&amp;C295&amp;"'!N83")</f>
        <v>#REF!</v>
      </c>
      <c r="L295" s="607" t="e" cm="1">
        <f t="array" aca="1" ref="L295" ca="1">INDIRECT("'"&amp;C295&amp;"'!N98")</f>
        <v>#REF!</v>
      </c>
      <c r="M295" s="607" t="e" cm="1">
        <f t="array" aca="1" ref="M295" ca="1">INDIRECT("'"&amp;C295&amp;"'!N100")</f>
        <v>#REF!</v>
      </c>
      <c r="N295" s="635" t="e" cm="1">
        <f t="array" aca="1" ref="N295" ca="1">INDIRECT("'"&amp;C295&amp;"'!N110")</f>
        <v>#REF!</v>
      </c>
      <c r="O295" s="248"/>
      <c r="P295" s="249"/>
    </row>
    <row r="296" spans="2:16" s="15" customFormat="1" ht="50.1" customHeight="1">
      <c r="B296" s="543">
        <v>291</v>
      </c>
      <c r="C296" s="573" t="s">
        <v>628</v>
      </c>
      <c r="D296" s="605" t="e" cm="1">
        <f t="array" aca="1" ref="D296" ca="1">INDIRECT("'"&amp;C296&amp;"'!L33")</f>
        <v>#REF!</v>
      </c>
      <c r="E296" s="605" t="s">
        <v>337</v>
      </c>
      <c r="F296" s="606" t="str">
        <f t="shared" si="7"/>
        <v>='630.1.1'!C$33$</v>
      </c>
      <c r="G296" s="608" t="e" cm="1">
        <f t="array" aca="1" ref="G296" ca="1">INDIRECT("'"&amp;C296&amp;"'!C33")</f>
        <v>#REF!</v>
      </c>
      <c r="H296" s="607"/>
      <c r="I296" s="607" t="e" cm="1">
        <f t="array" aca="1" ref="I296" ca="1">INDIRECT("'"&amp;C296&amp;"'!N53")</f>
        <v>#REF!</v>
      </c>
      <c r="J296" s="607" t="e" cm="1">
        <f t="array" aca="1" ref="J296" ca="1">INDIRECT("'"&amp;C296&amp;"'!N73")</f>
        <v>#REF!</v>
      </c>
      <c r="K296" s="607" t="e" cm="1">
        <f t="array" aca="1" ref="K296" ca="1">INDIRECT("'"&amp;C296&amp;"'!N83")</f>
        <v>#REF!</v>
      </c>
      <c r="L296" s="607" t="e" cm="1">
        <f t="array" aca="1" ref="L296" ca="1">INDIRECT("'"&amp;C296&amp;"'!N98")</f>
        <v>#REF!</v>
      </c>
      <c r="M296" s="607" t="e" cm="1">
        <f t="array" aca="1" ref="M296" ca="1">INDIRECT("'"&amp;C296&amp;"'!N100")</f>
        <v>#REF!</v>
      </c>
      <c r="N296" s="635" t="e" cm="1">
        <f t="array" aca="1" ref="N296" ca="1">INDIRECT("'"&amp;C296&amp;"'!N110")</f>
        <v>#REF!</v>
      </c>
      <c r="O296" s="248"/>
      <c r="P296" s="249"/>
    </row>
    <row r="297" spans="2:16" s="15" customFormat="1" ht="50.1" customHeight="1">
      <c r="B297" s="543">
        <v>292</v>
      </c>
      <c r="C297" s="573" t="s">
        <v>629</v>
      </c>
      <c r="D297" s="605" t="e" cm="1">
        <f t="array" aca="1" ref="D297" ca="1">INDIRECT("'"&amp;C297&amp;"'!L33")</f>
        <v>#REF!</v>
      </c>
      <c r="E297" s="605" t="s">
        <v>337</v>
      </c>
      <c r="F297" s="606" t="str">
        <f t="shared" si="7"/>
        <v>='630.1.2'!C$33$</v>
      </c>
      <c r="G297" s="608" t="e" cm="1">
        <f t="array" aca="1" ref="G297" ca="1">INDIRECT("'"&amp;C297&amp;"'!C33")</f>
        <v>#REF!</v>
      </c>
      <c r="H297" s="607"/>
      <c r="I297" s="607" t="e" cm="1">
        <f t="array" aca="1" ref="I297" ca="1">INDIRECT("'"&amp;C297&amp;"'!N53")</f>
        <v>#REF!</v>
      </c>
      <c r="J297" s="607" t="e" cm="1">
        <f t="array" aca="1" ref="J297" ca="1">INDIRECT("'"&amp;C297&amp;"'!N73")</f>
        <v>#REF!</v>
      </c>
      <c r="K297" s="607" t="e" cm="1">
        <f t="array" aca="1" ref="K297" ca="1">INDIRECT("'"&amp;C297&amp;"'!N83")</f>
        <v>#REF!</v>
      </c>
      <c r="L297" s="607" t="e" cm="1">
        <f t="array" aca="1" ref="L297" ca="1">INDIRECT("'"&amp;C297&amp;"'!N98")</f>
        <v>#REF!</v>
      </c>
      <c r="M297" s="607" t="e" cm="1">
        <f t="array" aca="1" ref="M297" ca="1">INDIRECT("'"&amp;C297&amp;"'!N100")</f>
        <v>#REF!</v>
      </c>
      <c r="N297" s="635" t="e" cm="1">
        <f t="array" aca="1" ref="N297" ca="1">INDIRECT("'"&amp;C297&amp;"'!N110")</f>
        <v>#REF!</v>
      </c>
      <c r="O297" s="248"/>
      <c r="P297" s="249"/>
    </row>
    <row r="298" spans="2:16" s="15" customFormat="1" ht="50.1" customHeight="1">
      <c r="B298" s="543">
        <v>293</v>
      </c>
      <c r="C298" s="573" t="s">
        <v>630</v>
      </c>
      <c r="D298" s="605" t="e" cm="1">
        <f t="array" aca="1" ref="D298" ca="1">INDIRECT("'"&amp;C298&amp;"'!L33")</f>
        <v>#REF!</v>
      </c>
      <c r="E298" s="605" t="s">
        <v>337</v>
      </c>
      <c r="F298" s="606" t="str">
        <f t="shared" si="7"/>
        <v>='630.1.3.1'!C$33$</v>
      </c>
      <c r="G298" s="608" t="e" cm="1">
        <f t="array" aca="1" ref="G298" ca="1">INDIRECT("'"&amp;C298&amp;"'!C33")</f>
        <v>#REF!</v>
      </c>
      <c r="H298" s="607"/>
      <c r="I298" s="607" t="e" cm="1">
        <f t="array" aca="1" ref="I298" ca="1">INDIRECT("'"&amp;C298&amp;"'!N53")</f>
        <v>#REF!</v>
      </c>
      <c r="J298" s="607" t="e" cm="1">
        <f t="array" aca="1" ref="J298" ca="1">INDIRECT("'"&amp;C298&amp;"'!N73")</f>
        <v>#REF!</v>
      </c>
      <c r="K298" s="607" t="e" cm="1">
        <f t="array" aca="1" ref="K298" ca="1">INDIRECT("'"&amp;C298&amp;"'!N83")</f>
        <v>#REF!</v>
      </c>
      <c r="L298" s="607" t="e" cm="1">
        <f t="array" aca="1" ref="L298" ca="1">INDIRECT("'"&amp;C298&amp;"'!N98")</f>
        <v>#REF!</v>
      </c>
      <c r="M298" s="607" t="e" cm="1">
        <f t="array" aca="1" ref="M298" ca="1">INDIRECT("'"&amp;C298&amp;"'!N100")</f>
        <v>#REF!</v>
      </c>
      <c r="N298" s="635" t="e" cm="1">
        <f t="array" aca="1" ref="N298" ca="1">INDIRECT("'"&amp;C298&amp;"'!N110")</f>
        <v>#REF!</v>
      </c>
      <c r="O298" s="248"/>
      <c r="P298" s="249"/>
    </row>
    <row r="299" spans="2:16" s="15" customFormat="1" ht="35.1" customHeight="1">
      <c r="B299" s="543">
        <v>294</v>
      </c>
      <c r="C299" s="573" t="s">
        <v>631</v>
      </c>
      <c r="D299" s="605" t="e" cm="1">
        <f t="array" aca="1" ref="D299" ca="1">INDIRECT("'"&amp;C299&amp;"'!L33")</f>
        <v>#REF!</v>
      </c>
      <c r="E299" s="605" t="s">
        <v>337</v>
      </c>
      <c r="F299" s="606" t="str">
        <f t="shared" si="7"/>
        <v>='630.1.3.2'!C$33$</v>
      </c>
      <c r="G299" s="608" t="e" cm="1">
        <f t="array" aca="1" ref="G299" ca="1">INDIRECT("'"&amp;C299&amp;"'!C33")</f>
        <v>#REF!</v>
      </c>
      <c r="H299" s="607"/>
      <c r="I299" s="607" t="e" cm="1">
        <f t="array" aca="1" ref="I299" ca="1">INDIRECT("'"&amp;C299&amp;"'!N53")</f>
        <v>#REF!</v>
      </c>
      <c r="J299" s="607" t="e" cm="1">
        <f t="array" aca="1" ref="J299" ca="1">INDIRECT("'"&amp;C299&amp;"'!N73")</f>
        <v>#REF!</v>
      </c>
      <c r="K299" s="607" t="e" cm="1">
        <f t="array" aca="1" ref="K299" ca="1">INDIRECT("'"&amp;C299&amp;"'!N83")</f>
        <v>#REF!</v>
      </c>
      <c r="L299" s="607" t="e" cm="1">
        <f t="array" aca="1" ref="L299" ca="1">INDIRECT("'"&amp;C299&amp;"'!N98")</f>
        <v>#REF!</v>
      </c>
      <c r="M299" s="607" t="e" cm="1">
        <f t="array" aca="1" ref="M299" ca="1">INDIRECT("'"&amp;C299&amp;"'!N100")</f>
        <v>#REF!</v>
      </c>
      <c r="N299" s="635" t="e" cm="1">
        <f t="array" aca="1" ref="N299" ca="1">INDIRECT("'"&amp;C299&amp;"'!N110")</f>
        <v>#REF!</v>
      </c>
      <c r="O299" s="248"/>
      <c r="P299" s="249"/>
    </row>
    <row r="300" spans="2:16" s="15" customFormat="1" ht="35.1" customHeight="1">
      <c r="B300" s="543">
        <v>295</v>
      </c>
      <c r="C300" s="573" t="s">
        <v>632</v>
      </c>
      <c r="D300" s="605" t="e" cm="1">
        <f t="array" aca="1" ref="D300" ca="1">INDIRECT("'"&amp;C300&amp;"'!L33")</f>
        <v>#REF!</v>
      </c>
      <c r="E300" s="605" t="s">
        <v>337</v>
      </c>
      <c r="F300" s="606" t="str">
        <f t="shared" si="7"/>
        <v>='630.1.4.1'!C$33$</v>
      </c>
      <c r="G300" s="608" t="e" cm="1">
        <f t="array" aca="1" ref="G300" ca="1">INDIRECT("'"&amp;C300&amp;"'!C33")</f>
        <v>#REF!</v>
      </c>
      <c r="H300" s="607"/>
      <c r="I300" s="607" t="e" cm="1">
        <f t="array" aca="1" ref="I300" ca="1">INDIRECT("'"&amp;C300&amp;"'!N53")</f>
        <v>#REF!</v>
      </c>
      <c r="J300" s="607" t="e" cm="1">
        <f t="array" aca="1" ref="J300" ca="1">INDIRECT("'"&amp;C300&amp;"'!N73")</f>
        <v>#REF!</v>
      </c>
      <c r="K300" s="607" t="e" cm="1">
        <f t="array" aca="1" ref="K300" ca="1">INDIRECT("'"&amp;C300&amp;"'!N83")</f>
        <v>#REF!</v>
      </c>
      <c r="L300" s="607" t="e" cm="1">
        <f t="array" aca="1" ref="L300" ca="1">INDIRECT("'"&amp;C300&amp;"'!N98")</f>
        <v>#REF!</v>
      </c>
      <c r="M300" s="607" t="e" cm="1">
        <f t="array" aca="1" ref="M300" ca="1">INDIRECT("'"&amp;C300&amp;"'!N100")</f>
        <v>#REF!</v>
      </c>
      <c r="N300" s="635" t="e" cm="1">
        <f t="array" aca="1" ref="N300" ca="1">INDIRECT("'"&amp;C300&amp;"'!N110")</f>
        <v>#REF!</v>
      </c>
      <c r="O300" s="248"/>
      <c r="P300" s="249"/>
    </row>
    <row r="301" spans="2:16" s="15" customFormat="1" ht="35.1" customHeight="1">
      <c r="B301" s="543">
        <v>296</v>
      </c>
      <c r="C301" s="573" t="s">
        <v>633</v>
      </c>
      <c r="D301" s="605" t="e" cm="1">
        <f t="array" aca="1" ref="D301" ca="1">INDIRECT("'"&amp;C301&amp;"'!L33")</f>
        <v>#REF!</v>
      </c>
      <c r="E301" s="605" t="s">
        <v>337</v>
      </c>
      <c r="F301" s="606" t="str">
        <f t="shared" si="7"/>
        <v>='630.1.4.2'!C$33$</v>
      </c>
      <c r="G301" s="608" t="e" cm="1">
        <f t="array" aca="1" ref="G301" ca="1">INDIRECT("'"&amp;C301&amp;"'!C33")</f>
        <v>#REF!</v>
      </c>
      <c r="H301" s="607"/>
      <c r="I301" s="607" t="e" cm="1">
        <f t="array" aca="1" ref="I301" ca="1">INDIRECT("'"&amp;C301&amp;"'!N53")</f>
        <v>#REF!</v>
      </c>
      <c r="J301" s="607" t="e" cm="1">
        <f t="array" aca="1" ref="J301" ca="1">INDIRECT("'"&amp;C301&amp;"'!N73")</f>
        <v>#REF!</v>
      </c>
      <c r="K301" s="607" t="e" cm="1">
        <f t="array" aca="1" ref="K301" ca="1">INDIRECT("'"&amp;C301&amp;"'!N83")</f>
        <v>#REF!</v>
      </c>
      <c r="L301" s="607" t="e" cm="1">
        <f t="array" aca="1" ref="L301" ca="1">INDIRECT("'"&amp;C301&amp;"'!N98")</f>
        <v>#REF!</v>
      </c>
      <c r="M301" s="607" t="e" cm="1">
        <f t="array" aca="1" ref="M301" ca="1">INDIRECT("'"&amp;C301&amp;"'!N100")</f>
        <v>#REF!</v>
      </c>
      <c r="N301" s="635" t="e" cm="1">
        <f t="array" aca="1" ref="N301" ca="1">INDIRECT("'"&amp;C301&amp;"'!N110")</f>
        <v>#REF!</v>
      </c>
      <c r="O301" s="248"/>
      <c r="P301" s="249"/>
    </row>
    <row r="302" spans="2:16" s="15" customFormat="1" ht="35.1" customHeight="1">
      <c r="B302" s="543">
        <v>297</v>
      </c>
      <c r="C302" s="573" t="s">
        <v>634</v>
      </c>
      <c r="D302" s="605" t="e" cm="1">
        <f t="array" aca="1" ref="D302" ca="1">INDIRECT("'"&amp;C302&amp;"'!L33")</f>
        <v>#REF!</v>
      </c>
      <c r="E302" s="605" t="s">
        <v>337</v>
      </c>
      <c r="F302" s="606" t="str">
        <f t="shared" si="7"/>
        <v>='630.1.5.1'!C$33$</v>
      </c>
      <c r="G302" s="608" t="e" cm="1">
        <f t="array" aca="1" ref="G302" ca="1">INDIRECT("'"&amp;C302&amp;"'!C33")</f>
        <v>#REF!</v>
      </c>
      <c r="H302" s="607"/>
      <c r="I302" s="607" t="e" cm="1">
        <f t="array" aca="1" ref="I302" ca="1">INDIRECT("'"&amp;C302&amp;"'!N53")</f>
        <v>#REF!</v>
      </c>
      <c r="J302" s="607" t="e" cm="1">
        <f t="array" aca="1" ref="J302" ca="1">INDIRECT("'"&amp;C302&amp;"'!N73")</f>
        <v>#REF!</v>
      </c>
      <c r="K302" s="607" t="e" cm="1">
        <f t="array" aca="1" ref="K302" ca="1">INDIRECT("'"&amp;C302&amp;"'!N83")</f>
        <v>#REF!</v>
      </c>
      <c r="L302" s="607" t="e" cm="1">
        <f t="array" aca="1" ref="L302" ca="1">INDIRECT("'"&amp;C302&amp;"'!N98")</f>
        <v>#REF!</v>
      </c>
      <c r="M302" s="607" t="e" cm="1">
        <f t="array" aca="1" ref="M302" ca="1">INDIRECT("'"&amp;C302&amp;"'!N100")</f>
        <v>#REF!</v>
      </c>
      <c r="N302" s="635" t="e" cm="1">
        <f t="array" aca="1" ref="N302" ca="1">INDIRECT("'"&amp;C302&amp;"'!N110")</f>
        <v>#REF!</v>
      </c>
      <c r="O302" s="248"/>
      <c r="P302" s="249"/>
    </row>
    <row r="303" spans="2:16" s="15" customFormat="1" ht="35.1" customHeight="1">
      <c r="B303" s="543">
        <v>298</v>
      </c>
      <c r="C303" s="573" t="s">
        <v>635</v>
      </c>
      <c r="D303" s="605" t="e" cm="1">
        <f t="array" aca="1" ref="D303" ca="1">INDIRECT("'"&amp;C303&amp;"'!L33")</f>
        <v>#REF!</v>
      </c>
      <c r="E303" s="605"/>
      <c r="F303" s="606"/>
      <c r="G303" s="608" t="e" cm="1">
        <f t="array" aca="1" ref="G303" ca="1">INDIRECT("'"&amp;C303&amp;"'!C33")</f>
        <v>#REF!</v>
      </c>
      <c r="H303" s="607"/>
      <c r="I303" s="607" t="e" cm="1">
        <f t="array" aca="1" ref="I303" ca="1">INDIRECT("'"&amp;C303&amp;"'!N53")</f>
        <v>#REF!</v>
      </c>
      <c r="J303" s="607" t="e" cm="1">
        <f t="array" aca="1" ref="J303" ca="1">INDIRECT("'"&amp;C303&amp;"'!N73")</f>
        <v>#REF!</v>
      </c>
      <c r="K303" s="607" t="e" cm="1">
        <f t="array" aca="1" ref="K303" ca="1">INDIRECT("'"&amp;C303&amp;"'!N83")</f>
        <v>#REF!</v>
      </c>
      <c r="L303" s="607" t="e" cm="1">
        <f t="array" aca="1" ref="L303" ca="1">INDIRECT("'"&amp;C303&amp;"'!N98")</f>
        <v>#REF!</v>
      </c>
      <c r="M303" s="607" t="e" cm="1">
        <f t="array" aca="1" ref="M303" ca="1">INDIRECT("'"&amp;C303&amp;"'!N100")</f>
        <v>#REF!</v>
      </c>
      <c r="N303" s="635" t="e" cm="1">
        <f t="array" aca="1" ref="N303" ca="1">INDIRECT("'"&amp;C303&amp;"'!N110")</f>
        <v>#REF!</v>
      </c>
      <c r="O303" s="248"/>
      <c r="P303" s="249"/>
    </row>
    <row r="304" spans="2:16" s="15" customFormat="1" ht="35.1" customHeight="1">
      <c r="B304" s="543">
        <v>299</v>
      </c>
      <c r="C304" s="573" t="s">
        <v>636</v>
      </c>
      <c r="D304" s="605" t="e" cm="1">
        <f t="array" aca="1" ref="D304" ca="1">INDIRECT("'"&amp;C304&amp;"'!L33")</f>
        <v>#REF!</v>
      </c>
      <c r="E304" s="605"/>
      <c r="F304" s="606"/>
      <c r="G304" s="608" t="e" cm="1">
        <f t="array" aca="1" ref="G304" ca="1">INDIRECT("'"&amp;C304&amp;"'!C33")</f>
        <v>#REF!</v>
      </c>
      <c r="H304" s="607"/>
      <c r="I304" s="607" t="e" cm="1">
        <f t="array" aca="1" ref="I304" ca="1">INDIRECT("'"&amp;C304&amp;"'!N53")</f>
        <v>#REF!</v>
      </c>
      <c r="J304" s="607" t="e" cm="1">
        <f t="array" aca="1" ref="J304" ca="1">INDIRECT("'"&amp;C304&amp;"'!N73")</f>
        <v>#REF!</v>
      </c>
      <c r="K304" s="607" t="e" cm="1">
        <f t="array" aca="1" ref="K304" ca="1">INDIRECT("'"&amp;C304&amp;"'!N83")</f>
        <v>#REF!</v>
      </c>
      <c r="L304" s="607" t="e" cm="1">
        <f t="array" aca="1" ref="L304" ca="1">INDIRECT("'"&amp;C304&amp;"'!N98")</f>
        <v>#REF!</v>
      </c>
      <c r="M304" s="607" t="e" cm="1">
        <f t="array" aca="1" ref="M304" ca="1">INDIRECT("'"&amp;C304&amp;"'!N100")</f>
        <v>#REF!</v>
      </c>
      <c r="N304" s="635" t="e" cm="1">
        <f t="array" aca="1" ref="N304" ca="1">INDIRECT("'"&amp;C304&amp;"'!N110")</f>
        <v>#REF!</v>
      </c>
      <c r="O304" s="248"/>
      <c r="P304" s="249"/>
    </row>
    <row r="305" spans="2:16" s="15" customFormat="1" ht="35.1" customHeight="1">
      <c r="B305" s="543">
        <v>300</v>
      </c>
      <c r="C305" s="573" t="s">
        <v>637</v>
      </c>
      <c r="D305" s="605" t="e" cm="1">
        <f t="array" aca="1" ref="D305" ca="1">INDIRECT("'"&amp;C305&amp;"'!L33")</f>
        <v>#REF!</v>
      </c>
      <c r="E305" s="605"/>
      <c r="F305" s="606"/>
      <c r="G305" s="608" t="e" cm="1">
        <f t="array" aca="1" ref="G305" ca="1">INDIRECT("'"&amp;C305&amp;"'!C33")</f>
        <v>#REF!</v>
      </c>
      <c r="H305" s="607"/>
      <c r="I305" s="607" t="e" cm="1">
        <f t="array" aca="1" ref="I305" ca="1">INDIRECT("'"&amp;C305&amp;"'!N53")</f>
        <v>#REF!</v>
      </c>
      <c r="J305" s="607" t="e" cm="1">
        <f t="array" aca="1" ref="J305" ca="1">INDIRECT("'"&amp;C305&amp;"'!N73")</f>
        <v>#REF!</v>
      </c>
      <c r="K305" s="607" t="e" cm="1">
        <f t="array" aca="1" ref="K305" ca="1">INDIRECT("'"&amp;C305&amp;"'!N83")</f>
        <v>#REF!</v>
      </c>
      <c r="L305" s="607" t="e" cm="1">
        <f t="array" aca="1" ref="L305" ca="1">INDIRECT("'"&amp;C305&amp;"'!N98")</f>
        <v>#REF!</v>
      </c>
      <c r="M305" s="607" t="e" cm="1">
        <f t="array" aca="1" ref="M305" ca="1">INDIRECT("'"&amp;C305&amp;"'!N100")</f>
        <v>#REF!</v>
      </c>
      <c r="N305" s="635" t="e" cm="1">
        <f t="array" aca="1" ref="N305" ca="1">INDIRECT("'"&amp;C305&amp;"'!N110")</f>
        <v>#REF!</v>
      </c>
      <c r="O305" s="248"/>
      <c r="P305" s="249"/>
    </row>
    <row r="306" spans="2:16" s="15" customFormat="1" ht="35.1" customHeight="1">
      <c r="B306" s="543">
        <v>301</v>
      </c>
      <c r="C306" s="573" t="s">
        <v>638</v>
      </c>
      <c r="D306" s="605" t="e" cm="1">
        <f t="array" aca="1" ref="D306" ca="1">INDIRECT("'"&amp;C306&amp;"'!L33")</f>
        <v>#REF!</v>
      </c>
      <c r="E306" s="605" t="s">
        <v>337</v>
      </c>
      <c r="F306" s="606" t="str">
        <f t="shared" si="7"/>
        <v>='632.1.2'!C$33$</v>
      </c>
      <c r="G306" s="608" t="e" cm="1">
        <f t="array" aca="1" ref="G306" ca="1">INDIRECT("'"&amp;C306&amp;"'!C33")</f>
        <v>#REF!</v>
      </c>
      <c r="H306" s="607"/>
      <c r="I306" s="607" t="e" cm="1">
        <f t="array" aca="1" ref="I306" ca="1">INDIRECT("'"&amp;C306&amp;"'!N53")</f>
        <v>#REF!</v>
      </c>
      <c r="J306" s="607" t="e" cm="1">
        <f t="array" aca="1" ref="J306" ca="1">INDIRECT("'"&amp;C306&amp;"'!N73")</f>
        <v>#REF!</v>
      </c>
      <c r="K306" s="607" t="e" cm="1">
        <f t="array" aca="1" ref="K306" ca="1">INDIRECT("'"&amp;C306&amp;"'!N83")</f>
        <v>#REF!</v>
      </c>
      <c r="L306" s="607" t="e" cm="1">
        <f t="array" aca="1" ref="L306" ca="1">INDIRECT("'"&amp;C306&amp;"'!N98")</f>
        <v>#REF!</v>
      </c>
      <c r="M306" s="607" t="e" cm="1">
        <f t="array" aca="1" ref="M306" ca="1">INDIRECT("'"&amp;C306&amp;"'!N100")</f>
        <v>#REF!</v>
      </c>
      <c r="N306" s="635" t="e" cm="1">
        <f t="array" aca="1" ref="N306" ca="1">INDIRECT("'"&amp;C306&amp;"'!N110")</f>
        <v>#REF!</v>
      </c>
      <c r="O306" s="248"/>
      <c r="P306" s="249"/>
    </row>
    <row r="307" spans="2:16" s="15" customFormat="1" ht="35.1" customHeight="1">
      <c r="B307" s="543">
        <v>302</v>
      </c>
      <c r="C307" s="573" t="s">
        <v>639</v>
      </c>
      <c r="D307" s="605" t="e" cm="1">
        <f t="array" aca="1" ref="D307" ca="1">INDIRECT("'"&amp;C307&amp;"'!L33")</f>
        <v>#REF!</v>
      </c>
      <c r="E307" s="605" t="s">
        <v>337</v>
      </c>
      <c r="F307" s="606" t="str">
        <f t="shared" si="7"/>
        <v>='640.1'!C$33$</v>
      </c>
      <c r="G307" s="608" t="e" cm="1">
        <f t="array" aca="1" ref="G307" ca="1">INDIRECT("'"&amp;C307&amp;"'!C33")</f>
        <v>#REF!</v>
      </c>
      <c r="H307" s="607"/>
      <c r="I307" s="607" t="e" cm="1">
        <f t="array" aca="1" ref="I307" ca="1">INDIRECT("'"&amp;C307&amp;"'!N53")</f>
        <v>#REF!</v>
      </c>
      <c r="J307" s="607" t="e" cm="1">
        <f t="array" aca="1" ref="J307" ca="1">INDIRECT("'"&amp;C307&amp;"'!N73")</f>
        <v>#REF!</v>
      </c>
      <c r="K307" s="607" t="e" cm="1">
        <f t="array" aca="1" ref="K307" ca="1">INDIRECT("'"&amp;C307&amp;"'!N83")</f>
        <v>#REF!</v>
      </c>
      <c r="L307" s="607" t="e" cm="1">
        <f t="array" aca="1" ref="L307" ca="1">INDIRECT("'"&amp;C307&amp;"'!N98")</f>
        <v>#REF!</v>
      </c>
      <c r="M307" s="607" t="e" cm="1">
        <f t="array" aca="1" ref="M307" ca="1">INDIRECT("'"&amp;C307&amp;"'!N100")</f>
        <v>#REF!</v>
      </c>
      <c r="N307" s="635" t="e" cm="1">
        <f t="array" aca="1" ref="N307" ca="1">INDIRECT("'"&amp;C307&amp;"'!N110")</f>
        <v>#REF!</v>
      </c>
      <c r="O307" s="248"/>
      <c r="P307" s="249"/>
    </row>
    <row r="308" spans="2:16" s="15" customFormat="1" ht="35.1" customHeight="1">
      <c r="B308" s="543">
        <v>303</v>
      </c>
      <c r="C308" s="574" t="s">
        <v>640</v>
      </c>
      <c r="D308" s="605" t="e" cm="1">
        <f t="array" aca="1" ref="D308" ca="1">INDIRECT("'"&amp;C308&amp;"'!L33")</f>
        <v>#REF!</v>
      </c>
      <c r="E308" s="605" t="s">
        <v>337</v>
      </c>
      <c r="F308" s="606" t="str">
        <f t="shared" si="7"/>
        <v>='640.2'!C$33$</v>
      </c>
      <c r="G308" s="608" t="e" cm="1">
        <f t="array" aca="1" ref="G308" ca="1">INDIRECT("'"&amp;C308&amp;"'!C33")</f>
        <v>#REF!</v>
      </c>
      <c r="H308" s="607"/>
      <c r="I308" s="607" t="e" cm="1">
        <f t="array" aca="1" ref="I308" ca="1">INDIRECT("'"&amp;C308&amp;"'!N53")</f>
        <v>#REF!</v>
      </c>
      <c r="J308" s="607" t="e" cm="1">
        <f t="array" aca="1" ref="J308" ca="1">INDIRECT("'"&amp;C308&amp;"'!N73")</f>
        <v>#REF!</v>
      </c>
      <c r="K308" s="607" t="e" cm="1">
        <f t="array" aca="1" ref="K308" ca="1">INDIRECT("'"&amp;C308&amp;"'!N83")</f>
        <v>#REF!</v>
      </c>
      <c r="L308" s="607" t="e" cm="1">
        <f t="array" aca="1" ref="L308" ca="1">INDIRECT("'"&amp;C308&amp;"'!N98")</f>
        <v>#REF!</v>
      </c>
      <c r="M308" s="607" t="e" cm="1">
        <f t="array" aca="1" ref="M308" ca="1">INDIRECT("'"&amp;C308&amp;"'!N100")</f>
        <v>#REF!</v>
      </c>
      <c r="N308" s="635" t="e" cm="1">
        <f t="array" aca="1" ref="N308" ca="1">INDIRECT("'"&amp;C308&amp;"'!N110")</f>
        <v>#REF!</v>
      </c>
      <c r="O308" s="248"/>
      <c r="P308" s="249"/>
    </row>
    <row r="309" spans="2:16" s="15" customFormat="1" ht="20.100000000000001" customHeight="1">
      <c r="B309" s="543">
        <v>304</v>
      </c>
      <c r="C309" s="573" t="s">
        <v>641</v>
      </c>
      <c r="D309" s="605" t="e" cm="1">
        <f t="array" aca="1" ref="D309" ca="1">INDIRECT("'"&amp;C309&amp;"'!L33")</f>
        <v>#REF!</v>
      </c>
      <c r="E309" s="605" t="s">
        <v>337</v>
      </c>
      <c r="F309" s="606" t="str">
        <f t="shared" si="7"/>
        <v>='641.1'!C$33$</v>
      </c>
      <c r="G309" s="608" t="e" cm="1">
        <f t="array" aca="1" ref="G309" ca="1">INDIRECT("'"&amp;C309&amp;"'!C33")</f>
        <v>#REF!</v>
      </c>
      <c r="H309" s="607"/>
      <c r="I309" s="607" t="e" cm="1">
        <f t="array" aca="1" ref="I309" ca="1">INDIRECT("'"&amp;C309&amp;"'!N53")</f>
        <v>#REF!</v>
      </c>
      <c r="J309" s="607" t="e" cm="1">
        <f t="array" aca="1" ref="J309" ca="1">INDIRECT("'"&amp;C309&amp;"'!N73")</f>
        <v>#REF!</v>
      </c>
      <c r="K309" s="607" t="e" cm="1">
        <f t="array" aca="1" ref="K309" ca="1">INDIRECT("'"&amp;C309&amp;"'!N83")</f>
        <v>#REF!</v>
      </c>
      <c r="L309" s="607" t="e" cm="1">
        <f t="array" aca="1" ref="L309" ca="1">INDIRECT("'"&amp;C309&amp;"'!N98")</f>
        <v>#REF!</v>
      </c>
      <c r="M309" s="607" t="e" cm="1">
        <f t="array" aca="1" ref="M309" ca="1">INDIRECT("'"&amp;C309&amp;"'!N100")</f>
        <v>#REF!</v>
      </c>
      <c r="N309" s="635" t="e" cm="1">
        <f t="array" aca="1" ref="N309" ca="1">INDIRECT("'"&amp;C309&amp;"'!N110")</f>
        <v>#REF!</v>
      </c>
      <c r="O309" s="248"/>
      <c r="P309" s="249"/>
    </row>
    <row r="310" spans="2:16" s="15" customFormat="1" ht="30" customHeight="1">
      <c r="B310" s="543">
        <v>305</v>
      </c>
      <c r="C310" s="574" t="s">
        <v>642</v>
      </c>
      <c r="D310" s="605" t="e" cm="1">
        <f t="array" aca="1" ref="D310" ca="1">INDIRECT("'"&amp;C310&amp;"'!L33")</f>
        <v>#REF!</v>
      </c>
      <c r="E310" s="605" t="s">
        <v>337</v>
      </c>
      <c r="F310" s="606" t="str">
        <f t="shared" si="7"/>
        <v>='642.1'!C$33$</v>
      </c>
      <c r="G310" s="608" t="e" cm="1">
        <f t="array" aca="1" ref="G310" ca="1">INDIRECT("'"&amp;C310&amp;"'!C33")</f>
        <v>#REF!</v>
      </c>
      <c r="H310" s="607"/>
      <c r="I310" s="607" t="e" cm="1">
        <f t="array" aca="1" ref="I310" ca="1">INDIRECT("'"&amp;C310&amp;"'!N53")</f>
        <v>#REF!</v>
      </c>
      <c r="J310" s="607" t="e" cm="1">
        <f t="array" aca="1" ref="J310" ca="1">INDIRECT("'"&amp;C310&amp;"'!N73")</f>
        <v>#REF!</v>
      </c>
      <c r="K310" s="607" t="e" cm="1">
        <f t="array" aca="1" ref="K310" ca="1">INDIRECT("'"&amp;C310&amp;"'!N83")</f>
        <v>#REF!</v>
      </c>
      <c r="L310" s="607" t="e" cm="1">
        <f t="array" aca="1" ref="L310" ca="1">INDIRECT("'"&amp;C310&amp;"'!N98")</f>
        <v>#REF!</v>
      </c>
      <c r="M310" s="607" t="e" cm="1">
        <f t="array" aca="1" ref="M310" ca="1">INDIRECT("'"&amp;C310&amp;"'!N100")</f>
        <v>#REF!</v>
      </c>
      <c r="N310" s="635" t="e" cm="1">
        <f t="array" aca="1" ref="N310" ca="1">INDIRECT("'"&amp;C310&amp;"'!N110")</f>
        <v>#REF!</v>
      </c>
      <c r="O310" s="248"/>
      <c r="P310" s="249"/>
    </row>
    <row r="311" spans="2:16" s="15" customFormat="1" ht="30" customHeight="1">
      <c r="B311" s="543">
        <v>306</v>
      </c>
      <c r="C311" s="573" t="s">
        <v>643</v>
      </c>
      <c r="D311" s="605" t="e" cm="1">
        <f t="array" aca="1" ref="D311" ca="1">INDIRECT("'"&amp;C311&amp;"'!L33")</f>
        <v>#REF!</v>
      </c>
      <c r="E311" s="605" t="s">
        <v>337</v>
      </c>
      <c r="F311" s="606" t="str">
        <f t="shared" si="7"/>
        <v>='642.2.1'!C$33$</v>
      </c>
      <c r="G311" s="608" t="e" cm="1">
        <f t="array" aca="1" ref="G311" ca="1">INDIRECT("'"&amp;C311&amp;"'!C33")</f>
        <v>#REF!</v>
      </c>
      <c r="H311" s="607"/>
      <c r="I311" s="607" t="e" cm="1">
        <f t="array" aca="1" ref="I311" ca="1">INDIRECT("'"&amp;C311&amp;"'!N53")</f>
        <v>#REF!</v>
      </c>
      <c r="J311" s="607" t="e" cm="1">
        <f t="array" aca="1" ref="J311" ca="1">INDIRECT("'"&amp;C311&amp;"'!N73")</f>
        <v>#REF!</v>
      </c>
      <c r="K311" s="607" t="e" cm="1">
        <f t="array" aca="1" ref="K311" ca="1">INDIRECT("'"&amp;C311&amp;"'!N83")</f>
        <v>#REF!</v>
      </c>
      <c r="L311" s="607" t="e" cm="1">
        <f t="array" aca="1" ref="L311" ca="1">INDIRECT("'"&amp;C311&amp;"'!N98")</f>
        <v>#REF!</v>
      </c>
      <c r="M311" s="607" t="e" cm="1">
        <f t="array" aca="1" ref="M311" ca="1">INDIRECT("'"&amp;C311&amp;"'!N100")</f>
        <v>#REF!</v>
      </c>
      <c r="N311" s="635" t="e" cm="1">
        <f t="array" aca="1" ref="N311" ca="1">INDIRECT("'"&amp;C311&amp;"'!N110")</f>
        <v>#REF!</v>
      </c>
      <c r="O311" s="248"/>
      <c r="P311" s="249"/>
    </row>
    <row r="312" spans="2:16" s="15" customFormat="1" ht="30" customHeight="1">
      <c r="B312" s="543">
        <v>307</v>
      </c>
      <c r="C312" s="574" t="s">
        <v>644</v>
      </c>
      <c r="D312" s="605" t="e" cm="1">
        <f t="array" aca="1" ref="D312" ca="1">INDIRECT("'"&amp;C312&amp;"'!L33")</f>
        <v>#REF!</v>
      </c>
      <c r="E312" s="605" t="s">
        <v>337</v>
      </c>
      <c r="F312" s="606" t="str">
        <f t="shared" si="7"/>
        <v>='642.2.2'!C$33$</v>
      </c>
      <c r="G312" s="608" t="e" cm="1">
        <f t="array" aca="1" ref="G312" ca="1">INDIRECT("'"&amp;C312&amp;"'!C33")</f>
        <v>#REF!</v>
      </c>
      <c r="H312" s="607"/>
      <c r="I312" s="607" t="e" cm="1">
        <f t="array" aca="1" ref="I312" ca="1">INDIRECT("'"&amp;C312&amp;"'!N53")</f>
        <v>#REF!</v>
      </c>
      <c r="J312" s="607" t="e" cm="1">
        <f t="array" aca="1" ref="J312" ca="1">INDIRECT("'"&amp;C312&amp;"'!N73")</f>
        <v>#REF!</v>
      </c>
      <c r="K312" s="607" t="e" cm="1">
        <f t="array" aca="1" ref="K312" ca="1">INDIRECT("'"&amp;C312&amp;"'!N83")</f>
        <v>#REF!</v>
      </c>
      <c r="L312" s="607" t="e" cm="1">
        <f t="array" aca="1" ref="L312" ca="1">INDIRECT("'"&amp;C312&amp;"'!N98")</f>
        <v>#REF!</v>
      </c>
      <c r="M312" s="607" t="e" cm="1">
        <f t="array" aca="1" ref="M312" ca="1">INDIRECT("'"&amp;C312&amp;"'!N100")</f>
        <v>#REF!</v>
      </c>
      <c r="N312" s="635" t="e" cm="1">
        <f t="array" aca="1" ref="N312" ca="1">INDIRECT("'"&amp;C312&amp;"'!N110")</f>
        <v>#REF!</v>
      </c>
      <c r="O312" s="248"/>
      <c r="P312" s="249"/>
    </row>
    <row r="313" spans="2:16" s="15" customFormat="1" ht="20.100000000000001" customHeight="1">
      <c r="B313" s="543">
        <v>308</v>
      </c>
      <c r="C313" s="574" t="s">
        <v>645</v>
      </c>
      <c r="D313" s="605" t="e" cm="1">
        <f t="array" aca="1" ref="D313" ca="1">INDIRECT("'"&amp;C313&amp;"'!L33")</f>
        <v>#REF!</v>
      </c>
      <c r="E313" s="605" t="s">
        <v>337</v>
      </c>
      <c r="F313" s="606" t="str">
        <f t="shared" si="7"/>
        <v>='650.2'!C$33$</v>
      </c>
      <c r="G313" s="608" t="e" cm="1">
        <f t="array" aca="1" ref="G313" ca="1">INDIRECT("'"&amp;C313&amp;"'!C33")</f>
        <v>#REF!</v>
      </c>
      <c r="H313" s="607"/>
      <c r="I313" s="607" t="e" cm="1">
        <f t="array" aca="1" ref="I313" ca="1">INDIRECT("'"&amp;C313&amp;"'!N53")</f>
        <v>#REF!</v>
      </c>
      <c r="J313" s="607" t="e" cm="1">
        <f t="array" aca="1" ref="J313" ca="1">INDIRECT("'"&amp;C313&amp;"'!N73")</f>
        <v>#REF!</v>
      </c>
      <c r="K313" s="607" t="e" cm="1">
        <f t="array" aca="1" ref="K313" ca="1">INDIRECT("'"&amp;C313&amp;"'!N83")</f>
        <v>#REF!</v>
      </c>
      <c r="L313" s="607" t="e" cm="1">
        <f t="array" aca="1" ref="L313" ca="1">INDIRECT("'"&amp;C313&amp;"'!N98")</f>
        <v>#REF!</v>
      </c>
      <c r="M313" s="607" t="e" cm="1">
        <f t="array" aca="1" ref="M313" ca="1">INDIRECT("'"&amp;C313&amp;"'!N100")</f>
        <v>#REF!</v>
      </c>
      <c r="N313" s="635" t="e" cm="1">
        <f t="array" aca="1" ref="N313" ca="1">INDIRECT("'"&amp;C313&amp;"'!N110")</f>
        <v>#REF!</v>
      </c>
      <c r="O313" s="248"/>
      <c r="P313" s="249"/>
    </row>
    <row r="314" spans="2:16" s="15" customFormat="1" ht="20.100000000000001" customHeight="1">
      <c r="B314" s="543">
        <v>309</v>
      </c>
      <c r="C314" s="573" t="s">
        <v>646</v>
      </c>
      <c r="D314" s="605" t="e" cm="1">
        <f t="array" aca="1" ref="D314" ca="1">INDIRECT("'"&amp;C314&amp;"'!L33")</f>
        <v>#REF!</v>
      </c>
      <c r="E314" s="605" t="s">
        <v>337</v>
      </c>
      <c r="F314" s="606" t="str">
        <f t="shared" si="7"/>
        <v>='650.3'!C$33$</v>
      </c>
      <c r="G314" s="608" t="e" cm="1">
        <f t="array" aca="1" ref="G314" ca="1">INDIRECT("'"&amp;C314&amp;"'!C33")</f>
        <v>#REF!</v>
      </c>
      <c r="H314" s="607"/>
      <c r="I314" s="607" t="e" cm="1">
        <f t="array" aca="1" ref="I314" ca="1">INDIRECT("'"&amp;C314&amp;"'!N53")</f>
        <v>#REF!</v>
      </c>
      <c r="J314" s="607" t="e" cm="1">
        <f t="array" aca="1" ref="J314" ca="1">INDIRECT("'"&amp;C314&amp;"'!N73")</f>
        <v>#REF!</v>
      </c>
      <c r="K314" s="607" t="e" cm="1">
        <f t="array" aca="1" ref="K314" ca="1">INDIRECT("'"&amp;C314&amp;"'!N83")</f>
        <v>#REF!</v>
      </c>
      <c r="L314" s="607" t="e" cm="1">
        <f t="array" aca="1" ref="L314" ca="1">INDIRECT("'"&amp;C314&amp;"'!N98")</f>
        <v>#REF!</v>
      </c>
      <c r="M314" s="607" t="e" cm="1">
        <f t="array" aca="1" ref="M314" ca="1">INDIRECT("'"&amp;C314&amp;"'!N100")</f>
        <v>#REF!</v>
      </c>
      <c r="N314" s="635" t="e" cm="1">
        <f t="array" aca="1" ref="N314" ca="1">INDIRECT("'"&amp;C314&amp;"'!N110")</f>
        <v>#REF!</v>
      </c>
      <c r="O314" s="248"/>
      <c r="P314" s="249"/>
    </row>
    <row r="315" spans="2:16" s="15" customFormat="1" ht="20.100000000000001" customHeight="1">
      <c r="B315" s="543">
        <v>310</v>
      </c>
      <c r="C315" s="573" t="s">
        <v>647</v>
      </c>
      <c r="D315" s="605" t="e" cm="1">
        <f t="array" aca="1" ref="D315" ca="1">INDIRECT("'"&amp;C315&amp;"'!L33")</f>
        <v>#REF!</v>
      </c>
      <c r="E315" s="605" t="s">
        <v>337</v>
      </c>
      <c r="F315" s="606" t="str">
        <f t="shared" si="7"/>
        <v>='650.4'!C$33$</v>
      </c>
      <c r="G315" s="608" t="e" cm="1">
        <f t="array" aca="1" ref="G315" ca="1">INDIRECT("'"&amp;C315&amp;"'!C33")</f>
        <v>#REF!</v>
      </c>
      <c r="H315" s="607"/>
      <c r="I315" s="607" t="e" cm="1">
        <f t="array" aca="1" ref="I315" ca="1">INDIRECT("'"&amp;C315&amp;"'!N53")</f>
        <v>#REF!</v>
      </c>
      <c r="J315" s="607" t="e" cm="1">
        <f t="array" aca="1" ref="J315" ca="1">INDIRECT("'"&amp;C315&amp;"'!N73")</f>
        <v>#REF!</v>
      </c>
      <c r="K315" s="607" t="e" cm="1">
        <f t="array" aca="1" ref="K315" ca="1">INDIRECT("'"&amp;C315&amp;"'!N83")</f>
        <v>#REF!</v>
      </c>
      <c r="L315" s="607" t="e" cm="1">
        <f t="array" aca="1" ref="L315" ca="1">INDIRECT("'"&amp;C315&amp;"'!N98")</f>
        <v>#REF!</v>
      </c>
      <c r="M315" s="607" t="e" cm="1">
        <f t="array" aca="1" ref="M315" ca="1">INDIRECT("'"&amp;C315&amp;"'!N100")</f>
        <v>#REF!</v>
      </c>
      <c r="N315" s="635" t="e" cm="1">
        <f t="array" aca="1" ref="N315" ca="1">INDIRECT("'"&amp;C315&amp;"'!N110")</f>
        <v>#REF!</v>
      </c>
      <c r="O315" s="248"/>
      <c r="P315" s="249"/>
    </row>
    <row r="316" spans="2:16" s="15" customFormat="1" ht="35.1" customHeight="1">
      <c r="B316" s="543">
        <v>311</v>
      </c>
      <c r="C316" s="574" t="s">
        <v>648</v>
      </c>
      <c r="D316" s="605" t="e" cm="1">
        <f t="array" aca="1" ref="D316" ca="1">INDIRECT("'"&amp;C316&amp;"'!L33")</f>
        <v>#REF!</v>
      </c>
      <c r="E316" s="605" t="s">
        <v>337</v>
      </c>
      <c r="F316" s="606" t="str">
        <f t="shared" si="7"/>
        <v>='660.1.1'!C$33$</v>
      </c>
      <c r="G316" s="608" t="e" cm="1">
        <f t="array" aca="1" ref="G316" ca="1">INDIRECT("'"&amp;C316&amp;"'!C33")</f>
        <v>#REF!</v>
      </c>
      <c r="H316" s="607"/>
      <c r="I316" s="607" t="e" cm="1">
        <f t="array" aca="1" ref="I316" ca="1">INDIRECT("'"&amp;C316&amp;"'!N53")</f>
        <v>#REF!</v>
      </c>
      <c r="J316" s="607" t="e" cm="1">
        <f t="array" aca="1" ref="J316" ca="1">INDIRECT("'"&amp;C316&amp;"'!N73")</f>
        <v>#REF!</v>
      </c>
      <c r="K316" s="607" t="e" cm="1">
        <f t="array" aca="1" ref="K316" ca="1">INDIRECT("'"&amp;C316&amp;"'!N83")</f>
        <v>#REF!</v>
      </c>
      <c r="L316" s="607" t="e" cm="1">
        <f t="array" aca="1" ref="L316" ca="1">INDIRECT("'"&amp;C316&amp;"'!N98")</f>
        <v>#REF!</v>
      </c>
      <c r="M316" s="607" t="e" cm="1">
        <f t="array" aca="1" ref="M316" ca="1">INDIRECT("'"&amp;C316&amp;"'!N100")</f>
        <v>#REF!</v>
      </c>
      <c r="N316" s="635" t="e" cm="1">
        <f t="array" aca="1" ref="N316" ca="1">INDIRECT("'"&amp;C316&amp;"'!N110")</f>
        <v>#REF!</v>
      </c>
      <c r="O316" s="248"/>
      <c r="P316" s="249"/>
    </row>
    <row r="317" spans="2:16" s="15" customFormat="1" ht="35.1" customHeight="1">
      <c r="B317" s="543">
        <v>312</v>
      </c>
      <c r="C317" s="573" t="s">
        <v>649</v>
      </c>
      <c r="D317" s="605" t="e" cm="1">
        <f t="array" aca="1" ref="D317" ca="1">INDIRECT("'"&amp;C317&amp;"'!L33")</f>
        <v>#REF!</v>
      </c>
      <c r="E317" s="605" t="s">
        <v>337</v>
      </c>
      <c r="F317" s="606" t="str">
        <f t="shared" si="7"/>
        <v>='660.1.2'!C$33$</v>
      </c>
      <c r="G317" s="608" t="e" cm="1">
        <f t="array" aca="1" ref="G317" ca="1">INDIRECT("'"&amp;C317&amp;"'!C33")</f>
        <v>#REF!</v>
      </c>
      <c r="H317" s="607"/>
      <c r="I317" s="607" t="e" cm="1">
        <f t="array" aca="1" ref="I317" ca="1">INDIRECT("'"&amp;C317&amp;"'!N53")</f>
        <v>#REF!</v>
      </c>
      <c r="J317" s="607" t="e" cm="1">
        <f t="array" aca="1" ref="J317" ca="1">INDIRECT("'"&amp;C317&amp;"'!N73")</f>
        <v>#REF!</v>
      </c>
      <c r="K317" s="607" t="e" cm="1">
        <f t="array" aca="1" ref="K317" ca="1">INDIRECT("'"&amp;C317&amp;"'!N83")</f>
        <v>#REF!</v>
      </c>
      <c r="L317" s="607" t="e" cm="1">
        <f t="array" aca="1" ref="L317" ca="1">INDIRECT("'"&amp;C317&amp;"'!N98")</f>
        <v>#REF!</v>
      </c>
      <c r="M317" s="607" t="e" cm="1">
        <f t="array" aca="1" ref="M317" ca="1">INDIRECT("'"&amp;C317&amp;"'!N100")</f>
        <v>#REF!</v>
      </c>
      <c r="N317" s="635" t="e" cm="1">
        <f t="array" aca="1" ref="N317" ca="1">INDIRECT("'"&amp;C317&amp;"'!N110")</f>
        <v>#REF!</v>
      </c>
      <c r="O317" s="248"/>
      <c r="P317" s="249"/>
    </row>
    <row r="318" spans="2:16" s="15" customFormat="1" ht="35.1" customHeight="1">
      <c r="B318" s="543">
        <v>313</v>
      </c>
      <c r="C318" s="574" t="s">
        <v>650</v>
      </c>
      <c r="D318" s="605" t="e" cm="1">
        <f t="array" aca="1" ref="D318" ca="1">INDIRECT("'"&amp;C318&amp;"'!L33")</f>
        <v>#REF!</v>
      </c>
      <c r="E318" s="605" t="s">
        <v>337</v>
      </c>
      <c r="F318" s="606" t="str">
        <f t="shared" si="7"/>
        <v>='660.1.3'!C$33$</v>
      </c>
      <c r="G318" s="608" t="e" cm="1">
        <f t="array" aca="1" ref="G318" ca="1">INDIRECT("'"&amp;C318&amp;"'!C33")</f>
        <v>#REF!</v>
      </c>
      <c r="H318" s="607"/>
      <c r="I318" s="607" t="e" cm="1">
        <f t="array" aca="1" ref="I318" ca="1">INDIRECT("'"&amp;C318&amp;"'!N53")</f>
        <v>#REF!</v>
      </c>
      <c r="J318" s="607" t="e" cm="1">
        <f t="array" aca="1" ref="J318" ca="1">INDIRECT("'"&amp;C318&amp;"'!N73")</f>
        <v>#REF!</v>
      </c>
      <c r="K318" s="607" t="e" cm="1">
        <f t="array" aca="1" ref="K318" ca="1">INDIRECT("'"&amp;C318&amp;"'!N83")</f>
        <v>#REF!</v>
      </c>
      <c r="L318" s="607" t="e" cm="1">
        <f t="array" aca="1" ref="L318" ca="1">INDIRECT("'"&amp;C318&amp;"'!N98")</f>
        <v>#REF!</v>
      </c>
      <c r="M318" s="607" t="e" cm="1">
        <f t="array" aca="1" ref="M318" ca="1">INDIRECT("'"&amp;C318&amp;"'!N100")</f>
        <v>#REF!</v>
      </c>
      <c r="N318" s="635" t="e" cm="1">
        <f t="array" aca="1" ref="N318" ca="1">INDIRECT("'"&amp;C318&amp;"'!N110")</f>
        <v>#REF!</v>
      </c>
      <c r="O318" s="248"/>
      <c r="P318" s="249"/>
    </row>
    <row r="319" spans="2:16" s="15" customFormat="1" ht="35.1" customHeight="1">
      <c r="B319" s="543">
        <v>314</v>
      </c>
      <c r="C319" s="573" t="s">
        <v>651</v>
      </c>
      <c r="D319" s="605" t="e" cm="1">
        <f t="array" aca="1" ref="D319" ca="1">INDIRECT("'"&amp;C319&amp;"'!L33")</f>
        <v>#REF!</v>
      </c>
      <c r="E319" s="605" t="s">
        <v>337</v>
      </c>
      <c r="F319" s="606" t="str">
        <f t="shared" si="7"/>
        <v>='660.1.4'!C$33$</v>
      </c>
      <c r="G319" s="608" t="e" cm="1">
        <f t="array" aca="1" ref="G319" ca="1">INDIRECT("'"&amp;C319&amp;"'!C33")</f>
        <v>#REF!</v>
      </c>
      <c r="H319" s="607"/>
      <c r="I319" s="607" t="e" cm="1">
        <f t="array" aca="1" ref="I319" ca="1">INDIRECT("'"&amp;C319&amp;"'!N53")</f>
        <v>#REF!</v>
      </c>
      <c r="J319" s="607" t="e" cm="1">
        <f t="array" aca="1" ref="J319" ca="1">INDIRECT("'"&amp;C319&amp;"'!N73")</f>
        <v>#REF!</v>
      </c>
      <c r="K319" s="607" t="e" cm="1">
        <f t="array" aca="1" ref="K319" ca="1">INDIRECT("'"&amp;C319&amp;"'!N83")</f>
        <v>#REF!</v>
      </c>
      <c r="L319" s="607" t="e" cm="1">
        <f t="array" aca="1" ref="L319" ca="1">INDIRECT("'"&amp;C319&amp;"'!N98")</f>
        <v>#REF!</v>
      </c>
      <c r="M319" s="607" t="e" cm="1">
        <f t="array" aca="1" ref="M319" ca="1">INDIRECT("'"&amp;C319&amp;"'!N100")</f>
        <v>#REF!</v>
      </c>
      <c r="N319" s="635" t="e" cm="1">
        <f t="array" aca="1" ref="N319" ca="1">INDIRECT("'"&amp;C319&amp;"'!N110")</f>
        <v>#REF!</v>
      </c>
      <c r="O319" s="248"/>
      <c r="P319" s="249"/>
    </row>
    <row r="320" spans="2:16" s="15" customFormat="1" ht="35.1" customHeight="1">
      <c r="B320" s="543">
        <v>315</v>
      </c>
      <c r="C320" s="574" t="s">
        <v>652</v>
      </c>
      <c r="D320" s="605" t="e" cm="1">
        <f t="array" aca="1" ref="D320" ca="1">INDIRECT("'"&amp;C320&amp;"'!L33")</f>
        <v>#REF!</v>
      </c>
      <c r="E320" s="605" t="s">
        <v>337</v>
      </c>
      <c r="F320" s="606" t="str">
        <f t="shared" si="7"/>
        <v>='661.1.1'!C$33$</v>
      </c>
      <c r="G320" s="608" t="e" cm="1">
        <f t="array" aca="1" ref="G320" ca="1">INDIRECT("'"&amp;C320&amp;"'!C33")</f>
        <v>#REF!</v>
      </c>
      <c r="H320" s="607"/>
      <c r="I320" s="607" t="e" cm="1">
        <f t="array" aca="1" ref="I320" ca="1">INDIRECT("'"&amp;C320&amp;"'!N53")</f>
        <v>#REF!</v>
      </c>
      <c r="J320" s="607" t="e" cm="1">
        <f t="array" aca="1" ref="J320" ca="1">INDIRECT("'"&amp;C320&amp;"'!N73")</f>
        <v>#REF!</v>
      </c>
      <c r="K320" s="607" t="e" cm="1">
        <f t="array" aca="1" ref="K320" ca="1">INDIRECT("'"&amp;C320&amp;"'!N83")</f>
        <v>#REF!</v>
      </c>
      <c r="L320" s="607" t="e" cm="1">
        <f t="array" aca="1" ref="L320" ca="1">INDIRECT("'"&amp;C320&amp;"'!N98")</f>
        <v>#REF!</v>
      </c>
      <c r="M320" s="607" t="e" cm="1">
        <f t="array" aca="1" ref="M320" ca="1">INDIRECT("'"&amp;C320&amp;"'!N100")</f>
        <v>#REF!</v>
      </c>
      <c r="N320" s="635" t="e" cm="1">
        <f t="array" aca="1" ref="N320" ca="1">INDIRECT("'"&amp;C320&amp;"'!N110")</f>
        <v>#REF!</v>
      </c>
      <c r="O320" s="248"/>
      <c r="P320" s="249"/>
    </row>
    <row r="321" spans="2:16" s="15" customFormat="1" ht="35.1" customHeight="1">
      <c r="B321" s="543">
        <v>316</v>
      </c>
      <c r="C321" s="573" t="s">
        <v>653</v>
      </c>
      <c r="D321" s="605" t="e" cm="1">
        <f t="array" aca="1" ref="D321" ca="1">INDIRECT("'"&amp;C321&amp;"'!L33")</f>
        <v>#REF!</v>
      </c>
      <c r="E321" s="605" t="s">
        <v>337</v>
      </c>
      <c r="F321" s="606" t="str">
        <f t="shared" si="7"/>
        <v>='661.1.2'!C$33$</v>
      </c>
      <c r="G321" s="608" t="e" cm="1">
        <f t="array" aca="1" ref="G321" ca="1">INDIRECT("'"&amp;C321&amp;"'!C33")</f>
        <v>#REF!</v>
      </c>
      <c r="H321" s="607"/>
      <c r="I321" s="607" t="e" cm="1">
        <f t="array" aca="1" ref="I321" ca="1">INDIRECT("'"&amp;C321&amp;"'!N53")</f>
        <v>#REF!</v>
      </c>
      <c r="J321" s="607" t="e" cm="1">
        <f t="array" aca="1" ref="J321" ca="1">INDIRECT("'"&amp;C321&amp;"'!N73")</f>
        <v>#REF!</v>
      </c>
      <c r="K321" s="607" t="e" cm="1">
        <f t="array" aca="1" ref="K321" ca="1">INDIRECT("'"&amp;C321&amp;"'!N83")</f>
        <v>#REF!</v>
      </c>
      <c r="L321" s="607" t="e" cm="1">
        <f t="array" aca="1" ref="L321" ca="1">INDIRECT("'"&amp;C321&amp;"'!N98")</f>
        <v>#REF!</v>
      </c>
      <c r="M321" s="607" t="e" cm="1">
        <f t="array" aca="1" ref="M321" ca="1">INDIRECT("'"&amp;C321&amp;"'!N100")</f>
        <v>#REF!</v>
      </c>
      <c r="N321" s="635" t="e" cm="1">
        <f t="array" aca="1" ref="N321" ca="1">INDIRECT("'"&amp;C321&amp;"'!N110")</f>
        <v>#REF!</v>
      </c>
      <c r="O321" s="248"/>
      <c r="P321" s="249"/>
    </row>
    <row r="322" spans="2:16" s="15" customFormat="1" ht="35.1" customHeight="1">
      <c r="B322" s="543">
        <v>317</v>
      </c>
      <c r="C322" s="574" t="s">
        <v>654</v>
      </c>
      <c r="D322" s="605" t="e" cm="1">
        <f t="array" aca="1" ref="D322" ca="1">INDIRECT("'"&amp;C322&amp;"'!L33")</f>
        <v>#REF!</v>
      </c>
      <c r="E322" s="605" t="s">
        <v>337</v>
      </c>
      <c r="F322" s="606" t="str">
        <f t="shared" si="7"/>
        <v>='661.1.3'!C$33$</v>
      </c>
      <c r="G322" s="647" t="e" cm="1">
        <f t="array" aca="1" ref="G322" ca="1">INDIRECT("'"&amp;C322&amp;"'!C33")</f>
        <v>#REF!</v>
      </c>
      <c r="H322" s="607"/>
      <c r="I322" s="607" t="e" cm="1">
        <f t="array" aca="1" ref="I322" ca="1">INDIRECT("'"&amp;C322&amp;"'!N53")</f>
        <v>#REF!</v>
      </c>
      <c r="J322" s="607" t="e" cm="1">
        <f t="array" aca="1" ref="J322" ca="1">INDIRECT("'"&amp;C322&amp;"'!N73")</f>
        <v>#REF!</v>
      </c>
      <c r="K322" s="607" t="e" cm="1">
        <f t="array" aca="1" ref="K322" ca="1">INDIRECT("'"&amp;C322&amp;"'!N83")</f>
        <v>#REF!</v>
      </c>
      <c r="L322" s="607" t="e" cm="1">
        <f t="array" aca="1" ref="L322" ca="1">INDIRECT("'"&amp;C322&amp;"'!N98")</f>
        <v>#REF!</v>
      </c>
      <c r="M322" s="607" t="e" cm="1">
        <f t="array" aca="1" ref="M322" ca="1">INDIRECT("'"&amp;C322&amp;"'!N100")</f>
        <v>#REF!</v>
      </c>
      <c r="N322" s="635" t="e" cm="1">
        <f t="array" aca="1" ref="N322" ca="1">INDIRECT("'"&amp;C322&amp;"'!N110")</f>
        <v>#REF!</v>
      </c>
      <c r="O322" s="248"/>
      <c r="P322" s="249"/>
    </row>
    <row r="323" spans="2:16" s="15" customFormat="1" ht="50.1" customHeight="1">
      <c r="B323" s="543">
        <v>318</v>
      </c>
      <c r="C323" s="573" t="s">
        <v>655</v>
      </c>
      <c r="D323" s="605" t="e" cm="1">
        <f t="array" aca="1" ref="D323" ca="1">INDIRECT("'"&amp;C323&amp;"'!L33")</f>
        <v>#REF!</v>
      </c>
      <c r="E323" s="605" t="s">
        <v>337</v>
      </c>
      <c r="F323" s="606" t="str">
        <f t="shared" si="7"/>
        <v>='662.1'!C$33$</v>
      </c>
      <c r="G323" s="647" t="e" cm="1">
        <f t="array" aca="1" ref="G323" ca="1">INDIRECT("'"&amp;C323&amp;"'!C33")</f>
        <v>#REF!</v>
      </c>
      <c r="H323" s="607"/>
      <c r="I323" s="607" t="e" cm="1">
        <f t="array" aca="1" ref="I323" ca="1">INDIRECT("'"&amp;C323&amp;"'!N53")</f>
        <v>#REF!</v>
      </c>
      <c r="J323" s="607" t="e" cm="1">
        <f t="array" aca="1" ref="J323" ca="1">INDIRECT("'"&amp;C323&amp;"'!N73")</f>
        <v>#REF!</v>
      </c>
      <c r="K323" s="607" t="e" cm="1">
        <f t="array" aca="1" ref="K323" ca="1">INDIRECT("'"&amp;C323&amp;"'!N83")</f>
        <v>#REF!</v>
      </c>
      <c r="L323" s="607" t="e" cm="1">
        <f t="array" aca="1" ref="L323" ca="1">INDIRECT("'"&amp;C323&amp;"'!N98")</f>
        <v>#REF!</v>
      </c>
      <c r="M323" s="607" t="e" cm="1">
        <f t="array" aca="1" ref="M323" ca="1">INDIRECT("'"&amp;C323&amp;"'!N100")</f>
        <v>#REF!</v>
      </c>
      <c r="N323" s="635" t="e" cm="1">
        <f t="array" aca="1" ref="N323" ca="1">INDIRECT("'"&amp;C323&amp;"'!N110")</f>
        <v>#REF!</v>
      </c>
      <c r="O323" s="248"/>
      <c r="P323" s="249"/>
    </row>
    <row r="324" spans="2:16" s="15" customFormat="1" ht="65.099999999999994" customHeight="1">
      <c r="B324" s="543">
        <v>319</v>
      </c>
      <c r="C324" s="574" t="s">
        <v>656</v>
      </c>
      <c r="D324" s="605" t="e" cm="1">
        <f t="array" aca="1" ref="D324" ca="1">INDIRECT("'"&amp;C324&amp;"'!L33")</f>
        <v>#REF!</v>
      </c>
      <c r="E324" s="605" t="s">
        <v>337</v>
      </c>
      <c r="F324" s="606" t="str">
        <f t="shared" si="7"/>
        <v>='662.2'!C$33$</v>
      </c>
      <c r="G324" s="647" t="e" cm="1">
        <f t="array" aca="1" ref="G324" ca="1">INDIRECT("'"&amp;C324&amp;"'!C33")</f>
        <v>#REF!</v>
      </c>
      <c r="H324" s="607"/>
      <c r="I324" s="607" t="e" cm="1">
        <f t="array" aca="1" ref="I324" ca="1">INDIRECT("'"&amp;C324&amp;"'!N53")</f>
        <v>#REF!</v>
      </c>
      <c r="J324" s="607" t="e" cm="1">
        <f t="array" aca="1" ref="J324" ca="1">INDIRECT("'"&amp;C324&amp;"'!N73")</f>
        <v>#REF!</v>
      </c>
      <c r="K324" s="607" t="e" cm="1">
        <f t="array" aca="1" ref="K324" ca="1">INDIRECT("'"&amp;C324&amp;"'!N83")</f>
        <v>#REF!</v>
      </c>
      <c r="L324" s="607" t="e" cm="1">
        <f t="array" aca="1" ref="L324" ca="1">INDIRECT("'"&amp;C324&amp;"'!N98")</f>
        <v>#REF!</v>
      </c>
      <c r="M324" s="607" t="e" cm="1">
        <f t="array" aca="1" ref="M324" ca="1">INDIRECT("'"&amp;C324&amp;"'!N100")</f>
        <v>#REF!</v>
      </c>
      <c r="N324" s="635" t="e" cm="1">
        <f t="array" aca="1" ref="N324" ca="1">INDIRECT("'"&amp;C324&amp;"'!N110")</f>
        <v>#REF!</v>
      </c>
      <c r="O324" s="248"/>
      <c r="P324" s="249"/>
    </row>
    <row r="325" spans="2:16" s="15" customFormat="1" ht="35.1" customHeight="1">
      <c r="B325" s="543">
        <v>320</v>
      </c>
      <c r="C325" s="573" t="s">
        <v>657</v>
      </c>
      <c r="D325" s="605" t="e" cm="1">
        <f t="array" aca="1" ref="D325" ca="1">INDIRECT("'"&amp;C325&amp;"'!L33")</f>
        <v>#REF!</v>
      </c>
      <c r="E325" s="605" t="s">
        <v>337</v>
      </c>
      <c r="F325" s="606" t="str">
        <f t="shared" si="7"/>
        <v>='663.1'!C$33$</v>
      </c>
      <c r="G325" s="608" t="e" cm="1">
        <f t="array" aca="1" ref="G325" ca="1">INDIRECT("'"&amp;C325&amp;"'!C33")</f>
        <v>#REF!</v>
      </c>
      <c r="H325" s="607"/>
      <c r="I325" s="607" t="e" cm="1">
        <f t="array" aca="1" ref="I325" ca="1">INDIRECT("'"&amp;C325&amp;"'!N53")</f>
        <v>#REF!</v>
      </c>
      <c r="J325" s="607" t="e" cm="1">
        <f t="array" aca="1" ref="J325" ca="1">INDIRECT("'"&amp;C325&amp;"'!N73")</f>
        <v>#REF!</v>
      </c>
      <c r="K325" s="607" t="e" cm="1">
        <f t="array" aca="1" ref="K325" ca="1">INDIRECT("'"&amp;C325&amp;"'!N83")</f>
        <v>#REF!</v>
      </c>
      <c r="L325" s="607" t="e" cm="1">
        <f t="array" aca="1" ref="L325" ca="1">INDIRECT("'"&amp;C325&amp;"'!N98")</f>
        <v>#REF!</v>
      </c>
      <c r="M325" s="607" t="e" cm="1">
        <f t="array" aca="1" ref="M325" ca="1">INDIRECT("'"&amp;C325&amp;"'!N100")</f>
        <v>#REF!</v>
      </c>
      <c r="N325" s="635" t="e" cm="1">
        <f t="array" aca="1" ref="N325" ca="1">INDIRECT("'"&amp;C325&amp;"'!N110")</f>
        <v>#REF!</v>
      </c>
      <c r="O325" s="248"/>
      <c r="P325" s="249"/>
    </row>
    <row r="326" spans="2:16" s="15" customFormat="1" ht="35.1" customHeight="1">
      <c r="B326" s="543">
        <v>321</v>
      </c>
      <c r="C326" s="574" t="s">
        <v>658</v>
      </c>
      <c r="D326" s="605" t="e" cm="1">
        <f t="array" aca="1" ref="D326" ca="1">INDIRECT("'"&amp;C326&amp;"'!L33")</f>
        <v>#REF!</v>
      </c>
      <c r="E326" s="605" t="s">
        <v>337</v>
      </c>
      <c r="F326" s="606" t="str">
        <f t="shared" si="7"/>
        <v>='670.1'!C$33$</v>
      </c>
      <c r="G326" s="608" t="e" cm="1">
        <f t="array" aca="1" ref="G326" ca="1">INDIRECT("'"&amp;C326&amp;"'!C33")</f>
        <v>#REF!</v>
      </c>
      <c r="H326" s="607"/>
      <c r="I326" s="607" t="e" cm="1">
        <f t="array" aca="1" ref="I326" ca="1">INDIRECT("'"&amp;C326&amp;"'!N53")</f>
        <v>#REF!</v>
      </c>
      <c r="J326" s="607" t="e" cm="1">
        <f t="array" aca="1" ref="J326" ca="1">INDIRECT("'"&amp;C326&amp;"'!N73")</f>
        <v>#REF!</v>
      </c>
      <c r="K326" s="607" t="e" cm="1">
        <f t="array" aca="1" ref="K326" ca="1">INDIRECT("'"&amp;C326&amp;"'!N83")</f>
        <v>#REF!</v>
      </c>
      <c r="L326" s="607" t="e" cm="1">
        <f t="array" aca="1" ref="L326" ca="1">INDIRECT("'"&amp;C326&amp;"'!N98")</f>
        <v>#REF!</v>
      </c>
      <c r="M326" s="607" t="e" cm="1">
        <f t="array" aca="1" ref="M326" ca="1">INDIRECT("'"&amp;C326&amp;"'!N100")</f>
        <v>#REF!</v>
      </c>
      <c r="N326" s="635" t="e" cm="1">
        <f t="array" aca="1" ref="N326" ca="1">INDIRECT("'"&amp;C326&amp;"'!N110")</f>
        <v>#REF!</v>
      </c>
      <c r="O326" s="248"/>
      <c r="P326" s="249"/>
    </row>
    <row r="327" spans="2:16" s="15" customFormat="1" ht="35.1" customHeight="1">
      <c r="B327" s="543">
        <v>322</v>
      </c>
      <c r="C327" s="573" t="s">
        <v>659</v>
      </c>
      <c r="D327" s="605" t="e" cm="1">
        <f t="array" aca="1" ref="D327" ca="1">INDIRECT("'"&amp;C327&amp;"'!L33")</f>
        <v>#REF!</v>
      </c>
      <c r="E327" s="605" t="s">
        <v>337</v>
      </c>
      <c r="F327" s="606" t="str">
        <f t="shared" si="7"/>
        <v>='670.2'!C$33$</v>
      </c>
      <c r="G327" s="608" t="e" cm="1">
        <f t="array" aca="1" ref="G327" ca="1">INDIRECT("'"&amp;C327&amp;"'!C33")</f>
        <v>#REF!</v>
      </c>
      <c r="H327" s="607"/>
      <c r="I327" s="607" t="e" cm="1">
        <f t="array" aca="1" ref="I327" ca="1">INDIRECT("'"&amp;C327&amp;"'!N53")</f>
        <v>#REF!</v>
      </c>
      <c r="J327" s="607" t="e" cm="1">
        <f t="array" aca="1" ref="J327" ca="1">INDIRECT("'"&amp;C327&amp;"'!N73")</f>
        <v>#REF!</v>
      </c>
      <c r="K327" s="607" t="e" cm="1">
        <f t="array" aca="1" ref="K327" ca="1">INDIRECT("'"&amp;C327&amp;"'!N83")</f>
        <v>#REF!</v>
      </c>
      <c r="L327" s="607" t="e" cm="1">
        <f t="array" aca="1" ref="L327" ca="1">INDIRECT("'"&amp;C327&amp;"'!N98")</f>
        <v>#REF!</v>
      </c>
      <c r="M327" s="607" t="e" cm="1">
        <f t="array" aca="1" ref="M327" ca="1">INDIRECT("'"&amp;C327&amp;"'!N100")</f>
        <v>#REF!</v>
      </c>
      <c r="N327" s="635" t="e" cm="1">
        <f t="array" aca="1" ref="N327" ca="1">INDIRECT("'"&amp;C327&amp;"'!N110")</f>
        <v>#REF!</v>
      </c>
      <c r="O327" s="248"/>
      <c r="P327" s="249"/>
    </row>
    <row r="328" spans="2:16" s="15" customFormat="1" ht="35.1" customHeight="1">
      <c r="B328" s="543">
        <v>323</v>
      </c>
      <c r="C328" s="574" t="s">
        <v>660</v>
      </c>
      <c r="D328" s="605" t="e" cm="1">
        <f t="array" aca="1" ref="D328" ca="1">INDIRECT("'"&amp;C328&amp;"'!L33")</f>
        <v>#REF!</v>
      </c>
      <c r="E328" s="605" t="s">
        <v>337</v>
      </c>
      <c r="F328" s="606" t="str">
        <f t="shared" si="7"/>
        <v>='670.3'!C$33$</v>
      </c>
      <c r="G328" s="608" t="e" cm="1">
        <f t="array" aca="1" ref="G328" ca="1">INDIRECT("'"&amp;C328&amp;"'!C33")</f>
        <v>#REF!</v>
      </c>
      <c r="H328" s="607"/>
      <c r="I328" s="607" t="e" cm="1">
        <f t="array" aca="1" ref="I328" ca="1">INDIRECT("'"&amp;C328&amp;"'!N53")</f>
        <v>#REF!</v>
      </c>
      <c r="J328" s="607" t="e" cm="1">
        <f t="array" aca="1" ref="J328" ca="1">INDIRECT("'"&amp;C328&amp;"'!N73")</f>
        <v>#REF!</v>
      </c>
      <c r="K328" s="607" t="e" cm="1">
        <f t="array" aca="1" ref="K328" ca="1">INDIRECT("'"&amp;C328&amp;"'!N83")</f>
        <v>#REF!</v>
      </c>
      <c r="L328" s="607" t="e" cm="1">
        <f t="array" aca="1" ref="L328" ca="1">INDIRECT("'"&amp;C328&amp;"'!N98")</f>
        <v>#REF!</v>
      </c>
      <c r="M328" s="607" t="e" cm="1">
        <f t="array" aca="1" ref="M328" ca="1">INDIRECT("'"&amp;C328&amp;"'!N100")</f>
        <v>#REF!</v>
      </c>
      <c r="N328" s="635" t="e" cm="1">
        <f t="array" aca="1" ref="N328" ca="1">INDIRECT("'"&amp;C328&amp;"'!N110")</f>
        <v>#REF!</v>
      </c>
      <c r="O328" s="248"/>
      <c r="P328" s="249"/>
    </row>
    <row r="329" spans="2:16" s="15" customFormat="1" ht="20.100000000000001" customHeight="1">
      <c r="B329" s="543">
        <v>324</v>
      </c>
      <c r="C329" s="574" t="s">
        <v>661</v>
      </c>
      <c r="D329" s="605" t="e" cm="1">
        <f t="array" aca="1" ref="D329" ca="1">INDIRECT("'"&amp;C329&amp;"'!L33")</f>
        <v>#REF!</v>
      </c>
      <c r="E329" s="605" t="s">
        <v>337</v>
      </c>
      <c r="F329" s="606" t="str">
        <f t="shared" si="7"/>
        <v>='670.5'!C$33$</v>
      </c>
      <c r="G329" s="608" t="e" cm="1">
        <f t="array" aca="1" ref="G329" ca="1">INDIRECT("'"&amp;C329&amp;"'!C33")</f>
        <v>#REF!</v>
      </c>
      <c r="H329" s="607"/>
      <c r="I329" s="607" t="e" cm="1">
        <f t="array" aca="1" ref="I329" ca="1">INDIRECT("'"&amp;C329&amp;"'!N53")</f>
        <v>#REF!</v>
      </c>
      <c r="J329" s="607" t="e" cm="1">
        <f t="array" aca="1" ref="J329" ca="1">INDIRECT("'"&amp;C329&amp;"'!N73")</f>
        <v>#REF!</v>
      </c>
      <c r="K329" s="607" t="e" cm="1">
        <f t="array" aca="1" ref="K329" ca="1">INDIRECT("'"&amp;C329&amp;"'!N83")</f>
        <v>#REF!</v>
      </c>
      <c r="L329" s="607" t="e" cm="1">
        <f t="array" aca="1" ref="L329" ca="1">INDIRECT("'"&amp;C329&amp;"'!N98")</f>
        <v>#REF!</v>
      </c>
      <c r="M329" s="607" t="e" cm="1">
        <f t="array" aca="1" ref="M329" ca="1">INDIRECT("'"&amp;C329&amp;"'!N100")</f>
        <v>#REF!</v>
      </c>
      <c r="N329" s="635" t="e" cm="1">
        <f t="array" aca="1" ref="N329" ca="1">INDIRECT("'"&amp;C329&amp;"'!N110")</f>
        <v>#REF!</v>
      </c>
      <c r="O329" s="248"/>
      <c r="P329" s="249"/>
    </row>
    <row r="330" spans="2:16" s="15" customFormat="1" ht="20.100000000000001" customHeight="1">
      <c r="B330" s="543">
        <v>325</v>
      </c>
      <c r="C330" s="576" t="s">
        <v>662</v>
      </c>
      <c r="D330" s="646" t="e" cm="1">
        <f t="array" aca="1" ref="D330" ca="1">INDIRECT("'"&amp;C330&amp;"'!L33")</f>
        <v>#REF!</v>
      </c>
      <c r="E330" s="605"/>
      <c r="F330" s="606"/>
      <c r="G330" s="647" t="e" cm="1">
        <f t="array" aca="1" ref="G330" ca="1">INDIRECT("'"&amp;C330&amp;"'!C33")</f>
        <v>#REF!</v>
      </c>
      <c r="H330" s="607"/>
      <c r="I330" s="607" t="e" cm="1">
        <f t="array" aca="1" ref="I330" ca="1">INDIRECT("'"&amp;C330&amp;"'!N53")</f>
        <v>#REF!</v>
      </c>
      <c r="J330" s="607" t="e" cm="1">
        <f t="array" aca="1" ref="J330" ca="1">INDIRECT("'"&amp;C330&amp;"'!N73")</f>
        <v>#REF!</v>
      </c>
      <c r="K330" s="607" t="e" cm="1">
        <f t="array" aca="1" ref="K330" ca="1">INDIRECT("'"&amp;C330&amp;"'!N83")</f>
        <v>#REF!</v>
      </c>
      <c r="L330" s="607" t="e" cm="1">
        <f t="array" aca="1" ref="L330" ca="1">INDIRECT("'"&amp;C330&amp;"'!N98")</f>
        <v>#REF!</v>
      </c>
      <c r="M330" s="607" t="e" cm="1">
        <f t="array" aca="1" ref="M330" ca="1">INDIRECT("'"&amp;C330&amp;"'!N100")</f>
        <v>#REF!</v>
      </c>
      <c r="N330" s="635" t="e" cm="1">
        <f t="array" aca="1" ref="N330" ca="1">INDIRECT("'"&amp;C330&amp;"'!N110")</f>
        <v>#REF!</v>
      </c>
      <c r="O330" s="248"/>
      <c r="P330" s="249"/>
    </row>
    <row r="331" spans="2:16" s="15" customFormat="1" ht="35.1" customHeight="1">
      <c r="B331" s="543">
        <v>326</v>
      </c>
      <c r="C331" s="573" t="s">
        <v>663</v>
      </c>
      <c r="D331" s="605" t="e" cm="1">
        <f t="array" aca="1" ref="D331" ca="1">INDIRECT("'"&amp;C331&amp;"'!L33")</f>
        <v>#REF!</v>
      </c>
      <c r="E331" s="605" t="s">
        <v>337</v>
      </c>
      <c r="F331" s="606" t="str">
        <f t="shared" si="7"/>
        <v>='671.1'!C$33$</v>
      </c>
      <c r="G331" s="608" t="e" cm="1">
        <f t="array" aca="1" ref="G331" ca="1">INDIRECT("'"&amp;C331&amp;"'!C33")</f>
        <v>#REF!</v>
      </c>
      <c r="H331" s="607"/>
      <c r="I331" s="607" t="e" cm="1">
        <f t="array" aca="1" ref="I331" ca="1">INDIRECT("'"&amp;C331&amp;"'!N53")</f>
        <v>#REF!</v>
      </c>
      <c r="J331" s="607" t="e" cm="1">
        <f t="array" aca="1" ref="J331" ca="1">INDIRECT("'"&amp;C331&amp;"'!N73")</f>
        <v>#REF!</v>
      </c>
      <c r="K331" s="607" t="e" cm="1">
        <f t="array" aca="1" ref="K331" ca="1">INDIRECT("'"&amp;C331&amp;"'!N83")</f>
        <v>#REF!</v>
      </c>
      <c r="L331" s="607" t="e" cm="1">
        <f t="array" aca="1" ref="L331" ca="1">INDIRECT("'"&amp;C331&amp;"'!N98")</f>
        <v>#REF!</v>
      </c>
      <c r="M331" s="607" t="e" cm="1">
        <f t="array" aca="1" ref="M331" ca="1">INDIRECT("'"&amp;C331&amp;"'!N100")</f>
        <v>#REF!</v>
      </c>
      <c r="N331" s="635" t="e" cm="1">
        <f t="array" aca="1" ref="N331" ca="1">INDIRECT("'"&amp;C331&amp;"'!N110")</f>
        <v>#REF!</v>
      </c>
      <c r="O331" s="248"/>
      <c r="P331" s="249"/>
    </row>
    <row r="332" spans="2:16" s="15" customFormat="1" ht="35.1" customHeight="1">
      <c r="B332" s="543">
        <v>327</v>
      </c>
      <c r="C332" s="574" t="s">
        <v>664</v>
      </c>
      <c r="D332" s="605" t="e" cm="1">
        <f t="array" aca="1" ref="D332" ca="1">INDIRECT("'"&amp;C332&amp;"'!L33")</f>
        <v>#REF!</v>
      </c>
      <c r="E332" s="605" t="s">
        <v>337</v>
      </c>
      <c r="F332" s="606" t="str">
        <f t="shared" si="7"/>
        <v>='671.2'!C$33$</v>
      </c>
      <c r="G332" s="608" t="e" cm="1">
        <f t="array" aca="1" ref="G332" ca="1">INDIRECT("'"&amp;C332&amp;"'!C33")</f>
        <v>#REF!</v>
      </c>
      <c r="H332" s="607"/>
      <c r="I332" s="607" t="e" cm="1">
        <f t="array" aca="1" ref="I332" ca="1">INDIRECT("'"&amp;C332&amp;"'!N53")</f>
        <v>#REF!</v>
      </c>
      <c r="J332" s="607" t="e" cm="1">
        <f t="array" aca="1" ref="J332" ca="1">INDIRECT("'"&amp;C332&amp;"'!N73")</f>
        <v>#REF!</v>
      </c>
      <c r="K332" s="607" t="e" cm="1">
        <f t="array" aca="1" ref="K332" ca="1">INDIRECT("'"&amp;C332&amp;"'!N83")</f>
        <v>#REF!</v>
      </c>
      <c r="L332" s="607" t="e" cm="1">
        <f t="array" aca="1" ref="L332" ca="1">INDIRECT("'"&amp;C332&amp;"'!N98")</f>
        <v>#REF!</v>
      </c>
      <c r="M332" s="607" t="e" cm="1">
        <f t="array" aca="1" ref="M332" ca="1">INDIRECT("'"&amp;C332&amp;"'!N100")</f>
        <v>#REF!</v>
      </c>
      <c r="N332" s="635" t="e" cm="1">
        <f t="array" aca="1" ref="N332" ca="1">INDIRECT("'"&amp;C332&amp;"'!N110")</f>
        <v>#REF!</v>
      </c>
      <c r="O332" s="248"/>
      <c r="P332" s="249"/>
    </row>
    <row r="333" spans="2:16" s="15" customFormat="1" ht="20.100000000000001" customHeight="1">
      <c r="B333" s="543">
        <v>328</v>
      </c>
      <c r="C333" s="573" t="s">
        <v>665</v>
      </c>
      <c r="D333" s="605" t="e" cm="1">
        <f t="array" aca="1" ref="D333" ca="1">INDIRECT("'"&amp;C333&amp;"'!L33")</f>
        <v>#REF!</v>
      </c>
      <c r="E333" s="605" t="s">
        <v>337</v>
      </c>
      <c r="F333" s="606" t="str">
        <f t="shared" si="7"/>
        <v>='671.3'!C$33$</v>
      </c>
      <c r="G333" s="608" t="e" cm="1">
        <f t="array" aca="1" ref="G333" ca="1">INDIRECT("'"&amp;C333&amp;"'!C33")</f>
        <v>#REF!</v>
      </c>
      <c r="H333" s="607"/>
      <c r="I333" s="607" t="e" cm="1">
        <f t="array" aca="1" ref="I333" ca="1">INDIRECT("'"&amp;C333&amp;"'!N53")</f>
        <v>#REF!</v>
      </c>
      <c r="J333" s="607" t="e" cm="1">
        <f t="array" aca="1" ref="J333" ca="1">INDIRECT("'"&amp;C333&amp;"'!N73")</f>
        <v>#REF!</v>
      </c>
      <c r="K333" s="607" t="e" cm="1">
        <f t="array" aca="1" ref="K333" ca="1">INDIRECT("'"&amp;C333&amp;"'!N83")</f>
        <v>#REF!</v>
      </c>
      <c r="L333" s="607" t="e" cm="1">
        <f t="array" aca="1" ref="L333" ca="1">INDIRECT("'"&amp;C333&amp;"'!N98")</f>
        <v>#REF!</v>
      </c>
      <c r="M333" s="607" t="e" cm="1">
        <f t="array" aca="1" ref="M333" ca="1">INDIRECT("'"&amp;C333&amp;"'!N100")</f>
        <v>#REF!</v>
      </c>
      <c r="N333" s="635" t="e" cm="1">
        <f t="array" aca="1" ref="N333" ca="1">INDIRECT("'"&amp;C333&amp;"'!N110")</f>
        <v>#REF!</v>
      </c>
      <c r="O333" s="248"/>
      <c r="P333" s="249"/>
    </row>
    <row r="334" spans="2:16" s="15" customFormat="1" ht="35.1" customHeight="1">
      <c r="B334" s="543">
        <v>329</v>
      </c>
      <c r="C334" s="574" t="s">
        <v>666</v>
      </c>
      <c r="D334" s="605" t="e" cm="1">
        <f t="array" aca="1" ref="D334" ca="1">INDIRECT("'"&amp;C334&amp;"'!L33")</f>
        <v>#REF!</v>
      </c>
      <c r="E334" s="605" t="s">
        <v>337</v>
      </c>
      <c r="F334" s="606" t="str">
        <f t="shared" si="7"/>
        <v>='671.4'!C$33$</v>
      </c>
      <c r="G334" s="608" t="e" cm="1">
        <f t="array" aca="1" ref="G334" ca="1">INDIRECT("'"&amp;C334&amp;"'!C33")</f>
        <v>#REF!</v>
      </c>
      <c r="H334" s="607"/>
      <c r="I334" s="607" t="e" cm="1">
        <f t="array" aca="1" ref="I334" ca="1">INDIRECT("'"&amp;C334&amp;"'!N53")</f>
        <v>#REF!</v>
      </c>
      <c r="J334" s="607" t="e" cm="1">
        <f t="array" aca="1" ref="J334" ca="1">INDIRECT("'"&amp;C334&amp;"'!N73")</f>
        <v>#REF!</v>
      </c>
      <c r="K334" s="607" t="e" cm="1">
        <f t="array" aca="1" ref="K334" ca="1">INDIRECT("'"&amp;C334&amp;"'!N83")</f>
        <v>#REF!</v>
      </c>
      <c r="L334" s="607" t="e" cm="1">
        <f t="array" aca="1" ref="L334" ca="1">INDIRECT("'"&amp;C334&amp;"'!N98")</f>
        <v>#REF!</v>
      </c>
      <c r="M334" s="607" t="e" cm="1">
        <f t="array" aca="1" ref="M334" ca="1">INDIRECT("'"&amp;C334&amp;"'!N100")</f>
        <v>#REF!</v>
      </c>
      <c r="N334" s="635" t="e" cm="1">
        <f t="array" aca="1" ref="N334" ca="1">INDIRECT("'"&amp;C334&amp;"'!N110")</f>
        <v>#REF!</v>
      </c>
      <c r="O334" s="248"/>
      <c r="P334" s="249"/>
    </row>
    <row r="335" spans="2:16" s="15" customFormat="1" ht="35.1" customHeight="1">
      <c r="B335" s="543">
        <v>330</v>
      </c>
      <c r="C335" s="573" t="s">
        <v>667</v>
      </c>
      <c r="D335" s="605" t="e" cm="1">
        <f t="array" aca="1" ref="D335" ca="1">INDIRECT("'"&amp;C335&amp;"'!L33")</f>
        <v>#REF!</v>
      </c>
      <c r="E335" s="605" t="s">
        <v>337</v>
      </c>
      <c r="F335" s="606" t="str">
        <f t="shared" si="7"/>
        <v>='672.1'!C$33$</v>
      </c>
      <c r="G335" s="608" t="e" cm="1">
        <f t="array" aca="1" ref="G335" ca="1">INDIRECT("'"&amp;C335&amp;"'!C33")</f>
        <v>#REF!</v>
      </c>
      <c r="H335" s="607"/>
      <c r="I335" s="607" t="e" cm="1">
        <f t="array" aca="1" ref="I335" ca="1">INDIRECT("'"&amp;C335&amp;"'!N53")</f>
        <v>#REF!</v>
      </c>
      <c r="J335" s="607" t="e" cm="1">
        <f t="array" aca="1" ref="J335" ca="1">INDIRECT("'"&amp;C335&amp;"'!N73")</f>
        <v>#REF!</v>
      </c>
      <c r="K335" s="607" t="e" cm="1">
        <f t="array" aca="1" ref="K335" ca="1">INDIRECT("'"&amp;C335&amp;"'!N83")</f>
        <v>#REF!</v>
      </c>
      <c r="L335" s="607" t="e" cm="1">
        <f t="array" aca="1" ref="L335" ca="1">INDIRECT("'"&amp;C335&amp;"'!N98")</f>
        <v>#REF!</v>
      </c>
      <c r="M335" s="607" t="e" cm="1">
        <f t="array" aca="1" ref="M335" ca="1">INDIRECT("'"&amp;C335&amp;"'!N100")</f>
        <v>#REF!</v>
      </c>
      <c r="N335" s="635" t="e" cm="1">
        <f t="array" aca="1" ref="N335" ca="1">INDIRECT("'"&amp;C335&amp;"'!N110")</f>
        <v>#REF!</v>
      </c>
      <c r="O335" s="248"/>
      <c r="P335" s="249"/>
    </row>
    <row r="336" spans="2:16" s="15" customFormat="1" ht="50.1" customHeight="1">
      <c r="B336" s="543">
        <v>331</v>
      </c>
      <c r="C336" s="574" t="s">
        <v>668</v>
      </c>
      <c r="D336" s="605" t="e" cm="1">
        <f t="array" aca="1" ref="D336" ca="1">INDIRECT("'"&amp;C336&amp;"'!L33")</f>
        <v>#REF!</v>
      </c>
      <c r="E336" s="605" t="s">
        <v>337</v>
      </c>
      <c r="F336" s="606" t="str">
        <f t="shared" si="7"/>
        <v>='672.2'!C$33$</v>
      </c>
      <c r="G336" s="608" t="e" cm="1">
        <f t="array" aca="1" ref="G336" ca="1">INDIRECT("'"&amp;C336&amp;"'!C33")</f>
        <v>#REF!</v>
      </c>
      <c r="H336" s="607"/>
      <c r="I336" s="607" t="e" cm="1">
        <f t="array" aca="1" ref="I336" ca="1">INDIRECT("'"&amp;C336&amp;"'!N53")</f>
        <v>#REF!</v>
      </c>
      <c r="J336" s="607" t="e" cm="1">
        <f t="array" aca="1" ref="J336" ca="1">INDIRECT("'"&amp;C336&amp;"'!N73")</f>
        <v>#REF!</v>
      </c>
      <c r="K336" s="607" t="e" cm="1">
        <f t="array" aca="1" ref="K336" ca="1">INDIRECT("'"&amp;C336&amp;"'!N83")</f>
        <v>#REF!</v>
      </c>
      <c r="L336" s="607" t="e" cm="1">
        <f t="array" aca="1" ref="L336" ca="1">INDIRECT("'"&amp;C336&amp;"'!N98")</f>
        <v>#REF!</v>
      </c>
      <c r="M336" s="607" t="e" cm="1">
        <f t="array" aca="1" ref="M336" ca="1">INDIRECT("'"&amp;C336&amp;"'!N100")</f>
        <v>#REF!</v>
      </c>
      <c r="N336" s="635" t="e" cm="1">
        <f t="array" aca="1" ref="N336" ca="1">INDIRECT("'"&amp;C336&amp;"'!N110")</f>
        <v>#REF!</v>
      </c>
      <c r="O336" s="248"/>
      <c r="P336" s="249"/>
    </row>
    <row r="337" spans="2:16" s="15" customFormat="1" ht="20.100000000000001" customHeight="1">
      <c r="B337" s="543">
        <v>332</v>
      </c>
      <c r="C337" s="573" t="s">
        <v>669</v>
      </c>
      <c r="D337" s="605" t="e" cm="1">
        <f t="array" aca="1" ref="D337" ca="1">INDIRECT("'"&amp;C337&amp;"'!L33")</f>
        <v>#REF!</v>
      </c>
      <c r="E337" s="605" t="s">
        <v>337</v>
      </c>
      <c r="F337" s="606" t="str">
        <f t="shared" si="7"/>
        <v>='672.3'!C$33$</v>
      </c>
      <c r="G337" s="608" t="e" cm="1">
        <f t="array" aca="1" ref="G337" ca="1">INDIRECT("'"&amp;C337&amp;"'!C33")</f>
        <v>#REF!</v>
      </c>
      <c r="H337" s="607"/>
      <c r="I337" s="607" t="e" cm="1">
        <f t="array" aca="1" ref="I337" ca="1">INDIRECT("'"&amp;C337&amp;"'!N53")</f>
        <v>#REF!</v>
      </c>
      <c r="J337" s="607" t="e" cm="1">
        <f t="array" aca="1" ref="J337" ca="1">INDIRECT("'"&amp;C337&amp;"'!N73")</f>
        <v>#REF!</v>
      </c>
      <c r="K337" s="607" t="e" cm="1">
        <f t="array" aca="1" ref="K337" ca="1">INDIRECT("'"&amp;C337&amp;"'!N83")</f>
        <v>#REF!</v>
      </c>
      <c r="L337" s="607" t="e" cm="1">
        <f t="array" aca="1" ref="L337" ca="1">INDIRECT("'"&amp;C337&amp;"'!N98")</f>
        <v>#REF!</v>
      </c>
      <c r="M337" s="607" t="e" cm="1">
        <f t="array" aca="1" ref="M337" ca="1">INDIRECT("'"&amp;C337&amp;"'!N100")</f>
        <v>#REF!</v>
      </c>
      <c r="N337" s="635" t="e" cm="1">
        <f t="array" aca="1" ref="N337" ca="1">INDIRECT("'"&amp;C337&amp;"'!N110")</f>
        <v>#REF!</v>
      </c>
      <c r="O337" s="248"/>
      <c r="P337" s="249"/>
    </row>
    <row r="338" spans="2:16" s="15" customFormat="1" ht="50.1" customHeight="1">
      <c r="B338" s="543">
        <v>333</v>
      </c>
      <c r="C338" s="574" t="s">
        <v>670</v>
      </c>
      <c r="D338" s="605" t="e" cm="1">
        <f t="array" aca="1" ref="D338" ca="1">INDIRECT("'"&amp;C338&amp;"'!L33")</f>
        <v>#REF!</v>
      </c>
      <c r="E338" s="605" t="s">
        <v>337</v>
      </c>
      <c r="F338" s="606" t="str">
        <f t="shared" si="7"/>
        <v>='672.4'!C$33$</v>
      </c>
      <c r="G338" s="608" t="e" cm="1">
        <f t="array" aca="1" ref="G338" ca="1">INDIRECT("'"&amp;C338&amp;"'!C33")</f>
        <v>#REF!</v>
      </c>
      <c r="H338" s="607"/>
      <c r="I338" s="607" t="e" cm="1">
        <f t="array" aca="1" ref="I338" ca="1">INDIRECT("'"&amp;C338&amp;"'!N53")</f>
        <v>#REF!</v>
      </c>
      <c r="J338" s="607" t="e" cm="1">
        <f t="array" aca="1" ref="J338" ca="1">INDIRECT("'"&amp;C338&amp;"'!N73")</f>
        <v>#REF!</v>
      </c>
      <c r="K338" s="607" t="e" cm="1">
        <f t="array" aca="1" ref="K338" ca="1">INDIRECT("'"&amp;C338&amp;"'!N83")</f>
        <v>#REF!</v>
      </c>
      <c r="L338" s="607" t="e" cm="1">
        <f t="array" aca="1" ref="L338" ca="1">INDIRECT("'"&amp;C338&amp;"'!N98")</f>
        <v>#REF!</v>
      </c>
      <c r="M338" s="607" t="e" cm="1">
        <f t="array" aca="1" ref="M338" ca="1">INDIRECT("'"&amp;C338&amp;"'!N100")</f>
        <v>#REF!</v>
      </c>
      <c r="N338" s="635" t="e" cm="1">
        <f t="array" aca="1" ref="N338" ca="1">INDIRECT("'"&amp;C338&amp;"'!N110")</f>
        <v>#REF!</v>
      </c>
      <c r="O338" s="248"/>
      <c r="P338" s="249"/>
    </row>
    <row r="339" spans="2:16" s="15" customFormat="1" ht="35.1" customHeight="1">
      <c r="B339" s="543">
        <v>334</v>
      </c>
      <c r="C339" s="573" t="s">
        <v>671</v>
      </c>
      <c r="D339" s="605" t="e" cm="1">
        <f t="array" aca="1" ref="D339" ca="1">INDIRECT("'"&amp;C339&amp;"'!L33")</f>
        <v>#REF!</v>
      </c>
      <c r="E339" s="605" t="s">
        <v>337</v>
      </c>
      <c r="F339" s="606" t="str">
        <f t="shared" si="7"/>
        <v>='673.1.1'!C$33$</v>
      </c>
      <c r="G339" s="608" t="e" cm="1">
        <f t="array" aca="1" ref="G339" ca="1">INDIRECT("'"&amp;C339&amp;"'!C33")</f>
        <v>#REF!</v>
      </c>
      <c r="H339" s="607"/>
      <c r="I339" s="607" t="e" cm="1">
        <f t="array" aca="1" ref="I339" ca="1">INDIRECT("'"&amp;C339&amp;"'!N53")</f>
        <v>#REF!</v>
      </c>
      <c r="J339" s="607" t="e" cm="1">
        <f t="array" aca="1" ref="J339" ca="1">INDIRECT("'"&amp;C339&amp;"'!N73")</f>
        <v>#REF!</v>
      </c>
      <c r="K339" s="607" t="e" cm="1">
        <f t="array" aca="1" ref="K339" ca="1">INDIRECT("'"&amp;C339&amp;"'!N83")</f>
        <v>#REF!</v>
      </c>
      <c r="L339" s="607" t="e" cm="1">
        <f t="array" aca="1" ref="L339" ca="1">INDIRECT("'"&amp;C339&amp;"'!N98")</f>
        <v>#REF!</v>
      </c>
      <c r="M339" s="607" t="e" cm="1">
        <f t="array" aca="1" ref="M339" ca="1">INDIRECT("'"&amp;C339&amp;"'!N100")</f>
        <v>#REF!</v>
      </c>
      <c r="N339" s="635" t="e" cm="1">
        <f t="array" aca="1" ref="N339" ca="1">INDIRECT("'"&amp;C339&amp;"'!N110")</f>
        <v>#REF!</v>
      </c>
      <c r="O339" s="248"/>
      <c r="P339" s="249"/>
    </row>
    <row r="340" spans="2:16" s="15" customFormat="1" ht="35.1" customHeight="1">
      <c r="B340" s="543">
        <v>335</v>
      </c>
      <c r="C340" s="574" t="s">
        <v>672</v>
      </c>
      <c r="D340" s="605" t="e" cm="1">
        <f t="array" aca="1" ref="D340" ca="1">INDIRECT("'"&amp;C340&amp;"'!L33")</f>
        <v>#REF!</v>
      </c>
      <c r="E340" s="605" t="s">
        <v>337</v>
      </c>
      <c r="F340" s="606" t="str">
        <f t="shared" si="7"/>
        <v>='673.1.2'!C$33$</v>
      </c>
      <c r="G340" s="608" t="e" cm="1">
        <f t="array" aca="1" ref="G340" ca="1">INDIRECT("'"&amp;C340&amp;"'!C33")</f>
        <v>#REF!</v>
      </c>
      <c r="H340" s="607"/>
      <c r="I340" s="607" t="e" cm="1">
        <f t="array" aca="1" ref="I340" ca="1">INDIRECT("'"&amp;C340&amp;"'!N53")</f>
        <v>#REF!</v>
      </c>
      <c r="J340" s="607" t="e" cm="1">
        <f t="array" aca="1" ref="J340" ca="1">INDIRECT("'"&amp;C340&amp;"'!N73")</f>
        <v>#REF!</v>
      </c>
      <c r="K340" s="607" t="e" cm="1">
        <f t="array" aca="1" ref="K340" ca="1">INDIRECT("'"&amp;C340&amp;"'!N83")</f>
        <v>#REF!</v>
      </c>
      <c r="L340" s="607" t="e" cm="1">
        <f t="array" aca="1" ref="L340" ca="1">INDIRECT("'"&amp;C340&amp;"'!N98")</f>
        <v>#REF!</v>
      </c>
      <c r="M340" s="607" t="e" cm="1">
        <f t="array" aca="1" ref="M340" ca="1">INDIRECT("'"&amp;C340&amp;"'!N100")</f>
        <v>#REF!</v>
      </c>
      <c r="N340" s="635" t="e" cm="1">
        <f t="array" aca="1" ref="N340" ca="1">INDIRECT("'"&amp;C340&amp;"'!N110")</f>
        <v>#REF!</v>
      </c>
      <c r="O340" s="248"/>
      <c r="P340" s="249"/>
    </row>
    <row r="341" spans="2:16" s="15" customFormat="1" ht="20.100000000000001" customHeight="1">
      <c r="B341" s="543">
        <v>336</v>
      </c>
      <c r="C341" s="573" t="s">
        <v>673</v>
      </c>
      <c r="D341" s="605" t="e" cm="1">
        <f t="array" aca="1" ref="D341" ca="1">INDIRECT("'"&amp;C341&amp;"'!L33")</f>
        <v>#REF!</v>
      </c>
      <c r="E341" s="605" t="s">
        <v>337</v>
      </c>
      <c r="F341" s="606" t="str">
        <f t="shared" si="7"/>
        <v>='673.2'!C$33$</v>
      </c>
      <c r="G341" s="608" t="e" cm="1">
        <f t="array" aca="1" ref="G341" ca="1">INDIRECT("'"&amp;C341&amp;"'!C33")</f>
        <v>#REF!</v>
      </c>
      <c r="H341" s="607"/>
      <c r="I341" s="607" t="e" cm="1">
        <f t="array" aca="1" ref="I341" ca="1">INDIRECT("'"&amp;C341&amp;"'!N53")</f>
        <v>#REF!</v>
      </c>
      <c r="J341" s="607" t="e" cm="1">
        <f t="array" aca="1" ref="J341" ca="1">INDIRECT("'"&amp;C341&amp;"'!N73")</f>
        <v>#REF!</v>
      </c>
      <c r="K341" s="607" t="e" cm="1">
        <f t="array" aca="1" ref="K341" ca="1">INDIRECT("'"&amp;C341&amp;"'!N83")</f>
        <v>#REF!</v>
      </c>
      <c r="L341" s="607" t="e" cm="1">
        <f t="array" aca="1" ref="L341" ca="1">INDIRECT("'"&amp;C341&amp;"'!N98")</f>
        <v>#REF!</v>
      </c>
      <c r="M341" s="607" t="e" cm="1">
        <f t="array" aca="1" ref="M341" ca="1">INDIRECT("'"&amp;C341&amp;"'!N100")</f>
        <v>#REF!</v>
      </c>
      <c r="N341" s="635" t="e" cm="1">
        <f t="array" aca="1" ref="N341" ca="1">INDIRECT("'"&amp;C341&amp;"'!N110")</f>
        <v>#REF!</v>
      </c>
      <c r="O341" s="248"/>
      <c r="P341" s="249"/>
    </row>
    <row r="342" spans="2:16" s="15" customFormat="1" ht="35.1" customHeight="1">
      <c r="B342" s="543">
        <v>337</v>
      </c>
      <c r="C342" s="574" t="s">
        <v>674</v>
      </c>
      <c r="D342" s="605" t="e" cm="1">
        <f t="array" aca="1" ref="D342" ca="1">INDIRECT("'"&amp;C342&amp;"'!L33")</f>
        <v>#REF!</v>
      </c>
      <c r="E342" s="605" t="s">
        <v>337</v>
      </c>
      <c r="F342" s="606" t="str">
        <f t="shared" si="7"/>
        <v>='673.3.1'!C$33$</v>
      </c>
      <c r="G342" s="608" t="e" cm="1">
        <f t="array" aca="1" ref="G342" ca="1">INDIRECT("'"&amp;C342&amp;"'!C33")</f>
        <v>#REF!</v>
      </c>
      <c r="H342" s="607"/>
      <c r="I342" s="607" t="e" cm="1">
        <f t="array" aca="1" ref="I342" ca="1">INDIRECT("'"&amp;C342&amp;"'!N53")</f>
        <v>#REF!</v>
      </c>
      <c r="J342" s="607" t="e" cm="1">
        <f t="array" aca="1" ref="J342" ca="1">INDIRECT("'"&amp;C342&amp;"'!N73")</f>
        <v>#REF!</v>
      </c>
      <c r="K342" s="607" t="e" cm="1">
        <f t="array" aca="1" ref="K342" ca="1">INDIRECT("'"&amp;C342&amp;"'!N83")</f>
        <v>#REF!</v>
      </c>
      <c r="L342" s="607" t="e" cm="1">
        <f t="array" aca="1" ref="L342" ca="1">INDIRECT("'"&amp;C342&amp;"'!N98")</f>
        <v>#REF!</v>
      </c>
      <c r="M342" s="607" t="e" cm="1">
        <f t="array" aca="1" ref="M342" ca="1">INDIRECT("'"&amp;C342&amp;"'!N100")</f>
        <v>#REF!</v>
      </c>
      <c r="N342" s="635" t="e" cm="1">
        <f t="array" aca="1" ref="N342" ca="1">INDIRECT("'"&amp;C342&amp;"'!N110")</f>
        <v>#REF!</v>
      </c>
      <c r="O342" s="248"/>
      <c r="P342" s="249"/>
    </row>
    <row r="343" spans="2:16" s="15" customFormat="1" ht="35.1" customHeight="1">
      <c r="B343" s="543">
        <v>338</v>
      </c>
      <c r="C343" s="573" t="s">
        <v>675</v>
      </c>
      <c r="D343" s="605" t="e" cm="1">
        <f t="array" aca="1" ref="D343" ca="1">INDIRECT("'"&amp;C343&amp;"'!L33")</f>
        <v>#REF!</v>
      </c>
      <c r="E343" s="605" t="s">
        <v>337</v>
      </c>
      <c r="F343" s="606" t="str">
        <f t="shared" si="7"/>
        <v>='673.3.2'!C$33$</v>
      </c>
      <c r="G343" s="608" t="e" cm="1">
        <f t="array" aca="1" ref="G343" ca="1">INDIRECT("'"&amp;C343&amp;"'!C33")</f>
        <v>#REF!</v>
      </c>
      <c r="H343" s="607"/>
      <c r="I343" s="607" t="e" cm="1">
        <f t="array" aca="1" ref="I343" ca="1">INDIRECT("'"&amp;C343&amp;"'!N53")</f>
        <v>#REF!</v>
      </c>
      <c r="J343" s="607" t="e" cm="1">
        <f t="array" aca="1" ref="J343" ca="1">INDIRECT("'"&amp;C343&amp;"'!N73")</f>
        <v>#REF!</v>
      </c>
      <c r="K343" s="607" t="e" cm="1">
        <f t="array" aca="1" ref="K343" ca="1">INDIRECT("'"&amp;C343&amp;"'!N83")</f>
        <v>#REF!</v>
      </c>
      <c r="L343" s="607" t="e" cm="1">
        <f t="array" aca="1" ref="L343" ca="1">INDIRECT("'"&amp;C343&amp;"'!N98")</f>
        <v>#REF!</v>
      </c>
      <c r="M343" s="607" t="e" cm="1">
        <f t="array" aca="1" ref="M343" ca="1">INDIRECT("'"&amp;C343&amp;"'!N100")</f>
        <v>#REF!</v>
      </c>
      <c r="N343" s="635" t="e" cm="1">
        <f t="array" aca="1" ref="N343" ca="1">INDIRECT("'"&amp;C343&amp;"'!N110")</f>
        <v>#REF!</v>
      </c>
      <c r="O343" s="248"/>
      <c r="P343" s="249"/>
    </row>
    <row r="344" spans="2:16" s="15" customFormat="1" ht="35.1" customHeight="1">
      <c r="B344" s="543">
        <v>339</v>
      </c>
      <c r="C344" s="574" t="s">
        <v>676</v>
      </c>
      <c r="D344" s="605" t="e" cm="1">
        <f t="array" aca="1" ref="D344" ca="1">INDIRECT("'"&amp;C344&amp;"'!L33")</f>
        <v>#REF!</v>
      </c>
      <c r="E344" s="605" t="s">
        <v>337</v>
      </c>
      <c r="F344" s="606" t="str">
        <f t="shared" si="7"/>
        <v>='673.3.3'!C$33$</v>
      </c>
      <c r="G344" s="608" t="e" cm="1">
        <f t="array" aca="1" ref="G344" ca="1">INDIRECT("'"&amp;C344&amp;"'!C33")</f>
        <v>#REF!</v>
      </c>
      <c r="H344" s="607"/>
      <c r="I344" s="607" t="e" cm="1">
        <f t="array" aca="1" ref="I344" ca="1">INDIRECT("'"&amp;C344&amp;"'!N53")</f>
        <v>#REF!</v>
      </c>
      <c r="J344" s="607" t="e" cm="1">
        <f t="array" aca="1" ref="J344" ca="1">INDIRECT("'"&amp;C344&amp;"'!N73")</f>
        <v>#REF!</v>
      </c>
      <c r="K344" s="607" t="e" cm="1">
        <f t="array" aca="1" ref="K344" ca="1">INDIRECT("'"&amp;C344&amp;"'!N83")</f>
        <v>#REF!</v>
      </c>
      <c r="L344" s="607" t="e" cm="1">
        <f t="array" aca="1" ref="L344" ca="1">INDIRECT("'"&amp;C344&amp;"'!N98")</f>
        <v>#REF!</v>
      </c>
      <c r="M344" s="607" t="e" cm="1">
        <f t="array" aca="1" ref="M344" ca="1">INDIRECT("'"&amp;C344&amp;"'!N100")</f>
        <v>#REF!</v>
      </c>
      <c r="N344" s="635" t="e" cm="1">
        <f t="array" aca="1" ref="N344" ca="1">INDIRECT("'"&amp;C344&amp;"'!N110")</f>
        <v>#REF!</v>
      </c>
      <c r="O344" s="248"/>
      <c r="P344" s="249"/>
    </row>
    <row r="345" spans="2:16" s="15" customFormat="1" ht="20.100000000000001" customHeight="1">
      <c r="B345" s="543">
        <v>340</v>
      </c>
      <c r="C345" s="573" t="s">
        <v>677</v>
      </c>
      <c r="D345" s="605" t="e" cm="1">
        <f t="array" aca="1" ref="D345" ca="1">INDIRECT("'"&amp;C345&amp;"'!L33")</f>
        <v>#REF!</v>
      </c>
      <c r="E345" s="605" t="s">
        <v>337</v>
      </c>
      <c r="F345" s="606" t="str">
        <f t="shared" si="7"/>
        <v>='674.1'!C$33$</v>
      </c>
      <c r="G345" s="608" t="e" cm="1">
        <f t="array" aca="1" ref="G345" ca="1">INDIRECT("'"&amp;C345&amp;"'!C33")</f>
        <v>#REF!</v>
      </c>
      <c r="H345" s="607"/>
      <c r="I345" s="607" t="e" cm="1">
        <f t="array" aca="1" ref="I345" ca="1">INDIRECT("'"&amp;C345&amp;"'!N53")</f>
        <v>#REF!</v>
      </c>
      <c r="J345" s="607" t="e" cm="1">
        <f t="array" aca="1" ref="J345" ca="1">INDIRECT("'"&amp;C345&amp;"'!N73")</f>
        <v>#REF!</v>
      </c>
      <c r="K345" s="607" t="e" cm="1">
        <f t="array" aca="1" ref="K345" ca="1">INDIRECT("'"&amp;C345&amp;"'!N83")</f>
        <v>#REF!</v>
      </c>
      <c r="L345" s="607" t="e" cm="1">
        <f t="array" aca="1" ref="L345" ca="1">INDIRECT("'"&amp;C345&amp;"'!N98")</f>
        <v>#REF!</v>
      </c>
      <c r="M345" s="607" t="e" cm="1">
        <f t="array" aca="1" ref="M345" ca="1">INDIRECT("'"&amp;C345&amp;"'!N100")</f>
        <v>#REF!</v>
      </c>
      <c r="N345" s="635" t="e" cm="1">
        <f t="array" aca="1" ref="N345" ca="1">INDIRECT("'"&amp;C345&amp;"'!N110")</f>
        <v>#REF!</v>
      </c>
      <c r="O345" s="248"/>
      <c r="P345" s="249"/>
    </row>
    <row r="346" spans="2:16" s="15" customFormat="1" ht="20.100000000000001" customHeight="1">
      <c r="B346" s="543">
        <v>341</v>
      </c>
      <c r="C346" s="574" t="s">
        <v>678</v>
      </c>
      <c r="D346" s="605" t="e" cm="1">
        <f t="array" aca="1" ref="D346" ca="1">INDIRECT("'"&amp;C346&amp;"'!L33")</f>
        <v>#REF!</v>
      </c>
      <c r="E346" s="605" t="s">
        <v>337</v>
      </c>
      <c r="F346" s="606" t="str">
        <f t="shared" si="7"/>
        <v>='674.2'!C$33$</v>
      </c>
      <c r="G346" s="608" t="e" cm="1">
        <f t="array" aca="1" ref="G346" ca="1">INDIRECT("'"&amp;C346&amp;"'!C33")</f>
        <v>#REF!</v>
      </c>
      <c r="H346" s="607"/>
      <c r="I346" s="607" t="e" cm="1">
        <f t="array" aca="1" ref="I346" ca="1">INDIRECT("'"&amp;C346&amp;"'!N53")</f>
        <v>#REF!</v>
      </c>
      <c r="J346" s="607" t="e" cm="1">
        <f t="array" aca="1" ref="J346" ca="1">INDIRECT("'"&amp;C346&amp;"'!N73")</f>
        <v>#REF!</v>
      </c>
      <c r="K346" s="607" t="e" cm="1">
        <f t="array" aca="1" ref="K346" ca="1">INDIRECT("'"&amp;C346&amp;"'!N83")</f>
        <v>#REF!</v>
      </c>
      <c r="L346" s="607" t="e" cm="1">
        <f t="array" aca="1" ref="L346" ca="1">INDIRECT("'"&amp;C346&amp;"'!N98")</f>
        <v>#REF!</v>
      </c>
      <c r="M346" s="607" t="e" cm="1">
        <f t="array" aca="1" ref="M346" ca="1">INDIRECT("'"&amp;C346&amp;"'!N100")</f>
        <v>#REF!</v>
      </c>
      <c r="N346" s="635" t="e" cm="1">
        <f t="array" aca="1" ref="N346" ca="1">INDIRECT("'"&amp;C346&amp;"'!N110")</f>
        <v>#REF!</v>
      </c>
      <c r="O346" s="248"/>
      <c r="P346" s="249"/>
    </row>
    <row r="347" spans="2:16" s="15" customFormat="1" ht="20.100000000000001" customHeight="1">
      <c r="B347" s="543">
        <v>342</v>
      </c>
      <c r="C347" s="573" t="s">
        <v>679</v>
      </c>
      <c r="D347" s="605" t="e" cm="1">
        <f t="array" aca="1" ref="D347" ca="1">INDIRECT("'"&amp;C347&amp;"'!L33")</f>
        <v>#REF!</v>
      </c>
      <c r="E347" s="605" t="s">
        <v>337</v>
      </c>
      <c r="F347" s="606" t="str">
        <f t="shared" si="7"/>
        <v>='680.1'!C$33$</v>
      </c>
      <c r="G347" s="608" t="e" cm="1">
        <f t="array" aca="1" ref="G347" ca="1">INDIRECT("'"&amp;C347&amp;"'!C33")</f>
        <v>#REF!</v>
      </c>
      <c r="H347" s="607"/>
      <c r="I347" s="607" t="e" cm="1">
        <f t="array" aca="1" ref="I347" ca="1">INDIRECT("'"&amp;C347&amp;"'!N53")</f>
        <v>#REF!</v>
      </c>
      <c r="J347" s="607" t="e" cm="1">
        <f t="array" aca="1" ref="J347" ca="1">INDIRECT("'"&amp;C347&amp;"'!N73")</f>
        <v>#REF!</v>
      </c>
      <c r="K347" s="607" t="e" cm="1">
        <f t="array" aca="1" ref="K347" ca="1">INDIRECT("'"&amp;C347&amp;"'!N83")</f>
        <v>#REF!</v>
      </c>
      <c r="L347" s="607" t="e" cm="1">
        <f t="array" aca="1" ref="L347" ca="1">INDIRECT("'"&amp;C347&amp;"'!N98")</f>
        <v>#REF!</v>
      </c>
      <c r="M347" s="607" t="e" cm="1">
        <f t="array" aca="1" ref="M347" ca="1">INDIRECT("'"&amp;C347&amp;"'!N100")</f>
        <v>#REF!</v>
      </c>
      <c r="N347" s="635" t="e" cm="1">
        <f t="array" aca="1" ref="N347" ca="1">INDIRECT("'"&amp;C347&amp;"'!N110")</f>
        <v>#REF!</v>
      </c>
      <c r="O347" s="248"/>
      <c r="P347" s="249"/>
    </row>
    <row r="348" spans="2:16" s="15" customFormat="1" ht="20.100000000000001" customHeight="1">
      <c r="B348" s="543">
        <v>343</v>
      </c>
      <c r="C348" s="574" t="s">
        <v>680</v>
      </c>
      <c r="D348" s="605" t="e" cm="1">
        <f t="array" aca="1" ref="D348" ca="1">INDIRECT("'"&amp;C348&amp;"'!L33")</f>
        <v>#REF!</v>
      </c>
      <c r="E348" s="605" t="s">
        <v>337</v>
      </c>
      <c r="F348" s="606" t="str">
        <f t="shared" si="7"/>
        <v>='680.2'!C$33$</v>
      </c>
      <c r="G348" s="608" t="e" cm="1">
        <f t="array" aca="1" ref="G348" ca="1">INDIRECT("'"&amp;C348&amp;"'!C33")</f>
        <v>#REF!</v>
      </c>
      <c r="H348" s="607"/>
      <c r="I348" s="607" t="e" cm="1">
        <f t="array" aca="1" ref="I348" ca="1">INDIRECT("'"&amp;C348&amp;"'!N53")</f>
        <v>#REF!</v>
      </c>
      <c r="J348" s="607" t="e" cm="1">
        <f t="array" aca="1" ref="J348" ca="1">INDIRECT("'"&amp;C348&amp;"'!N73")</f>
        <v>#REF!</v>
      </c>
      <c r="K348" s="607" t="e" cm="1">
        <f t="array" aca="1" ref="K348" ca="1">INDIRECT("'"&amp;C348&amp;"'!N83")</f>
        <v>#REF!</v>
      </c>
      <c r="L348" s="607" t="e" cm="1">
        <f t="array" aca="1" ref="L348" ca="1">INDIRECT("'"&amp;C348&amp;"'!N98")</f>
        <v>#REF!</v>
      </c>
      <c r="M348" s="607" t="e" cm="1">
        <f t="array" aca="1" ref="M348" ca="1">INDIRECT("'"&amp;C348&amp;"'!N100")</f>
        <v>#REF!</v>
      </c>
      <c r="N348" s="635" t="e" cm="1">
        <f t="array" aca="1" ref="N348" ca="1">INDIRECT("'"&amp;C348&amp;"'!N110")</f>
        <v>#REF!</v>
      </c>
      <c r="O348" s="248"/>
      <c r="P348" s="249"/>
    </row>
    <row r="349" spans="2:16" s="15" customFormat="1" ht="20.100000000000001" customHeight="1">
      <c r="B349" s="543">
        <v>344</v>
      </c>
      <c r="C349" s="573" t="s">
        <v>681</v>
      </c>
      <c r="D349" s="605" t="e" cm="1">
        <f t="array" aca="1" ref="D349" ca="1">INDIRECT("'"&amp;C349&amp;"'!L33")</f>
        <v>#REF!</v>
      </c>
      <c r="E349" s="605" t="s">
        <v>337</v>
      </c>
      <c r="F349" s="606" t="str">
        <f t="shared" si="7"/>
        <v>='680.3'!C$33$</v>
      </c>
      <c r="G349" s="608" t="e" cm="1">
        <f t="array" aca="1" ref="G349" ca="1">INDIRECT("'"&amp;C349&amp;"'!C33")</f>
        <v>#REF!</v>
      </c>
      <c r="H349" s="607"/>
      <c r="I349" s="607" t="e" cm="1">
        <f t="array" aca="1" ref="I349" ca="1">INDIRECT("'"&amp;C349&amp;"'!N53")</f>
        <v>#REF!</v>
      </c>
      <c r="J349" s="607" t="e" cm="1">
        <f t="array" aca="1" ref="J349" ca="1">INDIRECT("'"&amp;C349&amp;"'!N73")</f>
        <v>#REF!</v>
      </c>
      <c r="K349" s="607" t="e" cm="1">
        <f t="array" aca="1" ref="K349" ca="1">INDIRECT("'"&amp;C349&amp;"'!N83")</f>
        <v>#REF!</v>
      </c>
      <c r="L349" s="607" t="e" cm="1">
        <f t="array" aca="1" ref="L349" ca="1">INDIRECT("'"&amp;C349&amp;"'!N98")</f>
        <v>#REF!</v>
      </c>
      <c r="M349" s="607" t="e" cm="1">
        <f t="array" aca="1" ref="M349" ca="1">INDIRECT("'"&amp;C349&amp;"'!N100")</f>
        <v>#REF!</v>
      </c>
      <c r="N349" s="635" t="e" cm="1">
        <f t="array" aca="1" ref="N349" ca="1">INDIRECT("'"&amp;C349&amp;"'!N110")</f>
        <v>#REF!</v>
      </c>
      <c r="O349" s="248"/>
      <c r="P349" s="249"/>
    </row>
    <row r="350" spans="2:16" s="15" customFormat="1" ht="50.1" customHeight="1">
      <c r="B350" s="543">
        <v>345</v>
      </c>
      <c r="C350" s="574" t="s">
        <v>682</v>
      </c>
      <c r="D350" s="605" t="e" cm="1">
        <f t="array" aca="1" ref="D350" ca="1">INDIRECT("'"&amp;C350&amp;"'!L33")</f>
        <v>#REF!</v>
      </c>
      <c r="E350" s="605" t="s">
        <v>337</v>
      </c>
      <c r="F350" s="606" t="str">
        <f t="shared" si="7"/>
        <v>='681.1'!C$33$</v>
      </c>
      <c r="G350" s="608" t="e" cm="1">
        <f t="array" aca="1" ref="G350" ca="1">INDIRECT("'"&amp;C350&amp;"'!C33")</f>
        <v>#REF!</v>
      </c>
      <c r="H350" s="607"/>
      <c r="I350" s="607" t="e" cm="1">
        <f t="array" aca="1" ref="I350" ca="1">INDIRECT("'"&amp;C350&amp;"'!N53")</f>
        <v>#REF!</v>
      </c>
      <c r="J350" s="607" t="e" cm="1">
        <f t="array" aca="1" ref="J350" ca="1">INDIRECT("'"&amp;C350&amp;"'!N73")</f>
        <v>#REF!</v>
      </c>
      <c r="K350" s="607" t="e" cm="1">
        <f t="array" aca="1" ref="K350" ca="1">INDIRECT("'"&amp;C350&amp;"'!N83")</f>
        <v>#REF!</v>
      </c>
      <c r="L350" s="607" t="e" cm="1">
        <f t="array" aca="1" ref="L350" ca="1">INDIRECT("'"&amp;C350&amp;"'!N98")</f>
        <v>#REF!</v>
      </c>
      <c r="M350" s="607" t="e" cm="1">
        <f t="array" aca="1" ref="M350" ca="1">INDIRECT("'"&amp;C350&amp;"'!N100")</f>
        <v>#REF!</v>
      </c>
      <c r="N350" s="635" t="e" cm="1">
        <f t="array" aca="1" ref="N350" ca="1">INDIRECT("'"&amp;C350&amp;"'!N110")</f>
        <v>#REF!</v>
      </c>
      <c r="O350" s="248"/>
      <c r="P350" s="249"/>
    </row>
    <row r="351" spans="2:16" s="15" customFormat="1" ht="50.1" customHeight="1">
      <c r="B351" s="543">
        <v>346</v>
      </c>
      <c r="C351" s="573" t="s">
        <v>683</v>
      </c>
      <c r="D351" s="605" t="e" cm="1">
        <f t="array" aca="1" ref="D351" ca="1">INDIRECT("'"&amp;C351&amp;"'!L33")</f>
        <v>#REF!</v>
      </c>
      <c r="E351" s="605" t="s">
        <v>337</v>
      </c>
      <c r="F351" s="606" t="str">
        <f t="shared" ref="F351:F445" si="8">"='"&amp;C351&amp;"'!"&amp;E351</f>
        <v>='681.2'!C$33$</v>
      </c>
      <c r="G351" s="608" t="e" cm="1">
        <f t="array" aca="1" ref="G351" ca="1">INDIRECT("'"&amp;C351&amp;"'!C33")</f>
        <v>#REF!</v>
      </c>
      <c r="H351" s="607"/>
      <c r="I351" s="607" t="e" cm="1">
        <f t="array" aca="1" ref="I351" ca="1">INDIRECT("'"&amp;C351&amp;"'!N53")</f>
        <v>#REF!</v>
      </c>
      <c r="J351" s="607" t="e" cm="1">
        <f t="array" aca="1" ref="J351" ca="1">INDIRECT("'"&amp;C351&amp;"'!N73")</f>
        <v>#REF!</v>
      </c>
      <c r="K351" s="607" t="e" cm="1">
        <f t="array" aca="1" ref="K351" ca="1">INDIRECT("'"&amp;C351&amp;"'!N83")</f>
        <v>#REF!</v>
      </c>
      <c r="L351" s="607" t="e" cm="1">
        <f t="array" aca="1" ref="L351" ca="1">INDIRECT("'"&amp;C351&amp;"'!N98")</f>
        <v>#REF!</v>
      </c>
      <c r="M351" s="607" t="e" cm="1">
        <f t="array" aca="1" ref="M351" ca="1">INDIRECT("'"&amp;C351&amp;"'!N100")</f>
        <v>#REF!</v>
      </c>
      <c r="N351" s="635" t="e" cm="1">
        <f t="array" aca="1" ref="N351" ca="1">INDIRECT("'"&amp;C351&amp;"'!N110")</f>
        <v>#REF!</v>
      </c>
      <c r="O351" s="248"/>
      <c r="P351" s="249"/>
    </row>
    <row r="352" spans="2:16" s="15" customFormat="1" ht="50.1" customHeight="1">
      <c r="B352" s="543">
        <v>347</v>
      </c>
      <c r="C352" s="574" t="s">
        <v>684</v>
      </c>
      <c r="D352" s="605" t="e" cm="1">
        <f t="array" aca="1" ref="D352" ca="1">INDIRECT("'"&amp;C352&amp;"'!L33")</f>
        <v>#REF!</v>
      </c>
      <c r="E352" s="605" t="s">
        <v>337</v>
      </c>
      <c r="F352" s="606" t="str">
        <f t="shared" si="8"/>
        <v>='681.3'!C$33$</v>
      </c>
      <c r="G352" s="608" t="e" cm="1">
        <f t="array" aca="1" ref="G352" ca="1">INDIRECT("'"&amp;C352&amp;"'!C33")</f>
        <v>#REF!</v>
      </c>
      <c r="H352" s="607"/>
      <c r="I352" s="607" t="e" cm="1">
        <f t="array" aca="1" ref="I352" ca="1">INDIRECT("'"&amp;C352&amp;"'!N53")</f>
        <v>#REF!</v>
      </c>
      <c r="J352" s="607" t="e" cm="1">
        <f t="array" aca="1" ref="J352" ca="1">INDIRECT("'"&amp;C352&amp;"'!N73")</f>
        <v>#REF!</v>
      </c>
      <c r="K352" s="607" t="e" cm="1">
        <f t="array" aca="1" ref="K352" ca="1">INDIRECT("'"&amp;C352&amp;"'!N83")</f>
        <v>#REF!</v>
      </c>
      <c r="L352" s="607" t="e" cm="1">
        <f t="array" aca="1" ref="L352" ca="1">INDIRECT("'"&amp;C352&amp;"'!N98")</f>
        <v>#REF!</v>
      </c>
      <c r="M352" s="607" t="e" cm="1">
        <f t="array" aca="1" ref="M352" ca="1">INDIRECT("'"&amp;C352&amp;"'!N100")</f>
        <v>#REF!</v>
      </c>
      <c r="N352" s="635" t="e" cm="1">
        <f t="array" aca="1" ref="N352" ca="1">INDIRECT("'"&amp;C352&amp;"'!N110")</f>
        <v>#REF!</v>
      </c>
      <c r="O352" s="248"/>
      <c r="P352" s="249"/>
    </row>
    <row r="353" spans="2:16" s="15" customFormat="1" ht="50.1" customHeight="1">
      <c r="B353" s="543">
        <v>348</v>
      </c>
      <c r="C353" s="573" t="s">
        <v>685</v>
      </c>
      <c r="D353" s="605" t="e" cm="1">
        <f t="array" aca="1" ref="D353" ca="1">INDIRECT("'"&amp;C353&amp;"'!L33")</f>
        <v>#REF!</v>
      </c>
      <c r="E353" s="605" t="s">
        <v>337</v>
      </c>
      <c r="F353" s="606" t="str">
        <f t="shared" si="8"/>
        <v>='681.4'!C$33$</v>
      </c>
      <c r="G353" s="608" t="e" cm="1">
        <f t="array" aca="1" ref="G353" ca="1">INDIRECT("'"&amp;C353&amp;"'!C33")</f>
        <v>#REF!</v>
      </c>
      <c r="H353" s="607"/>
      <c r="I353" s="607" t="e" cm="1">
        <f t="array" aca="1" ref="I353" ca="1">INDIRECT("'"&amp;C353&amp;"'!N53")</f>
        <v>#REF!</v>
      </c>
      <c r="J353" s="607" t="e" cm="1">
        <f t="array" aca="1" ref="J353" ca="1">INDIRECT("'"&amp;C353&amp;"'!N73")</f>
        <v>#REF!</v>
      </c>
      <c r="K353" s="607" t="e" cm="1">
        <f t="array" aca="1" ref="K353" ca="1">INDIRECT("'"&amp;C353&amp;"'!N83")</f>
        <v>#REF!</v>
      </c>
      <c r="L353" s="607" t="e" cm="1">
        <f t="array" aca="1" ref="L353" ca="1">INDIRECT("'"&amp;C353&amp;"'!N98")</f>
        <v>#REF!</v>
      </c>
      <c r="M353" s="607" t="e" cm="1">
        <f t="array" aca="1" ref="M353" ca="1">INDIRECT("'"&amp;C353&amp;"'!N100")</f>
        <v>#REF!</v>
      </c>
      <c r="N353" s="635" t="e" cm="1">
        <f t="array" aca="1" ref="N353" ca="1">INDIRECT("'"&amp;C353&amp;"'!N110")</f>
        <v>#REF!</v>
      </c>
      <c r="O353" s="248"/>
      <c r="P353" s="249"/>
    </row>
    <row r="354" spans="2:16" s="15" customFormat="1" ht="50.1" customHeight="1">
      <c r="B354" s="543">
        <v>349</v>
      </c>
      <c r="C354" s="574" t="s">
        <v>686</v>
      </c>
      <c r="D354" s="605" t="e" cm="1">
        <f t="array" aca="1" ref="D354" ca="1">INDIRECT("'"&amp;C354&amp;"'!L33")</f>
        <v>#REF!</v>
      </c>
      <c r="E354" s="605" t="s">
        <v>337</v>
      </c>
      <c r="F354" s="606" t="str">
        <f t="shared" si="8"/>
        <v>='681.5'!C$33$</v>
      </c>
      <c r="G354" s="608" t="e" cm="1">
        <f t="array" aca="1" ref="G354" ca="1">INDIRECT("'"&amp;C354&amp;"'!C33")</f>
        <v>#REF!</v>
      </c>
      <c r="H354" s="607"/>
      <c r="I354" s="607" t="e" cm="1">
        <f t="array" aca="1" ref="I354" ca="1">INDIRECT("'"&amp;C354&amp;"'!N53")</f>
        <v>#REF!</v>
      </c>
      <c r="J354" s="607" t="e" cm="1">
        <f t="array" aca="1" ref="J354" ca="1">INDIRECT("'"&amp;C354&amp;"'!N73")</f>
        <v>#REF!</v>
      </c>
      <c r="K354" s="607" t="e" cm="1">
        <f t="array" aca="1" ref="K354" ca="1">INDIRECT("'"&amp;C354&amp;"'!N83")</f>
        <v>#REF!</v>
      </c>
      <c r="L354" s="607" t="e" cm="1">
        <f t="array" aca="1" ref="L354" ca="1">INDIRECT("'"&amp;C354&amp;"'!N98")</f>
        <v>#REF!</v>
      </c>
      <c r="M354" s="607" t="e" cm="1">
        <f t="array" aca="1" ref="M354" ca="1">INDIRECT("'"&amp;C354&amp;"'!N100")</f>
        <v>#REF!</v>
      </c>
      <c r="N354" s="635" t="e" cm="1">
        <f t="array" aca="1" ref="N354" ca="1">INDIRECT("'"&amp;C354&amp;"'!N110")</f>
        <v>#REF!</v>
      </c>
      <c r="O354" s="248"/>
      <c r="P354" s="249"/>
    </row>
    <row r="355" spans="2:16" s="15" customFormat="1" ht="50.1" customHeight="1">
      <c r="B355" s="543">
        <v>350</v>
      </c>
      <c r="C355" s="574" t="s">
        <v>687</v>
      </c>
      <c r="D355" s="605" t="e" cm="1">
        <f t="array" aca="1" ref="D355" ca="1">INDIRECT("'"&amp;C355&amp;"'!L33")</f>
        <v>#REF!</v>
      </c>
      <c r="E355" s="605" t="s">
        <v>337</v>
      </c>
      <c r="F355" s="606" t="str">
        <f t="shared" si="8"/>
        <v>='683.1'!C$33$</v>
      </c>
      <c r="G355" s="608" t="e" cm="1">
        <f t="array" aca="1" ref="G355" ca="1">INDIRECT("'"&amp;C355&amp;"'!C33")</f>
        <v>#REF!</v>
      </c>
      <c r="H355" s="607"/>
      <c r="I355" s="607" t="e" cm="1">
        <f t="array" aca="1" ref="I355" ca="1">INDIRECT("'"&amp;C355&amp;"'!N53")</f>
        <v>#REF!</v>
      </c>
      <c r="J355" s="607" t="e" cm="1">
        <f t="array" aca="1" ref="J355" ca="1">INDIRECT("'"&amp;C355&amp;"'!N73")</f>
        <v>#REF!</v>
      </c>
      <c r="K355" s="607" t="e" cm="1">
        <f t="array" aca="1" ref="K355" ca="1">INDIRECT("'"&amp;C355&amp;"'!N83")</f>
        <v>#REF!</v>
      </c>
      <c r="L355" s="607" t="e" cm="1">
        <f t="array" aca="1" ref="L355" ca="1">INDIRECT("'"&amp;C355&amp;"'!N98")</f>
        <v>#REF!</v>
      </c>
      <c r="M355" s="607" t="e" cm="1">
        <f t="array" aca="1" ref="M355" ca="1">INDIRECT("'"&amp;C355&amp;"'!N100")</f>
        <v>#REF!</v>
      </c>
      <c r="N355" s="635" t="e" cm="1">
        <f t="array" aca="1" ref="N355" ca="1">INDIRECT("'"&amp;C355&amp;"'!N110")</f>
        <v>#REF!</v>
      </c>
      <c r="O355" s="248"/>
      <c r="P355" s="249"/>
    </row>
    <row r="356" spans="2:16" s="15" customFormat="1" ht="50.1" customHeight="1">
      <c r="B356" s="543">
        <v>351</v>
      </c>
      <c r="C356" s="573" t="s">
        <v>688</v>
      </c>
      <c r="D356" s="605" t="e" cm="1">
        <f t="array" aca="1" ref="D356" ca="1">INDIRECT("'"&amp;C356&amp;"'!L33")</f>
        <v>#REF!</v>
      </c>
      <c r="E356" s="605" t="s">
        <v>337</v>
      </c>
      <c r="F356" s="606" t="str">
        <f t="shared" si="8"/>
        <v>='683.2'!C$33$</v>
      </c>
      <c r="G356" s="608" t="e" cm="1">
        <f t="array" aca="1" ref="G356" ca="1">INDIRECT("'"&amp;C356&amp;"'!C33")</f>
        <v>#REF!</v>
      </c>
      <c r="H356" s="607"/>
      <c r="I356" s="607" t="e" cm="1">
        <f t="array" aca="1" ref="I356" ca="1">INDIRECT("'"&amp;C356&amp;"'!N53")</f>
        <v>#REF!</v>
      </c>
      <c r="J356" s="607" t="e" cm="1">
        <f t="array" aca="1" ref="J356" ca="1">INDIRECT("'"&amp;C356&amp;"'!N73")</f>
        <v>#REF!</v>
      </c>
      <c r="K356" s="607" t="e" cm="1">
        <f t="array" aca="1" ref="K356" ca="1">INDIRECT("'"&amp;C356&amp;"'!N83")</f>
        <v>#REF!</v>
      </c>
      <c r="L356" s="607" t="e" cm="1">
        <f t="array" aca="1" ref="L356" ca="1">INDIRECT("'"&amp;C356&amp;"'!N98")</f>
        <v>#REF!</v>
      </c>
      <c r="M356" s="607" t="e" cm="1">
        <f t="array" aca="1" ref="M356" ca="1">INDIRECT("'"&amp;C356&amp;"'!N100")</f>
        <v>#REF!</v>
      </c>
      <c r="N356" s="635" t="e" cm="1">
        <f t="array" aca="1" ref="N356" ca="1">INDIRECT("'"&amp;C356&amp;"'!N110")</f>
        <v>#REF!</v>
      </c>
      <c r="O356" s="248"/>
      <c r="P356" s="249"/>
    </row>
    <row r="357" spans="2:16" s="15" customFormat="1" ht="50.1" customHeight="1">
      <c r="B357" s="543">
        <v>352</v>
      </c>
      <c r="C357" s="574" t="s">
        <v>689</v>
      </c>
      <c r="D357" s="605" t="e" cm="1">
        <f t="array" aca="1" ref="D357" ca="1">INDIRECT("'"&amp;C357&amp;"'!L33")</f>
        <v>#REF!</v>
      </c>
      <c r="E357" s="605" t="s">
        <v>337</v>
      </c>
      <c r="F357" s="606" t="str">
        <f t="shared" si="8"/>
        <v>='683.3'!C$33$</v>
      </c>
      <c r="G357" s="608" t="e" cm="1">
        <f t="array" aca="1" ref="G357" ca="1">INDIRECT("'"&amp;C357&amp;"'!C33")</f>
        <v>#REF!</v>
      </c>
      <c r="H357" s="607"/>
      <c r="I357" s="607" t="e" cm="1">
        <f t="array" aca="1" ref="I357" ca="1">INDIRECT("'"&amp;C357&amp;"'!N53")</f>
        <v>#REF!</v>
      </c>
      <c r="J357" s="607" t="e" cm="1">
        <f t="array" aca="1" ref="J357" ca="1">INDIRECT("'"&amp;C357&amp;"'!N73")</f>
        <v>#REF!</v>
      </c>
      <c r="K357" s="607" t="e" cm="1">
        <f t="array" aca="1" ref="K357" ca="1">INDIRECT("'"&amp;C357&amp;"'!N83")</f>
        <v>#REF!</v>
      </c>
      <c r="L357" s="607" t="e" cm="1">
        <f t="array" aca="1" ref="L357" ca="1">INDIRECT("'"&amp;C357&amp;"'!N98")</f>
        <v>#REF!</v>
      </c>
      <c r="M357" s="607" t="e" cm="1">
        <f t="array" aca="1" ref="M357" ca="1">INDIRECT("'"&amp;C357&amp;"'!N100")</f>
        <v>#REF!</v>
      </c>
      <c r="N357" s="635" t="e" cm="1">
        <f t="array" aca="1" ref="N357" ca="1">INDIRECT("'"&amp;C357&amp;"'!N110")</f>
        <v>#REF!</v>
      </c>
      <c r="O357" s="248"/>
      <c r="P357" s="249"/>
    </row>
    <row r="358" spans="2:16" s="15" customFormat="1" ht="50.1" customHeight="1">
      <c r="B358" s="543">
        <v>353</v>
      </c>
      <c r="C358" s="573" t="s">
        <v>690</v>
      </c>
      <c r="D358" s="605" t="e" cm="1">
        <f t="array" aca="1" ref="D358" ca="1">INDIRECT("'"&amp;C358&amp;"'!L33")</f>
        <v>#REF!</v>
      </c>
      <c r="E358" s="605" t="s">
        <v>337</v>
      </c>
      <c r="F358" s="606" t="str">
        <f t="shared" si="8"/>
        <v>='683.4'!C$33$</v>
      </c>
      <c r="G358" s="608" t="e" cm="1">
        <f t="array" aca="1" ref="G358" ca="1">INDIRECT("'"&amp;C358&amp;"'!C33")</f>
        <v>#REF!</v>
      </c>
      <c r="H358" s="607"/>
      <c r="I358" s="607" t="e" cm="1">
        <f t="array" aca="1" ref="I358" ca="1">INDIRECT("'"&amp;C358&amp;"'!N53")</f>
        <v>#REF!</v>
      </c>
      <c r="J358" s="607" t="e" cm="1">
        <f t="array" aca="1" ref="J358" ca="1">INDIRECT("'"&amp;C358&amp;"'!N73")</f>
        <v>#REF!</v>
      </c>
      <c r="K358" s="607" t="e" cm="1">
        <f t="array" aca="1" ref="K358" ca="1">INDIRECT("'"&amp;C358&amp;"'!N83")</f>
        <v>#REF!</v>
      </c>
      <c r="L358" s="607" t="e" cm="1">
        <f t="array" aca="1" ref="L358" ca="1">INDIRECT("'"&amp;C358&amp;"'!N98")</f>
        <v>#REF!</v>
      </c>
      <c r="M358" s="607" t="e" cm="1">
        <f t="array" aca="1" ref="M358" ca="1">INDIRECT("'"&amp;C358&amp;"'!N100")</f>
        <v>#REF!</v>
      </c>
      <c r="N358" s="635" t="e" cm="1">
        <f t="array" aca="1" ref="N358" ca="1">INDIRECT("'"&amp;C358&amp;"'!N110")</f>
        <v>#REF!</v>
      </c>
      <c r="O358" s="248"/>
      <c r="P358" s="249"/>
    </row>
    <row r="359" spans="2:16" s="15" customFormat="1" ht="50.1" customHeight="1">
      <c r="B359" s="543">
        <v>354</v>
      </c>
      <c r="C359" s="574" t="s">
        <v>691</v>
      </c>
      <c r="D359" s="605" t="e" cm="1">
        <f t="array" aca="1" ref="D359" ca="1">INDIRECT("'"&amp;C359&amp;"'!L33")</f>
        <v>#REF!</v>
      </c>
      <c r="E359" s="605" t="s">
        <v>337</v>
      </c>
      <c r="F359" s="606" t="str">
        <f t="shared" si="8"/>
        <v>='683.5'!C$33$</v>
      </c>
      <c r="G359" s="608" t="e" cm="1">
        <f t="array" aca="1" ref="G359" ca="1">INDIRECT("'"&amp;C359&amp;"'!C33")</f>
        <v>#REF!</v>
      </c>
      <c r="H359" s="607"/>
      <c r="I359" s="607" t="e" cm="1">
        <f t="array" aca="1" ref="I359" ca="1">INDIRECT("'"&amp;C359&amp;"'!N53")</f>
        <v>#REF!</v>
      </c>
      <c r="J359" s="607" t="e" cm="1">
        <f t="array" aca="1" ref="J359" ca="1">INDIRECT("'"&amp;C359&amp;"'!N73")</f>
        <v>#REF!</v>
      </c>
      <c r="K359" s="607" t="e" cm="1">
        <f t="array" aca="1" ref="K359" ca="1">INDIRECT("'"&amp;C359&amp;"'!N83")</f>
        <v>#REF!</v>
      </c>
      <c r="L359" s="607" t="e" cm="1">
        <f t="array" aca="1" ref="L359" ca="1">INDIRECT("'"&amp;C359&amp;"'!N98")</f>
        <v>#REF!</v>
      </c>
      <c r="M359" s="607" t="e" cm="1">
        <f t="array" aca="1" ref="M359" ca="1">INDIRECT("'"&amp;C359&amp;"'!N100")</f>
        <v>#REF!</v>
      </c>
      <c r="N359" s="635" t="e" cm="1">
        <f t="array" aca="1" ref="N359" ca="1">INDIRECT("'"&amp;C359&amp;"'!N110")</f>
        <v>#REF!</v>
      </c>
      <c r="O359" s="248"/>
      <c r="P359" s="249"/>
    </row>
    <row r="360" spans="2:16" s="15" customFormat="1" ht="65.099999999999994" customHeight="1">
      <c r="B360" s="543">
        <v>355</v>
      </c>
      <c r="C360" s="574" t="s">
        <v>692</v>
      </c>
      <c r="D360" s="605" t="e" cm="1">
        <f t="array" aca="1" ref="D360" ca="1">INDIRECT("'"&amp;C360&amp;"'!L33")</f>
        <v>#REF!</v>
      </c>
      <c r="E360" s="605"/>
      <c r="F360" s="606"/>
      <c r="G360" s="608" t="e" cm="1">
        <f t="array" aca="1" ref="G360" ca="1">INDIRECT("'"&amp;C360&amp;"'!C33")</f>
        <v>#REF!</v>
      </c>
      <c r="H360" s="607"/>
      <c r="I360" s="607" t="e" cm="1">
        <f t="array" aca="1" ref="I360" ca="1">INDIRECT("'"&amp;C360&amp;"'!N53")</f>
        <v>#REF!</v>
      </c>
      <c r="J360" s="607" t="e" cm="1">
        <f t="array" aca="1" ref="J360" ca="1">INDIRECT("'"&amp;C360&amp;"'!N73")</f>
        <v>#REF!</v>
      </c>
      <c r="K360" s="607" t="e" cm="1">
        <f t="array" aca="1" ref="K360" ca="1">INDIRECT("'"&amp;C360&amp;"'!N83")</f>
        <v>#REF!</v>
      </c>
      <c r="L360" s="607" t="e" cm="1">
        <f t="array" aca="1" ref="L360" ca="1">INDIRECT("'"&amp;C360&amp;"'!N98")</f>
        <v>#REF!</v>
      </c>
      <c r="M360" s="607" t="e" cm="1">
        <f t="array" aca="1" ref="M360" ca="1">INDIRECT("'"&amp;C360&amp;"'!N100")</f>
        <v>#REF!</v>
      </c>
      <c r="N360" s="635" t="e" cm="1">
        <f t="array" aca="1" ref="N360" ca="1">INDIRECT("'"&amp;C360&amp;"'!N110")</f>
        <v>#REF!</v>
      </c>
      <c r="O360" s="248"/>
      <c r="P360" s="249"/>
    </row>
    <row r="361" spans="2:16" s="15" customFormat="1" ht="65.099999999999994" customHeight="1">
      <c r="B361" s="543">
        <v>356</v>
      </c>
      <c r="C361" s="578" t="s">
        <v>693</v>
      </c>
      <c r="D361" s="605" t="e" cm="1">
        <f t="array" aca="1" ref="D361" ca="1">INDIRECT("'"&amp;C361&amp;"'!L33")</f>
        <v>#REF!</v>
      </c>
      <c r="E361" s="605"/>
      <c r="F361" s="606"/>
      <c r="G361" s="608" t="e" cm="1">
        <f t="array" aca="1" ref="G361" ca="1">INDIRECT("'"&amp;C361&amp;"'!C33")</f>
        <v>#REF!</v>
      </c>
      <c r="H361" s="607"/>
      <c r="I361" s="607" t="e" cm="1">
        <f t="array" aca="1" ref="I361" ca="1">INDIRECT("'"&amp;C361&amp;"'!N53")</f>
        <v>#REF!</v>
      </c>
      <c r="J361" s="607" t="e" cm="1">
        <f t="array" aca="1" ref="J361" ca="1">INDIRECT("'"&amp;C361&amp;"'!N73")</f>
        <v>#REF!</v>
      </c>
      <c r="K361" s="607" t="e" cm="1">
        <f t="array" aca="1" ref="K361" ca="1">INDIRECT("'"&amp;C361&amp;"'!N83")</f>
        <v>#REF!</v>
      </c>
      <c r="L361" s="607" t="e" cm="1">
        <f t="array" aca="1" ref="L361" ca="1">INDIRECT("'"&amp;C361&amp;"'!N98")</f>
        <v>#REF!</v>
      </c>
      <c r="M361" s="607" t="e" cm="1">
        <f t="array" aca="1" ref="M361" ca="1">INDIRECT("'"&amp;C361&amp;"'!N100")</f>
        <v>#REF!</v>
      </c>
      <c r="N361" s="635" t="e" cm="1">
        <f t="array" aca="1" ref="N361" ca="1">INDIRECT("'"&amp;C361&amp;"'!N110")</f>
        <v>#REF!</v>
      </c>
      <c r="O361" s="248"/>
      <c r="P361" s="249"/>
    </row>
    <row r="362" spans="2:16" s="15" customFormat="1" ht="35.1" customHeight="1">
      <c r="B362" s="543">
        <v>357</v>
      </c>
      <c r="C362" s="574" t="s">
        <v>694</v>
      </c>
      <c r="D362" s="605" t="e" cm="1">
        <f t="array" aca="1" ref="D362" ca="1">INDIRECT("'"&amp;C362&amp;"'!L33")</f>
        <v>#REF!</v>
      </c>
      <c r="E362" s="605"/>
      <c r="F362" s="606"/>
      <c r="G362" s="647" t="e" cm="1">
        <f t="array" aca="1" ref="G362" ca="1">INDIRECT("'"&amp;C362&amp;"'!C33")</f>
        <v>#REF!</v>
      </c>
      <c r="H362" s="607"/>
      <c r="I362" s="607" t="e" cm="1">
        <f t="array" aca="1" ref="I362" ca="1">INDIRECT("'"&amp;C362&amp;"'!N53")</f>
        <v>#REF!</v>
      </c>
      <c r="J362" s="607" t="e" cm="1">
        <f t="array" aca="1" ref="J362" ca="1">INDIRECT("'"&amp;C362&amp;"'!N73")</f>
        <v>#REF!</v>
      </c>
      <c r="K362" s="607" t="e" cm="1">
        <f t="array" aca="1" ref="K362" ca="1">INDIRECT("'"&amp;C362&amp;"'!N83")</f>
        <v>#REF!</v>
      </c>
      <c r="L362" s="607" t="e" cm="1">
        <f t="array" aca="1" ref="L362" ca="1">INDIRECT("'"&amp;C362&amp;"'!N98")</f>
        <v>#REF!</v>
      </c>
      <c r="M362" s="607" t="e" cm="1">
        <f t="array" aca="1" ref="M362" ca="1">INDIRECT("'"&amp;C362&amp;"'!N100")</f>
        <v>#REF!</v>
      </c>
      <c r="N362" s="635" t="e" cm="1">
        <f t="array" aca="1" ref="N362" ca="1">INDIRECT("'"&amp;C362&amp;"'!N110")</f>
        <v>#REF!</v>
      </c>
      <c r="O362" s="248"/>
      <c r="P362" s="249"/>
    </row>
    <row r="363" spans="2:16" s="15" customFormat="1" ht="35.1" customHeight="1">
      <c r="B363" s="543">
        <v>358</v>
      </c>
      <c r="C363" s="578" t="s">
        <v>695</v>
      </c>
      <c r="D363" s="605" t="e" cm="1">
        <f t="array" aca="1" ref="D363" ca="1">INDIRECT("'"&amp;C363&amp;"'!L33")</f>
        <v>#REF!</v>
      </c>
      <c r="E363" s="605"/>
      <c r="F363" s="606"/>
      <c r="G363" s="647" t="e" cm="1">
        <f t="array" aca="1" ref="G363" ca="1">INDIRECT("'"&amp;C363&amp;"'!C33")</f>
        <v>#REF!</v>
      </c>
      <c r="H363" s="607"/>
      <c r="I363" s="607" t="e">
        <f ca="1">INDIRECT("'"&amp;C363&amp;"'!N53")</f>
        <v>#REF!</v>
      </c>
      <c r="J363" s="607" t="e" cm="1">
        <f t="array" aca="1" ref="J363" ca="1">INDIRECT("'"&amp;C363&amp;"'!N73")</f>
        <v>#REF!</v>
      </c>
      <c r="K363" s="607" t="e" cm="1">
        <f t="array" aca="1" ref="K363" ca="1">INDIRECT("'"&amp;C363&amp;"'!N83")</f>
        <v>#REF!</v>
      </c>
      <c r="L363" s="607" t="e" cm="1">
        <f t="array" aca="1" ref="L363" ca="1">INDIRECT("'"&amp;C363&amp;"'!N98")</f>
        <v>#REF!</v>
      </c>
      <c r="M363" s="607" t="e" cm="1">
        <f t="array" aca="1" ref="M363" ca="1">INDIRECT("'"&amp;C363&amp;"'!N100")</f>
        <v>#REF!</v>
      </c>
      <c r="N363" s="635" t="e" cm="1">
        <f t="array" aca="1" ref="N363" ca="1">INDIRECT("'"&amp;C363&amp;"'!N110")</f>
        <v>#REF!</v>
      </c>
      <c r="O363" s="248"/>
      <c r="P363" s="249"/>
    </row>
    <row r="364" spans="2:16" s="15" customFormat="1" ht="35.1" customHeight="1">
      <c r="B364" s="543">
        <v>359</v>
      </c>
      <c r="C364" s="574" t="s">
        <v>696</v>
      </c>
      <c r="D364" s="605" t="e" cm="1">
        <f t="array" aca="1" ref="D364" ca="1">INDIRECT("'"&amp;C364&amp;"'!L33")</f>
        <v>#REF!</v>
      </c>
      <c r="E364" s="605"/>
      <c r="F364" s="606"/>
      <c r="G364" s="647" t="e" cm="1">
        <f t="array" aca="1" ref="G364" ca="1">INDIRECT("'"&amp;C364&amp;"'!C33")</f>
        <v>#REF!</v>
      </c>
      <c r="H364" s="607"/>
      <c r="I364" s="607" t="e">
        <f ca="1">INDIRECT("'"&amp;C364&amp;"'!N50")</f>
        <v>#REF!</v>
      </c>
      <c r="J364" s="607" t="e">
        <f ca="1">INDIRECT("'"&amp;C364&amp;"'!N67")</f>
        <v>#REF!</v>
      </c>
      <c r="K364" s="607" t="e">
        <f ca="1">INDIRECT("'"&amp;C364&amp;"'!N77")</f>
        <v>#REF!</v>
      </c>
      <c r="L364" s="607" t="e">
        <f ca="1">INDIRECT("'"&amp;C364&amp;"'!N92")</f>
        <v>#REF!</v>
      </c>
      <c r="M364" s="607" t="e">
        <f ca="1">INDIRECT("'"&amp;C364&amp;"'!N94")</f>
        <v>#REF!</v>
      </c>
      <c r="N364" s="635" t="e">
        <f ca="1">INDIRECT("'"&amp;C364&amp;"'!N104")</f>
        <v>#REF!</v>
      </c>
      <c r="O364" s="248"/>
      <c r="P364" s="249"/>
    </row>
    <row r="365" spans="2:16" s="15" customFormat="1" ht="35.1" customHeight="1">
      <c r="B365" s="543">
        <v>360</v>
      </c>
      <c r="C365" s="574" t="s">
        <v>697</v>
      </c>
      <c r="D365" s="605" t="e" cm="1">
        <f t="array" aca="1" ref="D365" ca="1">INDIRECT("'"&amp;C365&amp;"'!L33")</f>
        <v>#REF!</v>
      </c>
      <c r="E365" s="605"/>
      <c r="F365" s="606"/>
      <c r="G365" s="608" t="e" cm="1">
        <f t="array" aca="1" ref="G365" ca="1">INDIRECT("'"&amp;C365&amp;"'!C33")</f>
        <v>#REF!</v>
      </c>
      <c r="H365" s="607"/>
      <c r="I365" s="607" t="e" cm="1">
        <f t="array" aca="1" ref="I365" ca="1">INDIRECT("'"&amp;C365&amp;"'!N53")</f>
        <v>#REF!</v>
      </c>
      <c r="J365" s="607" t="e" cm="1">
        <f t="array" aca="1" ref="J365" ca="1">INDIRECT("'"&amp;C365&amp;"'!N73")</f>
        <v>#REF!</v>
      </c>
      <c r="K365" s="607" t="e" cm="1">
        <f t="array" aca="1" ref="K365" ca="1">INDIRECT("'"&amp;C365&amp;"'!N83")</f>
        <v>#REF!</v>
      </c>
      <c r="L365" s="607" t="e" cm="1">
        <f t="array" aca="1" ref="L365" ca="1">INDIRECT("'"&amp;C365&amp;"'!N98")</f>
        <v>#REF!</v>
      </c>
      <c r="M365" s="607" t="e" cm="1">
        <f t="array" aca="1" ref="M365" ca="1">INDIRECT("'"&amp;C365&amp;"'!N100")</f>
        <v>#REF!</v>
      </c>
      <c r="N365" s="635" t="e" cm="1">
        <f t="array" aca="1" ref="N365" ca="1">INDIRECT("'"&amp;C365&amp;"'!N110")</f>
        <v>#REF!</v>
      </c>
      <c r="O365" s="248"/>
      <c r="P365" s="249"/>
    </row>
    <row r="366" spans="2:16" s="15" customFormat="1" ht="35.1" customHeight="1">
      <c r="B366" s="543">
        <v>361</v>
      </c>
      <c r="C366" s="574" t="s">
        <v>698</v>
      </c>
      <c r="D366" s="605" t="e" cm="1">
        <f t="array" aca="1" ref="D366" ca="1">INDIRECT("'"&amp;C366&amp;"'!L33")</f>
        <v>#REF!</v>
      </c>
      <c r="E366" s="605" t="s">
        <v>337</v>
      </c>
      <c r="F366" s="606" t="str">
        <f t="shared" si="8"/>
        <v>='690.1.1'!C$33$</v>
      </c>
      <c r="G366" s="608" t="e" cm="1">
        <f t="array" aca="1" ref="G366" ca="1">INDIRECT("'"&amp;C366&amp;"'!C33")</f>
        <v>#REF!</v>
      </c>
      <c r="H366" s="607"/>
      <c r="I366" s="607" t="e" cm="1">
        <f t="array" aca="1" ref="I366" ca="1">INDIRECT("'"&amp;C366&amp;"'!N53")</f>
        <v>#REF!</v>
      </c>
      <c r="J366" s="607" t="e" cm="1">
        <f t="array" aca="1" ref="J366" ca="1">INDIRECT("'"&amp;C366&amp;"'!N73")</f>
        <v>#REF!</v>
      </c>
      <c r="K366" s="607" t="e" cm="1">
        <f t="array" aca="1" ref="K366" ca="1">INDIRECT("'"&amp;C366&amp;"'!N83")</f>
        <v>#REF!</v>
      </c>
      <c r="L366" s="607" t="e" cm="1">
        <f t="array" aca="1" ref="L366" ca="1">INDIRECT("'"&amp;C366&amp;"'!N98")</f>
        <v>#REF!</v>
      </c>
      <c r="M366" s="607" t="e" cm="1">
        <f t="array" aca="1" ref="M366" ca="1">INDIRECT("'"&amp;C366&amp;"'!N100")</f>
        <v>#REF!</v>
      </c>
      <c r="N366" s="635" t="e" cm="1">
        <f t="array" aca="1" ref="N366" ca="1">INDIRECT("'"&amp;C366&amp;"'!N110")</f>
        <v>#REF!</v>
      </c>
      <c r="O366" s="248"/>
      <c r="P366" s="249"/>
    </row>
    <row r="367" spans="2:16" s="15" customFormat="1" ht="50.1" customHeight="1">
      <c r="B367" s="543">
        <v>362</v>
      </c>
      <c r="C367" s="574" t="s">
        <v>699</v>
      </c>
      <c r="D367" s="605" t="e" cm="1">
        <f t="array" aca="1" ref="D367" ca="1">INDIRECT("'"&amp;C367&amp;"'!L33")</f>
        <v>#REF!</v>
      </c>
      <c r="E367" s="605" t="s">
        <v>337</v>
      </c>
      <c r="F367" s="606" t="str">
        <f t="shared" si="8"/>
        <v>='690.1.2'!C$33$</v>
      </c>
      <c r="G367" s="608" t="e" cm="1">
        <f t="array" aca="1" ref="G367" ca="1">INDIRECT("'"&amp;C367&amp;"'!C33")</f>
        <v>#REF!</v>
      </c>
      <c r="H367" s="607"/>
      <c r="I367" s="607" t="e" cm="1">
        <f t="array" aca="1" ref="I367" ca="1">INDIRECT("'"&amp;C367&amp;"'!N53")</f>
        <v>#REF!</v>
      </c>
      <c r="J367" s="607" t="e" cm="1">
        <f t="array" aca="1" ref="J367" ca="1">INDIRECT("'"&amp;C367&amp;"'!N73")</f>
        <v>#REF!</v>
      </c>
      <c r="K367" s="607" t="e" cm="1">
        <f t="array" aca="1" ref="K367" ca="1">INDIRECT("'"&amp;C367&amp;"'!N83")</f>
        <v>#REF!</v>
      </c>
      <c r="L367" s="607" t="e" cm="1">
        <f t="array" aca="1" ref="L367" ca="1">INDIRECT("'"&amp;C367&amp;"'!N98")</f>
        <v>#REF!</v>
      </c>
      <c r="M367" s="607" t="e" cm="1">
        <f t="array" aca="1" ref="M367" ca="1">INDIRECT("'"&amp;C367&amp;"'!N100")</f>
        <v>#REF!</v>
      </c>
      <c r="N367" s="635" t="e" cm="1">
        <f t="array" aca="1" ref="N367" ca="1">INDIRECT("'"&amp;C367&amp;"'!N110")</f>
        <v>#REF!</v>
      </c>
      <c r="O367" s="248"/>
      <c r="P367" s="249"/>
    </row>
    <row r="368" spans="2:16" s="15" customFormat="1" ht="35.1" customHeight="1">
      <c r="B368" s="543">
        <v>363</v>
      </c>
      <c r="C368" s="574" t="s">
        <v>700</v>
      </c>
      <c r="D368" s="605" t="e" cm="1">
        <f t="array" aca="1" ref="D368" ca="1">INDIRECT("'"&amp;C368&amp;"'!L33")</f>
        <v>#REF!</v>
      </c>
      <c r="E368" s="605" t="s">
        <v>337</v>
      </c>
      <c r="F368" s="606" t="str">
        <f>"='"&amp;C368&amp;"'!"&amp;E368</f>
        <v>='690.1.3'!C$33$</v>
      </c>
      <c r="G368" s="608" t="e" cm="1">
        <f t="array" aca="1" ref="G368" ca="1">INDIRECT("'"&amp;C368&amp;"'!C33")</f>
        <v>#REF!</v>
      </c>
      <c r="H368" s="607"/>
      <c r="I368" s="607" t="e" cm="1">
        <f t="array" aca="1" ref="I368" ca="1">INDIRECT("'"&amp;C368&amp;"'!N53")</f>
        <v>#REF!</v>
      </c>
      <c r="J368" s="607" t="e" cm="1">
        <f t="array" aca="1" ref="J368" ca="1">INDIRECT("'"&amp;C368&amp;"'!N73")</f>
        <v>#REF!</v>
      </c>
      <c r="K368" s="607" t="e" cm="1">
        <f t="array" aca="1" ref="K368" ca="1">INDIRECT("'"&amp;C368&amp;"'!N83")</f>
        <v>#REF!</v>
      </c>
      <c r="L368" s="607" t="e" cm="1">
        <f t="array" aca="1" ref="L368" ca="1">INDIRECT("'"&amp;C368&amp;"'!N98")</f>
        <v>#REF!</v>
      </c>
      <c r="M368" s="607" t="e" cm="1">
        <f t="array" aca="1" ref="M368" ca="1">INDIRECT("'"&amp;C368&amp;"'!N100")</f>
        <v>#REF!</v>
      </c>
      <c r="N368" s="635" t="e" cm="1">
        <f t="array" aca="1" ref="N368" ca="1">INDIRECT("'"&amp;C368&amp;"'!N110")</f>
        <v>#REF!</v>
      </c>
      <c r="O368" s="248"/>
      <c r="P368" s="249"/>
    </row>
    <row r="369" spans="2:16" s="15" customFormat="1" ht="20.100000000000001" customHeight="1">
      <c r="B369" s="543">
        <v>364</v>
      </c>
      <c r="C369" s="574" t="s">
        <v>701</v>
      </c>
      <c r="D369" s="605" t="str" cm="1">
        <f t="array" aca="1" ref="D369" ca="1">INDIRECT("'"&amp;C369&amp;"'!L33")</f>
        <v>m</v>
      </c>
      <c r="E369" s="605" t="s">
        <v>337</v>
      </c>
      <c r="F369" s="606" t="str">
        <f t="shared" si="8"/>
        <v>='700.1'!C$33$</v>
      </c>
      <c r="G369" s="608" t="str" cm="1">
        <f t="array" aca="1" ref="G369" ca="1">INDIRECT("'"&amp;C369&amp;"'!C33")</f>
        <v>LÍNEA DE DEMARCACIÓN CON PINTURA EN FRÍO</v>
      </c>
      <c r="H369" s="607"/>
      <c r="I369" s="607" cm="1">
        <f t="array" aca="1" ref="I369" ca="1">INDIRECT("'"&amp;C369&amp;"'!N53")</f>
        <v>174.59804284801254</v>
      </c>
      <c r="J369" s="607" cm="1">
        <f t="array" aca="1" ref="J369" ca="1">INDIRECT("'"&amp;C369&amp;"'!N73")</f>
        <v>2244.4348302796143</v>
      </c>
      <c r="K369" s="607" cm="1">
        <f t="array" aca="1" ref="K369" ca="1">INDIRECT("'"&amp;C369&amp;"'!N83")</f>
        <v>0</v>
      </c>
      <c r="L369" s="607" cm="1">
        <f t="array" aca="1" ref="L369" ca="1">INDIRECT("'"&amp;C369&amp;"'!N98")</f>
        <v>24.834293593342196</v>
      </c>
      <c r="M369" s="607" cm="1">
        <f t="array" aca="1" ref="M369" ca="1">INDIRECT("'"&amp;C369&amp;"'!N100")</f>
        <v>2443.8671667209692</v>
      </c>
      <c r="N369" s="635" cm="1">
        <f t="array" aca="1" ref="N369" ca="1">INDIRECT("'"&amp;C369&amp;"'!N110")</f>
        <v>3177.0273167372598</v>
      </c>
      <c r="O369" s="248"/>
      <c r="P369" s="249"/>
    </row>
    <row r="370" spans="2:16" s="15" customFormat="1" ht="20.100000000000001" customHeight="1">
      <c r="B370" s="543">
        <v>365</v>
      </c>
      <c r="C370" s="573" t="s">
        <v>702</v>
      </c>
      <c r="D370" s="605" t="e" cm="1">
        <f t="array" aca="1" ref="D370" ca="1">INDIRECT("'"&amp;C370&amp;"'!L33")</f>
        <v>#REF!</v>
      </c>
      <c r="E370" s="605" t="s">
        <v>337</v>
      </c>
      <c r="F370" s="606" t="str">
        <f t="shared" si="8"/>
        <v>='700.2'!C$33$</v>
      </c>
      <c r="G370" s="608" t="e" cm="1">
        <f t="array" aca="1" ref="G370" ca="1">INDIRECT("'"&amp;C370&amp;"'!C33")</f>
        <v>#REF!</v>
      </c>
      <c r="H370" s="607"/>
      <c r="I370" s="607" t="e" cm="1">
        <f t="array" aca="1" ref="I370" ca="1">INDIRECT("'"&amp;C370&amp;"'!N53")</f>
        <v>#REF!</v>
      </c>
      <c r="J370" s="607" t="e" cm="1">
        <f t="array" aca="1" ref="J370" ca="1">INDIRECT("'"&amp;C370&amp;"'!N73")</f>
        <v>#REF!</v>
      </c>
      <c r="K370" s="607" t="e" cm="1">
        <f t="array" aca="1" ref="K370" ca="1">INDIRECT("'"&amp;C370&amp;"'!N83")</f>
        <v>#REF!</v>
      </c>
      <c r="L370" s="607" t="e" cm="1">
        <f t="array" aca="1" ref="L370" ca="1">INDIRECT("'"&amp;C370&amp;"'!N98")</f>
        <v>#REF!</v>
      </c>
      <c r="M370" s="607" t="e" cm="1">
        <f t="array" aca="1" ref="M370" ca="1">INDIRECT("'"&amp;C370&amp;"'!N100")</f>
        <v>#REF!</v>
      </c>
      <c r="N370" s="635" t="e" cm="1">
        <f t="array" aca="1" ref="N370" ca="1">INDIRECT("'"&amp;C370&amp;"'!N110")</f>
        <v>#REF!</v>
      </c>
      <c r="O370" s="248"/>
      <c r="P370" s="249"/>
    </row>
    <row r="371" spans="2:16" s="15" customFormat="1" ht="20.100000000000001" customHeight="1">
      <c r="B371" s="543">
        <v>366</v>
      </c>
      <c r="C371" s="574" t="s">
        <v>703</v>
      </c>
      <c r="D371" s="605" t="e" cm="1">
        <f t="array" aca="1" ref="D371" ca="1">INDIRECT("'"&amp;C371&amp;"'!L33")</f>
        <v>#REF!</v>
      </c>
      <c r="E371" s="605" t="s">
        <v>337</v>
      </c>
      <c r="F371" s="606" t="str">
        <f t="shared" si="8"/>
        <v>='700.3'!C$33$</v>
      </c>
      <c r="G371" s="608" t="e" cm="1">
        <f t="array" aca="1" ref="G371" ca="1">INDIRECT("'"&amp;C371&amp;"'!C33")</f>
        <v>#REF!</v>
      </c>
      <c r="H371" s="607"/>
      <c r="I371" s="607" t="e" cm="1">
        <f t="array" aca="1" ref="I371" ca="1">INDIRECT("'"&amp;C371&amp;"'!N53")</f>
        <v>#REF!</v>
      </c>
      <c r="J371" s="607" t="e" cm="1">
        <f t="array" aca="1" ref="J371" ca="1">INDIRECT("'"&amp;C371&amp;"'!N73")</f>
        <v>#REF!</v>
      </c>
      <c r="K371" s="607" t="e" cm="1">
        <f t="array" aca="1" ref="K371" ca="1">INDIRECT("'"&amp;C371&amp;"'!N83")</f>
        <v>#REF!</v>
      </c>
      <c r="L371" s="607" t="e" cm="1">
        <f t="array" aca="1" ref="L371" ca="1">INDIRECT("'"&amp;C371&amp;"'!N98")</f>
        <v>#REF!</v>
      </c>
      <c r="M371" s="607" t="e" cm="1">
        <f t="array" aca="1" ref="M371" ca="1">INDIRECT("'"&amp;C371&amp;"'!N100")</f>
        <v>#REF!</v>
      </c>
      <c r="N371" s="635" t="e" cm="1">
        <f t="array" aca="1" ref="N371" ca="1">INDIRECT("'"&amp;C371&amp;"'!N110")</f>
        <v>#REF!</v>
      </c>
      <c r="O371" s="248"/>
      <c r="P371" s="249"/>
    </row>
    <row r="372" spans="2:16" s="15" customFormat="1" ht="20.100000000000001" customHeight="1">
      <c r="B372" s="543">
        <v>367</v>
      </c>
      <c r="C372" s="573" t="s">
        <v>704</v>
      </c>
      <c r="D372" s="605" t="e" cm="1">
        <f t="array" aca="1" ref="D372" ca="1">INDIRECT("'"&amp;C372&amp;"'!L33")</f>
        <v>#REF!</v>
      </c>
      <c r="E372" s="605" t="s">
        <v>337</v>
      </c>
      <c r="F372" s="606" t="str">
        <f t="shared" si="8"/>
        <v>='700.4'!C$33$</v>
      </c>
      <c r="G372" s="608" t="e" cm="1">
        <f t="array" aca="1" ref="G372" ca="1">INDIRECT("'"&amp;C372&amp;"'!C33")</f>
        <v>#REF!</v>
      </c>
      <c r="H372" s="607"/>
      <c r="I372" s="607" t="e" cm="1">
        <f t="array" aca="1" ref="I372" ca="1">INDIRECT("'"&amp;C372&amp;"'!N53")</f>
        <v>#REF!</v>
      </c>
      <c r="J372" s="607" t="e" cm="1">
        <f t="array" aca="1" ref="J372" ca="1">INDIRECT("'"&amp;C372&amp;"'!N73")</f>
        <v>#REF!</v>
      </c>
      <c r="K372" s="607" t="e" cm="1">
        <f t="array" aca="1" ref="K372" ca="1">INDIRECT("'"&amp;C372&amp;"'!N83")</f>
        <v>#REF!</v>
      </c>
      <c r="L372" s="607" t="e" cm="1">
        <f t="array" aca="1" ref="L372" ca="1">INDIRECT("'"&amp;C372&amp;"'!N98")</f>
        <v>#REF!</v>
      </c>
      <c r="M372" s="607" t="e" cm="1">
        <f t="array" aca="1" ref="M372" ca="1">INDIRECT("'"&amp;C372&amp;"'!N100")</f>
        <v>#REF!</v>
      </c>
      <c r="N372" s="635" t="e" cm="1">
        <f t="array" aca="1" ref="N372" ca="1">INDIRECT("'"&amp;C372&amp;"'!N110")</f>
        <v>#REF!</v>
      </c>
      <c r="O372" s="248"/>
      <c r="P372" s="249"/>
    </row>
    <row r="373" spans="2:16" s="15" customFormat="1" ht="35.1" customHeight="1">
      <c r="B373" s="543">
        <v>368</v>
      </c>
      <c r="C373" s="574" t="s">
        <v>705</v>
      </c>
      <c r="D373" s="605" t="e" cm="1">
        <f t="array" aca="1" ref="D373" ca="1">INDIRECT("'"&amp;C373&amp;"'!L33")</f>
        <v>#REF!</v>
      </c>
      <c r="E373" s="605" t="s">
        <v>337</v>
      </c>
      <c r="F373" s="606" t="str">
        <f t="shared" si="8"/>
        <v>='701.1.1'!C$33$</v>
      </c>
      <c r="G373" s="608" t="e" cm="1">
        <f t="array" aca="1" ref="G373" ca="1">INDIRECT("'"&amp;C373&amp;"'!C33")</f>
        <v>#REF!</v>
      </c>
      <c r="H373" s="607"/>
      <c r="I373" s="607" t="e" cm="1">
        <f t="array" aca="1" ref="I373" ca="1">INDIRECT("'"&amp;C373&amp;"'!N53")</f>
        <v>#REF!</v>
      </c>
      <c r="J373" s="607" t="e" cm="1">
        <f t="array" aca="1" ref="J373" ca="1">INDIRECT("'"&amp;C373&amp;"'!N73")</f>
        <v>#REF!</v>
      </c>
      <c r="K373" s="607" t="e" cm="1">
        <f t="array" aca="1" ref="K373" ca="1">INDIRECT("'"&amp;C373&amp;"'!N83")</f>
        <v>#REF!</v>
      </c>
      <c r="L373" s="607" t="e" cm="1">
        <f t="array" aca="1" ref="L373" ca="1">INDIRECT("'"&amp;C373&amp;"'!N98")</f>
        <v>#REF!</v>
      </c>
      <c r="M373" s="607" t="e" cm="1">
        <f t="array" aca="1" ref="M373" ca="1">INDIRECT("'"&amp;C373&amp;"'!N100")</f>
        <v>#REF!</v>
      </c>
      <c r="N373" s="635" t="e" cm="1">
        <f t="array" aca="1" ref="N373" ca="1">INDIRECT("'"&amp;C373&amp;"'!N110")</f>
        <v>#REF!</v>
      </c>
      <c r="O373" s="248"/>
      <c r="P373" s="249"/>
    </row>
    <row r="374" spans="2:16" s="15" customFormat="1" ht="35.1" customHeight="1">
      <c r="B374" s="543">
        <v>369</v>
      </c>
      <c r="C374" s="573" t="s">
        <v>706</v>
      </c>
      <c r="D374" s="605" t="e" cm="1">
        <f t="array" aca="1" ref="D374" ca="1">INDIRECT("'"&amp;C374&amp;"'!L33")</f>
        <v>#REF!</v>
      </c>
      <c r="E374" s="605" t="s">
        <v>337</v>
      </c>
      <c r="F374" s="606" t="str">
        <f t="shared" si="8"/>
        <v>='701.1.2'!C$33$</v>
      </c>
      <c r="G374" s="608" t="e" cm="1">
        <f t="array" aca="1" ref="G374" ca="1">INDIRECT("'"&amp;C374&amp;"'!C33")</f>
        <v>#REF!</v>
      </c>
      <c r="H374" s="607"/>
      <c r="I374" s="607" t="e" cm="1">
        <f t="array" aca="1" ref="I374" ca="1">INDIRECT("'"&amp;C374&amp;"'!N53")</f>
        <v>#REF!</v>
      </c>
      <c r="J374" s="607" t="e" cm="1">
        <f t="array" aca="1" ref="J374" ca="1">INDIRECT("'"&amp;C374&amp;"'!N73")</f>
        <v>#REF!</v>
      </c>
      <c r="K374" s="607" t="e" cm="1">
        <f t="array" aca="1" ref="K374" ca="1">INDIRECT("'"&amp;C374&amp;"'!N83")</f>
        <v>#REF!</v>
      </c>
      <c r="L374" s="607" t="e" cm="1">
        <f t="array" aca="1" ref="L374" ca="1">INDIRECT("'"&amp;C374&amp;"'!N98")</f>
        <v>#REF!</v>
      </c>
      <c r="M374" s="607" t="e" cm="1">
        <f t="array" aca="1" ref="M374" ca="1">INDIRECT("'"&amp;C374&amp;"'!N100")</f>
        <v>#REF!</v>
      </c>
      <c r="N374" s="635" t="e" cm="1">
        <f t="array" aca="1" ref="N374" ca="1">INDIRECT("'"&amp;C374&amp;"'!N110")</f>
        <v>#REF!</v>
      </c>
      <c r="O374" s="248"/>
      <c r="P374" s="249"/>
    </row>
    <row r="375" spans="2:16" s="15" customFormat="1" ht="35.1" customHeight="1">
      <c r="B375" s="543">
        <v>370</v>
      </c>
      <c r="C375" s="573" t="s">
        <v>707</v>
      </c>
      <c r="D375" s="605" t="e" cm="1">
        <f t="array" aca="1" ref="D375" ca="1">INDIRECT("'"&amp;C375&amp;"'!L33")</f>
        <v>#REF!</v>
      </c>
      <c r="E375" s="605"/>
      <c r="F375" s="606"/>
      <c r="G375" s="608" t="e" cm="1">
        <f t="array" aca="1" ref="G375" ca="1">INDIRECT("'"&amp;C375&amp;"'!C33")</f>
        <v>#REF!</v>
      </c>
      <c r="H375" s="607"/>
      <c r="I375" s="607" t="e" cm="1">
        <f t="array" aca="1" ref="I375" ca="1">INDIRECT("'"&amp;C375&amp;"'!N53")</f>
        <v>#REF!</v>
      </c>
      <c r="J375" s="607" t="e" cm="1">
        <f t="array" aca="1" ref="J375" ca="1">INDIRECT("'"&amp;C375&amp;"'!N73")</f>
        <v>#REF!</v>
      </c>
      <c r="K375" s="607" t="e" cm="1">
        <f t="array" aca="1" ref="K375" ca="1">INDIRECT("'"&amp;C375&amp;"'!N83")</f>
        <v>#REF!</v>
      </c>
      <c r="L375" s="607" t="e" cm="1">
        <f t="array" aca="1" ref="L375" ca="1">INDIRECT("'"&amp;C375&amp;"'!N98")</f>
        <v>#REF!</v>
      </c>
      <c r="M375" s="607" t="e" cm="1">
        <f t="array" aca="1" ref="M375" ca="1">INDIRECT("'"&amp;C375&amp;"'!N100")</f>
        <v>#REF!</v>
      </c>
      <c r="N375" s="635" t="e" cm="1">
        <f t="array" aca="1" ref="N375" ca="1">INDIRECT("'"&amp;C375&amp;"'!N110")</f>
        <v>#REF!</v>
      </c>
      <c r="O375" s="248"/>
      <c r="P375" s="249"/>
    </row>
    <row r="376" spans="2:16" s="15" customFormat="1" ht="35.1" customHeight="1">
      <c r="B376" s="543">
        <v>371</v>
      </c>
      <c r="C376" s="573" t="s">
        <v>708</v>
      </c>
      <c r="D376" s="605" t="e" cm="1">
        <f t="array" aca="1" ref="D376" ca="1">INDIRECT("'"&amp;C376&amp;"'!L33")</f>
        <v>#REF!</v>
      </c>
      <c r="E376" s="605"/>
      <c r="F376" s="606"/>
      <c r="G376" s="608" t="e" cm="1">
        <f t="array" aca="1" ref="G376" ca="1">INDIRECT("'"&amp;C376&amp;"'!C33")</f>
        <v>#REF!</v>
      </c>
      <c r="H376" s="607"/>
      <c r="I376" s="607" t="e" cm="1">
        <f t="array" aca="1" ref="I376" ca="1">INDIRECT("'"&amp;C376&amp;"'!N53")</f>
        <v>#REF!</v>
      </c>
      <c r="J376" s="607" t="e" cm="1">
        <f t="array" aca="1" ref="J376" ca="1">INDIRECT("'"&amp;C376&amp;"'!N73")</f>
        <v>#REF!</v>
      </c>
      <c r="K376" s="607" t="e" cm="1">
        <f t="array" aca="1" ref="K376" ca="1">INDIRECT("'"&amp;C376&amp;"'!N83")</f>
        <v>#REF!</v>
      </c>
      <c r="L376" s="607" t="e" cm="1">
        <f t="array" aca="1" ref="L376" ca="1">INDIRECT("'"&amp;C376&amp;"'!N98")</f>
        <v>#REF!</v>
      </c>
      <c r="M376" s="607" t="e" cm="1">
        <f t="array" aca="1" ref="M376" ca="1">INDIRECT("'"&amp;C376&amp;"'!N100")</f>
        <v>#REF!</v>
      </c>
      <c r="N376" s="635" t="e" cm="1">
        <f t="array" aca="1" ref="N376" ca="1">INDIRECT("'"&amp;C376&amp;"'!N110")</f>
        <v>#REF!</v>
      </c>
      <c r="O376" s="248"/>
      <c r="P376" s="249"/>
    </row>
    <row r="377" spans="2:16" s="15" customFormat="1" ht="35.1" customHeight="1">
      <c r="B377" s="543">
        <v>372</v>
      </c>
      <c r="C377" s="573" t="s">
        <v>709</v>
      </c>
      <c r="D377" s="605" t="e" cm="1">
        <f t="array" aca="1" ref="D377" ca="1">INDIRECT("'"&amp;C377&amp;"'!L33")</f>
        <v>#REF!</v>
      </c>
      <c r="E377" s="605"/>
      <c r="F377" s="606"/>
      <c r="G377" s="608" t="e" cm="1">
        <f t="array" aca="1" ref="G377" ca="1">INDIRECT("'"&amp;C377&amp;"'!C33")</f>
        <v>#REF!</v>
      </c>
      <c r="H377" s="607"/>
      <c r="I377" s="607" t="e" cm="1">
        <f t="array" aca="1" ref="I377" ca="1">INDIRECT("'"&amp;C377&amp;"'!N53")</f>
        <v>#REF!</v>
      </c>
      <c r="J377" s="607" t="e" cm="1">
        <f t="array" aca="1" ref="J377" ca="1">INDIRECT("'"&amp;C377&amp;"'!N73")</f>
        <v>#REF!</v>
      </c>
      <c r="K377" s="607" t="e" cm="1">
        <f t="array" aca="1" ref="K377" ca="1">INDIRECT("'"&amp;C377&amp;"'!N83")</f>
        <v>#REF!</v>
      </c>
      <c r="L377" s="607" t="e" cm="1">
        <f t="array" aca="1" ref="L377" ca="1">INDIRECT("'"&amp;C377&amp;"'!N98")</f>
        <v>#REF!</v>
      </c>
      <c r="M377" s="607" t="e" cm="1">
        <f t="array" aca="1" ref="M377" ca="1">INDIRECT("'"&amp;C377&amp;"'!N100")</f>
        <v>#REF!</v>
      </c>
      <c r="N377" s="635" t="e" cm="1">
        <f t="array" aca="1" ref="N377" ca="1">INDIRECT("'"&amp;C377&amp;"'!N110")</f>
        <v>#REF!</v>
      </c>
      <c r="O377" s="248"/>
      <c r="P377" s="249"/>
    </row>
    <row r="378" spans="2:16" s="15" customFormat="1" ht="35.1" customHeight="1">
      <c r="B378" s="543">
        <v>373</v>
      </c>
      <c r="C378" s="573" t="s">
        <v>710</v>
      </c>
      <c r="D378" s="605" t="e" cm="1">
        <f t="array" aca="1" ref="D378" ca="1">INDIRECT("'"&amp;C378&amp;"'!L33")</f>
        <v>#REF!</v>
      </c>
      <c r="E378" s="605"/>
      <c r="F378" s="606"/>
      <c r="G378" s="608" t="e" cm="1">
        <f t="array" aca="1" ref="G378" ca="1">INDIRECT("'"&amp;C378&amp;"'!C33")</f>
        <v>#REF!</v>
      </c>
      <c r="H378" s="607"/>
      <c r="I378" s="607" t="e" cm="1">
        <f t="array" aca="1" ref="I378" ca="1">INDIRECT("'"&amp;C378&amp;"'!N53")</f>
        <v>#REF!</v>
      </c>
      <c r="J378" s="607" t="e" cm="1">
        <f t="array" aca="1" ref="J378" ca="1">INDIRECT("'"&amp;C378&amp;"'!N73")</f>
        <v>#REF!</v>
      </c>
      <c r="K378" s="607" t="e" cm="1">
        <f t="array" aca="1" ref="K378" ca="1">INDIRECT("'"&amp;C378&amp;"'!N83")</f>
        <v>#REF!</v>
      </c>
      <c r="L378" s="607" t="e" cm="1">
        <f t="array" aca="1" ref="L378" ca="1">INDIRECT("'"&amp;C378&amp;"'!N98")</f>
        <v>#REF!</v>
      </c>
      <c r="M378" s="607" t="e" cm="1">
        <f t="array" aca="1" ref="M378" ca="1">INDIRECT("'"&amp;C378&amp;"'!N100")</f>
        <v>#REF!</v>
      </c>
      <c r="N378" s="635" t="e" cm="1">
        <f t="array" aca="1" ref="N378" ca="1">INDIRECT("'"&amp;C378&amp;"'!N110")</f>
        <v>#REF!</v>
      </c>
      <c r="O378" s="248"/>
      <c r="P378" s="249"/>
    </row>
    <row r="379" spans="2:16" s="15" customFormat="1" ht="35.1" customHeight="1">
      <c r="B379" s="543">
        <v>374</v>
      </c>
      <c r="C379" s="573" t="s">
        <v>711</v>
      </c>
      <c r="D379" s="605" t="e" cm="1">
        <f t="array" aca="1" ref="D379" ca="1">INDIRECT("'"&amp;C379&amp;"'!L33")</f>
        <v>#REF!</v>
      </c>
      <c r="E379" s="605"/>
      <c r="F379" s="606"/>
      <c r="G379" s="608" t="e" cm="1">
        <f t="array" aca="1" ref="G379" ca="1">INDIRECT("'"&amp;C379&amp;"'!C33")</f>
        <v>#REF!</v>
      </c>
      <c r="H379" s="607"/>
      <c r="I379" s="607" t="e" cm="1">
        <f t="array" aca="1" ref="I379" ca="1">INDIRECT("'"&amp;C379&amp;"'!N53")</f>
        <v>#REF!</v>
      </c>
      <c r="J379" s="607" t="e" cm="1">
        <f t="array" aca="1" ref="J379" ca="1">INDIRECT("'"&amp;C379&amp;"'!N73")</f>
        <v>#REF!</v>
      </c>
      <c r="K379" s="607" t="e" cm="1">
        <f t="array" aca="1" ref="K379" ca="1">INDIRECT("'"&amp;C379&amp;"'!N83")</f>
        <v>#REF!</v>
      </c>
      <c r="L379" s="607" t="e" cm="1">
        <f t="array" aca="1" ref="L379" ca="1">INDIRECT("'"&amp;C379&amp;"'!N98")</f>
        <v>#REF!</v>
      </c>
      <c r="M379" s="607" t="e" cm="1">
        <f t="array" aca="1" ref="M379" ca="1">INDIRECT("'"&amp;C379&amp;"'!N100")</f>
        <v>#REF!</v>
      </c>
      <c r="N379" s="635" t="e" cm="1">
        <f t="array" aca="1" ref="N379" ca="1">INDIRECT("'"&amp;C379&amp;"'!N110")</f>
        <v>#REF!</v>
      </c>
      <c r="O379" s="248"/>
      <c r="P379" s="249"/>
    </row>
    <row r="380" spans="2:16" s="15" customFormat="1" ht="35.1" customHeight="1">
      <c r="B380" s="543">
        <v>375</v>
      </c>
      <c r="C380" s="573" t="s">
        <v>712</v>
      </c>
      <c r="D380" s="605" t="e" cm="1">
        <f t="array" aca="1" ref="D380" ca="1">INDIRECT("'"&amp;C380&amp;"'!L33")</f>
        <v>#REF!</v>
      </c>
      <c r="E380" s="605"/>
      <c r="F380" s="606"/>
      <c r="G380" s="608" t="e" cm="1">
        <f t="array" aca="1" ref="G380" ca="1">INDIRECT("'"&amp;C380&amp;"'!C33")</f>
        <v>#REF!</v>
      </c>
      <c r="H380" s="607"/>
      <c r="I380" s="607" t="e" cm="1">
        <f t="array" aca="1" ref="I380" ca="1">INDIRECT("'"&amp;C380&amp;"'!N53")</f>
        <v>#REF!</v>
      </c>
      <c r="J380" s="607" t="e" cm="1">
        <f t="array" aca="1" ref="J380" ca="1">INDIRECT("'"&amp;C380&amp;"'!N73")</f>
        <v>#REF!</v>
      </c>
      <c r="K380" s="607" t="e" cm="1">
        <f t="array" aca="1" ref="K380" ca="1">INDIRECT("'"&amp;C380&amp;"'!N83")</f>
        <v>#REF!</v>
      </c>
      <c r="L380" s="607" t="e" cm="1">
        <f t="array" aca="1" ref="L380" ca="1">INDIRECT("'"&amp;C380&amp;"'!N98")</f>
        <v>#REF!</v>
      </c>
      <c r="M380" s="607" t="e" cm="1">
        <f t="array" aca="1" ref="M380" ca="1">INDIRECT("'"&amp;C380&amp;"'!N100")</f>
        <v>#REF!</v>
      </c>
      <c r="N380" s="635" t="e" cm="1">
        <f t="array" aca="1" ref="N380" ca="1">INDIRECT("'"&amp;C380&amp;"'!N110")</f>
        <v>#REF!</v>
      </c>
      <c r="O380" s="248"/>
      <c r="P380" s="249"/>
    </row>
    <row r="381" spans="2:16" s="15" customFormat="1" ht="35.1" customHeight="1">
      <c r="B381" s="543">
        <v>376</v>
      </c>
      <c r="C381" s="573" t="s">
        <v>713</v>
      </c>
      <c r="D381" s="605" t="e" cm="1">
        <f t="array" aca="1" ref="D381" ca="1">INDIRECT("'"&amp;C381&amp;"'!L33")</f>
        <v>#REF!</v>
      </c>
      <c r="E381" s="605"/>
      <c r="F381" s="606"/>
      <c r="G381" s="608" t="e" cm="1">
        <f t="array" aca="1" ref="G381" ca="1">INDIRECT("'"&amp;C381&amp;"'!C33")</f>
        <v>#REF!</v>
      </c>
      <c r="H381" s="607"/>
      <c r="I381" s="607" t="e" cm="1">
        <f t="array" aca="1" ref="I381" ca="1">INDIRECT("'"&amp;C381&amp;"'!N53")</f>
        <v>#REF!</v>
      </c>
      <c r="J381" s="607" t="e" cm="1">
        <f t="array" aca="1" ref="J381" ca="1">INDIRECT("'"&amp;C381&amp;"'!N73")</f>
        <v>#REF!</v>
      </c>
      <c r="K381" s="607" t="e" cm="1">
        <f t="array" aca="1" ref="K381" ca="1">INDIRECT("'"&amp;C381&amp;"'!N83")</f>
        <v>#REF!</v>
      </c>
      <c r="L381" s="607" t="e" cm="1">
        <f t="array" aca="1" ref="L381" ca="1">INDIRECT("'"&amp;C381&amp;"'!N98")</f>
        <v>#REF!</v>
      </c>
      <c r="M381" s="607" t="e" cm="1">
        <f t="array" aca="1" ref="M381" ca="1">INDIRECT("'"&amp;C381&amp;"'!N100")</f>
        <v>#REF!</v>
      </c>
      <c r="N381" s="635" t="e" cm="1">
        <f t="array" aca="1" ref="N381" ca="1">INDIRECT("'"&amp;C381&amp;"'!N110")</f>
        <v>#REF!</v>
      </c>
      <c r="O381" s="248"/>
      <c r="P381" s="249"/>
    </row>
    <row r="382" spans="2:16" s="15" customFormat="1" ht="20.100000000000001" customHeight="1">
      <c r="B382" s="543">
        <v>377</v>
      </c>
      <c r="C382" s="573" t="s">
        <v>714</v>
      </c>
      <c r="D382" s="605" t="e" cm="1">
        <f t="array" aca="1" ref="D382" ca="1">INDIRECT("'"&amp;C382&amp;"'!L33")</f>
        <v>#REF!</v>
      </c>
      <c r="E382" s="605"/>
      <c r="F382" s="606"/>
      <c r="G382" s="608" t="e" cm="1">
        <f t="array" aca="1" ref="G382" ca="1">INDIRECT("'"&amp;C382&amp;"'!C33")</f>
        <v>#REF!</v>
      </c>
      <c r="H382" s="607"/>
      <c r="I382" s="607" t="e" cm="1">
        <f t="array" aca="1" ref="I382" ca="1">INDIRECT("'"&amp;C382&amp;"'!N53")</f>
        <v>#REF!</v>
      </c>
      <c r="J382" s="607" t="e" cm="1">
        <f t="array" aca="1" ref="J382" ca="1">INDIRECT("'"&amp;C382&amp;"'!N73")</f>
        <v>#REF!</v>
      </c>
      <c r="K382" s="607" t="e" cm="1">
        <f t="array" aca="1" ref="K382" ca="1">INDIRECT("'"&amp;C382&amp;"'!N83")</f>
        <v>#REF!</v>
      </c>
      <c r="L382" s="607" t="e" cm="1">
        <f t="array" aca="1" ref="L382" ca="1">INDIRECT("'"&amp;C382&amp;"'!N98")</f>
        <v>#REF!</v>
      </c>
      <c r="M382" s="607" t="e" cm="1">
        <f t="array" aca="1" ref="M382" ca="1">INDIRECT("'"&amp;C382&amp;"'!N100")</f>
        <v>#REF!</v>
      </c>
      <c r="N382" s="635" t="e" cm="1">
        <f t="array" aca="1" ref="N382" ca="1">INDIRECT("'"&amp;C382&amp;"'!N110")</f>
        <v>#REF!</v>
      </c>
      <c r="O382" s="248"/>
      <c r="P382" s="249"/>
    </row>
    <row r="383" spans="2:16" s="15" customFormat="1" ht="20.100000000000001" customHeight="1">
      <c r="B383" s="543">
        <v>378</v>
      </c>
      <c r="C383" s="573" t="s">
        <v>715</v>
      </c>
      <c r="D383" s="605" t="e" cm="1">
        <f t="array" aca="1" ref="D383" ca="1">INDIRECT("'"&amp;C383&amp;"'!L33")</f>
        <v>#REF!</v>
      </c>
      <c r="E383" s="605"/>
      <c r="F383" s="606"/>
      <c r="G383" s="608" t="e" cm="1">
        <f t="array" aca="1" ref="G383" ca="1">INDIRECT("'"&amp;C383&amp;"'!C33")</f>
        <v>#REF!</v>
      </c>
      <c r="H383" s="607"/>
      <c r="I383" s="607" t="e" cm="1">
        <f t="array" aca="1" ref="I383" ca="1">INDIRECT("'"&amp;C383&amp;"'!N53")</f>
        <v>#REF!</v>
      </c>
      <c r="J383" s="607" t="e" cm="1">
        <f t="array" aca="1" ref="J383" ca="1">INDIRECT("'"&amp;C383&amp;"'!N73")</f>
        <v>#REF!</v>
      </c>
      <c r="K383" s="607" t="e" cm="1">
        <f t="array" aca="1" ref="K383" ca="1">INDIRECT("'"&amp;C383&amp;"'!N83")</f>
        <v>#REF!</v>
      </c>
      <c r="L383" s="607" t="e" cm="1">
        <f t="array" aca="1" ref="L383" ca="1">INDIRECT("'"&amp;C383&amp;"'!N98")</f>
        <v>#REF!</v>
      </c>
      <c r="M383" s="607" t="e" cm="1">
        <f t="array" aca="1" ref="M383" ca="1">INDIRECT("'"&amp;C383&amp;"'!N100")</f>
        <v>#REF!</v>
      </c>
      <c r="N383" s="635" t="e" cm="1">
        <f t="array" aca="1" ref="N383" ca="1">INDIRECT("'"&amp;C383&amp;"'!N110")</f>
        <v>#REF!</v>
      </c>
      <c r="O383" s="248"/>
      <c r="P383" s="249"/>
    </row>
    <row r="384" spans="2:16" s="15" customFormat="1" ht="35.1" customHeight="1">
      <c r="B384" s="543">
        <v>379</v>
      </c>
      <c r="C384" s="573" t="s">
        <v>716</v>
      </c>
      <c r="D384" s="605" t="e" cm="1">
        <f t="array" aca="1" ref="D384" ca="1">INDIRECT("'"&amp;C384&amp;"'!L33")</f>
        <v>#REF!</v>
      </c>
      <c r="E384" s="605"/>
      <c r="F384" s="606"/>
      <c r="G384" s="608" t="e" cm="1">
        <f t="array" aca="1" ref="G384" ca="1">INDIRECT("'"&amp;C384&amp;"'!C33")</f>
        <v>#REF!</v>
      </c>
      <c r="H384" s="607"/>
      <c r="I384" s="607" t="e" cm="1">
        <f t="array" aca="1" ref="I384" ca="1">INDIRECT("'"&amp;C384&amp;"'!N53")</f>
        <v>#REF!</v>
      </c>
      <c r="J384" s="607" t="e" cm="1">
        <f t="array" aca="1" ref="J384" ca="1">INDIRECT("'"&amp;C384&amp;"'!N73")</f>
        <v>#REF!</v>
      </c>
      <c r="K384" s="607" t="e" cm="1">
        <f t="array" aca="1" ref="K384" ca="1">INDIRECT("'"&amp;C384&amp;"'!N83")</f>
        <v>#REF!</v>
      </c>
      <c r="L384" s="607" t="e" cm="1">
        <f t="array" aca="1" ref="L384" ca="1">INDIRECT("'"&amp;C384&amp;"'!N98")</f>
        <v>#REF!</v>
      </c>
      <c r="M384" s="607" t="e" cm="1">
        <f t="array" aca="1" ref="M384" ca="1">INDIRECT("'"&amp;C384&amp;"'!N100")</f>
        <v>#REF!</v>
      </c>
      <c r="N384" s="635" t="e" cm="1">
        <f t="array" aca="1" ref="N384" ca="1">INDIRECT("'"&amp;C384&amp;"'!N110")</f>
        <v>#REF!</v>
      </c>
      <c r="O384" s="248"/>
      <c r="P384" s="249"/>
    </row>
    <row r="385" spans="2:16" s="15" customFormat="1" ht="65.099999999999994" customHeight="1">
      <c r="B385" s="543">
        <v>380</v>
      </c>
      <c r="C385" s="577" t="s">
        <v>717</v>
      </c>
      <c r="D385" s="605" t="e" cm="1">
        <f t="array" aca="1" ref="D385" ca="1">INDIRECT("'"&amp;C385&amp;"'!L33")</f>
        <v>#REF!</v>
      </c>
      <c r="E385" s="605" t="s">
        <v>337</v>
      </c>
      <c r="F385" s="606" t="str">
        <f t="shared" si="8"/>
        <v>='710.1.1'!C$33$</v>
      </c>
      <c r="G385" s="608" t="e" cm="1">
        <f t="array" aca="1" ref="G385" ca="1">INDIRECT("'"&amp;C385&amp;"'!C33")</f>
        <v>#REF!</v>
      </c>
      <c r="H385" s="607"/>
      <c r="I385" s="607" t="e" cm="1">
        <f t="array" aca="1" ref="I385" ca="1">INDIRECT("'"&amp;C385&amp;"'!N53")</f>
        <v>#REF!</v>
      </c>
      <c r="J385" s="607" t="e" cm="1">
        <f t="array" aca="1" ref="J385" ca="1">INDIRECT("'"&amp;C385&amp;"'!N73")</f>
        <v>#REF!</v>
      </c>
      <c r="K385" s="607" t="e" cm="1">
        <f t="array" aca="1" ref="K385" ca="1">INDIRECT("'"&amp;C385&amp;"'!N83")</f>
        <v>#REF!</v>
      </c>
      <c r="L385" s="607" t="e" cm="1">
        <f t="array" aca="1" ref="L385" ca="1">INDIRECT("'"&amp;C385&amp;"'!N98")</f>
        <v>#REF!</v>
      </c>
      <c r="M385" s="607" t="e" cm="1">
        <f t="array" aca="1" ref="M385" ca="1">INDIRECT("'"&amp;C385&amp;"'!N100")</f>
        <v>#REF!</v>
      </c>
      <c r="N385" s="635" t="e" cm="1">
        <f t="array" aca="1" ref="N385" ca="1">INDIRECT("'"&amp;C385&amp;"'!N110")</f>
        <v>#REF!</v>
      </c>
      <c r="O385" s="248"/>
      <c r="P385" s="249"/>
    </row>
    <row r="386" spans="2:16" s="15" customFormat="1" ht="65.099999999999994" customHeight="1">
      <c r="B386" s="543">
        <v>381</v>
      </c>
      <c r="C386" s="577" t="s">
        <v>718</v>
      </c>
      <c r="D386" s="605" t="e" cm="1">
        <f t="array" aca="1" ref="D386" ca="1">INDIRECT("'"&amp;C386&amp;"'!L33")</f>
        <v>#REF!</v>
      </c>
      <c r="E386" s="605" t="s">
        <v>337</v>
      </c>
      <c r="F386" s="606" t="str">
        <f t="shared" si="8"/>
        <v>='710.1.2'!C$33$</v>
      </c>
      <c r="G386" s="608" t="e" cm="1">
        <f t="array" aca="1" ref="G386" ca="1">INDIRECT("'"&amp;C386&amp;"'!C33")</f>
        <v>#REF!</v>
      </c>
      <c r="H386" s="607"/>
      <c r="I386" s="607" t="e" cm="1">
        <f t="array" aca="1" ref="I386" ca="1">INDIRECT("'"&amp;C386&amp;"'!N53")</f>
        <v>#REF!</v>
      </c>
      <c r="J386" s="607" t="e" cm="1">
        <f t="array" aca="1" ref="J386" ca="1">INDIRECT("'"&amp;C386&amp;"'!N73")</f>
        <v>#REF!</v>
      </c>
      <c r="K386" s="607" t="e" cm="1">
        <f t="array" aca="1" ref="K386" ca="1">INDIRECT("'"&amp;C386&amp;"'!N83")</f>
        <v>#REF!</v>
      </c>
      <c r="L386" s="607" t="e" cm="1">
        <f t="array" aca="1" ref="L386" ca="1">INDIRECT("'"&amp;C386&amp;"'!N98")</f>
        <v>#REF!</v>
      </c>
      <c r="M386" s="607" t="e" cm="1">
        <f t="array" aca="1" ref="M386" ca="1">INDIRECT("'"&amp;C386&amp;"'!N100")</f>
        <v>#REF!</v>
      </c>
      <c r="N386" s="635" t="e" cm="1">
        <f t="array" aca="1" ref="N386" ca="1">INDIRECT("'"&amp;C386&amp;"'!N110")</f>
        <v>#REF!</v>
      </c>
      <c r="O386" s="248"/>
      <c r="P386" s="249"/>
    </row>
    <row r="387" spans="2:16" s="15" customFormat="1" ht="65.099999999999994" customHeight="1">
      <c r="B387" s="543">
        <v>382</v>
      </c>
      <c r="C387" s="577" t="s">
        <v>719</v>
      </c>
      <c r="D387" s="605" t="e" cm="1">
        <f t="array" aca="1" ref="D387" ca="1">INDIRECT("'"&amp;C387&amp;"'!L33")</f>
        <v>#REF!</v>
      </c>
      <c r="E387" s="605" t="s">
        <v>337</v>
      </c>
      <c r="F387" s="606" t="str">
        <f t="shared" si="8"/>
        <v>='710.1.3'!C$33$</v>
      </c>
      <c r="G387" s="608" t="e" cm="1">
        <f t="array" aca="1" ref="G387" ca="1">INDIRECT("'"&amp;C387&amp;"'!C33")</f>
        <v>#REF!</v>
      </c>
      <c r="H387" s="607"/>
      <c r="I387" s="607" t="e" cm="1">
        <f t="array" aca="1" ref="I387" ca="1">INDIRECT("'"&amp;C387&amp;"'!N53")</f>
        <v>#REF!</v>
      </c>
      <c r="J387" s="607" t="e" cm="1">
        <f t="array" aca="1" ref="J387" ca="1">INDIRECT("'"&amp;C387&amp;"'!N73")</f>
        <v>#REF!</v>
      </c>
      <c r="K387" s="607" t="e" cm="1">
        <f t="array" aca="1" ref="K387" ca="1">INDIRECT("'"&amp;C387&amp;"'!N83")</f>
        <v>#REF!</v>
      </c>
      <c r="L387" s="607" t="e" cm="1">
        <f t="array" aca="1" ref="L387" ca="1">INDIRECT("'"&amp;C387&amp;"'!N98")</f>
        <v>#REF!</v>
      </c>
      <c r="M387" s="607" t="e" cm="1">
        <f t="array" aca="1" ref="M387" ca="1">INDIRECT("'"&amp;C387&amp;"'!N100")</f>
        <v>#REF!</v>
      </c>
      <c r="N387" s="635" t="e" cm="1">
        <f t="array" aca="1" ref="N387" ca="1">INDIRECT("'"&amp;C387&amp;"'!N110")</f>
        <v>#REF!</v>
      </c>
      <c r="O387" s="248"/>
      <c r="P387" s="249"/>
    </row>
    <row r="388" spans="2:16" s="15" customFormat="1" ht="65.099999999999994" customHeight="1">
      <c r="B388" s="543">
        <v>383</v>
      </c>
      <c r="C388" s="577" t="s">
        <v>720</v>
      </c>
      <c r="D388" s="605" t="e" cm="1">
        <f t="array" aca="1" ref="D388" ca="1">INDIRECT("'"&amp;C388&amp;"'!L33")</f>
        <v>#REF!</v>
      </c>
      <c r="E388" s="605" t="s">
        <v>337</v>
      </c>
      <c r="F388" s="606" t="str">
        <f t="shared" si="8"/>
        <v>='710.1.4'!C$33$</v>
      </c>
      <c r="G388" s="608" t="e" cm="1">
        <f t="array" aca="1" ref="G388" ca="1">INDIRECT("'"&amp;C388&amp;"'!C33")</f>
        <v>#REF!</v>
      </c>
      <c r="H388" s="607"/>
      <c r="I388" s="607" t="e" cm="1">
        <f t="array" aca="1" ref="I388" ca="1">INDIRECT("'"&amp;C388&amp;"'!N53")</f>
        <v>#REF!</v>
      </c>
      <c r="J388" s="607" t="e" cm="1">
        <f t="array" aca="1" ref="J388" ca="1">INDIRECT("'"&amp;C388&amp;"'!N73")</f>
        <v>#REF!</v>
      </c>
      <c r="K388" s="607" t="e" cm="1">
        <f t="array" aca="1" ref="K388" ca="1">INDIRECT("'"&amp;C388&amp;"'!N83")</f>
        <v>#REF!</v>
      </c>
      <c r="L388" s="607" t="e" cm="1">
        <f t="array" aca="1" ref="L388" ca="1">INDIRECT("'"&amp;C388&amp;"'!N98")</f>
        <v>#REF!</v>
      </c>
      <c r="M388" s="607" t="e" cm="1">
        <f t="array" aca="1" ref="M388" ca="1">INDIRECT("'"&amp;C388&amp;"'!N100")</f>
        <v>#REF!</v>
      </c>
      <c r="N388" s="635" t="e" cm="1">
        <f t="array" aca="1" ref="N388" ca="1">INDIRECT("'"&amp;C388&amp;"'!N110")</f>
        <v>#REF!</v>
      </c>
      <c r="O388" s="248"/>
      <c r="P388" s="249"/>
    </row>
    <row r="389" spans="2:16" s="15" customFormat="1" ht="50.1" customHeight="1">
      <c r="B389" s="543">
        <v>384</v>
      </c>
      <c r="C389" s="577" t="s">
        <v>721</v>
      </c>
      <c r="D389" s="605" t="e" cm="1">
        <f t="array" aca="1" ref="D389" ca="1">INDIRECT("'"&amp;C389&amp;"'!L33")</f>
        <v>#REF!</v>
      </c>
      <c r="E389" s="605" t="s">
        <v>337</v>
      </c>
      <c r="F389" s="606" t="str">
        <f t="shared" si="8"/>
        <v>='710.1.5'!C$33$</v>
      </c>
      <c r="G389" s="608" t="e" cm="1">
        <f t="array" aca="1" ref="G389" ca="1">INDIRECT("'"&amp;C389&amp;"'!C33")</f>
        <v>#REF!</v>
      </c>
      <c r="H389" s="607"/>
      <c r="I389" s="607" t="e" cm="1">
        <f t="array" aca="1" ref="I389" ca="1">INDIRECT("'"&amp;C389&amp;"'!N53")</f>
        <v>#REF!</v>
      </c>
      <c r="J389" s="607" t="e" cm="1">
        <f t="array" aca="1" ref="J389" ca="1">INDIRECT("'"&amp;C389&amp;"'!N73")</f>
        <v>#REF!</v>
      </c>
      <c r="K389" s="607" t="e" cm="1">
        <f t="array" aca="1" ref="K389" ca="1">INDIRECT("'"&amp;C389&amp;"'!N83")</f>
        <v>#REF!</v>
      </c>
      <c r="L389" s="607" t="e" cm="1">
        <f t="array" aca="1" ref="L389" ca="1">INDIRECT("'"&amp;C389&amp;"'!N98")</f>
        <v>#REF!</v>
      </c>
      <c r="M389" s="607" t="e" cm="1">
        <f t="array" aca="1" ref="M389" ca="1">INDIRECT("'"&amp;C389&amp;"'!N100")</f>
        <v>#REF!</v>
      </c>
      <c r="N389" s="635" t="e" cm="1">
        <f t="array" aca="1" ref="N389" ca="1">INDIRECT("'"&amp;C389&amp;"'!N110")</f>
        <v>#REF!</v>
      </c>
      <c r="O389" s="248"/>
      <c r="P389" s="249"/>
    </row>
    <row r="390" spans="2:16" s="15" customFormat="1" ht="35.1" customHeight="1">
      <c r="B390" s="543">
        <v>385</v>
      </c>
      <c r="C390" s="573" t="s">
        <v>722</v>
      </c>
      <c r="D390" s="605" t="e" cm="1">
        <f t="array" aca="1" ref="D390" ca="1">INDIRECT("'"&amp;C390&amp;"'!L33")</f>
        <v>#REF!</v>
      </c>
      <c r="E390" s="605" t="s">
        <v>337</v>
      </c>
      <c r="F390" s="606" t="str">
        <f t="shared" si="8"/>
        <v>='710.2.1'!C$33$</v>
      </c>
      <c r="G390" s="608" t="e" cm="1">
        <f t="array" aca="1" ref="G390" ca="1">INDIRECT("'"&amp;C390&amp;"'!C33")</f>
        <v>#REF!</v>
      </c>
      <c r="H390" s="607"/>
      <c r="I390" s="607" t="e" cm="1">
        <f t="array" aca="1" ref="I390" ca="1">INDIRECT("'"&amp;C390&amp;"'!N53")</f>
        <v>#REF!</v>
      </c>
      <c r="J390" s="607" t="e" cm="1">
        <f t="array" aca="1" ref="J390" ca="1">INDIRECT("'"&amp;C390&amp;"'!N73")</f>
        <v>#REF!</v>
      </c>
      <c r="K390" s="607" t="e" cm="1">
        <f t="array" aca="1" ref="K390" ca="1">INDIRECT("'"&amp;C390&amp;"'!N83")</f>
        <v>#REF!</v>
      </c>
      <c r="L390" s="607" t="e" cm="1">
        <f t="array" aca="1" ref="L390" ca="1">INDIRECT("'"&amp;C390&amp;"'!N98")</f>
        <v>#REF!</v>
      </c>
      <c r="M390" s="607" t="e" cm="1">
        <f t="array" aca="1" ref="M390" ca="1">INDIRECT("'"&amp;C390&amp;"'!N100")</f>
        <v>#REF!</v>
      </c>
      <c r="N390" s="635" t="e" cm="1">
        <f t="array" aca="1" ref="N390" ca="1">INDIRECT("'"&amp;C390&amp;"'!N110")</f>
        <v>#REF!</v>
      </c>
      <c r="O390" s="248"/>
      <c r="P390" s="249"/>
    </row>
    <row r="391" spans="2:16" s="15" customFormat="1" ht="35.1" customHeight="1">
      <c r="B391" s="543">
        <v>386</v>
      </c>
      <c r="C391" s="573" t="s">
        <v>723</v>
      </c>
      <c r="D391" s="605" t="e" cm="1">
        <f t="array" aca="1" ref="D391" ca="1">INDIRECT("'"&amp;C391&amp;"'!L33")</f>
        <v>#REF!</v>
      </c>
      <c r="E391" s="605" t="s">
        <v>337</v>
      </c>
      <c r="F391" s="606" t="str">
        <f t="shared" si="8"/>
        <v>='710.2.2'!C$33$</v>
      </c>
      <c r="G391" s="608" t="e" cm="1">
        <f t="array" aca="1" ref="G391" ca="1">INDIRECT("'"&amp;C391&amp;"'!C33")</f>
        <v>#REF!</v>
      </c>
      <c r="H391" s="607"/>
      <c r="I391" s="607" t="e" cm="1">
        <f t="array" aca="1" ref="I391" ca="1">INDIRECT("'"&amp;C391&amp;"'!N53")</f>
        <v>#REF!</v>
      </c>
      <c r="J391" s="607" t="e" cm="1">
        <f t="array" aca="1" ref="J391" ca="1">INDIRECT("'"&amp;C391&amp;"'!N73")</f>
        <v>#REF!</v>
      </c>
      <c r="K391" s="607" t="e" cm="1">
        <f t="array" aca="1" ref="K391" ca="1">INDIRECT("'"&amp;C391&amp;"'!N83")</f>
        <v>#REF!</v>
      </c>
      <c r="L391" s="607" t="e" cm="1">
        <f t="array" aca="1" ref="L391" ca="1">INDIRECT("'"&amp;C391&amp;"'!N98")</f>
        <v>#REF!</v>
      </c>
      <c r="M391" s="607" t="e" cm="1">
        <f t="array" aca="1" ref="M391" ca="1">INDIRECT("'"&amp;C391&amp;"'!N100")</f>
        <v>#REF!</v>
      </c>
      <c r="N391" s="635" t="e" cm="1">
        <f t="array" aca="1" ref="N391" ca="1">INDIRECT("'"&amp;C391&amp;"'!N110")</f>
        <v>#REF!</v>
      </c>
      <c r="O391" s="248"/>
      <c r="P391" s="249"/>
    </row>
    <row r="392" spans="2:16" s="15" customFormat="1" ht="65.099999999999994" customHeight="1">
      <c r="B392" s="543">
        <v>387</v>
      </c>
      <c r="C392" s="574" t="s">
        <v>724</v>
      </c>
      <c r="D392" s="605" t="e" cm="1">
        <f t="array" aca="1" ref="D392" ca="1">INDIRECT("'"&amp;C392&amp;"'!L33")</f>
        <v>#REF!</v>
      </c>
      <c r="E392" s="605" t="s">
        <v>337</v>
      </c>
      <c r="F392" s="606" t="str">
        <f t="shared" si="8"/>
        <v>='710.2.3'!C$33$</v>
      </c>
      <c r="G392" s="608" t="e" cm="1">
        <f t="array" aca="1" ref="G392" ca="1">INDIRECT("'"&amp;C392&amp;"'!C33")</f>
        <v>#REF!</v>
      </c>
      <c r="H392" s="607"/>
      <c r="I392" s="607" t="e" cm="1">
        <f t="array" aca="1" ref="I392" ca="1">INDIRECT("'"&amp;C392&amp;"'!N53")</f>
        <v>#REF!</v>
      </c>
      <c r="J392" s="607" t="e" cm="1">
        <f t="array" aca="1" ref="J392" ca="1">INDIRECT("'"&amp;C392&amp;"'!N73")</f>
        <v>#REF!</v>
      </c>
      <c r="K392" s="607" t="e" cm="1">
        <f t="array" aca="1" ref="K392" ca="1">INDIRECT("'"&amp;C392&amp;"'!N83")</f>
        <v>#REF!</v>
      </c>
      <c r="L392" s="607" t="e" cm="1">
        <f t="array" aca="1" ref="L392" ca="1">INDIRECT("'"&amp;C392&amp;"'!N98")</f>
        <v>#REF!</v>
      </c>
      <c r="M392" s="607" t="e" cm="1">
        <f t="array" aca="1" ref="M392" ca="1">INDIRECT("'"&amp;C392&amp;"'!N100")</f>
        <v>#REF!</v>
      </c>
      <c r="N392" s="635" t="e" cm="1">
        <f t="array" aca="1" ref="N392" ca="1">INDIRECT("'"&amp;C392&amp;"'!N110")</f>
        <v>#REF!</v>
      </c>
      <c r="O392" s="248"/>
      <c r="P392" s="249"/>
    </row>
    <row r="393" spans="2:16" s="15" customFormat="1" ht="20.100000000000001" customHeight="1">
      <c r="B393" s="543">
        <v>388</v>
      </c>
      <c r="C393" s="574" t="s">
        <v>725</v>
      </c>
      <c r="D393" s="605" t="e" cm="1">
        <f t="array" aca="1" ref="D393" ca="1">INDIRECT("'"&amp;C393&amp;"'!L33")</f>
        <v>#REF!</v>
      </c>
      <c r="E393" s="605" t="s">
        <v>337</v>
      </c>
      <c r="F393" s="606" t="str">
        <f t="shared" si="8"/>
        <v>='730.1'!C$33$</v>
      </c>
      <c r="G393" s="608" t="e" cm="1">
        <f t="array" aca="1" ref="G393" ca="1">INDIRECT("'"&amp;C393&amp;"'!C33")</f>
        <v>#REF!</v>
      </c>
      <c r="H393" s="607"/>
      <c r="I393" s="607" t="e" cm="1">
        <f t="array" aca="1" ref="I393" ca="1">INDIRECT("'"&amp;C393&amp;"'!N53")</f>
        <v>#REF!</v>
      </c>
      <c r="J393" s="607" t="e" cm="1">
        <f t="array" aca="1" ref="J393" ca="1">INDIRECT("'"&amp;C393&amp;"'!N73")</f>
        <v>#REF!</v>
      </c>
      <c r="K393" s="607" t="e" cm="1">
        <f t="array" aca="1" ref="K393" ca="1">INDIRECT("'"&amp;C393&amp;"'!N83")</f>
        <v>#REF!</v>
      </c>
      <c r="L393" s="607" t="e" cm="1">
        <f t="array" aca="1" ref="L393" ca="1">INDIRECT("'"&amp;C393&amp;"'!N98")</f>
        <v>#REF!</v>
      </c>
      <c r="M393" s="607" t="e" cm="1">
        <f t="array" aca="1" ref="M393" ca="1">INDIRECT("'"&amp;C393&amp;"'!N100")</f>
        <v>#REF!</v>
      </c>
      <c r="N393" s="635" t="e" cm="1">
        <f t="array" aca="1" ref="N393" ca="1">INDIRECT("'"&amp;C393&amp;"'!N110")</f>
        <v>#REF!</v>
      </c>
      <c r="O393" s="248"/>
      <c r="P393" s="249"/>
    </row>
    <row r="394" spans="2:16" s="15" customFormat="1" ht="35.1" customHeight="1">
      <c r="B394" s="543">
        <v>389</v>
      </c>
      <c r="C394" s="576" t="s">
        <v>726</v>
      </c>
      <c r="D394" s="605" t="e" cm="1">
        <f t="array" aca="1" ref="D394" ca="1">INDIRECT("'"&amp;C394&amp;"'!L33")</f>
        <v>#REF!</v>
      </c>
      <c r="E394" s="605" t="s">
        <v>337</v>
      </c>
      <c r="F394" s="606" t="str">
        <f t="shared" si="8"/>
        <v>='730.2'!C$33$</v>
      </c>
      <c r="G394" s="608" t="e" cm="1">
        <f t="array" aca="1" ref="G394" ca="1">INDIRECT("'"&amp;C394&amp;"'!C33")</f>
        <v>#REF!</v>
      </c>
      <c r="H394" s="607"/>
      <c r="I394" s="607" t="e" cm="1">
        <f t="array" aca="1" ref="I394" ca="1">INDIRECT("'"&amp;C394&amp;"'!N53")</f>
        <v>#REF!</v>
      </c>
      <c r="J394" s="607" t="e" cm="1">
        <f t="array" aca="1" ref="J394" ca="1">INDIRECT("'"&amp;C394&amp;"'!N73")</f>
        <v>#REF!</v>
      </c>
      <c r="K394" s="607" t="e" cm="1">
        <f t="array" aca="1" ref="K394" ca="1">INDIRECT("'"&amp;C394&amp;"'!N83")</f>
        <v>#REF!</v>
      </c>
      <c r="L394" s="607" t="e" cm="1">
        <f t="array" aca="1" ref="L394" ca="1">INDIRECT("'"&amp;C394&amp;"'!N98")</f>
        <v>#REF!</v>
      </c>
      <c r="M394" s="607" t="e" cm="1">
        <f t="array" aca="1" ref="M394" ca="1">INDIRECT("'"&amp;C394&amp;"'!N100")</f>
        <v>#REF!</v>
      </c>
      <c r="N394" s="635" t="e" cm="1">
        <f t="array" aca="1" ref="N394" ca="1">INDIRECT("'"&amp;C394&amp;"'!N110")</f>
        <v>#REF!</v>
      </c>
      <c r="O394" s="248"/>
      <c r="P394" s="249"/>
    </row>
    <row r="395" spans="2:16" s="15" customFormat="1" ht="20.100000000000001" customHeight="1">
      <c r="B395" s="543">
        <v>390</v>
      </c>
      <c r="C395" s="576" t="s">
        <v>727</v>
      </c>
      <c r="D395" s="605" t="e" cm="1">
        <f t="array" aca="1" ref="D395" ca="1">INDIRECT("'"&amp;C395&amp;"'!L33")</f>
        <v>#REF!</v>
      </c>
      <c r="E395" s="605" t="s">
        <v>337</v>
      </c>
      <c r="F395" s="606" t="str">
        <f t="shared" si="8"/>
        <v>='730.3'!C$33$</v>
      </c>
      <c r="G395" s="608" t="e" cm="1">
        <f t="array" aca="1" ref="G395" ca="1">INDIRECT("'"&amp;C395&amp;"'!C33")</f>
        <v>#REF!</v>
      </c>
      <c r="H395" s="607"/>
      <c r="I395" s="607" t="e" cm="1">
        <f t="array" aca="1" ref="I395" ca="1">INDIRECT("'"&amp;C395&amp;"'!N53")</f>
        <v>#REF!</v>
      </c>
      <c r="J395" s="607" t="e" cm="1">
        <f t="array" aca="1" ref="J395" ca="1">INDIRECT("'"&amp;C395&amp;"'!N73")</f>
        <v>#REF!</v>
      </c>
      <c r="K395" s="607" t="e" cm="1">
        <f t="array" aca="1" ref="K395" ca="1">INDIRECT("'"&amp;C395&amp;"'!N83")</f>
        <v>#REF!</v>
      </c>
      <c r="L395" s="607" t="e" cm="1">
        <f t="array" aca="1" ref="L395" ca="1">INDIRECT("'"&amp;C395&amp;"'!N98")</f>
        <v>#REF!</v>
      </c>
      <c r="M395" s="607" t="e" cm="1">
        <f t="array" aca="1" ref="M395" ca="1">INDIRECT("'"&amp;C395&amp;"'!N100")</f>
        <v>#REF!</v>
      </c>
      <c r="N395" s="635" t="e" cm="1">
        <f t="array" aca="1" ref="N395" ca="1">INDIRECT("'"&amp;C395&amp;"'!N110")</f>
        <v>#REF!</v>
      </c>
      <c r="O395" s="248"/>
      <c r="P395" s="249"/>
    </row>
    <row r="396" spans="2:16" s="15" customFormat="1" ht="20.100000000000001" customHeight="1">
      <c r="B396" s="543">
        <v>391</v>
      </c>
      <c r="C396" s="573" t="s">
        <v>728</v>
      </c>
      <c r="D396" s="605" t="e" cm="1">
        <f t="array" aca="1" ref="D396" ca="1">INDIRECT("'"&amp;C396&amp;"'!L33")</f>
        <v>#REF!</v>
      </c>
      <c r="E396" s="605"/>
      <c r="F396" s="606"/>
      <c r="G396" s="608" t="e" cm="1">
        <f t="array" aca="1" ref="G396" ca="1">INDIRECT("'"&amp;C396&amp;"'!C33")</f>
        <v>#REF!</v>
      </c>
      <c r="H396" s="607"/>
      <c r="I396" s="607" t="e" cm="1">
        <f t="array" aca="1" ref="I396" ca="1">INDIRECT("'"&amp;C396&amp;"'!N53")</f>
        <v>#REF!</v>
      </c>
      <c r="J396" s="607" t="e" cm="1">
        <f t="array" aca="1" ref="J396" ca="1">INDIRECT("'"&amp;C396&amp;"'!N73")</f>
        <v>#REF!</v>
      </c>
      <c r="K396" s="607" t="e" cm="1">
        <f t="array" aca="1" ref="K396" ca="1">INDIRECT("'"&amp;C396&amp;"'!N83")</f>
        <v>#REF!</v>
      </c>
      <c r="L396" s="607" t="e" cm="1">
        <f t="array" aca="1" ref="L396" ca="1">INDIRECT("'"&amp;C396&amp;"'!N98")</f>
        <v>#REF!</v>
      </c>
      <c r="M396" s="607" t="e" cm="1">
        <f t="array" aca="1" ref="M396" ca="1">INDIRECT("'"&amp;C396&amp;"'!N100")</f>
        <v>#REF!</v>
      </c>
      <c r="N396" s="635" t="e" cm="1">
        <f t="array" aca="1" ref="N396" ca="1">INDIRECT("'"&amp;C396&amp;"'!N110")</f>
        <v>#REF!</v>
      </c>
      <c r="O396" s="248"/>
      <c r="P396" s="249"/>
    </row>
    <row r="397" spans="2:16" s="15" customFormat="1" ht="20.100000000000001" customHeight="1">
      <c r="B397" s="543">
        <v>392</v>
      </c>
      <c r="C397" s="573" t="s">
        <v>729</v>
      </c>
      <c r="D397" s="605" t="e" cm="1">
        <f t="array" aca="1" ref="D397" ca="1">INDIRECT("'"&amp;C397&amp;"'!L33")</f>
        <v>#REF!</v>
      </c>
      <c r="E397" s="605" t="s">
        <v>337</v>
      </c>
      <c r="F397" s="606" t="str">
        <f t="shared" si="8"/>
        <v>='731.1'!C$33$</v>
      </c>
      <c r="G397" s="608" t="e" cm="1">
        <f t="array" aca="1" ref="G397" ca="1">INDIRECT("'"&amp;C397&amp;"'!C33")</f>
        <v>#REF!</v>
      </c>
      <c r="H397" s="607"/>
      <c r="I397" s="607" t="e" cm="1">
        <f t="array" aca="1" ref="I397" ca="1">INDIRECT("'"&amp;C397&amp;"'!N53")</f>
        <v>#REF!</v>
      </c>
      <c r="J397" s="607" t="e" cm="1">
        <f t="array" aca="1" ref="J397" ca="1">INDIRECT("'"&amp;C397&amp;"'!N73")</f>
        <v>#REF!</v>
      </c>
      <c r="K397" s="607" t="e" cm="1">
        <f t="array" aca="1" ref="K397" ca="1">INDIRECT("'"&amp;C397&amp;"'!N83")</f>
        <v>#REF!</v>
      </c>
      <c r="L397" s="607" t="e" cm="1">
        <f t="array" aca="1" ref="L397" ca="1">INDIRECT("'"&amp;C397&amp;"'!N98")</f>
        <v>#REF!</v>
      </c>
      <c r="M397" s="607" t="e" cm="1">
        <f t="array" aca="1" ref="M397" ca="1">INDIRECT("'"&amp;C397&amp;"'!N100")</f>
        <v>#REF!</v>
      </c>
      <c r="N397" s="635" t="e" cm="1">
        <f t="array" aca="1" ref="N397" ca="1">INDIRECT("'"&amp;C397&amp;"'!N110")</f>
        <v>#REF!</v>
      </c>
      <c r="O397" s="248"/>
      <c r="P397" s="249"/>
    </row>
    <row r="398" spans="2:16" ht="20.100000000000001" customHeight="1">
      <c r="B398" s="543">
        <v>393</v>
      </c>
      <c r="C398" s="574" t="s">
        <v>730</v>
      </c>
      <c r="D398" s="605" t="e" cm="1">
        <f t="array" aca="1" ref="D398" ca="1">INDIRECT("'"&amp;C398&amp;"'!L33")</f>
        <v>#REF!</v>
      </c>
      <c r="E398" s="605" t="s">
        <v>337</v>
      </c>
      <c r="F398" s="606" t="str">
        <f t="shared" si="8"/>
        <v>='731.2'!C$33$</v>
      </c>
      <c r="G398" s="608" t="e" cm="1">
        <f t="array" aca="1" ref="G398" ca="1">INDIRECT("'"&amp;C398&amp;"'!C33")</f>
        <v>#REF!</v>
      </c>
      <c r="H398" s="607"/>
      <c r="I398" s="607" t="e" cm="1">
        <f t="array" aca="1" ref="I398" ca="1">INDIRECT("'"&amp;C398&amp;"'!N53")</f>
        <v>#REF!</v>
      </c>
      <c r="J398" s="607" t="e" cm="1">
        <f t="array" aca="1" ref="J398" ca="1">INDIRECT("'"&amp;C398&amp;"'!N73")</f>
        <v>#REF!</v>
      </c>
      <c r="K398" s="607" t="e" cm="1">
        <f t="array" aca="1" ref="K398" ca="1">INDIRECT("'"&amp;C398&amp;"'!N83")</f>
        <v>#REF!</v>
      </c>
      <c r="L398" s="607" t="e" cm="1">
        <f t="array" aca="1" ref="L398" ca="1">INDIRECT("'"&amp;C398&amp;"'!N98")</f>
        <v>#REF!</v>
      </c>
      <c r="M398" s="607" t="e" cm="1">
        <f t="array" aca="1" ref="M398" ca="1">INDIRECT("'"&amp;C398&amp;"'!N100")</f>
        <v>#REF!</v>
      </c>
      <c r="N398" s="635" t="e" cm="1">
        <f t="array" aca="1" ref="N398" ca="1">INDIRECT("'"&amp;C398&amp;"'!N110")</f>
        <v>#REF!</v>
      </c>
      <c r="O398" s="248"/>
      <c r="P398" s="249"/>
    </row>
    <row r="399" spans="2:16" ht="20.100000000000001" customHeight="1">
      <c r="B399" s="543">
        <v>394</v>
      </c>
      <c r="C399" s="574" t="s">
        <v>731</v>
      </c>
      <c r="D399" s="605" t="e" cm="1">
        <f t="array" aca="1" ref="D399" ca="1">INDIRECT("'"&amp;C399&amp;"'!L33")</f>
        <v>#REF!</v>
      </c>
      <c r="E399" s="605"/>
      <c r="F399" s="606"/>
      <c r="G399" s="608" t="e" cm="1">
        <f t="array" aca="1" ref="G399" ca="1">INDIRECT("'"&amp;C399&amp;"'!C33")</f>
        <v>#REF!</v>
      </c>
      <c r="H399" s="607"/>
      <c r="I399" s="607" t="e" cm="1">
        <f t="array" aca="1" ref="I399" ca="1">INDIRECT("'"&amp;C399&amp;"'!N53")</f>
        <v>#REF!</v>
      </c>
      <c r="J399" s="607" t="e" cm="1">
        <f t="array" aca="1" ref="J399" ca="1">INDIRECT("'"&amp;C399&amp;"'!N73")</f>
        <v>#REF!</v>
      </c>
      <c r="K399" s="607" t="e" cm="1">
        <f t="array" aca="1" ref="K399" ca="1">INDIRECT("'"&amp;C399&amp;"'!N83")</f>
        <v>#REF!</v>
      </c>
      <c r="L399" s="607" t="e" cm="1">
        <f t="array" aca="1" ref="L399" ca="1">INDIRECT("'"&amp;C399&amp;"'!N98")</f>
        <v>#REF!</v>
      </c>
      <c r="M399" s="607" t="e" cm="1">
        <f t="array" aca="1" ref="M399" ca="1">INDIRECT("'"&amp;C399&amp;"'!N100")</f>
        <v>#REF!</v>
      </c>
      <c r="N399" s="635" t="e" cm="1">
        <f t="array" aca="1" ref="N399" ca="1">INDIRECT("'"&amp;C399&amp;"'!N110")</f>
        <v>#REF!</v>
      </c>
      <c r="O399" s="248"/>
      <c r="P399" s="249"/>
    </row>
    <row r="400" spans="2:16" ht="35.1" customHeight="1">
      <c r="B400" s="543">
        <v>395</v>
      </c>
      <c r="C400" s="573" t="s">
        <v>732</v>
      </c>
      <c r="D400" s="605" t="e" cm="1">
        <f t="array" aca="1" ref="D400" ca="1">INDIRECT("'"&amp;C400&amp;"'!L33")</f>
        <v>#REF!</v>
      </c>
      <c r="E400" s="605" t="s">
        <v>337</v>
      </c>
      <c r="F400" s="606" t="str">
        <f t="shared" si="8"/>
        <v>='740.1'!C$33$</v>
      </c>
      <c r="G400" s="608" t="e" cm="1">
        <f t="array" aca="1" ref="G400" ca="1">INDIRECT("'"&amp;C400&amp;"'!C33")</f>
        <v>#REF!</v>
      </c>
      <c r="H400" s="607"/>
      <c r="I400" s="607" t="e" cm="1">
        <f t="array" aca="1" ref="I400" ca="1">INDIRECT("'"&amp;C400&amp;"'!N53")</f>
        <v>#REF!</v>
      </c>
      <c r="J400" s="607" t="e" cm="1">
        <f t="array" aca="1" ref="J400" ca="1">INDIRECT("'"&amp;C400&amp;"'!N73")</f>
        <v>#REF!</v>
      </c>
      <c r="K400" s="607" t="e" cm="1">
        <f t="array" aca="1" ref="K400" ca="1">INDIRECT("'"&amp;C400&amp;"'!N83")</f>
        <v>#REF!</v>
      </c>
      <c r="L400" s="607" t="e" cm="1">
        <f t="array" aca="1" ref="L400" ca="1">INDIRECT("'"&amp;C400&amp;"'!N98")</f>
        <v>#REF!</v>
      </c>
      <c r="M400" s="607" t="e" cm="1">
        <f t="array" aca="1" ref="M400" ca="1">INDIRECT("'"&amp;C400&amp;"'!N100")</f>
        <v>#REF!</v>
      </c>
      <c r="N400" s="635" t="e" cm="1">
        <f t="array" aca="1" ref="N400" ca="1">INDIRECT("'"&amp;C400&amp;"'!N110")</f>
        <v>#REF!</v>
      </c>
      <c r="O400" s="248"/>
      <c r="P400" s="249"/>
    </row>
    <row r="401" spans="2:16" ht="35.1" customHeight="1">
      <c r="B401" s="543">
        <v>396</v>
      </c>
      <c r="C401" s="574" t="s">
        <v>733</v>
      </c>
      <c r="D401" s="605" t="e" cm="1">
        <f t="array" aca="1" ref="D401" ca="1">INDIRECT("'"&amp;C401&amp;"'!L33")</f>
        <v>#REF!</v>
      </c>
      <c r="E401" s="605" t="s">
        <v>337</v>
      </c>
      <c r="F401" s="606" t="str">
        <f t="shared" si="8"/>
        <v>='741.1.1'!C$33$</v>
      </c>
      <c r="G401" s="608" t="e" cm="1">
        <f t="array" aca="1" ref="G401" ca="1">INDIRECT("'"&amp;C401&amp;"'!C33")</f>
        <v>#REF!</v>
      </c>
      <c r="H401" s="607"/>
      <c r="I401" s="607" t="e" cm="1">
        <f t="array" aca="1" ref="I401" ca="1">INDIRECT("'"&amp;C401&amp;"'!N53")</f>
        <v>#REF!</v>
      </c>
      <c r="J401" s="607" t="e" cm="1">
        <f t="array" aca="1" ref="J401" ca="1">INDIRECT("'"&amp;C401&amp;"'!N73")</f>
        <v>#REF!</v>
      </c>
      <c r="K401" s="607" t="e" cm="1">
        <f t="array" aca="1" ref="K401" ca="1">INDIRECT("'"&amp;C401&amp;"'!N83")</f>
        <v>#REF!</v>
      </c>
      <c r="L401" s="607" t="e" cm="1">
        <f t="array" aca="1" ref="L401" ca="1">INDIRECT("'"&amp;C401&amp;"'!N98")</f>
        <v>#REF!</v>
      </c>
      <c r="M401" s="607" t="e" cm="1">
        <f t="array" aca="1" ref="M401" ca="1">INDIRECT("'"&amp;C401&amp;"'!N100")</f>
        <v>#REF!</v>
      </c>
      <c r="N401" s="635" t="e" cm="1">
        <f t="array" aca="1" ref="N401" ca="1">INDIRECT("'"&amp;C401&amp;"'!N110")</f>
        <v>#REF!</v>
      </c>
      <c r="O401" s="248"/>
      <c r="P401" s="249"/>
    </row>
    <row r="402" spans="2:16" ht="35.1" customHeight="1">
      <c r="B402" s="543">
        <v>397</v>
      </c>
      <c r="C402" s="573" t="s">
        <v>734</v>
      </c>
      <c r="D402" s="605" t="e" cm="1">
        <f t="array" aca="1" ref="D402" ca="1">INDIRECT("'"&amp;C402&amp;"'!L33")</f>
        <v>#REF!</v>
      </c>
      <c r="E402" s="605" t="s">
        <v>337</v>
      </c>
      <c r="F402" s="606" t="str">
        <f t="shared" si="8"/>
        <v>='741.1.2'!C$33$</v>
      </c>
      <c r="G402" s="608" t="e" cm="1">
        <f t="array" aca="1" ref="G402" ca="1">INDIRECT("'"&amp;C402&amp;"'!C33")</f>
        <v>#REF!</v>
      </c>
      <c r="H402" s="607"/>
      <c r="I402" s="607" t="e" cm="1">
        <f t="array" aca="1" ref="I402" ca="1">INDIRECT("'"&amp;C402&amp;"'!N53")</f>
        <v>#REF!</v>
      </c>
      <c r="J402" s="607" t="e" cm="1">
        <f t="array" aca="1" ref="J402" ca="1">INDIRECT("'"&amp;C402&amp;"'!N73")</f>
        <v>#REF!</v>
      </c>
      <c r="K402" s="607" t="e" cm="1">
        <f t="array" aca="1" ref="K402" ca="1">INDIRECT("'"&amp;C402&amp;"'!N83")</f>
        <v>#REF!</v>
      </c>
      <c r="L402" s="607" t="e" cm="1">
        <f t="array" aca="1" ref="L402" ca="1">INDIRECT("'"&amp;C402&amp;"'!N98")</f>
        <v>#REF!</v>
      </c>
      <c r="M402" s="607" t="e" cm="1">
        <f t="array" aca="1" ref="M402" ca="1">INDIRECT("'"&amp;C402&amp;"'!N100")</f>
        <v>#REF!</v>
      </c>
      <c r="N402" s="635" t="e" cm="1">
        <f t="array" aca="1" ref="N402" ca="1">INDIRECT("'"&amp;C402&amp;"'!N110")</f>
        <v>#REF!</v>
      </c>
      <c r="O402" s="248"/>
      <c r="P402" s="249"/>
    </row>
    <row r="403" spans="2:16" ht="20.100000000000001" customHeight="1">
      <c r="B403" s="543">
        <v>398</v>
      </c>
      <c r="C403" s="574" t="s">
        <v>735</v>
      </c>
      <c r="D403" s="605" t="e" cm="1">
        <f t="array" aca="1" ref="D403" ca="1">INDIRECT("'"&amp;C403&amp;"'!L33")</f>
        <v>#REF!</v>
      </c>
      <c r="E403" s="605" t="s">
        <v>337</v>
      </c>
      <c r="F403" s="606" t="str">
        <f t="shared" si="8"/>
        <v>='800.1'!C$33$</v>
      </c>
      <c r="G403" s="608" t="e" cm="1">
        <f t="array" aca="1" ref="G403" ca="1">INDIRECT("'"&amp;C403&amp;"'!C33")</f>
        <v>#REF!</v>
      </c>
      <c r="H403" s="607"/>
      <c r="I403" s="607" t="e" cm="1">
        <f t="array" aca="1" ref="I403" ca="1">INDIRECT("'"&amp;C403&amp;"'!N53")</f>
        <v>#REF!</v>
      </c>
      <c r="J403" s="607" t="e" cm="1">
        <f t="array" aca="1" ref="J403" ca="1">INDIRECT("'"&amp;C403&amp;"'!N73")</f>
        <v>#REF!</v>
      </c>
      <c r="K403" s="607" t="e" cm="1">
        <f t="array" aca="1" ref="K403" ca="1">INDIRECT("'"&amp;C403&amp;"'!N83")</f>
        <v>#REF!</v>
      </c>
      <c r="L403" s="607" t="e" cm="1">
        <f t="array" aca="1" ref="L403" ca="1">INDIRECT("'"&amp;C403&amp;"'!N98")</f>
        <v>#REF!</v>
      </c>
      <c r="M403" s="607" t="e" cm="1">
        <f t="array" aca="1" ref="M403" ca="1">INDIRECT("'"&amp;C403&amp;"'!N100")</f>
        <v>#REF!</v>
      </c>
      <c r="N403" s="635" t="e" cm="1">
        <f t="array" aca="1" ref="N403" ca="1">INDIRECT("'"&amp;C403&amp;"'!N110")</f>
        <v>#REF!</v>
      </c>
      <c r="O403" s="248"/>
      <c r="P403" s="249"/>
    </row>
    <row r="404" spans="2:16" ht="20.100000000000001" customHeight="1">
      <c r="B404" s="543">
        <v>399</v>
      </c>
      <c r="C404" s="573" t="s">
        <v>736</v>
      </c>
      <c r="D404" s="605" t="e" cm="1">
        <f t="array" aca="1" ref="D404" ca="1">INDIRECT("'"&amp;C404&amp;"'!L33")</f>
        <v>#REF!</v>
      </c>
      <c r="E404" s="605" t="s">
        <v>337</v>
      </c>
      <c r="F404" s="606" t="str">
        <f t="shared" si="8"/>
        <v>='800.2'!C$33$</v>
      </c>
      <c r="G404" s="608" t="e" cm="1">
        <f t="array" aca="1" ref="G404" ca="1">INDIRECT("'"&amp;C404&amp;"'!C33")</f>
        <v>#REF!</v>
      </c>
      <c r="H404" s="607"/>
      <c r="I404" s="607" t="e" cm="1">
        <f t="array" aca="1" ref="I404" ca="1">INDIRECT("'"&amp;C404&amp;"'!N53")</f>
        <v>#REF!</v>
      </c>
      <c r="J404" s="607" t="e" cm="1">
        <f t="array" aca="1" ref="J404" ca="1">INDIRECT("'"&amp;C404&amp;"'!N73")</f>
        <v>#REF!</v>
      </c>
      <c r="K404" s="607" t="e" cm="1">
        <f t="array" aca="1" ref="K404" ca="1">INDIRECT("'"&amp;C404&amp;"'!N83")</f>
        <v>#REF!</v>
      </c>
      <c r="L404" s="607" t="e" cm="1">
        <f t="array" aca="1" ref="L404" ca="1">INDIRECT("'"&amp;C404&amp;"'!N98")</f>
        <v>#REF!</v>
      </c>
      <c r="M404" s="607" t="e" cm="1">
        <f t="array" aca="1" ref="M404" ca="1">INDIRECT("'"&amp;C404&amp;"'!N100")</f>
        <v>#REF!</v>
      </c>
      <c r="N404" s="635" t="e" cm="1">
        <f t="array" aca="1" ref="N404" ca="1">INDIRECT("'"&amp;C404&amp;"'!N110")</f>
        <v>#REF!</v>
      </c>
      <c r="O404" s="248"/>
      <c r="P404" s="249"/>
    </row>
    <row r="405" spans="2:16" ht="20.100000000000001" customHeight="1">
      <c r="B405" s="543">
        <v>400</v>
      </c>
      <c r="C405" s="574" t="s">
        <v>737</v>
      </c>
      <c r="D405" s="605" t="e" cm="1">
        <f t="array" aca="1" ref="D405" ca="1">INDIRECT("'"&amp;C405&amp;"'!L33")</f>
        <v>#REF!</v>
      </c>
      <c r="E405" s="605" t="s">
        <v>337</v>
      </c>
      <c r="F405" s="606" t="str">
        <f t="shared" si="8"/>
        <v>='800.3'!C$33$</v>
      </c>
      <c r="G405" s="608" t="e" cm="1">
        <f t="array" aca="1" ref="G405" ca="1">INDIRECT("'"&amp;C405&amp;"'!C33")</f>
        <v>#REF!</v>
      </c>
      <c r="H405" s="607"/>
      <c r="I405" s="607" t="e" cm="1">
        <f t="array" aca="1" ref="I405" ca="1">INDIRECT("'"&amp;C405&amp;"'!N53")</f>
        <v>#REF!</v>
      </c>
      <c r="J405" s="607" t="e" cm="1">
        <f t="array" aca="1" ref="J405" ca="1">INDIRECT("'"&amp;C405&amp;"'!N73")</f>
        <v>#REF!</v>
      </c>
      <c r="K405" s="607" t="e" cm="1">
        <f t="array" aca="1" ref="K405" ca="1">INDIRECT("'"&amp;C405&amp;"'!N83")</f>
        <v>#REF!</v>
      </c>
      <c r="L405" s="607" t="e" cm="1">
        <f t="array" aca="1" ref="L405" ca="1">INDIRECT("'"&amp;C405&amp;"'!N98")</f>
        <v>#REF!</v>
      </c>
      <c r="M405" s="607" t="e" cm="1">
        <f t="array" aca="1" ref="M405" ca="1">INDIRECT("'"&amp;C405&amp;"'!N100")</f>
        <v>#REF!</v>
      </c>
      <c r="N405" s="635" t="e" cm="1">
        <f t="array" aca="1" ref="N405" ca="1">INDIRECT("'"&amp;C405&amp;"'!N110")</f>
        <v>#REF!</v>
      </c>
      <c r="O405" s="248"/>
      <c r="P405" s="249"/>
    </row>
    <row r="406" spans="2:16" ht="20.100000000000001" customHeight="1">
      <c r="B406" s="543">
        <v>401</v>
      </c>
      <c r="C406" s="573" t="s">
        <v>738</v>
      </c>
      <c r="D406" s="605" t="e" cm="1">
        <f t="array" aca="1" ref="D406" ca="1">INDIRECT("'"&amp;C406&amp;"'!L33")</f>
        <v>#REF!</v>
      </c>
      <c r="E406" s="605" t="s">
        <v>337</v>
      </c>
      <c r="F406" s="606" t="str">
        <f t="shared" si="8"/>
        <v>='800.4'!C$33$</v>
      </c>
      <c r="G406" s="608" t="e" cm="1">
        <f t="array" aca="1" ref="G406" ca="1">INDIRECT("'"&amp;C406&amp;"'!C33")</f>
        <v>#REF!</v>
      </c>
      <c r="H406" s="607"/>
      <c r="I406" s="607" t="e" cm="1">
        <f t="array" aca="1" ref="I406" ca="1">INDIRECT("'"&amp;C406&amp;"'!N53")</f>
        <v>#REF!</v>
      </c>
      <c r="J406" s="607" t="e" cm="1">
        <f t="array" aca="1" ref="J406" ca="1">INDIRECT("'"&amp;C406&amp;"'!N73")</f>
        <v>#REF!</v>
      </c>
      <c r="K406" s="607" t="e" cm="1">
        <f t="array" aca="1" ref="K406" ca="1">INDIRECT("'"&amp;C406&amp;"'!N83")</f>
        <v>#REF!</v>
      </c>
      <c r="L406" s="607" t="e" cm="1">
        <f t="array" aca="1" ref="L406" ca="1">INDIRECT("'"&amp;C406&amp;"'!N98")</f>
        <v>#REF!</v>
      </c>
      <c r="M406" s="607" t="e" cm="1">
        <f t="array" aca="1" ref="M406" ca="1">INDIRECT("'"&amp;C406&amp;"'!N100")</f>
        <v>#REF!</v>
      </c>
      <c r="N406" s="635" t="e" cm="1">
        <f t="array" aca="1" ref="N406" ca="1">INDIRECT("'"&amp;C406&amp;"'!N110")</f>
        <v>#REF!</v>
      </c>
      <c r="O406" s="248"/>
      <c r="P406" s="249"/>
    </row>
    <row r="407" spans="2:16" ht="20.100000000000001" customHeight="1">
      <c r="B407" s="543">
        <v>402</v>
      </c>
      <c r="C407" s="573" t="s">
        <v>739</v>
      </c>
      <c r="D407" s="605" t="e" cm="1">
        <f t="array" aca="1" ref="D407" ca="1">INDIRECT("'"&amp;C407&amp;"'!L33")</f>
        <v>#REF!</v>
      </c>
      <c r="E407" s="605"/>
      <c r="F407" s="606"/>
      <c r="G407" s="608" t="e" cm="1">
        <f t="array" aca="1" ref="G407" ca="1">INDIRECT("'"&amp;C407&amp;"'!C33")</f>
        <v>#REF!</v>
      </c>
      <c r="H407" s="607"/>
      <c r="I407" s="607" t="e" cm="1">
        <f t="array" aca="1" ref="I407" ca="1">INDIRECT("'"&amp;C407&amp;"'!N53")</f>
        <v>#REF!</v>
      </c>
      <c r="J407" s="607" t="e" cm="1">
        <f t="array" aca="1" ref="J407" ca="1">INDIRECT("'"&amp;C407&amp;"'!N73")</f>
        <v>#REF!</v>
      </c>
      <c r="K407" s="607" t="e" cm="1">
        <f t="array" aca="1" ref="K407" ca="1">INDIRECT("'"&amp;C407&amp;"'!N83")</f>
        <v>#REF!</v>
      </c>
      <c r="L407" s="607" t="e" cm="1">
        <f t="array" aca="1" ref="L407" ca="1">INDIRECT("'"&amp;C407&amp;"'!N98")</f>
        <v>#REF!</v>
      </c>
      <c r="M407" s="607" t="e" cm="1">
        <f t="array" aca="1" ref="M407" ca="1">INDIRECT("'"&amp;C407&amp;"'!N100")</f>
        <v>#REF!</v>
      </c>
      <c r="N407" s="635" t="e" cm="1">
        <f t="array" aca="1" ref="N407" ca="1">INDIRECT("'"&amp;C407&amp;"'!N110")</f>
        <v>#REF!</v>
      </c>
      <c r="O407" s="248"/>
      <c r="P407" s="249"/>
    </row>
    <row r="408" spans="2:16" ht="20.100000000000001" customHeight="1">
      <c r="B408" s="543">
        <v>403</v>
      </c>
      <c r="C408" s="574" t="s">
        <v>740</v>
      </c>
      <c r="D408" s="605" t="e" cm="1">
        <f t="array" aca="1" ref="D408" ca="1">INDIRECT("'"&amp;C408&amp;"'!L33")</f>
        <v>#REF!</v>
      </c>
      <c r="E408" s="605" t="s">
        <v>337</v>
      </c>
      <c r="F408" s="606" t="str">
        <f t="shared" si="8"/>
        <v>='802.1'!C$33$</v>
      </c>
      <c r="G408" s="608" t="e" cm="1">
        <f t="array" aca="1" ref="G408" ca="1">INDIRECT("'"&amp;C408&amp;"'!C33")</f>
        <v>#REF!</v>
      </c>
      <c r="H408" s="607"/>
      <c r="I408" s="607" t="e" cm="1">
        <f t="array" aca="1" ref="I408" ca="1">INDIRECT("'"&amp;C408&amp;"'!N53")</f>
        <v>#REF!</v>
      </c>
      <c r="J408" s="607" t="e" cm="1">
        <f t="array" aca="1" ref="J408" ca="1">INDIRECT("'"&amp;C408&amp;"'!N73")</f>
        <v>#REF!</v>
      </c>
      <c r="K408" s="607" t="e" cm="1">
        <f t="array" aca="1" ref="K408" ca="1">INDIRECT("'"&amp;C408&amp;"'!N83")</f>
        <v>#REF!</v>
      </c>
      <c r="L408" s="607" t="e" cm="1">
        <f t="array" aca="1" ref="L408" ca="1">INDIRECT("'"&amp;C408&amp;"'!N98")</f>
        <v>#REF!</v>
      </c>
      <c r="M408" s="607" t="e" cm="1">
        <f t="array" aca="1" ref="M408" ca="1">INDIRECT("'"&amp;C408&amp;"'!N100")</f>
        <v>#REF!</v>
      </c>
      <c r="N408" s="635" t="e" cm="1">
        <f t="array" aca="1" ref="N408" ca="1">INDIRECT("'"&amp;C408&amp;"'!N110")</f>
        <v>#REF!</v>
      </c>
      <c r="O408" s="248"/>
      <c r="P408" s="249"/>
    </row>
    <row r="409" spans="2:16" ht="20.100000000000001" customHeight="1">
      <c r="B409" s="543">
        <v>404</v>
      </c>
      <c r="C409" s="573" t="s">
        <v>741</v>
      </c>
      <c r="D409" s="605" t="e" cm="1">
        <f t="array" aca="1" ref="D409" ca="1">INDIRECT("'"&amp;C409&amp;"'!L33")</f>
        <v>#REF!</v>
      </c>
      <c r="E409" s="605" t="s">
        <v>337</v>
      </c>
      <c r="F409" s="606" t="str">
        <f t="shared" si="8"/>
        <v>='802.2'!C$33$</v>
      </c>
      <c r="G409" s="608" t="e" cm="1">
        <f t="array" aca="1" ref="G409" ca="1">INDIRECT("'"&amp;C409&amp;"'!C33")</f>
        <v>#REF!</v>
      </c>
      <c r="H409" s="607"/>
      <c r="I409" s="607" t="e" cm="1">
        <f t="array" aca="1" ref="I409" ca="1">INDIRECT("'"&amp;C409&amp;"'!N53")</f>
        <v>#REF!</v>
      </c>
      <c r="J409" s="607" t="e" cm="1">
        <f t="array" aca="1" ref="J409" ca="1">INDIRECT("'"&amp;C409&amp;"'!N73")</f>
        <v>#REF!</v>
      </c>
      <c r="K409" s="607" t="e" cm="1">
        <f t="array" aca="1" ref="K409" ca="1">INDIRECT("'"&amp;C409&amp;"'!N83")</f>
        <v>#REF!</v>
      </c>
      <c r="L409" s="607" t="e" cm="1">
        <f t="array" aca="1" ref="L409" ca="1">INDIRECT("'"&amp;C409&amp;"'!N98")</f>
        <v>#REF!</v>
      </c>
      <c r="M409" s="607" t="e" cm="1">
        <f t="array" aca="1" ref="M409" ca="1">INDIRECT("'"&amp;C409&amp;"'!N100")</f>
        <v>#REF!</v>
      </c>
      <c r="N409" s="635" t="e" cm="1">
        <f t="array" aca="1" ref="N409" ca="1">INDIRECT("'"&amp;C409&amp;"'!N110")</f>
        <v>#REF!</v>
      </c>
      <c r="O409" s="248"/>
      <c r="P409" s="249"/>
    </row>
    <row r="410" spans="2:16" ht="20.100000000000001" customHeight="1">
      <c r="B410" s="543">
        <v>405</v>
      </c>
      <c r="C410" s="574" t="s">
        <v>742</v>
      </c>
      <c r="D410" s="605" t="e" cm="1">
        <f t="array" aca="1" ref="D410" ca="1">INDIRECT("'"&amp;C410&amp;"'!L33")</f>
        <v>#REF!</v>
      </c>
      <c r="E410" s="605" t="s">
        <v>337</v>
      </c>
      <c r="F410" s="606" t="str">
        <f t="shared" si="8"/>
        <v>='802.3'!C$33$</v>
      </c>
      <c r="G410" s="608" t="e" cm="1">
        <f t="array" aca="1" ref="G410" ca="1">INDIRECT("'"&amp;C410&amp;"'!C33")</f>
        <v>#REF!</v>
      </c>
      <c r="H410" s="607"/>
      <c r="I410" s="607" t="e" cm="1">
        <f t="array" aca="1" ref="I410" ca="1">INDIRECT("'"&amp;C410&amp;"'!N53")</f>
        <v>#REF!</v>
      </c>
      <c r="J410" s="607" t="e" cm="1">
        <f t="array" aca="1" ref="J410" ca="1">INDIRECT("'"&amp;C410&amp;"'!N73")</f>
        <v>#REF!</v>
      </c>
      <c r="K410" s="607" t="e" cm="1">
        <f t="array" aca="1" ref="K410" ca="1">INDIRECT("'"&amp;C410&amp;"'!N83")</f>
        <v>#REF!</v>
      </c>
      <c r="L410" s="607" t="e" cm="1">
        <f t="array" aca="1" ref="L410" ca="1">INDIRECT("'"&amp;C410&amp;"'!N98")</f>
        <v>#REF!</v>
      </c>
      <c r="M410" s="607" t="e" cm="1">
        <f t="array" aca="1" ref="M410" ca="1">INDIRECT("'"&amp;C410&amp;"'!N100")</f>
        <v>#REF!</v>
      </c>
      <c r="N410" s="635" t="e" cm="1">
        <f t="array" aca="1" ref="N410" ca="1">INDIRECT("'"&amp;C410&amp;"'!N110")</f>
        <v>#REF!</v>
      </c>
      <c r="O410" s="248"/>
      <c r="P410" s="249"/>
    </row>
    <row r="411" spans="2:16" ht="20.100000000000001" customHeight="1">
      <c r="B411" s="543">
        <v>406</v>
      </c>
      <c r="C411" s="573" t="s">
        <v>743</v>
      </c>
      <c r="D411" s="605" t="e" cm="1">
        <f t="array" aca="1" ref="D411" ca="1">INDIRECT("'"&amp;C411&amp;"'!L33")</f>
        <v>#REF!</v>
      </c>
      <c r="E411" s="605" t="s">
        <v>337</v>
      </c>
      <c r="F411" s="606" t="str">
        <f t="shared" si="8"/>
        <v>='802.4'!C$33$</v>
      </c>
      <c r="G411" s="608" t="e" cm="1">
        <f t="array" aca="1" ref="G411" ca="1">INDIRECT("'"&amp;C411&amp;"'!C33")</f>
        <v>#REF!</v>
      </c>
      <c r="H411" s="607"/>
      <c r="I411" s="607" t="e" cm="1">
        <f t="array" aca="1" ref="I411" ca="1">INDIRECT("'"&amp;C411&amp;"'!N53")</f>
        <v>#REF!</v>
      </c>
      <c r="J411" s="607" t="e" cm="1">
        <f t="array" aca="1" ref="J411" ca="1">INDIRECT("'"&amp;C411&amp;"'!N73")</f>
        <v>#REF!</v>
      </c>
      <c r="K411" s="607" t="e" cm="1">
        <f t="array" aca="1" ref="K411" ca="1">INDIRECT("'"&amp;C411&amp;"'!N83")</f>
        <v>#REF!</v>
      </c>
      <c r="L411" s="607" t="e" cm="1">
        <f t="array" aca="1" ref="L411" ca="1">INDIRECT("'"&amp;C411&amp;"'!N98")</f>
        <v>#REF!</v>
      </c>
      <c r="M411" s="607" t="e" cm="1">
        <f t="array" aca="1" ref="M411" ca="1">INDIRECT("'"&amp;C411&amp;"'!N100")</f>
        <v>#REF!</v>
      </c>
      <c r="N411" s="635" t="e" cm="1">
        <f t="array" aca="1" ref="N411" ca="1">INDIRECT("'"&amp;C411&amp;"'!N110")</f>
        <v>#REF!</v>
      </c>
      <c r="O411" s="248"/>
      <c r="P411" s="249"/>
    </row>
    <row r="412" spans="2:16" ht="20.100000000000001" customHeight="1">
      <c r="B412" s="543">
        <v>407</v>
      </c>
      <c r="C412" s="574" t="s">
        <v>744</v>
      </c>
      <c r="D412" s="605" t="e" cm="1">
        <f t="array" aca="1" ref="D412" ca="1">INDIRECT("'"&amp;C412&amp;"'!L33")</f>
        <v>#REF!</v>
      </c>
      <c r="E412" s="605" t="s">
        <v>337</v>
      </c>
      <c r="F412" s="606" t="str">
        <f t="shared" si="8"/>
        <v>='802.5'!C$33$</v>
      </c>
      <c r="G412" s="608" t="e" cm="1">
        <f t="array" aca="1" ref="G412" ca="1">INDIRECT("'"&amp;C412&amp;"'!C33")</f>
        <v>#REF!</v>
      </c>
      <c r="H412" s="607"/>
      <c r="I412" s="607" t="e" cm="1">
        <f t="array" aca="1" ref="I412" ca="1">INDIRECT("'"&amp;C412&amp;"'!N53")</f>
        <v>#REF!</v>
      </c>
      <c r="J412" s="607" t="e" cm="1">
        <f t="array" aca="1" ref="J412" ca="1">INDIRECT("'"&amp;C412&amp;"'!N73")</f>
        <v>#REF!</v>
      </c>
      <c r="K412" s="607" t="e" cm="1">
        <f t="array" aca="1" ref="K412" ca="1">INDIRECT("'"&amp;C412&amp;"'!N83")</f>
        <v>#REF!</v>
      </c>
      <c r="L412" s="607" t="e" cm="1">
        <f t="array" aca="1" ref="L412" ca="1">INDIRECT("'"&amp;C412&amp;"'!N98")</f>
        <v>#REF!</v>
      </c>
      <c r="M412" s="607" t="e" cm="1">
        <f t="array" aca="1" ref="M412" ca="1">INDIRECT("'"&amp;C412&amp;"'!N100")</f>
        <v>#REF!</v>
      </c>
      <c r="N412" s="635" t="e" cm="1">
        <f t="array" aca="1" ref="N412" ca="1">INDIRECT("'"&amp;C412&amp;"'!N110")</f>
        <v>#REF!</v>
      </c>
      <c r="O412" s="248"/>
      <c r="P412" s="249"/>
    </row>
    <row r="413" spans="2:16" ht="20.100000000000001" customHeight="1">
      <c r="B413" s="543">
        <v>408</v>
      </c>
      <c r="C413" s="574" t="s">
        <v>745</v>
      </c>
      <c r="D413" s="605" t="e" cm="1">
        <f t="array" aca="1" ref="D413" ca="1">INDIRECT("'"&amp;C413&amp;"'!L33")</f>
        <v>#REF!</v>
      </c>
      <c r="E413" s="605" t="s">
        <v>337</v>
      </c>
      <c r="F413" s="606" t="str">
        <f t="shared" si="8"/>
        <v>='802.6'!C$33$</v>
      </c>
      <c r="G413" s="608" t="e" cm="1">
        <f t="array" aca="1" ref="G413" ca="1">INDIRECT("'"&amp;C413&amp;"'!C33")</f>
        <v>#REF!</v>
      </c>
      <c r="H413" s="607"/>
      <c r="I413" s="607" t="e" cm="1">
        <f t="array" aca="1" ref="I413" ca="1">INDIRECT("'"&amp;C413&amp;"'!N53")</f>
        <v>#REF!</v>
      </c>
      <c r="J413" s="607" t="e" cm="1">
        <f t="array" aca="1" ref="J413" ca="1">INDIRECT("'"&amp;C413&amp;"'!N73")</f>
        <v>#REF!</v>
      </c>
      <c r="K413" s="607" t="e" cm="1">
        <f t="array" aca="1" ref="K413" ca="1">INDIRECT("'"&amp;C413&amp;"'!N83")</f>
        <v>#REF!</v>
      </c>
      <c r="L413" s="607" t="e" cm="1">
        <f t="array" aca="1" ref="L413" ca="1">INDIRECT("'"&amp;C413&amp;"'!N98")</f>
        <v>#REF!</v>
      </c>
      <c r="M413" s="607" t="e" cm="1">
        <f t="array" aca="1" ref="M413" ca="1">INDIRECT("'"&amp;C413&amp;"'!N100")</f>
        <v>#REF!</v>
      </c>
      <c r="N413" s="635" t="e" cm="1">
        <f t="array" aca="1" ref="N413" ca="1">INDIRECT("'"&amp;C413&amp;"'!N110")</f>
        <v>#REF!</v>
      </c>
      <c r="O413" s="248"/>
      <c r="P413" s="249"/>
    </row>
    <row r="414" spans="2:16" ht="20.100000000000001" customHeight="1">
      <c r="B414" s="543">
        <v>409</v>
      </c>
      <c r="C414" s="574" t="s">
        <v>746</v>
      </c>
      <c r="D414" s="605" t="e" cm="1">
        <f t="array" aca="1" ref="D414" ca="1">INDIRECT("'"&amp;C414&amp;"'!L33")</f>
        <v>#REF!</v>
      </c>
      <c r="E414" s="605" t="s">
        <v>337</v>
      </c>
      <c r="F414" s="606" t="str">
        <f t="shared" si="8"/>
        <v>='802.7'!C$33$</v>
      </c>
      <c r="G414" s="608" t="e" cm="1">
        <f t="array" aca="1" ref="G414" ca="1">INDIRECT("'"&amp;C414&amp;"'!C33")</f>
        <v>#REF!</v>
      </c>
      <c r="H414" s="607"/>
      <c r="I414" s="607" t="e" cm="1">
        <f t="array" aca="1" ref="I414" ca="1">INDIRECT("'"&amp;C414&amp;"'!N53")</f>
        <v>#REF!</v>
      </c>
      <c r="J414" s="607" t="e" cm="1">
        <f t="array" aca="1" ref="J414" ca="1">INDIRECT("'"&amp;C414&amp;"'!N73")</f>
        <v>#REF!</v>
      </c>
      <c r="K414" s="607" t="e" cm="1">
        <f t="array" aca="1" ref="K414" ca="1">INDIRECT("'"&amp;C414&amp;"'!N83")</f>
        <v>#REF!</v>
      </c>
      <c r="L414" s="607" t="e" cm="1">
        <f t="array" aca="1" ref="L414" ca="1">INDIRECT("'"&amp;C414&amp;"'!N98")</f>
        <v>#REF!</v>
      </c>
      <c r="M414" s="607" t="e" cm="1">
        <f t="array" aca="1" ref="M414" ca="1">INDIRECT("'"&amp;C414&amp;"'!N100")</f>
        <v>#REF!</v>
      </c>
      <c r="N414" s="635" t="e" cm="1">
        <f t="array" aca="1" ref="N414" ca="1">INDIRECT("'"&amp;C414&amp;"'!N110")</f>
        <v>#REF!</v>
      </c>
      <c r="O414" s="248"/>
      <c r="P414" s="249"/>
    </row>
    <row r="415" spans="2:16" ht="20.100000000000001" customHeight="1">
      <c r="B415" s="543">
        <v>410</v>
      </c>
      <c r="C415" s="573" t="s">
        <v>747</v>
      </c>
      <c r="D415" s="605" t="e" cm="1">
        <f t="array" aca="1" ref="D415" ca="1">INDIRECT("'"&amp;C415&amp;"'!L33")</f>
        <v>#REF!</v>
      </c>
      <c r="E415" s="605" t="s">
        <v>337</v>
      </c>
      <c r="F415" s="606" t="str">
        <f t="shared" si="8"/>
        <v>='802.8'!C$33$</v>
      </c>
      <c r="G415" s="608" t="e" cm="1">
        <f t="array" aca="1" ref="G415" ca="1">INDIRECT("'"&amp;C415&amp;"'!C33")</f>
        <v>#REF!</v>
      </c>
      <c r="H415" s="607"/>
      <c r="I415" s="607" t="e" cm="1">
        <f t="array" aca="1" ref="I415" ca="1">INDIRECT("'"&amp;C415&amp;"'!N53")</f>
        <v>#REF!</v>
      </c>
      <c r="J415" s="607" t="e" cm="1">
        <f t="array" aca="1" ref="J415" ca="1">INDIRECT("'"&amp;C415&amp;"'!N73")</f>
        <v>#REF!</v>
      </c>
      <c r="K415" s="607" t="e" cm="1">
        <f t="array" aca="1" ref="K415" ca="1">INDIRECT("'"&amp;C415&amp;"'!N83")</f>
        <v>#REF!</v>
      </c>
      <c r="L415" s="607" t="e" cm="1">
        <f t="array" aca="1" ref="L415" ca="1">INDIRECT("'"&amp;C415&amp;"'!N98")</f>
        <v>#REF!</v>
      </c>
      <c r="M415" s="607" t="e" cm="1">
        <f t="array" aca="1" ref="M415" ca="1">INDIRECT("'"&amp;C415&amp;"'!N100")</f>
        <v>#REF!</v>
      </c>
      <c r="N415" s="635" t="e" cm="1">
        <f t="array" aca="1" ref="N415" ca="1">INDIRECT("'"&amp;C415&amp;"'!N110")</f>
        <v>#REF!</v>
      </c>
      <c r="O415" s="248"/>
      <c r="P415" s="249"/>
    </row>
    <row r="416" spans="2:16" ht="20.100000000000001" customHeight="1">
      <c r="B416" s="543">
        <v>411</v>
      </c>
      <c r="C416" s="574" t="s">
        <v>748</v>
      </c>
      <c r="D416" s="605" t="e" cm="1">
        <f t="array" aca="1" ref="D416" ca="1">INDIRECT("'"&amp;C416&amp;"'!L33")</f>
        <v>#REF!</v>
      </c>
      <c r="E416" s="605" t="s">
        <v>337</v>
      </c>
      <c r="F416" s="606" t="str">
        <f t="shared" si="8"/>
        <v>='810.1'!C$33$</v>
      </c>
      <c r="G416" s="608" t="e" cm="1">
        <f t="array" aca="1" ref="G416" ca="1">INDIRECT("'"&amp;C416&amp;"'!C33")</f>
        <v>#REF!</v>
      </c>
      <c r="H416" s="607"/>
      <c r="I416" s="607" t="e" cm="1">
        <f t="array" aca="1" ref="I416" ca="1">INDIRECT("'"&amp;C416&amp;"'!N53")</f>
        <v>#REF!</v>
      </c>
      <c r="J416" s="607" t="e" cm="1">
        <f t="array" aca="1" ref="J416" ca="1">INDIRECT("'"&amp;C416&amp;"'!N73")</f>
        <v>#REF!</v>
      </c>
      <c r="K416" s="607" t="e" cm="1">
        <f t="array" aca="1" ref="K416" ca="1">INDIRECT("'"&amp;C416&amp;"'!N83")</f>
        <v>#REF!</v>
      </c>
      <c r="L416" s="607" t="e" cm="1">
        <f t="array" aca="1" ref="L416" ca="1">INDIRECT("'"&amp;C416&amp;"'!N98")</f>
        <v>#REF!</v>
      </c>
      <c r="M416" s="607" t="e" cm="1">
        <f t="array" aca="1" ref="M416" ca="1">INDIRECT("'"&amp;C416&amp;"'!N100")</f>
        <v>#REF!</v>
      </c>
      <c r="N416" s="635" t="e" cm="1">
        <f t="array" aca="1" ref="N416" ca="1">INDIRECT("'"&amp;C416&amp;"'!N110")</f>
        <v>#REF!</v>
      </c>
      <c r="O416" s="248"/>
      <c r="P416" s="249"/>
    </row>
    <row r="417" spans="2:16" ht="20.100000000000001" customHeight="1">
      <c r="B417" s="543">
        <v>412</v>
      </c>
      <c r="C417" s="574" t="s">
        <v>749</v>
      </c>
      <c r="D417" s="605" t="e" cm="1">
        <f t="array" aca="1" ref="D417" ca="1">INDIRECT("'"&amp;C417&amp;"'!L33")</f>
        <v>#REF!</v>
      </c>
      <c r="E417" s="605" t="s">
        <v>337</v>
      </c>
      <c r="F417" s="606" t="str">
        <f t="shared" si="8"/>
        <v>='810.2'!C$33$</v>
      </c>
      <c r="G417" s="608" t="e" cm="1">
        <f t="array" aca="1" ref="G417" ca="1">INDIRECT("'"&amp;C417&amp;"'!C33")</f>
        <v>#REF!</v>
      </c>
      <c r="H417" s="607"/>
      <c r="I417" s="607" t="e" cm="1">
        <f t="array" aca="1" ref="I417" ca="1">INDIRECT("'"&amp;C417&amp;"'!N53")</f>
        <v>#REF!</v>
      </c>
      <c r="J417" s="607" t="e" cm="1">
        <f t="array" aca="1" ref="J417" ca="1">INDIRECT("'"&amp;C417&amp;"'!N73")</f>
        <v>#REF!</v>
      </c>
      <c r="K417" s="607" t="e" cm="1">
        <f t="array" aca="1" ref="K417" ca="1">INDIRECT("'"&amp;C417&amp;"'!N83")</f>
        <v>#REF!</v>
      </c>
      <c r="L417" s="607" t="e" cm="1">
        <f t="array" aca="1" ref="L417" ca="1">INDIRECT("'"&amp;C417&amp;"'!N98")</f>
        <v>#REF!</v>
      </c>
      <c r="M417" s="607" t="e" cm="1">
        <f t="array" aca="1" ref="M417" ca="1">INDIRECT("'"&amp;C417&amp;"'!N100")</f>
        <v>#REF!</v>
      </c>
      <c r="N417" s="635" t="e" cm="1">
        <f t="array" aca="1" ref="N417" ca="1">INDIRECT("'"&amp;C417&amp;"'!N110")</f>
        <v>#REF!</v>
      </c>
      <c r="O417" s="248"/>
      <c r="P417" s="249"/>
    </row>
    <row r="418" spans="2:16" ht="20.100000000000001" customHeight="1">
      <c r="B418" s="543">
        <v>413</v>
      </c>
      <c r="C418" s="574" t="s">
        <v>750</v>
      </c>
      <c r="D418" s="605" t="e" cm="1">
        <f t="array" aca="1" ref="D418" ca="1">INDIRECT("'"&amp;C418&amp;"'!L33")</f>
        <v>#REF!</v>
      </c>
      <c r="E418" s="605" t="s">
        <v>337</v>
      </c>
      <c r="F418" s="606" t="str">
        <f t="shared" si="8"/>
        <v>='810.3'!C$33$</v>
      </c>
      <c r="G418" s="608" t="e" cm="1">
        <f t="array" aca="1" ref="G418" ca="1">INDIRECT("'"&amp;C418&amp;"'!C33")</f>
        <v>#REF!</v>
      </c>
      <c r="H418" s="607"/>
      <c r="I418" s="607" t="e" cm="1">
        <f t="array" aca="1" ref="I418" ca="1">INDIRECT("'"&amp;C418&amp;"'!N53")</f>
        <v>#REF!</v>
      </c>
      <c r="J418" s="607" t="e" cm="1">
        <f t="array" aca="1" ref="J418" ca="1">INDIRECT("'"&amp;C418&amp;"'!N73")</f>
        <v>#REF!</v>
      </c>
      <c r="K418" s="607" t="e" cm="1">
        <f t="array" aca="1" ref="K418" ca="1">INDIRECT("'"&amp;C418&amp;"'!N83")</f>
        <v>#REF!</v>
      </c>
      <c r="L418" s="607" t="e" cm="1">
        <f t="array" aca="1" ref="L418" ca="1">INDIRECT("'"&amp;C418&amp;"'!N98")</f>
        <v>#REF!</v>
      </c>
      <c r="M418" s="607" t="e" cm="1">
        <f t="array" aca="1" ref="M418" ca="1">INDIRECT("'"&amp;C418&amp;"'!N100")</f>
        <v>#REF!</v>
      </c>
      <c r="N418" s="635" t="e" cm="1">
        <f t="array" aca="1" ref="N418" ca="1">INDIRECT("'"&amp;C418&amp;"'!N110")</f>
        <v>#REF!</v>
      </c>
      <c r="O418" s="248"/>
      <c r="P418" s="249"/>
    </row>
    <row r="419" spans="2:16" ht="50.1" customHeight="1">
      <c r="B419" s="543">
        <v>414</v>
      </c>
      <c r="C419" s="573" t="s">
        <v>751</v>
      </c>
      <c r="D419" s="605" t="e" cm="1">
        <f t="array" aca="1" ref="D419" ca="1">INDIRECT("'"&amp;C419&amp;"'!L33")</f>
        <v>#REF!</v>
      </c>
      <c r="E419" s="605" t="s">
        <v>337</v>
      </c>
      <c r="F419" s="606" t="str">
        <f t="shared" si="8"/>
        <v>='811.1.1'!C$33$</v>
      </c>
      <c r="G419" s="608" t="e" cm="1">
        <f t="array" aca="1" ref="G419" ca="1">INDIRECT("'"&amp;C419&amp;"'!C33")</f>
        <v>#REF!</v>
      </c>
      <c r="H419" s="607"/>
      <c r="I419" s="607" t="e" cm="1">
        <f t="array" aca="1" ref="I419" ca="1">INDIRECT("'"&amp;C419&amp;"'!N53")</f>
        <v>#REF!</v>
      </c>
      <c r="J419" s="607" t="e" cm="1">
        <f t="array" aca="1" ref="J419" ca="1">INDIRECT("'"&amp;C419&amp;"'!N73")</f>
        <v>#REF!</v>
      </c>
      <c r="K419" s="607" t="e" cm="1">
        <f t="array" aca="1" ref="K419" ca="1">INDIRECT("'"&amp;C419&amp;"'!N83")</f>
        <v>#REF!</v>
      </c>
      <c r="L419" s="607" t="e" cm="1">
        <f t="array" aca="1" ref="L419" ca="1">INDIRECT("'"&amp;C419&amp;"'!N98")</f>
        <v>#REF!</v>
      </c>
      <c r="M419" s="607" t="e" cm="1">
        <f t="array" aca="1" ref="M419" ca="1">INDIRECT("'"&amp;C419&amp;"'!N100")</f>
        <v>#REF!</v>
      </c>
      <c r="N419" s="635" t="e" cm="1">
        <f t="array" aca="1" ref="N419" ca="1">INDIRECT("'"&amp;C419&amp;"'!N110")</f>
        <v>#REF!</v>
      </c>
      <c r="O419" s="248"/>
      <c r="P419" s="249"/>
    </row>
    <row r="420" spans="2:16" ht="50.1" customHeight="1">
      <c r="B420" s="543">
        <v>415</v>
      </c>
      <c r="C420" s="574" t="s">
        <v>752</v>
      </c>
      <c r="D420" s="605" t="e" cm="1">
        <f t="array" aca="1" ref="D420" ca="1">INDIRECT("'"&amp;C420&amp;"'!L33")</f>
        <v>#REF!</v>
      </c>
      <c r="E420" s="605" t="s">
        <v>337</v>
      </c>
      <c r="F420" s="606" t="str">
        <f t="shared" si="8"/>
        <v>='811.1.2'!C$33$</v>
      </c>
      <c r="G420" s="608" t="e" cm="1">
        <f t="array" aca="1" ref="G420" ca="1">INDIRECT("'"&amp;C420&amp;"'!C33")</f>
        <v>#REF!</v>
      </c>
      <c r="H420" s="607"/>
      <c r="I420" s="607" t="e" cm="1">
        <f t="array" aca="1" ref="I420" ca="1">INDIRECT("'"&amp;C420&amp;"'!N53")</f>
        <v>#REF!</v>
      </c>
      <c r="J420" s="607" t="e" cm="1">
        <f t="array" aca="1" ref="J420" ca="1">INDIRECT("'"&amp;C420&amp;"'!N73")</f>
        <v>#REF!</v>
      </c>
      <c r="K420" s="607" t="e" cm="1">
        <f t="array" aca="1" ref="K420" ca="1">INDIRECT("'"&amp;C420&amp;"'!N83")</f>
        <v>#REF!</v>
      </c>
      <c r="L420" s="607" t="e" cm="1">
        <f t="array" aca="1" ref="L420" ca="1">INDIRECT("'"&amp;C420&amp;"'!N98")</f>
        <v>#REF!</v>
      </c>
      <c r="M420" s="607" t="e" cm="1">
        <f t="array" aca="1" ref="M420" ca="1">INDIRECT("'"&amp;C420&amp;"'!N100")</f>
        <v>#REF!</v>
      </c>
      <c r="N420" s="635" t="e" cm="1">
        <f t="array" aca="1" ref="N420" ca="1">INDIRECT("'"&amp;C420&amp;"'!N110")</f>
        <v>#REF!</v>
      </c>
      <c r="O420" s="248"/>
      <c r="P420" s="249"/>
    </row>
    <row r="421" spans="2:16" ht="35.1" customHeight="1">
      <c r="B421" s="543">
        <v>416</v>
      </c>
      <c r="C421" s="574" t="s">
        <v>753</v>
      </c>
      <c r="D421" s="605" t="e" cm="1">
        <f t="array" aca="1" ref="D421" ca="1">INDIRECT("'"&amp;C421&amp;"'!L33")</f>
        <v>#REF!</v>
      </c>
      <c r="E421" s="605" t="s">
        <v>337</v>
      </c>
      <c r="F421" s="606" t="str">
        <f t="shared" si="8"/>
        <v>='812.1'!C$33$</v>
      </c>
      <c r="G421" s="608" t="e" cm="1">
        <f t="array" aca="1" ref="G421" ca="1">INDIRECT("'"&amp;C421&amp;"'!C33")</f>
        <v>#REF!</v>
      </c>
      <c r="H421" s="607"/>
      <c r="I421" s="607" t="e" cm="1">
        <f t="array" aca="1" ref="I421" ca="1">INDIRECT("'"&amp;C421&amp;"'!N53")</f>
        <v>#REF!</v>
      </c>
      <c r="J421" s="607" t="e" cm="1">
        <f t="array" aca="1" ref="J421" ca="1">INDIRECT("'"&amp;C421&amp;"'!N73")</f>
        <v>#REF!</v>
      </c>
      <c r="K421" s="607" t="e" cm="1">
        <f t="array" aca="1" ref="K421" ca="1">INDIRECT("'"&amp;C421&amp;"'!N83")</f>
        <v>#REF!</v>
      </c>
      <c r="L421" s="607" t="e" cm="1">
        <f t="array" aca="1" ref="L421" ca="1">INDIRECT("'"&amp;C421&amp;"'!N98")</f>
        <v>#REF!</v>
      </c>
      <c r="M421" s="607" t="e" cm="1">
        <f t="array" aca="1" ref="M421" ca="1">INDIRECT("'"&amp;C421&amp;"'!N100")</f>
        <v>#REF!</v>
      </c>
      <c r="N421" s="635" t="e" cm="1">
        <f t="array" aca="1" ref="N421" ca="1">INDIRECT("'"&amp;C421&amp;"'!N110")</f>
        <v>#REF!</v>
      </c>
      <c r="O421" s="248"/>
      <c r="P421" s="249"/>
    </row>
    <row r="422" spans="2:16" ht="35.1" customHeight="1">
      <c r="B422" s="543">
        <v>417</v>
      </c>
      <c r="C422" s="574" t="s">
        <v>754</v>
      </c>
      <c r="D422" s="605" t="e" cm="1">
        <f t="array" aca="1" ref="D422" ca="1">INDIRECT("'"&amp;C422&amp;"'!L33")</f>
        <v>#REF!</v>
      </c>
      <c r="E422" s="605" t="s">
        <v>337</v>
      </c>
      <c r="F422" s="606" t="str">
        <f t="shared" si="8"/>
        <v>='812.2'!C$33$</v>
      </c>
      <c r="G422" s="608" t="e" cm="1">
        <f t="array" aca="1" ref="G422" ca="1">INDIRECT("'"&amp;C422&amp;"'!C33")</f>
        <v>#REF!</v>
      </c>
      <c r="H422" s="607"/>
      <c r="I422" s="607" t="e" cm="1">
        <f t="array" aca="1" ref="I422" ca="1">INDIRECT("'"&amp;C422&amp;"'!N53")</f>
        <v>#REF!</v>
      </c>
      <c r="J422" s="607" t="e" cm="1">
        <f t="array" aca="1" ref="J422" ca="1">INDIRECT("'"&amp;C422&amp;"'!N73")</f>
        <v>#REF!</v>
      </c>
      <c r="K422" s="607" t="e" cm="1">
        <f t="array" aca="1" ref="K422" ca="1">INDIRECT("'"&amp;C422&amp;"'!N83")</f>
        <v>#REF!</v>
      </c>
      <c r="L422" s="607" t="e" cm="1">
        <f t="array" aca="1" ref="L422" ca="1">INDIRECT("'"&amp;C422&amp;"'!N98")</f>
        <v>#REF!</v>
      </c>
      <c r="M422" s="607" t="e" cm="1">
        <f t="array" aca="1" ref="M422" ca="1">INDIRECT("'"&amp;C422&amp;"'!N100")</f>
        <v>#REF!</v>
      </c>
      <c r="N422" s="635" t="e" cm="1">
        <f t="array" aca="1" ref="N422" ca="1">INDIRECT("'"&amp;C422&amp;"'!N110")</f>
        <v>#REF!</v>
      </c>
      <c r="O422" s="248"/>
      <c r="P422" s="249"/>
    </row>
    <row r="423" spans="2:16" ht="35.1" customHeight="1">
      <c r="B423" s="543">
        <v>418</v>
      </c>
      <c r="C423" s="574" t="s">
        <v>755</v>
      </c>
      <c r="D423" s="605" t="e" cm="1">
        <f t="array" aca="1" ref="D423" ca="1">INDIRECT("'"&amp;C423&amp;"'!L33")</f>
        <v>#REF!</v>
      </c>
      <c r="E423" s="605"/>
      <c r="F423" s="606"/>
      <c r="G423" s="608" t="e" cm="1">
        <f t="array" aca="1" ref="G423" ca="1">INDIRECT("'"&amp;C423&amp;"'!C33")</f>
        <v>#REF!</v>
      </c>
      <c r="H423" s="607"/>
      <c r="I423" s="607" t="e" cm="1">
        <f t="array" aca="1" ref="I423" ca="1">INDIRECT("'"&amp;C423&amp;"'!N53")</f>
        <v>#REF!</v>
      </c>
      <c r="J423" s="607" t="e" cm="1">
        <f t="array" aca="1" ref="J423" ca="1">INDIRECT("'"&amp;C423&amp;"'!N73")</f>
        <v>#REF!</v>
      </c>
      <c r="K423" s="607" t="e" cm="1">
        <f t="array" aca="1" ref="K423" ca="1">INDIRECT("'"&amp;C423&amp;"'!N83")</f>
        <v>#REF!</v>
      </c>
      <c r="L423" s="607" t="e" cm="1">
        <f t="array" aca="1" ref="L423" ca="1">INDIRECT("'"&amp;C423&amp;"'!N98")</f>
        <v>#REF!</v>
      </c>
      <c r="M423" s="607" t="e" cm="1">
        <f t="array" aca="1" ref="M423" ca="1">INDIRECT("'"&amp;C423&amp;"'!N100")</f>
        <v>#REF!</v>
      </c>
      <c r="N423" s="635" t="e" cm="1">
        <f t="array" aca="1" ref="N423" ca="1">INDIRECT("'"&amp;C423&amp;"'!N110")</f>
        <v>#REF!</v>
      </c>
      <c r="O423" s="248"/>
      <c r="P423" s="249"/>
    </row>
    <row r="424" spans="2:16" ht="20.100000000000001" customHeight="1">
      <c r="B424" s="543">
        <v>419</v>
      </c>
      <c r="C424" s="574" t="s">
        <v>756</v>
      </c>
      <c r="D424" s="605" t="e" cm="1">
        <f t="array" aca="1" ref="D424" ca="1">INDIRECT("'"&amp;C424&amp;"'!L33")</f>
        <v>#REF!</v>
      </c>
      <c r="E424" s="605"/>
      <c r="F424" s="606"/>
      <c r="G424" s="608" t="e" cm="1">
        <f t="array" aca="1" ref="G424" ca="1">INDIRECT("'"&amp;C424&amp;"'!C33")</f>
        <v>#REF!</v>
      </c>
      <c r="H424" s="607"/>
      <c r="I424" s="607" t="e" cm="1">
        <f t="array" aca="1" ref="I424" ca="1">INDIRECT("'"&amp;C424&amp;"'!N53")</f>
        <v>#REF!</v>
      </c>
      <c r="J424" s="607" t="e" cm="1">
        <f t="array" aca="1" ref="J424" ca="1">INDIRECT("'"&amp;C424&amp;"'!N73")</f>
        <v>#REF!</v>
      </c>
      <c r="K424" s="607" t="e" cm="1">
        <f t="array" aca="1" ref="K424" ca="1">INDIRECT("'"&amp;C424&amp;"'!N83")</f>
        <v>#REF!</v>
      </c>
      <c r="L424" s="607" t="e" cm="1">
        <f t="array" aca="1" ref="L424" ca="1">INDIRECT("'"&amp;C424&amp;"'!N98")</f>
        <v>#REF!</v>
      </c>
      <c r="M424" s="607" t="e" cm="1">
        <f t="array" aca="1" ref="M424" ca="1">INDIRECT("'"&amp;C424&amp;"'!N100")</f>
        <v>#REF!</v>
      </c>
      <c r="N424" s="635" t="e" cm="1">
        <f t="array" aca="1" ref="N424" ca="1">INDIRECT("'"&amp;C424&amp;"'!N110")</f>
        <v>#REF!</v>
      </c>
      <c r="O424" s="248"/>
      <c r="P424" s="249"/>
    </row>
    <row r="425" spans="2:16" ht="35.1" customHeight="1">
      <c r="B425" s="543">
        <v>420</v>
      </c>
      <c r="C425" s="573" t="s">
        <v>757</v>
      </c>
      <c r="D425" s="605" t="e" cm="1">
        <f t="array" aca="1" ref="D425" ca="1">INDIRECT("'"&amp;C425&amp;"'!L33")</f>
        <v>#REF!</v>
      </c>
      <c r="E425" s="605" t="s">
        <v>337</v>
      </c>
      <c r="F425" s="606" t="str">
        <f t="shared" si="8"/>
        <v>='820.1.1'!C$33$</v>
      </c>
      <c r="G425" s="608" t="e" cm="1">
        <f t="array" aca="1" ref="G425" ca="1">INDIRECT("'"&amp;C425&amp;"'!C33")</f>
        <v>#REF!</v>
      </c>
      <c r="H425" s="607"/>
      <c r="I425" s="607" t="e" cm="1">
        <f t="array" aca="1" ref="I425" ca="1">INDIRECT("'"&amp;C425&amp;"'!N53")</f>
        <v>#REF!</v>
      </c>
      <c r="J425" s="607" t="e" cm="1">
        <f t="array" aca="1" ref="J425" ca="1">INDIRECT("'"&amp;C425&amp;"'!N73")</f>
        <v>#REF!</v>
      </c>
      <c r="K425" s="607" t="e" cm="1">
        <f t="array" aca="1" ref="K425" ca="1">INDIRECT("'"&amp;C425&amp;"'!N83")</f>
        <v>#REF!</v>
      </c>
      <c r="L425" s="607" t="e" cm="1">
        <f t="array" aca="1" ref="L425" ca="1">INDIRECT("'"&amp;C425&amp;"'!N98")</f>
        <v>#REF!</v>
      </c>
      <c r="M425" s="607" t="e" cm="1">
        <f t="array" aca="1" ref="M425" ca="1">INDIRECT("'"&amp;C425&amp;"'!N100")</f>
        <v>#REF!</v>
      </c>
      <c r="N425" s="635" t="e" cm="1">
        <f t="array" aca="1" ref="N425" ca="1">INDIRECT("'"&amp;C425&amp;"'!N110")</f>
        <v>#REF!</v>
      </c>
      <c r="O425" s="248"/>
      <c r="P425" s="249"/>
    </row>
    <row r="426" spans="2:16" ht="35.1" customHeight="1">
      <c r="B426" s="543">
        <v>421</v>
      </c>
      <c r="C426" s="574" t="s">
        <v>758</v>
      </c>
      <c r="D426" s="605" t="e" cm="1">
        <f t="array" aca="1" ref="D426" ca="1">INDIRECT("'"&amp;C426&amp;"'!L33")</f>
        <v>#REF!</v>
      </c>
      <c r="E426" s="605" t="s">
        <v>337</v>
      </c>
      <c r="F426" s="606" t="str">
        <f t="shared" si="8"/>
        <v>='820.1.2'!C$33$</v>
      </c>
      <c r="G426" s="608" t="e" cm="1">
        <f t="array" aca="1" ref="G426" ca="1">INDIRECT("'"&amp;C426&amp;"'!C33")</f>
        <v>#REF!</v>
      </c>
      <c r="H426" s="607"/>
      <c r="I426" s="607" t="e" cm="1">
        <f t="array" aca="1" ref="I426" ca="1">INDIRECT("'"&amp;C426&amp;"'!N53")</f>
        <v>#REF!</v>
      </c>
      <c r="J426" s="607" t="e" cm="1">
        <f t="array" aca="1" ref="J426" ca="1">INDIRECT("'"&amp;C426&amp;"'!N73")</f>
        <v>#REF!</v>
      </c>
      <c r="K426" s="607" t="e" cm="1">
        <f t="array" aca="1" ref="K426" ca="1">INDIRECT("'"&amp;C426&amp;"'!N83")</f>
        <v>#REF!</v>
      </c>
      <c r="L426" s="607" t="e" cm="1">
        <f t="array" aca="1" ref="L426" ca="1">INDIRECT("'"&amp;C426&amp;"'!N98")</f>
        <v>#REF!</v>
      </c>
      <c r="M426" s="607" t="e" cm="1">
        <f t="array" aca="1" ref="M426" ca="1">INDIRECT("'"&amp;C426&amp;"'!N100")</f>
        <v>#REF!</v>
      </c>
      <c r="N426" s="635" t="e" cm="1">
        <f t="array" aca="1" ref="N426" ca="1">INDIRECT("'"&amp;C426&amp;"'!N110")</f>
        <v>#REF!</v>
      </c>
      <c r="O426" s="248"/>
      <c r="P426" s="249"/>
    </row>
    <row r="427" spans="2:16" ht="20.100000000000001" customHeight="1">
      <c r="B427" s="543">
        <v>422</v>
      </c>
      <c r="C427" s="574" t="s">
        <v>759</v>
      </c>
      <c r="D427" s="605" t="e" cm="1">
        <f t="array" aca="1" ref="D427" ca="1">INDIRECT("'"&amp;C427&amp;"'!L33")</f>
        <v>#REF!</v>
      </c>
      <c r="E427" s="605"/>
      <c r="F427" s="606"/>
      <c r="G427" s="608" t="e" cm="1">
        <f t="array" aca="1" ref="G427" ca="1">INDIRECT("'"&amp;C427&amp;"'!C33")</f>
        <v>#REF!</v>
      </c>
      <c r="H427" s="607"/>
      <c r="I427" s="607" t="e" cm="1">
        <f t="array" aca="1" ref="I427" ca="1">INDIRECT("'"&amp;C427&amp;"'!N53")</f>
        <v>#REF!</v>
      </c>
      <c r="J427" s="607" t="e" cm="1">
        <f t="array" aca="1" ref="J427" ca="1">INDIRECT("'"&amp;C427&amp;"'!N73")</f>
        <v>#REF!</v>
      </c>
      <c r="K427" s="607" t="e" cm="1">
        <f t="array" aca="1" ref="K427" ca="1">INDIRECT("'"&amp;C427&amp;"'!N83")</f>
        <v>#REF!</v>
      </c>
      <c r="L427" s="607" t="e" cm="1">
        <f t="array" aca="1" ref="L427" ca="1">INDIRECT("'"&amp;C427&amp;"'!N98")</f>
        <v>#REF!</v>
      </c>
      <c r="M427" s="607" t="e" cm="1">
        <f t="array" aca="1" ref="M427" ca="1">INDIRECT("'"&amp;C427&amp;"'!N100")</f>
        <v>#REF!</v>
      </c>
      <c r="N427" s="635" t="e" cm="1">
        <f t="array" aca="1" ref="N427" ca="1">INDIRECT("'"&amp;C427&amp;"'!N110")</f>
        <v>#REF!</v>
      </c>
      <c r="O427" s="248"/>
      <c r="P427" s="249"/>
    </row>
    <row r="428" spans="2:16" ht="35.1" customHeight="1">
      <c r="B428" s="543">
        <v>423</v>
      </c>
      <c r="C428" s="574" t="s">
        <v>760</v>
      </c>
      <c r="D428" s="605" t="e" cm="1">
        <f t="array" aca="1" ref="D428" ca="1">INDIRECT("'"&amp;C428&amp;"'!L33")</f>
        <v>#REF!</v>
      </c>
      <c r="E428" s="605"/>
      <c r="F428" s="606"/>
      <c r="G428" s="608" t="e" cm="1">
        <f t="array" aca="1" ref="G428" ca="1">INDIRECT("'"&amp;C428&amp;"'!C33")</f>
        <v>#REF!</v>
      </c>
      <c r="H428" s="607"/>
      <c r="I428" s="607" t="e" cm="1">
        <f t="array" aca="1" ref="I428" ca="1">INDIRECT("'"&amp;C428&amp;"'!N53")</f>
        <v>#REF!</v>
      </c>
      <c r="J428" s="607" t="e" cm="1">
        <f t="array" aca="1" ref="J428" ca="1">INDIRECT("'"&amp;C428&amp;"'!N73")</f>
        <v>#REF!</v>
      </c>
      <c r="K428" s="607" t="e" cm="1">
        <f t="array" aca="1" ref="K428" ca="1">INDIRECT("'"&amp;C428&amp;"'!N83")</f>
        <v>#REF!</v>
      </c>
      <c r="L428" s="607" t="e" cm="1">
        <f t="array" aca="1" ref="L428" ca="1">INDIRECT("'"&amp;C428&amp;"'!N98")</f>
        <v>#REF!</v>
      </c>
      <c r="M428" s="607" t="e" cm="1">
        <f t="array" aca="1" ref="M428" ca="1">INDIRECT("'"&amp;C428&amp;"'!N100")</f>
        <v>#REF!</v>
      </c>
      <c r="N428" s="635" t="e" cm="1">
        <f t="array" aca="1" ref="N428" ca="1">INDIRECT("'"&amp;C428&amp;"'!N110")</f>
        <v>#REF!</v>
      </c>
      <c r="O428" s="248"/>
      <c r="P428" s="249"/>
    </row>
    <row r="429" spans="2:16" ht="20.100000000000001" customHeight="1">
      <c r="B429" s="543">
        <v>424</v>
      </c>
      <c r="C429" s="574" t="s">
        <v>761</v>
      </c>
      <c r="D429" s="605" t="e" cm="1">
        <f t="array" aca="1" ref="D429" ca="1">INDIRECT("'"&amp;C429&amp;"'!L33")</f>
        <v>#REF!</v>
      </c>
      <c r="E429" s="605"/>
      <c r="F429" s="606"/>
      <c r="G429" s="608" t="e" cm="1">
        <f t="array" aca="1" ref="G429" ca="1">INDIRECT("'"&amp;C429&amp;"'!C33")</f>
        <v>#REF!</v>
      </c>
      <c r="H429" s="607"/>
      <c r="I429" s="607" t="e" cm="1">
        <f t="array" aca="1" ref="I429" ca="1">INDIRECT("'"&amp;C429&amp;"'!N53")</f>
        <v>#REF!</v>
      </c>
      <c r="J429" s="607" t="e" cm="1">
        <f t="array" aca="1" ref="J429" ca="1">INDIRECT("'"&amp;C429&amp;"'!N73")</f>
        <v>#REF!</v>
      </c>
      <c r="K429" s="607" t="e" cm="1">
        <f t="array" aca="1" ref="K429" ca="1">INDIRECT("'"&amp;C429&amp;"'!N83")</f>
        <v>#REF!</v>
      </c>
      <c r="L429" s="607" t="e" cm="1">
        <f t="array" aca="1" ref="L429" ca="1">INDIRECT("'"&amp;C429&amp;"'!N98")</f>
        <v>#REF!</v>
      </c>
      <c r="M429" s="607" t="e" cm="1">
        <f t="array" aca="1" ref="M429" ca="1">INDIRECT("'"&amp;C429&amp;"'!N100")</f>
        <v>#REF!</v>
      </c>
      <c r="N429" s="635" t="e" cm="1">
        <f t="array" aca="1" ref="N429" ca="1">INDIRECT("'"&amp;C429&amp;"'!N110")</f>
        <v>#REF!</v>
      </c>
      <c r="O429" s="248"/>
      <c r="P429" s="249"/>
    </row>
    <row r="430" spans="2:16" ht="20.100000000000001" customHeight="1">
      <c r="B430" s="543">
        <v>425</v>
      </c>
      <c r="C430" s="574" t="s">
        <v>762</v>
      </c>
      <c r="D430" s="605" t="e" cm="1">
        <f t="array" aca="1" ref="D430" ca="1">INDIRECT("'"&amp;C430&amp;"'!L33")</f>
        <v>#REF!</v>
      </c>
      <c r="E430" s="605"/>
      <c r="F430" s="606"/>
      <c r="G430" s="608" t="e" cm="1">
        <f t="array" aca="1" ref="G430" ca="1">INDIRECT("'"&amp;C430&amp;"'!C33")</f>
        <v>#REF!</v>
      </c>
      <c r="H430" s="607"/>
      <c r="I430" s="607" t="e" cm="1">
        <f t="array" aca="1" ref="I430" ca="1">INDIRECT("'"&amp;C430&amp;"'!N53")</f>
        <v>#REF!</v>
      </c>
      <c r="J430" s="607" t="e" cm="1">
        <f t="array" aca="1" ref="J430" ca="1">INDIRECT("'"&amp;C430&amp;"'!N73")</f>
        <v>#REF!</v>
      </c>
      <c r="K430" s="607" t="e" cm="1">
        <f t="array" aca="1" ref="K430" ca="1">INDIRECT("'"&amp;C430&amp;"'!N83")</f>
        <v>#REF!</v>
      </c>
      <c r="L430" s="607" t="e" cm="1">
        <f t="array" aca="1" ref="L430" ca="1">INDIRECT("'"&amp;C430&amp;"'!N98")</f>
        <v>#REF!</v>
      </c>
      <c r="M430" s="607" t="e" cm="1">
        <f t="array" aca="1" ref="M430" ca="1">INDIRECT("'"&amp;C430&amp;"'!N100")</f>
        <v>#REF!</v>
      </c>
      <c r="N430" s="635" t="e" cm="1">
        <f t="array" aca="1" ref="N430" ca="1">INDIRECT("'"&amp;C430&amp;"'!N110")</f>
        <v>#REF!</v>
      </c>
      <c r="O430" s="248"/>
      <c r="P430" s="249"/>
    </row>
    <row r="431" spans="2:16" ht="20.100000000000001" customHeight="1">
      <c r="B431" s="543">
        <v>426</v>
      </c>
      <c r="C431" s="574" t="s">
        <v>763</v>
      </c>
      <c r="D431" s="605" t="e" cm="1">
        <f t="array" aca="1" ref="D431" ca="1">INDIRECT("'"&amp;C431&amp;"'!L33")</f>
        <v>#REF!</v>
      </c>
      <c r="E431" s="605"/>
      <c r="F431" s="606"/>
      <c r="G431" s="608" t="e" cm="1">
        <f t="array" aca="1" ref="G431" ca="1">INDIRECT("'"&amp;C431&amp;"'!C33")</f>
        <v>#REF!</v>
      </c>
      <c r="H431" s="607"/>
      <c r="I431" s="607" t="e" cm="1">
        <f t="array" aca="1" ref="I431" ca="1">INDIRECT("'"&amp;C431&amp;"'!N53")</f>
        <v>#REF!</v>
      </c>
      <c r="J431" s="607" t="e" cm="1">
        <f t="array" aca="1" ref="J431" ca="1">INDIRECT("'"&amp;C431&amp;"'!N73")</f>
        <v>#REF!</v>
      </c>
      <c r="K431" s="607" t="e" cm="1">
        <f t="array" aca="1" ref="K431" ca="1">INDIRECT("'"&amp;C431&amp;"'!N83")</f>
        <v>#REF!</v>
      </c>
      <c r="L431" s="607" t="e" cm="1">
        <f t="array" aca="1" ref="L431" ca="1">INDIRECT("'"&amp;C431&amp;"'!N98")</f>
        <v>#REF!</v>
      </c>
      <c r="M431" s="607" t="e" cm="1">
        <f t="array" aca="1" ref="M431" ca="1">INDIRECT("'"&amp;C431&amp;"'!N100")</f>
        <v>#REF!</v>
      </c>
      <c r="N431" s="635" t="e" cm="1">
        <f t="array" aca="1" ref="N431" ca="1">INDIRECT("'"&amp;C431&amp;"'!N110")</f>
        <v>#REF!</v>
      </c>
      <c r="O431" s="248"/>
      <c r="P431" s="249"/>
    </row>
    <row r="432" spans="2:16" ht="20.100000000000001" customHeight="1">
      <c r="B432" s="543">
        <v>427</v>
      </c>
      <c r="C432" s="574" t="s">
        <v>764</v>
      </c>
      <c r="D432" s="605" t="e" cm="1">
        <f t="array" aca="1" ref="D432" ca="1">INDIRECT("'"&amp;C432&amp;"'!L33")</f>
        <v>#REF!</v>
      </c>
      <c r="E432" s="605"/>
      <c r="F432" s="606"/>
      <c r="G432" s="608" t="e" cm="1">
        <f t="array" aca="1" ref="G432" ca="1">INDIRECT("'"&amp;C432&amp;"'!C33")</f>
        <v>#REF!</v>
      </c>
      <c r="H432" s="607"/>
      <c r="I432" s="607" t="e" cm="1">
        <f t="array" aca="1" ref="I432" ca="1">INDIRECT("'"&amp;C432&amp;"'!N53")</f>
        <v>#REF!</v>
      </c>
      <c r="J432" s="607" t="e" cm="1">
        <f t="array" aca="1" ref="J432" ca="1">INDIRECT("'"&amp;C432&amp;"'!N73")</f>
        <v>#REF!</v>
      </c>
      <c r="K432" s="607" t="e" cm="1">
        <f t="array" aca="1" ref="K432" ca="1">INDIRECT("'"&amp;C432&amp;"'!N83")</f>
        <v>#REF!</v>
      </c>
      <c r="L432" s="607" t="e" cm="1">
        <f t="array" aca="1" ref="L432" ca="1">INDIRECT("'"&amp;C432&amp;"'!N98")</f>
        <v>#REF!</v>
      </c>
      <c r="M432" s="607" t="e" cm="1">
        <f t="array" aca="1" ref="M432" ca="1">INDIRECT("'"&amp;C432&amp;"'!N100")</f>
        <v>#REF!</v>
      </c>
      <c r="N432" s="635" t="e" cm="1">
        <f t="array" aca="1" ref="N432" ca="1">INDIRECT("'"&amp;C432&amp;"'!N110")</f>
        <v>#REF!</v>
      </c>
      <c r="O432" s="248"/>
      <c r="P432" s="249"/>
    </row>
    <row r="433" spans="2:16" ht="20.100000000000001" customHeight="1">
      <c r="B433" s="543">
        <v>428</v>
      </c>
      <c r="C433" s="574" t="s">
        <v>765</v>
      </c>
      <c r="D433" s="605" t="e" cm="1">
        <f t="array" aca="1" ref="D433" ca="1">INDIRECT("'"&amp;C433&amp;"'!L33")</f>
        <v>#REF!</v>
      </c>
      <c r="E433" s="605"/>
      <c r="F433" s="606"/>
      <c r="G433" s="608" t="e" cm="1">
        <f t="array" aca="1" ref="G433" ca="1">INDIRECT("'"&amp;C433&amp;"'!C33")</f>
        <v>#REF!</v>
      </c>
      <c r="H433" s="607"/>
      <c r="I433" s="607" t="e" cm="1">
        <f t="array" aca="1" ref="I433" ca="1">INDIRECT("'"&amp;C433&amp;"'!N53")</f>
        <v>#REF!</v>
      </c>
      <c r="J433" s="607" t="e" cm="1">
        <f t="array" aca="1" ref="J433" ca="1">INDIRECT("'"&amp;C433&amp;"'!N73")</f>
        <v>#REF!</v>
      </c>
      <c r="K433" s="607" t="e" cm="1">
        <f t="array" aca="1" ref="K433" ca="1">INDIRECT("'"&amp;C433&amp;"'!N83")</f>
        <v>#REF!</v>
      </c>
      <c r="L433" s="607" t="e" cm="1">
        <f t="array" aca="1" ref="L433" ca="1">INDIRECT("'"&amp;C433&amp;"'!N98")</f>
        <v>#REF!</v>
      </c>
      <c r="M433" s="607" t="e" cm="1">
        <f t="array" aca="1" ref="M433" ca="1">INDIRECT("'"&amp;C433&amp;"'!N100")</f>
        <v>#REF!</v>
      </c>
      <c r="N433" s="635" t="e" cm="1">
        <f t="array" aca="1" ref="N433" ca="1">INDIRECT("'"&amp;C433&amp;"'!N110")</f>
        <v>#REF!</v>
      </c>
      <c r="O433" s="248"/>
      <c r="P433" s="249"/>
    </row>
    <row r="434" spans="2:16" ht="20.100000000000001" customHeight="1">
      <c r="B434" s="543">
        <v>429</v>
      </c>
      <c r="C434" s="574" t="s">
        <v>766</v>
      </c>
      <c r="D434" s="605" t="e" cm="1">
        <f t="array" aca="1" ref="D434" ca="1">INDIRECT("'"&amp;C434&amp;"'!L33")</f>
        <v>#REF!</v>
      </c>
      <c r="E434" s="605"/>
      <c r="F434" s="606"/>
      <c r="G434" s="608" t="e" cm="1">
        <f t="array" aca="1" ref="G434" ca="1">INDIRECT("'"&amp;C434&amp;"'!C33")</f>
        <v>#REF!</v>
      </c>
      <c r="H434" s="607"/>
      <c r="I434" s="607" t="e" cm="1">
        <f t="array" aca="1" ref="I434" ca="1">INDIRECT("'"&amp;C434&amp;"'!N53")</f>
        <v>#REF!</v>
      </c>
      <c r="J434" s="607" t="e" cm="1">
        <f t="array" aca="1" ref="J434" ca="1">INDIRECT("'"&amp;C434&amp;"'!N73")</f>
        <v>#REF!</v>
      </c>
      <c r="K434" s="607" t="e" cm="1">
        <f t="array" aca="1" ref="K434" ca="1">INDIRECT("'"&amp;C434&amp;"'!N83")</f>
        <v>#REF!</v>
      </c>
      <c r="L434" s="607" t="e" cm="1">
        <f t="array" aca="1" ref="L434" ca="1">INDIRECT("'"&amp;C434&amp;"'!N98")</f>
        <v>#REF!</v>
      </c>
      <c r="M434" s="607" t="e" cm="1">
        <f t="array" aca="1" ref="M434" ca="1">INDIRECT("'"&amp;C434&amp;"'!N100")</f>
        <v>#REF!</v>
      </c>
      <c r="N434" s="635" t="e" cm="1">
        <f t="array" aca="1" ref="N434" ca="1">INDIRECT("'"&amp;C434&amp;"'!N110")</f>
        <v>#REF!</v>
      </c>
      <c r="O434" s="248"/>
      <c r="P434" s="249"/>
    </row>
    <row r="435" spans="2:16" ht="20.100000000000001" customHeight="1">
      <c r="B435" s="543">
        <v>430</v>
      </c>
      <c r="C435" s="574" t="s">
        <v>767</v>
      </c>
      <c r="D435" s="605" t="e" cm="1">
        <f t="array" aca="1" ref="D435" ca="1">INDIRECT("'"&amp;C435&amp;"'!L33")</f>
        <v>#REF!</v>
      </c>
      <c r="E435" s="605"/>
      <c r="F435" s="606"/>
      <c r="G435" s="608" t="e" cm="1">
        <f t="array" aca="1" ref="G435" ca="1">INDIRECT("'"&amp;C435&amp;"'!C33")</f>
        <v>#REF!</v>
      </c>
      <c r="H435" s="607"/>
      <c r="I435" s="607" t="e" cm="1">
        <f t="array" aca="1" ref="I435" ca="1">INDIRECT("'"&amp;C435&amp;"'!N53")</f>
        <v>#REF!</v>
      </c>
      <c r="J435" s="607" t="e" cm="1">
        <f t="array" aca="1" ref="J435" ca="1">INDIRECT("'"&amp;C435&amp;"'!N73")</f>
        <v>#REF!</v>
      </c>
      <c r="K435" s="607" t="e" cm="1">
        <f t="array" aca="1" ref="K435" ca="1">INDIRECT("'"&amp;C435&amp;"'!N83")</f>
        <v>#REF!</v>
      </c>
      <c r="L435" s="607" t="e" cm="1">
        <f t="array" aca="1" ref="L435" ca="1">INDIRECT("'"&amp;C435&amp;"'!N98")</f>
        <v>#REF!</v>
      </c>
      <c r="M435" s="607" t="e" cm="1">
        <f t="array" aca="1" ref="M435" ca="1">INDIRECT("'"&amp;C435&amp;"'!N100")</f>
        <v>#REF!</v>
      </c>
      <c r="N435" s="635" t="e" cm="1">
        <f t="array" aca="1" ref="N435" ca="1">INDIRECT("'"&amp;C435&amp;"'!N110")</f>
        <v>#REF!</v>
      </c>
      <c r="O435" s="248"/>
      <c r="P435" s="249"/>
    </row>
    <row r="436" spans="2:16" ht="20.100000000000001" customHeight="1">
      <c r="B436" s="543">
        <v>431</v>
      </c>
      <c r="C436" s="574" t="s">
        <v>768</v>
      </c>
      <c r="D436" s="605" t="e" cm="1">
        <f t="array" aca="1" ref="D436" ca="1">INDIRECT("'"&amp;C436&amp;"'!L33")</f>
        <v>#REF!</v>
      </c>
      <c r="E436" s="605"/>
      <c r="F436" s="606"/>
      <c r="G436" s="608" t="e" cm="1">
        <f t="array" aca="1" ref="G436" ca="1">INDIRECT("'"&amp;C436&amp;"'!C33")</f>
        <v>#REF!</v>
      </c>
      <c r="H436" s="607"/>
      <c r="I436" s="607" t="e" cm="1">
        <f t="array" aca="1" ref="I436" ca="1">INDIRECT("'"&amp;C436&amp;"'!N53")</f>
        <v>#REF!</v>
      </c>
      <c r="J436" s="607" t="e" cm="1">
        <f t="array" aca="1" ref="J436" ca="1">INDIRECT("'"&amp;C436&amp;"'!N73")</f>
        <v>#REF!</v>
      </c>
      <c r="K436" s="607" t="e" cm="1">
        <f t="array" aca="1" ref="K436" ca="1">INDIRECT("'"&amp;C436&amp;"'!N83")</f>
        <v>#REF!</v>
      </c>
      <c r="L436" s="607" t="e" cm="1">
        <f t="array" aca="1" ref="L436" ca="1">INDIRECT("'"&amp;C436&amp;"'!N98")</f>
        <v>#REF!</v>
      </c>
      <c r="M436" s="607" t="e" cm="1">
        <f t="array" aca="1" ref="M436" ca="1">INDIRECT("'"&amp;C436&amp;"'!N100")</f>
        <v>#REF!</v>
      </c>
      <c r="N436" s="635" t="e" cm="1">
        <f t="array" aca="1" ref="N436" ca="1">INDIRECT("'"&amp;C436&amp;"'!N110")</f>
        <v>#REF!</v>
      </c>
      <c r="O436" s="248"/>
      <c r="P436" s="249"/>
    </row>
    <row r="437" spans="2:16" ht="35.1" customHeight="1">
      <c r="B437" s="543">
        <v>432</v>
      </c>
      <c r="C437" s="574" t="s">
        <v>769</v>
      </c>
      <c r="D437" s="605" t="e" cm="1">
        <f t="array" aca="1" ref="D437" ca="1">INDIRECT("'"&amp;C437&amp;"'!L33")</f>
        <v>#REF!</v>
      </c>
      <c r="E437" s="605"/>
      <c r="F437" s="606"/>
      <c r="G437" s="608" t="e" cm="1">
        <f t="array" aca="1" ref="G437" ca="1">INDIRECT("'"&amp;C437&amp;"'!C33")</f>
        <v>#REF!</v>
      </c>
      <c r="H437" s="607"/>
      <c r="I437" s="607" t="e" cm="1">
        <f t="array" aca="1" ref="I437" ca="1">INDIRECT("'"&amp;C437&amp;"'!N53")</f>
        <v>#REF!</v>
      </c>
      <c r="J437" s="607" t="e" cm="1">
        <f t="array" aca="1" ref="J437" ca="1">INDIRECT("'"&amp;C437&amp;"'!N73")</f>
        <v>#REF!</v>
      </c>
      <c r="K437" s="607" t="e" cm="1">
        <f t="array" aca="1" ref="K437" ca="1">INDIRECT("'"&amp;C437&amp;"'!N83")</f>
        <v>#REF!</v>
      </c>
      <c r="L437" s="607" t="e" cm="1">
        <f t="array" aca="1" ref="L437" ca="1">INDIRECT("'"&amp;C437&amp;"'!N98")</f>
        <v>#REF!</v>
      </c>
      <c r="M437" s="607" t="e" cm="1">
        <f t="array" aca="1" ref="M437" ca="1">INDIRECT("'"&amp;C437&amp;"'!N100")</f>
        <v>#REF!</v>
      </c>
      <c r="N437" s="635" t="e" cm="1">
        <f t="array" aca="1" ref="N437" ca="1">INDIRECT("'"&amp;C437&amp;"'!N110")</f>
        <v>#REF!</v>
      </c>
      <c r="O437" s="248"/>
      <c r="P437" s="249"/>
    </row>
    <row r="438" spans="2:16" ht="35.1" customHeight="1">
      <c r="B438" s="543">
        <v>433</v>
      </c>
      <c r="C438" s="574" t="s">
        <v>770</v>
      </c>
      <c r="D438" s="605" t="e" cm="1">
        <f t="array" aca="1" ref="D438" ca="1">INDIRECT("'"&amp;C438&amp;"'!L33")</f>
        <v>#REF!</v>
      </c>
      <c r="E438" s="605"/>
      <c r="F438" s="606"/>
      <c r="G438" s="608" t="e" cm="1">
        <f t="array" aca="1" ref="G438" ca="1">INDIRECT("'"&amp;C438&amp;"'!C33")</f>
        <v>#REF!</v>
      </c>
      <c r="H438" s="607"/>
      <c r="I438" s="607" t="e" cm="1">
        <f t="array" aca="1" ref="I438" ca="1">INDIRECT("'"&amp;C438&amp;"'!N53")</f>
        <v>#REF!</v>
      </c>
      <c r="J438" s="607" t="e" cm="1">
        <f t="array" aca="1" ref="J438" ca="1">INDIRECT("'"&amp;C438&amp;"'!N73")</f>
        <v>#REF!</v>
      </c>
      <c r="K438" s="607" t="e" cm="1">
        <f t="array" aca="1" ref="K438" ca="1">INDIRECT("'"&amp;C438&amp;"'!N83")</f>
        <v>#REF!</v>
      </c>
      <c r="L438" s="607" t="e" cm="1">
        <f t="array" aca="1" ref="L438" ca="1">INDIRECT("'"&amp;C438&amp;"'!N98")</f>
        <v>#REF!</v>
      </c>
      <c r="M438" s="607" t="e" cm="1">
        <f t="array" aca="1" ref="M438" ca="1">INDIRECT("'"&amp;C438&amp;"'!N100")</f>
        <v>#REF!</v>
      </c>
      <c r="N438" s="635" t="e" cm="1">
        <f t="array" aca="1" ref="N438" ca="1">INDIRECT("'"&amp;C438&amp;"'!N110")</f>
        <v>#REF!</v>
      </c>
      <c r="O438" s="248"/>
      <c r="P438" s="249"/>
    </row>
    <row r="439" spans="2:16" ht="35.1" customHeight="1">
      <c r="B439" s="543">
        <v>434</v>
      </c>
      <c r="C439" s="574" t="s">
        <v>771</v>
      </c>
      <c r="D439" s="605" t="e" cm="1">
        <f t="array" aca="1" ref="D439" ca="1">INDIRECT("'"&amp;C439&amp;"'!L33")</f>
        <v>#REF!</v>
      </c>
      <c r="E439" s="605"/>
      <c r="F439" s="606"/>
      <c r="G439" s="608" t="e" cm="1">
        <f t="array" aca="1" ref="G439" ca="1">INDIRECT("'"&amp;C439&amp;"'!C33")</f>
        <v>#REF!</v>
      </c>
      <c r="H439" s="607"/>
      <c r="I439" s="607" t="e" cm="1">
        <f t="array" aca="1" ref="I439" ca="1">INDIRECT("'"&amp;C439&amp;"'!N53")</f>
        <v>#REF!</v>
      </c>
      <c r="J439" s="607" t="e" cm="1">
        <f t="array" aca="1" ref="J439" ca="1">INDIRECT("'"&amp;C439&amp;"'!N73")</f>
        <v>#REF!</v>
      </c>
      <c r="K439" s="607" t="e" cm="1">
        <f t="array" aca="1" ref="K439" ca="1">INDIRECT("'"&amp;C439&amp;"'!N83")</f>
        <v>#REF!</v>
      </c>
      <c r="L439" s="607" t="e" cm="1">
        <f t="array" aca="1" ref="L439" ca="1">INDIRECT("'"&amp;C439&amp;"'!N98")</f>
        <v>#REF!</v>
      </c>
      <c r="M439" s="607" t="e" cm="1">
        <f t="array" aca="1" ref="M439" ca="1">INDIRECT("'"&amp;C439&amp;"'!N100")</f>
        <v>#REF!</v>
      </c>
      <c r="N439" s="635" t="e" cm="1">
        <f t="array" aca="1" ref="N439" ca="1">INDIRECT("'"&amp;C439&amp;"'!N110")</f>
        <v>#REF!</v>
      </c>
      <c r="O439" s="248"/>
      <c r="P439" s="249"/>
    </row>
    <row r="440" spans="2:16" ht="50.1" customHeight="1">
      <c r="B440" s="543">
        <v>435</v>
      </c>
      <c r="C440" s="574" t="s">
        <v>772</v>
      </c>
      <c r="D440" s="605" t="e" cm="1">
        <f t="array" aca="1" ref="D440" ca="1">INDIRECT("'"&amp;C440&amp;"'!L33")</f>
        <v>#REF!</v>
      </c>
      <c r="E440" s="605"/>
      <c r="F440" s="606"/>
      <c r="G440" s="608" t="e" cm="1">
        <f t="array" aca="1" ref="G440" ca="1">INDIRECT("'"&amp;C440&amp;"'!C33")</f>
        <v>#REF!</v>
      </c>
      <c r="H440" s="607"/>
      <c r="I440" s="607" t="e" cm="1">
        <f t="array" aca="1" ref="I440" ca="1">INDIRECT("'"&amp;C440&amp;"'!N53")</f>
        <v>#REF!</v>
      </c>
      <c r="J440" s="607" t="e" cm="1">
        <f t="array" aca="1" ref="J440" ca="1">INDIRECT("'"&amp;C440&amp;"'!N73")</f>
        <v>#REF!</v>
      </c>
      <c r="K440" s="607" t="e" cm="1">
        <f t="array" aca="1" ref="K440" ca="1">INDIRECT("'"&amp;C440&amp;"'!N83")</f>
        <v>#REF!</v>
      </c>
      <c r="L440" s="607" t="e" cm="1">
        <f t="array" aca="1" ref="L440" ca="1">INDIRECT("'"&amp;C440&amp;"'!N98")</f>
        <v>#REF!</v>
      </c>
      <c r="M440" s="607" t="e" cm="1">
        <f t="array" aca="1" ref="M440" ca="1">INDIRECT("'"&amp;C440&amp;"'!N100")</f>
        <v>#REF!</v>
      </c>
      <c r="N440" s="635" t="e" cm="1">
        <f t="array" aca="1" ref="N440" ca="1">INDIRECT("'"&amp;C440&amp;"'!N110")</f>
        <v>#REF!</v>
      </c>
      <c r="O440" s="248"/>
      <c r="P440" s="249"/>
    </row>
    <row r="441" spans="2:16" ht="20.100000000000001" customHeight="1">
      <c r="B441" s="543">
        <v>436</v>
      </c>
      <c r="C441" s="574" t="s">
        <v>773</v>
      </c>
      <c r="D441" s="605" t="e" cm="1">
        <f t="array" aca="1" ref="D441" ca="1">INDIRECT("'"&amp;C441&amp;"'!L33")</f>
        <v>#REF!</v>
      </c>
      <c r="E441" s="605"/>
      <c r="F441" s="606"/>
      <c r="G441" s="608" t="e" cm="1">
        <f t="array" aca="1" ref="G441" ca="1">INDIRECT("'"&amp;C441&amp;"'!C33")</f>
        <v>#REF!</v>
      </c>
      <c r="H441" s="607"/>
      <c r="I441" s="607" t="e" cm="1">
        <f t="array" aca="1" ref="I441" ca="1">INDIRECT("'"&amp;C441&amp;"'!N53")</f>
        <v>#REF!</v>
      </c>
      <c r="J441" s="607" t="e" cm="1">
        <f t="array" aca="1" ref="J441" ca="1">INDIRECT("'"&amp;C441&amp;"'!N73")</f>
        <v>#REF!</v>
      </c>
      <c r="K441" s="607" t="e" cm="1">
        <f t="array" aca="1" ref="K441" ca="1">INDIRECT("'"&amp;C441&amp;"'!N83")</f>
        <v>#REF!</v>
      </c>
      <c r="L441" s="607" t="e" cm="1">
        <f t="array" aca="1" ref="L441" ca="1">INDIRECT("'"&amp;C441&amp;"'!N98")</f>
        <v>#REF!</v>
      </c>
      <c r="M441" s="607" t="e" cm="1">
        <f t="array" aca="1" ref="M441" ca="1">INDIRECT("'"&amp;C441&amp;"'!N100")</f>
        <v>#REF!</v>
      </c>
      <c r="N441" s="635" t="e" cm="1">
        <f t="array" aca="1" ref="N441" ca="1">INDIRECT("'"&amp;C441&amp;"'!N110")</f>
        <v>#REF!</v>
      </c>
      <c r="O441" s="248"/>
      <c r="P441" s="249"/>
    </row>
    <row r="442" spans="2:16" ht="20.100000000000001" customHeight="1">
      <c r="B442" s="543">
        <v>437</v>
      </c>
      <c r="C442" s="574" t="s">
        <v>774</v>
      </c>
      <c r="D442" s="605" t="e" cm="1">
        <f t="array" aca="1" ref="D442" ca="1">INDIRECT("'"&amp;C442&amp;"'!L33")</f>
        <v>#REF!</v>
      </c>
      <c r="E442" s="605"/>
      <c r="F442" s="606"/>
      <c r="G442" s="608" t="e" cm="1">
        <f t="array" aca="1" ref="G442" ca="1">INDIRECT("'"&amp;C442&amp;"'!C33")</f>
        <v>#REF!</v>
      </c>
      <c r="H442" s="607"/>
      <c r="I442" s="607" t="e" cm="1">
        <f t="array" aca="1" ref="I442" ca="1">INDIRECT("'"&amp;C442&amp;"'!N53")</f>
        <v>#REF!</v>
      </c>
      <c r="J442" s="607" t="e" cm="1">
        <f t="array" aca="1" ref="J442" ca="1">INDIRECT("'"&amp;C442&amp;"'!N73")</f>
        <v>#REF!</v>
      </c>
      <c r="K442" s="607" t="e" cm="1">
        <f t="array" aca="1" ref="K442" ca="1">INDIRECT("'"&amp;C442&amp;"'!N83")</f>
        <v>#REF!</v>
      </c>
      <c r="L442" s="607" t="e" cm="1">
        <f t="array" aca="1" ref="L442" ca="1">INDIRECT("'"&amp;C442&amp;"'!N98")</f>
        <v>#REF!</v>
      </c>
      <c r="M442" s="607" t="e" cm="1">
        <f t="array" aca="1" ref="M442" ca="1">INDIRECT("'"&amp;C442&amp;"'!N100")</f>
        <v>#REF!</v>
      </c>
      <c r="N442" s="635" t="e" cm="1">
        <f t="array" aca="1" ref="N442" ca="1">INDIRECT("'"&amp;C442&amp;"'!N110")</f>
        <v>#REF!</v>
      </c>
      <c r="O442" s="248"/>
      <c r="P442" s="249"/>
    </row>
    <row r="443" spans="2:16" ht="50.1" customHeight="1">
      <c r="B443" s="543">
        <v>438</v>
      </c>
      <c r="C443" s="574" t="s">
        <v>775</v>
      </c>
      <c r="D443" s="605" t="e" cm="1">
        <f t="array" aca="1" ref="D443" ca="1">INDIRECT("'"&amp;C443&amp;"'!L33")</f>
        <v>#REF!</v>
      </c>
      <c r="E443" s="605" t="s">
        <v>337</v>
      </c>
      <c r="F443" s="606" t="str">
        <f t="shared" si="8"/>
        <v>='900.1'!C$33$</v>
      </c>
      <c r="G443" s="608" t="e" cm="1">
        <f t="array" aca="1" ref="G443" ca="1">INDIRECT("'"&amp;C443&amp;"'!C33")</f>
        <v>#REF!</v>
      </c>
      <c r="H443" s="607"/>
      <c r="I443" s="607" t="e" cm="1">
        <f t="array" aca="1" ref="I443" ca="1">INDIRECT("'"&amp;C443&amp;"'!N53")</f>
        <v>#REF!</v>
      </c>
      <c r="J443" s="607" t="e" cm="1">
        <f t="array" aca="1" ref="J443" ca="1">INDIRECT("'"&amp;C443&amp;"'!N73")</f>
        <v>#REF!</v>
      </c>
      <c r="K443" s="607" t="e" cm="1">
        <f t="array" aca="1" ref="K443" ca="1">INDIRECT("'"&amp;C443&amp;"'!N83")</f>
        <v>#REF!</v>
      </c>
      <c r="L443" s="607" t="e" cm="1">
        <f t="array" aca="1" ref="L443" ca="1">INDIRECT("'"&amp;C443&amp;"'!N98")</f>
        <v>#REF!</v>
      </c>
      <c r="M443" s="607" t="e" cm="1">
        <f t="array" aca="1" ref="M443" ca="1">INDIRECT("'"&amp;C443&amp;"'!N100")</f>
        <v>#REF!</v>
      </c>
      <c r="N443" s="635" t="e" cm="1">
        <f t="array" aca="1" ref="N443" ca="1">INDIRECT("'"&amp;C443&amp;"'!N110")</f>
        <v>#REF!</v>
      </c>
      <c r="O443" s="248"/>
      <c r="P443" s="249"/>
    </row>
    <row r="444" spans="2:16" ht="65.099999999999994" customHeight="1">
      <c r="B444" s="543">
        <v>439</v>
      </c>
      <c r="C444" s="574" t="s">
        <v>776</v>
      </c>
      <c r="D444" s="605" t="e" cm="1">
        <f t="array" aca="1" ref="D444" ca="1">INDIRECT("'"&amp;C444&amp;"'!L33")</f>
        <v>#REF!</v>
      </c>
      <c r="E444" s="605" t="s">
        <v>337</v>
      </c>
      <c r="F444" s="606" t="str">
        <f t="shared" si="8"/>
        <v>='900.2.1'!C$33$</v>
      </c>
      <c r="G444" s="608" t="e" cm="1">
        <f t="array" aca="1" ref="G444" ca="1">INDIRECT("'"&amp;C444&amp;"'!C33")</f>
        <v>#REF!</v>
      </c>
      <c r="H444" s="607"/>
      <c r="I444" s="607" t="e" cm="1">
        <f t="array" aca="1" ref="I444" ca="1">INDIRECT("'"&amp;C444&amp;"'!N53")</f>
        <v>#REF!</v>
      </c>
      <c r="J444" s="607" t="e" cm="1">
        <f t="array" aca="1" ref="J444" ca="1">INDIRECT("'"&amp;C444&amp;"'!N73")</f>
        <v>#REF!</v>
      </c>
      <c r="K444" s="607" t="e" cm="1">
        <f t="array" aca="1" ref="K444" ca="1">INDIRECT("'"&amp;C444&amp;"'!N83")</f>
        <v>#REF!</v>
      </c>
      <c r="L444" s="607" t="e" cm="1">
        <f t="array" aca="1" ref="L444" ca="1">INDIRECT("'"&amp;C444&amp;"'!N98")</f>
        <v>#REF!</v>
      </c>
      <c r="M444" s="607" t="e" cm="1">
        <f t="array" aca="1" ref="M444" ca="1">INDIRECT("'"&amp;C444&amp;"'!N100")</f>
        <v>#REF!</v>
      </c>
      <c r="N444" s="635" t="e" cm="1">
        <f t="array" aca="1" ref="N444" ca="1">INDIRECT("'"&amp;C444&amp;"'!N110")</f>
        <v>#REF!</v>
      </c>
      <c r="O444" s="248"/>
      <c r="P444" s="249"/>
    </row>
    <row r="445" spans="2:16" ht="65.099999999999994" customHeight="1">
      <c r="B445" s="543">
        <v>440</v>
      </c>
      <c r="C445" s="573" t="s">
        <v>777</v>
      </c>
      <c r="D445" s="605" t="e" cm="1">
        <f t="array" aca="1" ref="D445" ca="1">INDIRECT("'"&amp;C445&amp;"'!L33")</f>
        <v>#REF!</v>
      </c>
      <c r="E445" s="605" t="s">
        <v>337</v>
      </c>
      <c r="F445" s="606" t="str">
        <f t="shared" si="8"/>
        <v>='900.2.2'!C$33$</v>
      </c>
      <c r="G445" s="608" t="e" cm="1">
        <f t="array" aca="1" ref="G445" ca="1">INDIRECT("'"&amp;C445&amp;"'!C33")</f>
        <v>#REF!</v>
      </c>
      <c r="H445" s="607"/>
      <c r="I445" s="607" t="e" cm="1">
        <f t="array" aca="1" ref="I445" ca="1">INDIRECT("'"&amp;C445&amp;"'!N53")</f>
        <v>#REF!</v>
      </c>
      <c r="J445" s="607" t="e" cm="1">
        <f t="array" aca="1" ref="J445" ca="1">INDIRECT("'"&amp;C445&amp;"'!N73")</f>
        <v>#REF!</v>
      </c>
      <c r="K445" s="607" t="e" cm="1">
        <f t="array" aca="1" ref="K445" ca="1">INDIRECT("'"&amp;C445&amp;"'!N83")</f>
        <v>#REF!</v>
      </c>
      <c r="L445" s="607" t="e" cm="1">
        <f t="array" aca="1" ref="L445" ca="1">INDIRECT("'"&amp;C445&amp;"'!N98")</f>
        <v>#REF!</v>
      </c>
      <c r="M445" s="607" t="e" cm="1">
        <f t="array" aca="1" ref="M445" ca="1">INDIRECT("'"&amp;C445&amp;"'!N100")</f>
        <v>#REF!</v>
      </c>
      <c r="N445" s="635" t="e" cm="1">
        <f t="array" aca="1" ref="N445" ca="1">INDIRECT("'"&amp;C445&amp;"'!N110")</f>
        <v>#REF!</v>
      </c>
      <c r="O445" s="248"/>
      <c r="P445" s="249"/>
    </row>
    <row r="446" spans="2:16" ht="65.099999999999994" customHeight="1">
      <c r="B446" s="543">
        <v>441</v>
      </c>
      <c r="C446" s="573" t="s">
        <v>778</v>
      </c>
      <c r="D446" s="605" t="e" cm="1">
        <f t="array" aca="1" ref="D446" ca="1">INDIRECT("'"&amp;C446&amp;"'!L33")</f>
        <v>#REF!</v>
      </c>
      <c r="E446" s="605"/>
      <c r="F446" s="606"/>
      <c r="G446" s="608" t="e" cm="1">
        <f t="array" aca="1" ref="G446" ca="1">INDIRECT("'"&amp;C446&amp;"'!C33")</f>
        <v>#REF!</v>
      </c>
      <c r="H446" s="607"/>
      <c r="I446" s="607" t="e" cm="1">
        <f t="array" aca="1" ref="I446" ca="1">INDIRECT("'"&amp;C446&amp;"'!N53")</f>
        <v>#REF!</v>
      </c>
      <c r="J446" s="607" t="e" cm="1">
        <f t="array" aca="1" ref="J446" ca="1">INDIRECT("'"&amp;C446&amp;"'!N73")</f>
        <v>#REF!</v>
      </c>
      <c r="K446" s="607" t="e" cm="1">
        <f t="array" aca="1" ref="K446" ca="1">INDIRECT("'"&amp;C446&amp;"'!N83")</f>
        <v>#REF!</v>
      </c>
      <c r="L446" s="607" t="e" cm="1">
        <f t="array" aca="1" ref="L446" ca="1">INDIRECT("'"&amp;C446&amp;"'!N98")</f>
        <v>#REF!</v>
      </c>
      <c r="M446" s="607" t="e" cm="1">
        <f t="array" aca="1" ref="M446" ca="1">INDIRECT("'"&amp;C446&amp;"'!N100")</f>
        <v>#REF!</v>
      </c>
      <c r="N446" s="635" t="e" cm="1">
        <f t="array" aca="1" ref="N446" ca="1">INDIRECT("'"&amp;C446&amp;"'!N110")</f>
        <v>#REF!</v>
      </c>
      <c r="O446" s="248"/>
      <c r="P446" s="249"/>
    </row>
    <row r="447" spans="2:16" ht="50.1" customHeight="1">
      <c r="B447" s="543">
        <v>442</v>
      </c>
      <c r="C447" s="574" t="s">
        <v>779</v>
      </c>
      <c r="D447" s="605" t="e" cm="1">
        <f t="array" aca="1" ref="D447" ca="1">INDIRECT("'"&amp;C447&amp;"'!L33")</f>
        <v>#REF!</v>
      </c>
      <c r="E447" s="605" t="s">
        <v>337</v>
      </c>
      <c r="F447" s="606" t="str">
        <f>"='"&amp;C447&amp;"'!"&amp;E447</f>
        <v>='900.3.1'!C$33$</v>
      </c>
      <c r="G447" s="608" t="e" cm="1">
        <f t="array" aca="1" ref="G447" ca="1">INDIRECT("'"&amp;C447&amp;"'!C33")</f>
        <v>#REF!</v>
      </c>
      <c r="H447" s="607"/>
      <c r="I447" s="607" t="e" cm="1">
        <f t="array" aca="1" ref="I447" ca="1">INDIRECT("'"&amp;C447&amp;"'!N53")</f>
        <v>#REF!</v>
      </c>
      <c r="J447" s="607" t="e" cm="1">
        <f t="array" aca="1" ref="J447" ca="1">INDIRECT("'"&amp;C447&amp;"'!N73")</f>
        <v>#REF!</v>
      </c>
      <c r="K447" s="607" t="e" cm="1">
        <f t="array" aca="1" ref="K447" ca="1">INDIRECT("'"&amp;C447&amp;"'!N83")</f>
        <v>#REF!</v>
      </c>
      <c r="L447" s="607" t="e" cm="1">
        <f t="array" aca="1" ref="L447" ca="1">INDIRECT("'"&amp;C447&amp;"'!N98")</f>
        <v>#REF!</v>
      </c>
      <c r="M447" s="607" t="e" cm="1">
        <f t="array" aca="1" ref="M447" ca="1">INDIRECT("'"&amp;C447&amp;"'!N100")</f>
        <v>#REF!</v>
      </c>
      <c r="N447" s="635" t="e" cm="1">
        <f t="array" aca="1" ref="N447" ca="1">INDIRECT("'"&amp;C447&amp;"'!N110")</f>
        <v>#REF!</v>
      </c>
      <c r="O447" s="248"/>
      <c r="P447" s="249"/>
    </row>
    <row r="448" spans="2:16" ht="50.1" customHeight="1">
      <c r="B448" s="543">
        <v>443</v>
      </c>
      <c r="C448" s="574" t="s">
        <v>780</v>
      </c>
      <c r="D448" s="605" t="e" cm="1">
        <f t="array" aca="1" ref="D448" ca="1">INDIRECT("'"&amp;C448&amp;"'!L33")</f>
        <v>#REF!</v>
      </c>
      <c r="E448" s="605" t="s">
        <v>337</v>
      </c>
      <c r="F448" s="606" t="str">
        <f>"='"&amp;C448&amp;"'!"&amp;E448</f>
        <v>='900.3.2'!C$33$</v>
      </c>
      <c r="G448" s="608" t="e" cm="1">
        <f t="array" aca="1" ref="G448" ca="1">INDIRECT("'"&amp;C448&amp;"'!C33")</f>
        <v>#REF!</v>
      </c>
      <c r="H448" s="607"/>
      <c r="I448" s="607" t="e" cm="1">
        <f t="array" aca="1" ref="I448" ca="1">INDIRECT("'"&amp;C448&amp;"'!N53")</f>
        <v>#REF!</v>
      </c>
      <c r="J448" s="607" t="e" cm="1">
        <f t="array" aca="1" ref="J448" ca="1">INDIRECT("'"&amp;C448&amp;"'!N73")</f>
        <v>#REF!</v>
      </c>
      <c r="K448" s="607" t="e" cm="1">
        <f t="array" aca="1" ref="K448" ca="1">INDIRECT("'"&amp;C448&amp;"'!N83")</f>
        <v>#REF!</v>
      </c>
      <c r="L448" s="607" t="e" cm="1">
        <f t="array" aca="1" ref="L448" ca="1">INDIRECT("'"&amp;C448&amp;"'!N98")</f>
        <v>#REF!</v>
      </c>
      <c r="M448" s="607" t="e" cm="1">
        <f t="array" aca="1" ref="M448" ca="1">INDIRECT("'"&amp;C448&amp;"'!N100")</f>
        <v>#REF!</v>
      </c>
      <c r="N448" s="635" t="e" cm="1">
        <f t="array" aca="1" ref="N448" ca="1">INDIRECT("'"&amp;C448&amp;"'!N110")</f>
        <v>#REF!</v>
      </c>
      <c r="O448" s="248"/>
      <c r="P448" s="249"/>
    </row>
    <row r="449" spans="2:16" ht="50.1" customHeight="1">
      <c r="B449" s="543">
        <v>444</v>
      </c>
      <c r="C449" s="574" t="s">
        <v>781</v>
      </c>
      <c r="D449" s="605" t="e" cm="1">
        <f t="array" aca="1" ref="D449" ca="1">INDIRECT("'"&amp;C449&amp;"'!L33")</f>
        <v>#REF!</v>
      </c>
      <c r="E449" s="605" t="s">
        <v>337</v>
      </c>
      <c r="F449" s="606" t="str">
        <f>"='"&amp;C449&amp;"'!"&amp;E449</f>
        <v>='900.3.3'!C$33$</v>
      </c>
      <c r="G449" s="608" t="e" cm="1">
        <f t="array" aca="1" ref="G449" ca="1">INDIRECT("'"&amp;C449&amp;"'!C33")</f>
        <v>#REF!</v>
      </c>
      <c r="H449" s="607"/>
      <c r="I449" s="607" t="e" cm="1">
        <f t="array" aca="1" ref="I449" ca="1">INDIRECT("'"&amp;C449&amp;"'!N53")</f>
        <v>#REF!</v>
      </c>
      <c r="J449" s="607" t="e" cm="1">
        <f t="array" aca="1" ref="J449" ca="1">INDIRECT("'"&amp;C449&amp;"'!N73")</f>
        <v>#REF!</v>
      </c>
      <c r="K449" s="607" t="e" cm="1">
        <f t="array" aca="1" ref="K449" ca="1">INDIRECT("'"&amp;C449&amp;"'!N83")</f>
        <v>#REF!</v>
      </c>
      <c r="L449" s="607" t="e" cm="1">
        <f t="array" aca="1" ref="L449" ca="1">INDIRECT("'"&amp;C449&amp;"'!N98")</f>
        <v>#REF!</v>
      </c>
      <c r="M449" s="607" t="e" cm="1">
        <f t="array" aca="1" ref="M449" ca="1">INDIRECT("'"&amp;C449&amp;"'!N100")</f>
        <v>#REF!</v>
      </c>
      <c r="N449" s="635" t="e" cm="1">
        <f t="array" aca="1" ref="N449" ca="1">INDIRECT("'"&amp;C449&amp;"'!N110")</f>
        <v>#REF!</v>
      </c>
      <c r="O449" s="248"/>
      <c r="P449" s="249"/>
    </row>
    <row r="450" spans="2:16"/>
    <row r="451" spans="2:16"/>
    <row r="452" spans="2:16"/>
    <row r="453" spans="2:16"/>
    <row r="454" spans="2:16"/>
    <row r="455" spans="2:16"/>
    <row r="456" spans="2:16"/>
    <row r="457" spans="2:16"/>
    <row r="458" spans="2:16"/>
    <row r="459" spans="2:16"/>
    <row r="460" spans="2:16"/>
    <row r="461" spans="2:16"/>
    <row r="462" spans="2:16"/>
    <row r="463" spans="2:16"/>
    <row r="464" spans="2:16"/>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sheetData>
  <autoFilter ref="A5:P449" xr:uid="{00000000-0009-0000-0000-000003000000}"/>
  <mergeCells count="3">
    <mergeCell ref="B4:N4"/>
    <mergeCell ref="B1:N3"/>
    <mergeCell ref="P1:P5"/>
  </mergeCells>
  <phoneticPr fontId="42" type="noConversion"/>
  <hyperlinks>
    <hyperlink ref="C6" location="'200.1.1'!A1" display="200.1.1" xr:uid="{00000000-0004-0000-0300-000000000000}"/>
    <hyperlink ref="C8" location="'200.2.1'!A1" display="200.2.1" xr:uid="{00000000-0004-0000-0300-000001000000}"/>
    <hyperlink ref="C10" location="'201.7'!A1" display="'201.7'!A1" xr:uid="{00000000-0004-0000-0300-000002000000}"/>
    <hyperlink ref="C11" location="'201.8'!A1" display="'201.8'!A1" xr:uid="{00000000-0004-0000-0300-000003000000}"/>
    <hyperlink ref="C12" location="'201.9'!A1" display="'201.9'!A1" xr:uid="{00000000-0004-0000-0300-000004000000}"/>
    <hyperlink ref="C13" location="'201.10'!A1" display="'201.10'!A1" xr:uid="{00000000-0004-0000-0300-000005000000}"/>
    <hyperlink ref="C14" location="'201.11'!A1" display="'201.11'!A1" xr:uid="{00000000-0004-0000-0300-000006000000}"/>
    <hyperlink ref="C15" location="'201.14'!A1" display="'201.14'!A1" xr:uid="{00000000-0004-0000-0300-000007000000}"/>
    <hyperlink ref="C16" location="'201.15'!A1" display="'201.15'!A1" xr:uid="{00000000-0004-0000-0300-000008000000}"/>
    <hyperlink ref="C17" location="'201.16'!A1" display="'201.16'!A1" xr:uid="{00000000-0004-0000-0300-000009000000}"/>
    <hyperlink ref="C18" location="'201.19'!A1" display="'201.19'!A1" xr:uid="{00000000-0004-0000-0300-00000A000000}"/>
    <hyperlink ref="C19" location="'201.20'!A1" display="'201.20'!A1" xr:uid="{00000000-0004-0000-0300-00000B000000}"/>
    <hyperlink ref="C20" location="'201.21'!A1" display="'201.21'!A1" xr:uid="{00000000-0004-0000-0300-00000C000000}"/>
    <hyperlink ref="C21" location="'203.1'!A1" display="'203.1'!A1" xr:uid="{00000000-0004-0000-0300-00000D000000}"/>
    <hyperlink ref="C22" location="'203.2'!A1" display="'203.2'!A1" xr:uid="{00000000-0004-0000-0300-00000E000000}"/>
    <hyperlink ref="C23" location="'203.3'!A1" display="'203.3'!A1" xr:uid="{00000000-0004-0000-0300-00000F000000}"/>
    <hyperlink ref="C24" location="'203.4'!A1" display="'203.4'!A1" xr:uid="{00000000-0004-0000-0300-000010000000}"/>
    <hyperlink ref="C25" location="'203.5'!A1" display="'203.5'!A1" xr:uid="{00000000-0004-0000-0300-000011000000}"/>
    <hyperlink ref="C26" location="'203.6'!A1" display="'203.6'!A1" xr:uid="{00000000-0004-0000-0300-000012000000}"/>
    <hyperlink ref="C27" location="'203.7'!A1" display="'203.7'!A1" xr:uid="{00000000-0004-0000-0300-000013000000}"/>
    <hyperlink ref="C28" location="'203.8'!A1" display="'203.8'!A1" xr:uid="{00000000-0004-0000-0300-000014000000}"/>
    <hyperlink ref="C29" location="'203.9'!A1" display="'203.9'!A1" xr:uid="{00000000-0004-0000-0300-000015000000}"/>
    <hyperlink ref="C30" location="'203.10'!A1" display="'203.10'!A1" xr:uid="{00000000-0004-0000-0300-000016000000}"/>
    <hyperlink ref="C31" location="'203.11'!A1" display="'203.11'!A1" xr:uid="{00000000-0004-0000-0300-000017000000}"/>
    <hyperlink ref="C32" location="'203.12'!A1" display="'203.12'!A1" xr:uid="{00000000-0004-0000-0300-000018000000}"/>
    <hyperlink ref="C33" location="'210.1.1'!A1" display="'210.1.1'!A1" xr:uid="{00000000-0004-0000-0300-000019000000}"/>
    <hyperlink ref="C34" location="'210.1.2'!A1" display="'210.1.2'!A1" xr:uid="{00000000-0004-0000-0300-00001A000000}"/>
    <hyperlink ref="C35" location="'210.2.1'!A1" display="'210.2.1'!A1" xr:uid="{00000000-0004-0000-0300-00001B000000}"/>
    <hyperlink ref="C36" location="'210.2.2'!A1" display="'210.2.2'!A1" xr:uid="{00000000-0004-0000-0300-00001C000000}"/>
    <hyperlink ref="C37" location="'210.2.3'!A1" display="'210.2.3'!A1" xr:uid="{00000000-0004-0000-0300-00001D000000}"/>
    <hyperlink ref="C38" location="'210.2.4'!A1" display="'210.2.4'!A1" xr:uid="{00000000-0004-0000-0300-00001E000000}"/>
    <hyperlink ref="C39" location="'211.1'!A1" display="'211.1'!A1" xr:uid="{00000000-0004-0000-0300-00001F000000}"/>
    <hyperlink ref="C40" location="'220.1'!A1" display="'220.1'!A1" xr:uid="{00000000-0004-0000-0300-000020000000}"/>
    <hyperlink ref="C41" location="'221.1'!A1" display="'221.1'!A1" xr:uid="{00000000-0004-0000-0300-000021000000}"/>
    <hyperlink ref="C42" location="'221.2'!A1" display="'221.2'!A1" xr:uid="{00000000-0004-0000-0300-000022000000}"/>
    <hyperlink ref="C43" location="'223.1'!A1" display="'223.1'!A1" xr:uid="{00000000-0004-0000-0300-000023000000}"/>
    <hyperlink ref="C44" location="'223.2'!A1" display="'223.2'!A1" xr:uid="{00000000-0004-0000-0300-000024000000}"/>
    <hyperlink ref="C45" location="'223.3.1'!A1" display="'223.3.1'!A1" xr:uid="{00000000-0004-0000-0300-000025000000}"/>
    <hyperlink ref="C46" location="'223.3.2.1'!A1" display="'223.3.2.1'!A1" xr:uid="{00000000-0004-0000-0300-000026000000}"/>
    <hyperlink ref="C47" location="'223.3.2.2'!A1" display="'223.3.2.2'!A1" xr:uid="{00000000-0004-0000-0300-000027000000}"/>
    <hyperlink ref="C48" location="'223.3.2.3'!A1" display="'223.3.2.3'!A1" xr:uid="{00000000-0004-0000-0300-000028000000}"/>
    <hyperlink ref="C49" location="'223.3.3'!A1" display="'223.3.3'!A1" xr:uid="{00000000-0004-0000-0300-000029000000}"/>
    <hyperlink ref="C50" location="'230.1'!A1" display="'230.1'!A1" xr:uid="{00000000-0004-0000-0300-00002A000000}"/>
    <hyperlink ref="C51" location="'231.1.1'!A1" display="231.1.1" xr:uid="{00000000-0004-0000-0300-00002B000000}"/>
    <hyperlink ref="C53" location="'232.1'!A1" display="'232.1'!A1" xr:uid="{00000000-0004-0000-0300-00002C000000}"/>
    <hyperlink ref="C54" location="'233.1'!A1" display="'233.1'!A1" xr:uid="{00000000-0004-0000-0300-00002D000000}"/>
    <hyperlink ref="C55" location="'233.10'!A1" display="'233.10'!A1" xr:uid="{00000000-0004-0000-0300-00002E000000}"/>
    <hyperlink ref="C56" location="'234.1'!A1" display="'234.1'!A1" xr:uid="{00000000-0004-0000-0300-00002F000000}"/>
    <hyperlink ref="C57" location="'235.1'!A1" display="'235.1'!A1" xr:uid="{00000000-0004-0000-0300-000030000000}"/>
    <hyperlink ref="C58" location="'235.10'!A1" display="'235.10'!A1" xr:uid="{00000000-0004-0000-0300-000031000000}"/>
    <hyperlink ref="C59" location="'235.11'!A1" display="'235.11'!A1" xr:uid="{00000000-0004-0000-0300-000032000000}"/>
    <hyperlink ref="C60" location="'236.1'!A1" display="'236.1'!A1" xr:uid="{00000000-0004-0000-0300-000033000000}"/>
    <hyperlink ref="C61" location="'236.10'!A1" display="'236.10'!A1" xr:uid="{00000000-0004-0000-0300-000034000000}"/>
    <hyperlink ref="C76" location="'310.1'!A1" display="'310.1'!A1" xr:uid="{00000000-0004-0000-0300-000035000000}"/>
    <hyperlink ref="C77" location="'311.1'!A1" display="'311.1'!A1" xr:uid="{00000000-0004-0000-0300-000036000000}"/>
    <hyperlink ref="C78" location="'312.1'!A1" display="'312.1'!A1" xr:uid="{00000000-0004-0000-0300-000037000000}"/>
    <hyperlink ref="C79" location="'312.2'!A1" display="'312.2'!A1" xr:uid="{00000000-0004-0000-0300-000038000000}"/>
    <hyperlink ref="C80" location="'312.3'!A1" display="'312.3'!A1" xr:uid="{00000000-0004-0000-0300-000039000000}"/>
    <hyperlink ref="C81" location="'312.4'!A1" display="'312.4'!A1" xr:uid="{00000000-0004-0000-0300-00003A000000}"/>
    <hyperlink ref="C82" location="'320.1.1'!A1" display="'320.1.1'!A1" xr:uid="{00000000-0004-0000-0300-00003B000000}"/>
    <hyperlink ref="C83" location="'320.1.2'!A1" display="'320.1.2'!A1" xr:uid="{00000000-0004-0000-0300-00003C000000}"/>
    <hyperlink ref="C84" location="'320.2.1'!A1" display="'320.2.1'!A1" xr:uid="{00000000-0004-0000-0300-00003D000000}"/>
    <hyperlink ref="C85" location="'320.2.2'!A1" display="'320.2.2'!A1" xr:uid="{00000000-0004-0000-0300-00003E000000}"/>
    <hyperlink ref="C86" location="'320.3.1'!A1" display="'320.3.1'!A1" xr:uid="{00000000-0004-0000-0300-00003F000000}"/>
    <hyperlink ref="C87" location="'320.3.2'!A1" display="'320.3.2'!A1" xr:uid="{00000000-0004-0000-0300-000040000000}"/>
    <hyperlink ref="C88" location="'320.4.1'!A1" display="'320.4.1'!A1" xr:uid="{00000000-0004-0000-0300-000041000000}"/>
    <hyperlink ref="C89" location="'320.4.2'!A1" display="'320.4.2'!A1" xr:uid="{00000000-0004-0000-0300-000042000000}"/>
    <hyperlink ref="C90" location="'320.5.1'!A1" display="'320.5.1'!A1" xr:uid="{00000000-0004-0000-0300-000043000000}"/>
    <hyperlink ref="C91" location="'320.5.2'!A1" display="'320.5.2'!A1" xr:uid="{00000000-0004-0000-0300-000044000000}"/>
    <hyperlink ref="C92" location="'320.6.1'!A1" display="'320.6.1'!A1" xr:uid="{00000000-0004-0000-0300-000045000000}"/>
    <hyperlink ref="C93" location="'320.6.2'!A1" display="'320.6.2'!A1" xr:uid="{00000000-0004-0000-0300-000046000000}"/>
    <hyperlink ref="C106" location="'330.1.1'!A1" display="'330.1.1'!A1" xr:uid="{00000000-0004-0000-0300-000047000000}"/>
    <hyperlink ref="C107" location="'330.1.2'!A1" display="'330.1.2'!A1" xr:uid="{00000000-0004-0000-0300-000048000000}"/>
    <hyperlink ref="C108" location="'330.2.1'!A1" display="'330.2.1'!A1" xr:uid="{00000000-0004-0000-0300-000049000000}"/>
    <hyperlink ref="C109" location="'330.2.2'!A1" display="'330.2.2'!A1" xr:uid="{00000000-0004-0000-0300-00004A000000}"/>
    <hyperlink ref="C110" location="'330.3.1'!A1" display="'330.3.1'!A1" xr:uid="{00000000-0004-0000-0300-00004B000000}"/>
    <hyperlink ref="C111" location="'330.3.2'!A1" display="'330.3.2'!A1" xr:uid="{00000000-0004-0000-0300-00004C000000}"/>
    <hyperlink ref="C112" location="'330.4.1'!A1" display="'330.4.1'!A1" xr:uid="{00000000-0004-0000-0300-00004D000000}"/>
    <hyperlink ref="C113" location="'330.4.2'!A1" display="'330.4.2'!A1" xr:uid="{00000000-0004-0000-0300-00004E000000}"/>
    <hyperlink ref="C114" location="'330.5.1'!A1" display="'330.5.1'!A1" xr:uid="{00000000-0004-0000-0300-00004F000000}"/>
    <hyperlink ref="C115" location="'330.5.2'!A1" display="'330.5.2'!A1" xr:uid="{00000000-0004-0000-0300-000050000000}"/>
    <hyperlink ref="C116" location="'330.6.1'!A1" display="'330.6.1'!A1" xr:uid="{00000000-0004-0000-0300-000051000000}"/>
    <hyperlink ref="C117" location="'330.6.2'!A1" display="'330.6.2'!A1" xr:uid="{00000000-0004-0000-0300-000052000000}"/>
    <hyperlink ref="C118" location="'340.1'!A1" display="'340.1'!A1" xr:uid="{00000000-0004-0000-0300-000053000000}"/>
    <hyperlink ref="C119" location="'340.2'!A1" display="'340.2'!A1" xr:uid="{00000000-0004-0000-0300-000054000000}"/>
    <hyperlink ref="C120" location="'340.3'!A1" display="'340.3'!A1" xr:uid="{00000000-0004-0000-0300-000055000000}"/>
    <hyperlink ref="C123" location="'350.1'!A1" display="350.1" xr:uid="{00000000-0004-0000-0300-000056000000}"/>
    <hyperlink ref="C124" location="'350.2'!A1" display="350.2" xr:uid="{00000000-0004-0000-0300-000057000000}"/>
    <hyperlink ref="C125" location="'350.3'!A1" display="350.3" xr:uid="{00000000-0004-0000-0300-000058000000}"/>
    <hyperlink ref="C126" location="'350.4'!A1" display="350.4" xr:uid="{00000000-0004-0000-0300-000059000000}"/>
    <hyperlink ref="C132" location="'410.1'!A1" display="'410.1'!A1" xr:uid="{00000000-0004-0000-0300-00005A000000}"/>
    <hyperlink ref="C133" location="'410.2'!A1" display="'410.2'!A1" xr:uid="{00000000-0004-0000-0300-00005B000000}"/>
    <hyperlink ref="C134" location="'410.3'!A1" display="'410.3'!A1" xr:uid="{00000000-0004-0000-0300-00005C000000}"/>
    <hyperlink ref="C135" location="'411.1'!A1" display="411.1" xr:uid="{00000000-0004-0000-0300-00005D000000}"/>
    <hyperlink ref="C136" location="'411.2'!A1" display="411.2" xr:uid="{00000000-0004-0000-0300-00005E000000}"/>
    <hyperlink ref="C137" location="'411.3'!A1" display="411.3" xr:uid="{00000000-0004-0000-0300-00005F000000}"/>
    <hyperlink ref="C138" location="'411.4'!A1" display="411.4" xr:uid="{00000000-0004-0000-0300-000060000000}"/>
    <hyperlink ref="C141" location="'413.1'!A1" display="'413.1'!A1" xr:uid="{00000000-0004-0000-0300-000061000000}"/>
    <hyperlink ref="C142" location="'413.2'!A1" display="'413.2'!A1" xr:uid="{00000000-0004-0000-0300-000062000000}"/>
    <hyperlink ref="C143" location="'413.3'!A1" display="'413.3'!A1" xr:uid="{00000000-0004-0000-0300-000063000000}"/>
    <hyperlink ref="C144" location="'414.1'!A1" display="'414.1'!A1" xr:uid="{00000000-0004-0000-0300-000064000000}"/>
    <hyperlink ref="C145" location="'414.2'!A1" display="'414.2'!A1" xr:uid="{00000000-0004-0000-0300-000065000000}"/>
    <hyperlink ref="C146" location="'414.3'!A1" display="'414.3'!A1" xr:uid="{00000000-0004-0000-0300-000066000000}"/>
    <hyperlink ref="C147" location="'414.4'!A1" display="'414.4'!A1" xr:uid="{00000000-0004-0000-0300-000067000000}"/>
    <hyperlink ref="C148" location="'414.5'!A1" display="'414.5'!A1" xr:uid="{00000000-0004-0000-0300-000068000000}"/>
    <hyperlink ref="C149" location="'414.6'!A1" display="'414.6'!A1" xr:uid="{00000000-0004-0000-0300-000069000000}"/>
    <hyperlink ref="C150" location="'415.1'!A1" display="'415.1'!A1" xr:uid="{00000000-0004-0000-0300-00006A000000}"/>
    <hyperlink ref="C151" location="'415.2'!A1" display="415.2" xr:uid="{00000000-0004-0000-0300-00006B000000}"/>
    <hyperlink ref="C152" location="'415.3'!A1" display="415.3" xr:uid="{00000000-0004-0000-0300-00006C000000}"/>
    <hyperlink ref="C153" location="'415.4'!A1" display="415.4" xr:uid="{00000000-0004-0000-0300-00006D000000}"/>
    <hyperlink ref="C155" location="'420.1'!A1" display="'420.1'!A1" xr:uid="{00000000-0004-0000-0300-00006E000000}"/>
    <hyperlink ref="C156" location="'420.2'!A1" display="'420.2'!A1" xr:uid="{00000000-0004-0000-0300-00006F000000}"/>
    <hyperlink ref="C157" location="'420.3'!A1" display="'420.3'!A1" xr:uid="{00000000-0004-0000-0300-000070000000}"/>
    <hyperlink ref="C158" location="'421.1'!A1" display="'421.1'!A1" xr:uid="{00000000-0004-0000-0300-000071000000}"/>
    <hyperlink ref="C159" location="'421.2'!A1" display="'421.2'!A1" xr:uid="{00000000-0004-0000-0300-000072000000}"/>
    <hyperlink ref="C160" location="'421.3'!A1" display="'421.3'!A1" xr:uid="{00000000-0004-0000-0300-000073000000}"/>
    <hyperlink ref="C161" location="'421.4'!A1" display="'421.4'!A1" xr:uid="{00000000-0004-0000-0300-000074000000}"/>
    <hyperlink ref="C162" location="'430.1.1'!A1" display="'430.1.1'!A1" xr:uid="{00000000-0004-0000-0300-000075000000}"/>
    <hyperlink ref="C163" location="'430.1.2'!A1" display="'430.1.2'!A1" xr:uid="{00000000-0004-0000-0300-000076000000}"/>
    <hyperlink ref="C164" location="'430.2.1'!A1" display="'430.2.1'!A1" xr:uid="{00000000-0004-0000-0300-000077000000}"/>
    <hyperlink ref="C165" location="'430.2.2'!A1" display="'430.2.2'!A1" xr:uid="{00000000-0004-0000-0300-000078000000}"/>
    <hyperlink ref="C170" location="'432.1'!A1" display="'432.1'!A1" xr:uid="{00000000-0004-0000-0300-000079000000}"/>
    <hyperlink ref="C171" location="'432.2'!A1" display="'432.2'!A1" xr:uid="{00000000-0004-0000-0300-00007A000000}"/>
    <hyperlink ref="C172" location="'433.1'!A1" display="'433.1'!A1" xr:uid="{00000000-0004-0000-0300-00007B000000}"/>
    <hyperlink ref="C173" location="'433.2'!A1" display="'433.2'!A1" xr:uid="{00000000-0004-0000-0300-00007C000000}"/>
    <hyperlink ref="C174" location="'433.3'!A1" display="'433.3'!A1" xr:uid="{00000000-0004-0000-0300-00007D000000}"/>
    <hyperlink ref="C175" location="'433.4'!A1" display="'433.4'!A1" xr:uid="{00000000-0004-0000-0300-00007E000000}"/>
    <hyperlink ref="C176" location="'433.5'!A1" display="'433.5'!A1" xr:uid="{00000000-0004-0000-0300-00007F000000}"/>
    <hyperlink ref="C177" location="'433.6'!A1" display="'433.6'!A1" xr:uid="{00000000-0004-0000-0300-000080000000}"/>
    <hyperlink ref="C178" location="'433.7'!A1" display="'433.7'!A1" xr:uid="{00000000-0004-0000-0300-000081000000}"/>
    <hyperlink ref="C179" location="'433.8'!A1" display="'433.8'!A1" xr:uid="{00000000-0004-0000-0300-000082000000}"/>
    <hyperlink ref="C180" location="'440.1'!A1" display="'440.1'!A1" xr:uid="{00000000-0004-0000-0300-000083000000}"/>
    <hyperlink ref="C181" location="'440.2'!A1" display="'440.2'!A1" xr:uid="{00000000-0004-0000-0300-000084000000}"/>
    <hyperlink ref="C182" location="'440.3'!A1" display="'440.3'!A1" xr:uid="{00000000-0004-0000-0300-000085000000}"/>
    <hyperlink ref="C183" location="'440.4.1'!A1" display="'440.4.1'!A1" xr:uid="{00000000-0004-0000-0300-000086000000}"/>
    <hyperlink ref="C184" location="'440.4.2'!A1" display="'440.4.2'!A1" xr:uid="{00000000-0004-0000-0300-000087000000}"/>
    <hyperlink ref="C194" location="'450.1P'!A1" display="450.1P" xr:uid="{00000000-0004-0000-0300-000088000000}"/>
    <hyperlink ref="C196" location="'450.2P'!A1" display="450.2P" xr:uid="{00000000-0004-0000-0300-000089000000}"/>
    <hyperlink ref="C198" location="'450.3P'!A1" display="450.3P" xr:uid="{00000000-0004-0000-0300-00008A000000}"/>
    <hyperlink ref="C200" location="'450.4P'!A1" display="450.4P" xr:uid="{00000000-0004-0000-0300-00008B000000}"/>
    <hyperlink ref="C202" location="'450.5P'!A1" display="450.5P" xr:uid="{00000000-0004-0000-0300-00008C000000}"/>
    <hyperlink ref="C204" location="'450.6P'!A1" display="450.6P" xr:uid="{00000000-0004-0000-0300-00008D000000}"/>
    <hyperlink ref="C206" location="'450.7P'!A1" display="450.7P" xr:uid="{00000000-0004-0000-0300-00008E000000}"/>
    <hyperlink ref="C207" location="'450.8'!A1" display="450.8" xr:uid="{00000000-0004-0000-0300-00008F000000}"/>
    <hyperlink ref="C208" location="'450.10'!A1" display="450.10" xr:uid="{00000000-0004-0000-0300-000090000000}"/>
    <hyperlink ref="C209" location="'450.11'!A1" display="450.11" xr:uid="{00000000-0004-0000-0300-000091000000}"/>
    <hyperlink ref="C210" location="'450.12'!A1" display="450.12" xr:uid="{00000000-0004-0000-0300-000092000000}"/>
    <hyperlink ref="C213" location="'451.1P'!A1" display="451.1P" xr:uid="{00000000-0004-0000-0300-000093000000}"/>
    <hyperlink ref="C215" location="'451.2P'!A1" display="451.2P" xr:uid="{00000000-0004-0000-0300-000094000000}"/>
    <hyperlink ref="C217" location="'451.3P'!A1" display="451.3P" xr:uid="{00000000-0004-0000-0300-000095000000}"/>
    <hyperlink ref="C218" location="'451.4'!A1" display="451.4" xr:uid="{00000000-0004-0000-0300-000096000000}"/>
    <hyperlink ref="C220" location="'452.1P'!A1" display="452.1P" xr:uid="{00000000-0004-0000-0300-000097000000}"/>
    <hyperlink ref="C222" location="'452.2P'!A1" display="452.2P" xr:uid="{00000000-0004-0000-0300-000098000000}"/>
    <hyperlink ref="C224" location="'452.3P'!A1" display="452.3P" xr:uid="{00000000-0004-0000-0300-000099000000}"/>
    <hyperlink ref="C226" location="'452.4P'!A1" display="452.4P" xr:uid="{00000000-0004-0000-0300-00009A000000}"/>
    <hyperlink ref="C228" location="'453.1P'!A1" display="453.1P" xr:uid="{00000000-0004-0000-0300-00009B000000}"/>
    <hyperlink ref="C232" location="'460.1.1'!A1" display="'460.1.1'!A1" xr:uid="{00000000-0004-0000-0300-00009C000000}"/>
    <hyperlink ref="C233" location="'460.1.2'!A1" display="'460.1.2'!A1" xr:uid="{00000000-0004-0000-0300-00009D000000}"/>
    <hyperlink ref="C234" location="'461.1'!A1" display="'461.1'!A1" xr:uid="{00000000-0004-0000-0300-00009E000000}"/>
    <hyperlink ref="C235" location="'461.2'!A1" display="'461.2'!A1" xr:uid="{00000000-0004-0000-0300-00009F000000}"/>
    <hyperlink ref="C236" location="'462.1.1'!A1" display="'462.1.1'!A1" xr:uid="{00000000-0004-0000-0300-0000A0000000}"/>
    <hyperlink ref="C237" location="'462.1.2'!A1" display="'462.1.2'!A1" xr:uid="{00000000-0004-0000-0300-0000A1000000}"/>
    <hyperlink ref="C238" location="'462.2.1 '!A1" display="462.2.1 " xr:uid="{00000000-0004-0000-0300-0000A2000000}"/>
    <hyperlink ref="C239" location="'462.2.2'!A1" display="'462.2.2'!A1" xr:uid="{00000000-0004-0000-0300-0000A3000000}"/>
    <hyperlink ref="C240" location="'464.1.1'!A1" display="464.1.1" xr:uid="{00000000-0004-0000-0300-0000A4000000}"/>
    <hyperlink ref="C241" location="'464.1.2'!A1" display="464.1.2" xr:uid="{00000000-0004-0000-0300-0000A5000000}"/>
    <hyperlink ref="C242" location="'465.1'!A1" display="'465.1'!A1" xr:uid="{00000000-0004-0000-0300-0000A6000000}"/>
    <hyperlink ref="C243" location="'465.2'!A1" display="'465.2'!A1" xr:uid="{00000000-0004-0000-0300-0000A7000000}"/>
    <hyperlink ref="C244" location="'466.1'!A1" display="'466.1'!A1" xr:uid="{00000000-0004-0000-0300-0000A8000000}"/>
    <hyperlink ref="C245" location="'466.2'!A1" display="'466.2'!A1" xr:uid="{00000000-0004-0000-0300-0000A9000000}"/>
    <hyperlink ref="C249" location="'500.1.1'!A1" display="'500.1.1'!A1" xr:uid="{00000000-0004-0000-0300-0000AA000000}"/>
    <hyperlink ref="C250" location="'500.1.2'!A1" display="'500.1.2'!A1" xr:uid="{00000000-0004-0000-0300-0000AB000000}"/>
    <hyperlink ref="C251" location="'500.2'!A1" display="'500.2'!A1" xr:uid="{00000000-0004-0000-0300-0000AC000000}"/>
    <hyperlink ref="C252" location="'501.1'!A1" display="501.1.1" xr:uid="{00000000-0004-0000-0300-0000AD000000}"/>
    <hyperlink ref="C253" location="'501.10'!A1" display="501.10" xr:uid="{00000000-0004-0000-0300-0000AE000000}"/>
    <hyperlink ref="C254" location="'501.20'!A1" display="501.20" xr:uid="{00000000-0004-0000-0300-0000AF000000}"/>
    <hyperlink ref="C255" location="'505.1'!A1" display="'505.1'!A1" xr:uid="{00000000-0004-0000-0300-0000B0000000}"/>
    <hyperlink ref="C256" location="'510.1'!A1" display="'510.1'!A1" xr:uid="{00000000-0004-0000-0300-0000B1000000}"/>
    <hyperlink ref="C257" location="'600.1.1'!A1" display="'600.1.1'!A1" xr:uid="{00000000-0004-0000-0300-0000B2000000}"/>
    <hyperlink ref="C258" location="'600.2.1'!A1" display="'600.2.1'!A1" xr:uid="{00000000-0004-0000-0300-0000B3000000}"/>
    <hyperlink ref="C259" location="'600.2.2'!A1" display="'600.2.2'!A1" xr:uid="{00000000-0004-0000-0300-0000B4000000}"/>
    <hyperlink ref="C260" location="'600.2.3'!A1" display="'600.2.3'!A1" xr:uid="{00000000-0004-0000-0300-0000B5000000}"/>
    <hyperlink ref="C261" location="'600.2.4'!A1" display="'600.2.4'!A1" xr:uid="{00000000-0004-0000-0300-0000B6000000}"/>
    <hyperlink ref="C262" location="'610.1'!A1" display="'610.1'!A1" xr:uid="{00000000-0004-0000-0300-0000B7000000}"/>
    <hyperlink ref="C263" location="'610.2'!A1" display="'610.2'!A1" xr:uid="{00000000-0004-0000-0300-0000B8000000}"/>
    <hyperlink ref="C264" location="'610.3'!A1" display="610.3" xr:uid="{00000000-0004-0000-0300-0000B9000000}"/>
    <hyperlink ref="C265" location="'610.4'!A1" display="610.4" xr:uid="{00000000-0004-0000-0300-0000BA000000}"/>
    <hyperlink ref="C266" location="'610.5'!A1" display="'610.5'!A1" xr:uid="{00000000-0004-0000-0300-0000BB000000}"/>
    <hyperlink ref="C267" location="'610.6'!A1" display="'610.6'!A1" xr:uid="{00000000-0004-0000-0300-0000BC000000}"/>
    <hyperlink ref="C276" location="'620.1'!A1" display="620.1" xr:uid="{00000000-0004-0000-0300-0000BD000000}"/>
    <hyperlink ref="C277" location="'620.2'!A1" display="'620.2'!A1" xr:uid="{00000000-0004-0000-0300-0000BE000000}"/>
    <hyperlink ref="C278" location="'620.3'!A1" display="'620.3'!A1" xr:uid="{00000000-0004-0000-0300-0000BF000000}"/>
    <hyperlink ref="C279" location="'621.1.1'!A1" display="'621.1.1'!A1" xr:uid="{00000000-0004-0000-0300-0000C0000000}"/>
    <hyperlink ref="C280" location="'621.1.2'!A1" display="'621.1.2'!A1" xr:uid="{00000000-0004-0000-0300-0000C1000000}"/>
    <hyperlink ref="C281" location="'621.2'!A1" display="'621.2'!A1" xr:uid="{00000000-0004-0000-0300-0000C2000000}"/>
    <hyperlink ref="C282" location="'621.3'!A1" display="'621.3'!A1" xr:uid="{00000000-0004-0000-0300-0000C3000000}"/>
    <hyperlink ref="C283" location="'621.4'!A1" display="'621.4'!A1" xr:uid="{00000000-0004-0000-0300-0000C4000000}"/>
    <hyperlink ref="C284" location="'621.5'!A1" display="621.5" xr:uid="{00000000-0004-0000-0300-0000C5000000}"/>
    <hyperlink ref="C285" location="'621.5P'!A1" display="621.5P" xr:uid="{00000000-0004-0000-0300-0000C6000000}"/>
    <hyperlink ref="C286" location="'621.6'!A1" display="621.6" xr:uid="{00000000-0004-0000-0300-0000C7000000}"/>
    <hyperlink ref="C287" location="'621.7'!A1" display="'621.7'!A1" xr:uid="{00000000-0004-0000-0300-0000C8000000}"/>
    <hyperlink ref="C289" location="'622.1'!A1" display="'622.1'!A1" xr:uid="{00000000-0004-0000-0300-0000C9000000}"/>
    <hyperlink ref="C290" location="'622.2'!A1" display="'622.2'!A1" xr:uid="{00000000-0004-0000-0300-0000CA000000}"/>
    <hyperlink ref="C291" location="'622.3'!A1" display="'622.3'!A1" xr:uid="{00000000-0004-0000-0300-0000CB000000}"/>
    <hyperlink ref="C292" location="'622.4'!A1" display="'622.4'!A1" xr:uid="{00000000-0004-0000-0300-0000CC000000}"/>
    <hyperlink ref="C293" location="'622.5'!A1" display="'622.5'!A1" xr:uid="{00000000-0004-0000-0300-0000CD000000}"/>
    <hyperlink ref="C294" location="'623.1'!A1" display="'623.1'!A1" xr:uid="{00000000-0004-0000-0300-0000CE000000}"/>
    <hyperlink ref="C295" location="'623.2'!A1" display="'623.2'!A1" xr:uid="{00000000-0004-0000-0300-0000CF000000}"/>
    <hyperlink ref="C296" location="'630.1.1'!A1" display="630.1.1" xr:uid="{00000000-0004-0000-0300-0000D0000000}"/>
    <hyperlink ref="C297" location="'630.1.2'!A1" display="630.1.2" xr:uid="{00000000-0004-0000-0300-0000D1000000}"/>
    <hyperlink ref="C298" location="'630.1.3.1'!A1" display="630.1.3.1" xr:uid="{00000000-0004-0000-0300-0000D2000000}"/>
    <hyperlink ref="C299" location="'630.1.3.2'!A1" display="630.1.3.2" xr:uid="{00000000-0004-0000-0300-0000D3000000}"/>
    <hyperlink ref="C300" location="'630.1.4.1'!A1" display="630.1.4.1" xr:uid="{00000000-0004-0000-0300-0000D4000000}"/>
    <hyperlink ref="C301" location="'630.1.4.2'!A1" display="630.1.4.2" xr:uid="{00000000-0004-0000-0300-0000D5000000}"/>
    <hyperlink ref="C302" location="'630.1.5.1'!A1" display="630.1.5.1" xr:uid="{00000000-0004-0000-0300-0000D6000000}"/>
    <hyperlink ref="C306" location="'632.1.2'!A1" display="632.1.2" xr:uid="{00000000-0004-0000-0300-0000D7000000}"/>
    <hyperlink ref="C307" location="'640.1'!A1" display="'640.1'!A1" xr:uid="{00000000-0004-0000-0300-0000D8000000}"/>
    <hyperlink ref="C308" location="'640.2'!A1" display="'640.2'!A1" xr:uid="{00000000-0004-0000-0300-0000D9000000}"/>
    <hyperlink ref="C309" location="'641.1'!A1" display="'641.1'!A1" xr:uid="{00000000-0004-0000-0300-0000DA000000}"/>
    <hyperlink ref="C310" location="'642.1'!A1" display="642.1" xr:uid="{00000000-0004-0000-0300-0000DB000000}"/>
    <hyperlink ref="C311" location="'642.2.1'!A1" display="'642.2.1'!A1" xr:uid="{00000000-0004-0000-0300-0000DC000000}"/>
    <hyperlink ref="C312" location="'642.2.2'!A1" display="'642.2.2'!A1" xr:uid="{00000000-0004-0000-0300-0000DD000000}"/>
    <hyperlink ref="C313" location="'650.2'!A1" display="'650.2'!A1" xr:uid="{00000000-0004-0000-0300-0000DE000000}"/>
    <hyperlink ref="C314" location="'650.3'!A1" display="650.3" xr:uid="{00000000-0004-0000-0300-0000DF000000}"/>
    <hyperlink ref="C315" location="'650.4'!A1" display="'650.4'!A1" xr:uid="{00000000-0004-0000-0300-0000E0000000}"/>
    <hyperlink ref="C316" location="'660.1.1'!A1" display="660.1.1" xr:uid="{00000000-0004-0000-0300-0000E1000000}"/>
    <hyperlink ref="C317" location="'660.1.2'!A1" display="660.1.2" xr:uid="{00000000-0004-0000-0300-0000E2000000}"/>
    <hyperlink ref="C318" location="'660.1.3'!A1" display="660.1.3" xr:uid="{00000000-0004-0000-0300-0000E3000000}"/>
    <hyperlink ref="C319" location="'660.1.4'!A1" display="660.1.4" xr:uid="{00000000-0004-0000-0300-0000E4000000}"/>
    <hyperlink ref="C320" location="'661.1.1'!A1" display="661.1.1" xr:uid="{00000000-0004-0000-0300-0000E5000000}"/>
    <hyperlink ref="C321" location="'661.1.2'!A1" display="661.1.2" xr:uid="{00000000-0004-0000-0300-0000E6000000}"/>
    <hyperlink ref="C322" location="'661.1.3'!A1" display="661.1.3" xr:uid="{00000000-0004-0000-0300-0000E7000000}"/>
    <hyperlink ref="C323" location="'662.1'!A1" display="'662.1'!A1" xr:uid="{00000000-0004-0000-0300-0000E8000000}"/>
    <hyperlink ref="C324" location="'662.2'!A1" display="'662.2'!A1" xr:uid="{00000000-0004-0000-0300-0000E9000000}"/>
    <hyperlink ref="C325" location="'663.1'!A1" display="'663.1'!A1" xr:uid="{00000000-0004-0000-0300-0000EA000000}"/>
    <hyperlink ref="C326" location="'670.1'!A1" display="'670.1'!A1" xr:uid="{00000000-0004-0000-0300-0000EB000000}"/>
    <hyperlink ref="C327" location="'670.2'!A1" display="'670.2'!A1" xr:uid="{00000000-0004-0000-0300-0000EC000000}"/>
    <hyperlink ref="C328" location="'670.3'!A1" display="'670.3'!A1" xr:uid="{00000000-0004-0000-0300-0000ED000000}"/>
    <hyperlink ref="C329" location="'670.5'!A1" display="'670.5'!A1" xr:uid="{00000000-0004-0000-0300-0000EE000000}"/>
    <hyperlink ref="C331" location="'671.1'!A1" display="'671.1'!A1" xr:uid="{00000000-0004-0000-0300-0000EF000000}"/>
    <hyperlink ref="C332" location="'671.2'!A1" display="'671.2'!A1" xr:uid="{00000000-0004-0000-0300-0000F0000000}"/>
    <hyperlink ref="C333" location="'671.3'!A1" display="'671.3'!A1" xr:uid="{00000000-0004-0000-0300-0000F1000000}"/>
    <hyperlink ref="C334" location="'671.4'!A1" display="'671.4'!A1" xr:uid="{00000000-0004-0000-0300-0000F2000000}"/>
    <hyperlink ref="C335" location="'672.1'!A1" display="'672.1'!A1" xr:uid="{00000000-0004-0000-0300-0000F3000000}"/>
    <hyperlink ref="C336" location="'672.2'!A1" display="'672.2'!A1" xr:uid="{00000000-0004-0000-0300-0000F4000000}"/>
    <hyperlink ref="C337" location="'672.3'!A1" display="'672.3'!A1" xr:uid="{00000000-0004-0000-0300-0000F5000000}"/>
    <hyperlink ref="C338" location="'672.4'!A1" display="'672.4'!A1" xr:uid="{00000000-0004-0000-0300-0000F6000000}"/>
    <hyperlink ref="C339" location="'673.1.1'!A1" display="'673.1.1'!A1" xr:uid="{00000000-0004-0000-0300-0000F7000000}"/>
    <hyperlink ref="C340" location="'673.1.2'!A1" display="'673.1.2'!A1" xr:uid="{00000000-0004-0000-0300-0000F8000000}"/>
    <hyperlink ref="C341" location="'673.2'!A1" display="'673.2'!A1" xr:uid="{00000000-0004-0000-0300-0000F9000000}"/>
    <hyperlink ref="C342" location="'673.3.1'!A1" display="'673.3.1'!A1" xr:uid="{00000000-0004-0000-0300-0000FA000000}"/>
    <hyperlink ref="C343" location="'673.3.2'!A1" display="'673.3.2'!A1" xr:uid="{00000000-0004-0000-0300-0000FB000000}"/>
    <hyperlink ref="C344" location="'673.3.3'!A1" display="'673.3.3'!A1" xr:uid="{00000000-0004-0000-0300-0000FC000000}"/>
    <hyperlink ref="C345" location="'674.1'!A1" display="'674.1'!A1" xr:uid="{00000000-0004-0000-0300-0000FD000000}"/>
    <hyperlink ref="C346" location="'674.2'!A1" display="'674.2'!A1" xr:uid="{00000000-0004-0000-0300-0000FE000000}"/>
    <hyperlink ref="C347" location="'680.1'!A1" display="'680.1'!A1" xr:uid="{00000000-0004-0000-0300-0000FF000000}"/>
    <hyperlink ref="C348" location="'680.2'!A1" display="'680.2'!A1" xr:uid="{00000000-0004-0000-0300-000000010000}"/>
    <hyperlink ref="C349" location="'680.3'!A1" display="'680.3'!A1" xr:uid="{00000000-0004-0000-0300-000001010000}"/>
    <hyperlink ref="C350" location="'681.1'!A1" display="681.1" xr:uid="{00000000-0004-0000-0300-000002010000}"/>
    <hyperlink ref="C351" location="'681.2'!A1" display="'681.2'!A1" xr:uid="{00000000-0004-0000-0300-000003010000}"/>
    <hyperlink ref="C352" location="'681.3'!A1" display="'681.3'!A1" xr:uid="{00000000-0004-0000-0300-000004010000}"/>
    <hyperlink ref="C353" location="'681.4'!A1" display="'681.4'!A1" xr:uid="{00000000-0004-0000-0300-000005010000}"/>
    <hyperlink ref="C354" location="'681.5'!A1" display="681.5" xr:uid="{00000000-0004-0000-0300-000006010000}"/>
    <hyperlink ref="C355" location="'683.1'!A1" display="'683.1'!A1" xr:uid="{00000000-0004-0000-0300-000007010000}"/>
    <hyperlink ref="C356" location="'683.2'!A1" display="'683.2'!A1" xr:uid="{00000000-0004-0000-0300-000008010000}"/>
    <hyperlink ref="C357" location="'683.3'!A1" display="'683.3'!A1" xr:uid="{00000000-0004-0000-0300-000009010000}"/>
    <hyperlink ref="C358" location="'683.4'!A1" display="'683.4'!A1" xr:uid="{00000000-0004-0000-0300-00000A010000}"/>
    <hyperlink ref="C359" location="'683.5'!A1" display="'683.5'!A1" xr:uid="{00000000-0004-0000-0300-00000B010000}"/>
    <hyperlink ref="C368" location="'690.1.3'!A1" display="690.1.3" xr:uid="{00000000-0004-0000-0300-00000C010000}"/>
    <hyperlink ref="C367" location="'690.1.2'!A1" display="690.1.2" xr:uid="{00000000-0004-0000-0300-00000D010000}"/>
    <hyperlink ref="C369" location="'700.1'!A1" display="'700.1'!A1" xr:uid="{00000000-0004-0000-0300-00000E010000}"/>
    <hyperlink ref="C370" location="'700.2'!A1" display="'700.2'!A1" xr:uid="{00000000-0004-0000-0300-00000F010000}"/>
    <hyperlink ref="C371" location="'700.3'!A1" display="'700.3'!A1" xr:uid="{00000000-0004-0000-0300-000010010000}"/>
    <hyperlink ref="C372" location="'700.4'!A1" display="'700.4'!A1" xr:uid="{00000000-0004-0000-0300-000011010000}"/>
    <hyperlink ref="C373" location="'701.1.1'!A1" display="'701.1.1'!A1" xr:uid="{00000000-0004-0000-0300-000012010000}"/>
    <hyperlink ref="C374" location="'701.1.2'!A1" display="'701.1.2'!A1" xr:uid="{00000000-0004-0000-0300-000013010000}"/>
    <hyperlink ref="C385" location="'710.1.1'!A1" display="710.1.1" xr:uid="{00000000-0004-0000-0300-000014010000}"/>
    <hyperlink ref="C386" location="'710.1.2'!A1" display="710.1.2" xr:uid="{00000000-0004-0000-0300-000015010000}"/>
    <hyperlink ref="C387" location="'710.1.3'!A1" display="'710.1.3'!A1" xr:uid="{00000000-0004-0000-0300-000016010000}"/>
    <hyperlink ref="C388" location="'710.1.4'!A1" display="'710.1.4'!A1" xr:uid="{00000000-0004-0000-0300-000017010000}"/>
    <hyperlink ref="C389" location="'710.1.5'!A1" display="'710.1.5'!A1" xr:uid="{00000000-0004-0000-0300-000018010000}"/>
    <hyperlink ref="C390" location="'710.2.1'!A1" display="'710.2.1'!A1" xr:uid="{00000000-0004-0000-0300-000019010000}"/>
    <hyperlink ref="C391" location="'710.2.2'!A1" display="'710.2.2'!A1" xr:uid="{00000000-0004-0000-0300-00001A010000}"/>
    <hyperlink ref="C392" location="'710.2.3'!A1" display="'710.2.3'!A1" xr:uid="{00000000-0004-0000-0300-00001B010000}"/>
    <hyperlink ref="C393" location="'730.1.1'!A1" display="'730.1.1'!A1" xr:uid="{00000000-0004-0000-0300-00001C010000}"/>
    <hyperlink ref="C394" location="'730.2'!A1" display="'730.2'!A1" xr:uid="{00000000-0004-0000-0300-00001D010000}"/>
    <hyperlink ref="C395" location="'730.3'!A1" display="'730.3'!A1" xr:uid="{00000000-0004-0000-0300-00001E010000}"/>
    <hyperlink ref="C397" location="'731.1'!A1" display="'731.1'!A1" xr:uid="{00000000-0004-0000-0300-00001F010000}"/>
    <hyperlink ref="C398" location="'731.2'!A1" display="'731.2'!A1" xr:uid="{00000000-0004-0000-0300-000020010000}"/>
    <hyperlink ref="C400" location="'740.1'!A1" display="'740.1'!A1" xr:uid="{00000000-0004-0000-0300-000021010000}"/>
    <hyperlink ref="C401" location="'741.1.1'!A1" display="'741.1.1'!A1" xr:uid="{00000000-0004-0000-0300-000022010000}"/>
    <hyperlink ref="C402" location="'741.1.2'!A1" display="'741.1.2'!A1" xr:uid="{00000000-0004-0000-0300-000023010000}"/>
    <hyperlink ref="C403" location="'800.1'!A1" display="'800.1'!A1" xr:uid="{00000000-0004-0000-0300-000024010000}"/>
    <hyperlink ref="C404" location="'800.2'!A1" display="'800.2'!A1" xr:uid="{00000000-0004-0000-0300-000025010000}"/>
    <hyperlink ref="C405" location="'800.3'!A1" display="'800.3'!A1" xr:uid="{00000000-0004-0000-0300-000026010000}"/>
    <hyperlink ref="C406" location="'800.4'!A1" display="'800.4'!A1" xr:uid="{00000000-0004-0000-0300-000027010000}"/>
    <hyperlink ref="C408" location="'802.1'!A1" display="'802.1'!A1" xr:uid="{00000000-0004-0000-0300-000028010000}"/>
    <hyperlink ref="C409" location="'802.2'!A1" display="'802.2'!A1" xr:uid="{00000000-0004-0000-0300-000029010000}"/>
    <hyperlink ref="C410" location="'802.3'!A1" display="'802.3'!A1" xr:uid="{00000000-0004-0000-0300-00002A010000}"/>
    <hyperlink ref="C411" location="'802.4'!A1" display="'802.4'!A1" xr:uid="{00000000-0004-0000-0300-00002B010000}"/>
    <hyperlink ref="C412" location="'802.5'!A1" display="'802.5'!A1" xr:uid="{00000000-0004-0000-0300-00002C010000}"/>
    <hyperlink ref="C413" location="'802.6'!A1" display="'802.6'!A1" xr:uid="{00000000-0004-0000-0300-00002D010000}"/>
    <hyperlink ref="C414" location="'802.7'!A1" display="'802.7'!A1" xr:uid="{00000000-0004-0000-0300-00002E010000}"/>
    <hyperlink ref="C415" location="'802.8'!A1" display="'802.8'!A1" xr:uid="{00000000-0004-0000-0300-00002F010000}"/>
    <hyperlink ref="C416" location="'810.1'!A1" display="'810.1'!A1" xr:uid="{00000000-0004-0000-0300-000030010000}"/>
    <hyperlink ref="C417" location="'810.2'!A1" display="'810.2'!A1" xr:uid="{00000000-0004-0000-0300-000031010000}"/>
    <hyperlink ref="C418" location="'810.3'!A1" display="'810.3'!A1" xr:uid="{00000000-0004-0000-0300-000032010000}"/>
    <hyperlink ref="C419" location="'811.1.1'!A1" display="811.1.1" xr:uid="{00000000-0004-0000-0300-000033010000}"/>
    <hyperlink ref="C420" location="'811.1.2'!A1" display="811.1.2" xr:uid="{00000000-0004-0000-0300-000034010000}"/>
    <hyperlink ref="C421" location="'812.1'!A1" display="'812.1'!A1" xr:uid="{00000000-0004-0000-0300-000035010000}"/>
    <hyperlink ref="C422" location="'812.2'!A1" display="'812.2'!A1" xr:uid="{00000000-0004-0000-0300-000036010000}"/>
    <hyperlink ref="C425" location="'820.1.1'!A1" display="'820.1.1'!A1" xr:uid="{00000000-0004-0000-0300-000037010000}"/>
    <hyperlink ref="C426" location="'820.1.2'!A1" display="'820.1.2'!A1" xr:uid="{00000000-0004-0000-0300-000038010000}"/>
    <hyperlink ref="C443" location="'900.1'!A1" display="'900.1'!A1" xr:uid="{00000000-0004-0000-0300-000039010000}"/>
    <hyperlink ref="C444" location="'900.2.1'!A1" display="'900.2.1'!A1" xr:uid="{00000000-0004-0000-0300-00003A010000}"/>
    <hyperlink ref="C445" location="'900.2.2'!A1" display="'900.2.2'!A1" xr:uid="{00000000-0004-0000-0300-00003B010000}"/>
    <hyperlink ref="C447" location="'900.3.1'!A1" display="'900.3.1'!A1" xr:uid="{00000000-0004-0000-0300-00003C010000}"/>
    <hyperlink ref="C448" location="'900.3.2'!A1" display="'900.3.2'!A1" xr:uid="{00000000-0004-0000-0300-00003D010000}"/>
    <hyperlink ref="C449" location="'900.3.3'!A1" display="'900.3.3'!A1" xr:uid="{00000000-0004-0000-0300-00003E010000}"/>
    <hyperlink ref="C62" location="'236.11'!A1" display="236.11" xr:uid="{00000000-0004-0000-0300-00003F010000}"/>
    <hyperlink ref="C193" location="'450.1'!A1" display="450.1" xr:uid="{00000000-0004-0000-0300-000040010000}"/>
    <hyperlink ref="C211" location="'450.13'!A1" display="450.13" xr:uid="{00000000-0004-0000-0300-000041010000}"/>
    <hyperlink ref="C195" location="'450.2'!A1" display="450.2" xr:uid="{00000000-0004-0000-0300-000042010000}"/>
    <hyperlink ref="C197" location="'450.3'!A1" display="450.3" xr:uid="{00000000-0004-0000-0300-000043010000}"/>
    <hyperlink ref="C199" location="'450.4'!A1" display="450.4" xr:uid="{00000000-0004-0000-0300-000044010000}"/>
    <hyperlink ref="C201" location="'450.5'!A1" display="450.5" xr:uid="{00000000-0004-0000-0300-000045010000}"/>
    <hyperlink ref="C203" location="'450.6'!A1" display="450.6" xr:uid="{00000000-0004-0000-0300-000046010000}"/>
    <hyperlink ref="C205" location="'450.7'!A1" display="450.7" xr:uid="{00000000-0004-0000-0300-000047010000}"/>
    <hyperlink ref="C214" location="'451.2'!A1" display="451.2" xr:uid="{00000000-0004-0000-0300-000048010000}"/>
    <hyperlink ref="C216" location="'451.3'!A1" display="451.3" xr:uid="{00000000-0004-0000-0300-000049010000}"/>
    <hyperlink ref="C219" location="'452.1'!A1" display="452.1" xr:uid="{00000000-0004-0000-0300-00004A010000}"/>
    <hyperlink ref="C221" location="'452.2'!A1" display="452.2" xr:uid="{00000000-0004-0000-0300-00004B010000}"/>
    <hyperlink ref="C223" location="'452.3'!A1" display="452.3" xr:uid="{00000000-0004-0000-0300-00004C010000}"/>
    <hyperlink ref="C225" location="'452.4'!A1" display="452.4" xr:uid="{00000000-0004-0000-0300-00004D010000}"/>
    <hyperlink ref="C227" location="'453.1'!A1" display="453.1" xr:uid="{00000000-0004-0000-0300-00004E010000}"/>
    <hyperlink ref="C212" location="'451.1'!A1" display="451.1" xr:uid="{00000000-0004-0000-0300-00004F010000}"/>
    <hyperlink ref="C7" location="'200.1.2'!A1" display="200.1.2" xr:uid="{00000000-0004-0000-0300-000050010000}"/>
    <hyperlink ref="C52" location="'231.1.2'!A1" display="231.1.2" xr:uid="{00000000-0004-0000-0300-000051010000}"/>
    <hyperlink ref="C63" location="'237.1.1'!A1" display="237.1.1" xr:uid="{00000000-0004-0000-0300-000052010000}"/>
    <hyperlink ref="C64" location="'237.1.2.1'!A1" display="237.1.2.1" xr:uid="{00000000-0004-0000-0300-000053010000}"/>
    <hyperlink ref="C65" location="'237.1.2.2'!A1" display="237.1.2.2" xr:uid="{00000000-0004-0000-0300-000054010000}"/>
    <hyperlink ref="C66" location="'237.1.3.1'!A1" display="237.1.3.1" xr:uid="{00000000-0004-0000-0300-000055010000}"/>
    <hyperlink ref="C67" location="'237.1.3.2'!A1" display="237.1.3.2" xr:uid="{00000000-0004-0000-0300-000056010000}"/>
    <hyperlink ref="C68" location="'237.1.3.3'!A1" display="237.1.3.3" xr:uid="{00000000-0004-0000-0300-000057010000}"/>
    <hyperlink ref="C69" location="'237.1.3.4'!A1" display="237.1.3.4" xr:uid="{00000000-0004-0000-0300-000058010000}"/>
    <hyperlink ref="C70" location="'237.1.4.1'!A1" display="237.1.4.1" xr:uid="{00000000-0004-0000-0300-000059010000}"/>
    <hyperlink ref="C71" location="'237.1.4.2'!A1" display="237.1.4.2" xr:uid="{00000000-0004-0000-0300-00005A010000}"/>
    <hyperlink ref="C96" location="'323.1'!A1" display="323.1" xr:uid="{00000000-0004-0000-0300-00005B010000}"/>
    <hyperlink ref="C72" location="'237.1.5.1'!A1" display="237.1.5.1" xr:uid="{00000000-0004-0000-0300-00005C010000}"/>
    <hyperlink ref="C73" location="'237.1.5.2'!A1" display="237.1.5.2" xr:uid="{00000000-0004-0000-0300-00005D010000}"/>
    <hyperlink ref="C74" location="'237.1.5.3'!A1" display="237.1.5.3" xr:uid="{00000000-0004-0000-0300-00005E010000}"/>
    <hyperlink ref="C154" location="'418.1'!A1" display="418.1" xr:uid="{00000000-0004-0000-0300-00005F010000}"/>
    <hyperlink ref="C229" location="'457.1'!A1" display="457.1" xr:uid="{00000000-0004-0000-0300-000060010000}"/>
    <hyperlink ref="C230" location="'457.2'!A1" display="457.2" xr:uid="{00000000-0004-0000-0300-000061010000}"/>
    <hyperlink ref="C231" location="'457.3'!A1" display="457.3" xr:uid="{00000000-0004-0000-0300-000062010000}"/>
    <hyperlink ref="C272" location="'611.1.1'!A1" display="611.1.1" xr:uid="{00000000-0004-0000-0300-000063010000}"/>
    <hyperlink ref="C273" location="'611.1.2'!A1" display="611.1.2" xr:uid="{00000000-0004-0000-0300-000064010000}"/>
    <hyperlink ref="C274" location="'611.1.3'!A1" display="611.1.3" xr:uid="{00000000-0004-0000-0300-000065010000}"/>
    <hyperlink ref="C275" location="'611.1.4'!A1" display="611.1.4" xr:uid="{00000000-0004-0000-0300-000066010000}"/>
    <hyperlink ref="C361" location="'685.8.1'!A1" display="685.8.1" xr:uid="{00000000-0004-0000-0300-000067010000}"/>
    <hyperlink ref="C362" location="'685.8.2.1'!A1" display="685.8.2.1" xr:uid="{00000000-0004-0000-0300-000068010000}"/>
    <hyperlink ref="C363" location="'685.8.2.2'!A1" display="685.8.2.2" xr:uid="{00000000-0004-0000-0300-000069010000}"/>
    <hyperlink ref="C366" location="'690.1.1'!A1" display="690.1.1" xr:uid="{00000000-0004-0000-0300-00006A010000}"/>
    <hyperlink ref="C364" location="'686.1'!A1" display="686.1" xr:uid="{00000000-0004-0000-0300-00006B010000}"/>
    <hyperlink ref="C365" location="'686.2'!A1" display="686.2" xr:uid="{00000000-0004-0000-0300-00006C010000}"/>
    <hyperlink ref="C375" location="'702.1.1'!A1" display="702.1.1" xr:uid="{00000000-0004-0000-0300-00006D010000}"/>
    <hyperlink ref="C377" location="'703.1.2'!A1" display="703.1.2" xr:uid="{00000000-0004-0000-0300-00006E010000}"/>
    <hyperlink ref="C378" location="'703.1.3'!A1" display="703.1.3" xr:uid="{00000000-0004-0000-0300-00006F010000}"/>
    <hyperlink ref="C379" location="'703.2.1'!A1" display="703.2.1" xr:uid="{00000000-0004-0000-0300-000070010000}"/>
    <hyperlink ref="C380" location="'703.2.2'!A1" display="703.2.2" xr:uid="{00000000-0004-0000-0300-000071010000}"/>
    <hyperlink ref="C381" location="'703.2.3'!A1" display="703.2.3" xr:uid="{00000000-0004-0000-0300-000072010000}"/>
    <hyperlink ref="C9" location="'200.2.2'!A1" display="200.2.2" xr:uid="{00000000-0004-0000-0300-000073010000}"/>
    <hyperlink ref="C127" location="'350.5'!A1" display="350.5" xr:uid="{00000000-0004-0000-0300-000074010000}"/>
    <hyperlink ref="C128" location="'350.6'!A1" display="350.6" xr:uid="{00000000-0004-0000-0300-000075010000}"/>
    <hyperlink ref="C129" location="'350.7'!A1" display="350.7" xr:uid="{00000000-0004-0000-0300-000076010000}"/>
    <hyperlink ref="C130" location="'350.8'!A1" display="350.8" xr:uid="{00000000-0004-0000-0300-000077010000}"/>
    <hyperlink ref="C131" location="'350.9'!A1" display="350.9" xr:uid="{00000000-0004-0000-0300-000078010000}"/>
    <hyperlink ref="C139" location="'411.5'!A1" display="411.5" xr:uid="{00000000-0004-0000-0300-000079010000}"/>
    <hyperlink ref="C140" location="'411.6'!A1" display="411.6" xr:uid="{00000000-0004-0000-0300-00007A010000}"/>
    <hyperlink ref="C166" location="'430.3.1'!A1" display="430.3.1" xr:uid="{00000000-0004-0000-0300-00007B010000}"/>
    <hyperlink ref="C167" location="'430.3.2'!A1" display="430.3.2" xr:uid="{00000000-0004-0000-0300-00007C010000}"/>
    <hyperlink ref="C168" location="'430.4.1'!A1" display="430.4.1" xr:uid="{00000000-0004-0000-0300-00007D010000}"/>
    <hyperlink ref="C169" location="'430.4.2'!A1" display="430.4.2" xr:uid="{00000000-0004-0000-0300-00007E010000}"/>
    <hyperlink ref="C185" location="'440.5'!A1" display="440.5" xr:uid="{00000000-0004-0000-0300-00007F010000}"/>
    <hyperlink ref="C186" location="'440.6'!A1" display="440.6" xr:uid="{00000000-0004-0000-0300-000080010000}"/>
    <hyperlink ref="C187" location="'440.7'!A1" display="440.7" xr:uid="{00000000-0004-0000-0300-000081010000}"/>
    <hyperlink ref="C188" location="'440.8'!A1" display="440.8" xr:uid="{00000000-0004-0000-0300-000082010000}"/>
    <hyperlink ref="C268" location="'610.7'!A1" display="610.7" xr:uid="{00000000-0004-0000-0300-000083010000}"/>
    <hyperlink ref="C269" location="'610.8'!A1" display="610.8" xr:uid="{00000000-0004-0000-0300-000084010000}"/>
    <hyperlink ref="C270" location="'610.9'!A1" display="610.9" xr:uid="{00000000-0004-0000-0300-000085010000}"/>
    <hyperlink ref="C271" location="'610.10'!A1" display="610.10" xr:uid="{00000000-0004-0000-0300-000086010000}"/>
    <hyperlink ref="C288" location="'621.8'!A1" display="621.8" xr:uid="{00000000-0004-0000-0300-000087010000}"/>
    <hyperlink ref="C303" location="'630.1.6'!A1" display="630.1.6" xr:uid="{00000000-0004-0000-0300-000088010000}"/>
    <hyperlink ref="C304" location="'630.1.7'!A1" display="630.1.7" xr:uid="{00000000-0004-0000-0300-000089010000}"/>
    <hyperlink ref="C305" location="'632.1.1'!A1" display="632.1.1" xr:uid="{00000000-0004-0000-0300-00008A010000}"/>
    <hyperlink ref="C360" location="'683.6'!A1" display="683.6" xr:uid="{00000000-0004-0000-0300-00008B010000}"/>
    <hyperlink ref="C423" location="'812.3'!A1" display="812.3" xr:uid="{00000000-0004-0000-0300-00008C010000}"/>
    <hyperlink ref="C424" location="'812.4'!A1" display="812.4" xr:uid="{00000000-0004-0000-0300-00008D010000}"/>
    <hyperlink ref="C427" location="'820.1.3'!A1" display="820.1.3" xr:uid="{00000000-0004-0000-0300-00008E010000}"/>
    <hyperlink ref="C428" location="'820.1.4'!A1" display="820.1.4" xr:uid="{00000000-0004-0000-0300-00008F010000}"/>
    <hyperlink ref="C446" location="'900.2.3'!A1" display="900.2.3" xr:uid="{00000000-0004-0000-0300-000090010000}"/>
    <hyperlink ref="C75" location="'237.1.5.4'!A1" display="237.1.5.4" xr:uid="{00000000-0004-0000-0300-000091010000}"/>
    <hyperlink ref="C97" location="'323.2.1'!A1" display="323.2.1" xr:uid="{00000000-0004-0000-0300-000092010000}"/>
    <hyperlink ref="C98" location="'323.2.2'!A1" display="323.2.2" xr:uid="{00000000-0004-0000-0300-000093010000}"/>
    <hyperlink ref="C99" location="'323.3.1'!A1" display="323.3.1" xr:uid="{00000000-0004-0000-0300-000094010000}"/>
    <hyperlink ref="C100" location="'323.3.2'!A1" display="323.3.2" xr:uid="{00000000-0004-0000-0300-000095010000}"/>
    <hyperlink ref="C101" r:id="rId1" xr:uid="{00000000-0004-0000-0300-000096010000}"/>
    <hyperlink ref="C102" location="'323.5.1'!A1" display="323.5.1" xr:uid="{00000000-0004-0000-0300-000097010000}"/>
    <hyperlink ref="C103" location="'323.5.2'!A1" display="323.5.2" xr:uid="{00000000-0004-0000-0300-000098010000}"/>
    <hyperlink ref="C104" location="'323.6.1'!A1" display="323.6.1" xr:uid="{00000000-0004-0000-0300-000099010000}"/>
    <hyperlink ref="C105" location="'323.6.2'!A1" display="323.6.2" xr:uid="{00000000-0004-0000-0300-00009A010000}"/>
    <hyperlink ref="C376" location="'703.1.1'!A1" display="703.1.1" xr:uid="{00000000-0004-0000-0300-00009B010000}"/>
    <hyperlink ref="C382" location="'703.3'!A1" display="703.3" xr:uid="{00000000-0004-0000-0300-00009C010000}"/>
    <hyperlink ref="C383" location="'703.4'!A1" display="703.4" xr:uid="{00000000-0004-0000-0300-00009D010000}"/>
    <hyperlink ref="C384" location="'703.5'!A1" display="703.5" xr:uid="{00000000-0004-0000-0300-00009E010000}"/>
    <hyperlink ref="C399" location="'732.1'!A1" display="732.1" xr:uid="{00000000-0004-0000-0300-00009F010000}"/>
    <hyperlink ref="C407" location="'801.1'!A1" display="801.1" xr:uid="{00000000-0004-0000-0300-0000A0010000}"/>
    <hyperlink ref="C429" location="'840.1'!A1" display="840.1" xr:uid="{00000000-0004-0000-0300-0000A1010000}"/>
    <hyperlink ref="C430" location="'840.2'!A1" display="840.2" xr:uid="{00000000-0004-0000-0300-0000A2010000}"/>
    <hyperlink ref="C431" location="'840.3'!A1" display="840.3" xr:uid="{00000000-0004-0000-0300-0000A3010000}"/>
    <hyperlink ref="C432" location="'840.4'!A1" display="840.4" xr:uid="{00000000-0004-0000-0300-0000A4010000}"/>
    <hyperlink ref="C433" location="'840.5'!A1" display="840.5" xr:uid="{00000000-0004-0000-0300-0000A5010000}"/>
    <hyperlink ref="C434" location="'840.6'!A1" display="840.6" xr:uid="{00000000-0004-0000-0300-0000A6010000}"/>
    <hyperlink ref="C435" location="'840.7'!A1" display="840.7" xr:uid="{00000000-0004-0000-0300-0000A7010000}"/>
    <hyperlink ref="C436" location="'840.8'!A1" display="840.8" xr:uid="{00000000-0004-0000-0300-0000A8010000}"/>
    <hyperlink ref="C437" location="'850.1'!A1" display="850.1" xr:uid="{00000000-0004-0000-0300-0000A9010000}"/>
    <hyperlink ref="C438" location="'850.2'!A1" display="850.2" xr:uid="{00000000-0004-0000-0300-0000AA010000}"/>
    <hyperlink ref="C439" location="'850.3'!A1" display="850.3" xr:uid="{00000000-0004-0000-0300-0000AB010000}"/>
    <hyperlink ref="C440" location="'850.4'!A1" display="850.4" xr:uid="{00000000-0004-0000-0300-0000AC010000}"/>
    <hyperlink ref="C441" location="'850.15'!A1" display="850.15" xr:uid="{00000000-0004-0000-0300-0000AD010000}"/>
    <hyperlink ref="C442" location="'850.16'!A1" display="850.16" xr:uid="{00000000-0004-0000-0300-0000AE010000}"/>
    <hyperlink ref="C121" location="'341.1'!A1" display="341.1" xr:uid="{00000000-0004-0000-0300-0000AF010000}"/>
    <hyperlink ref="C122" location="'341.2'!A1" display="341.2" xr:uid="{00000000-0004-0000-0300-0000B0010000}"/>
    <hyperlink ref="C94" location="'321.1'!A1" display="321.1" xr:uid="{00000000-0004-0000-0300-0000B1010000}"/>
    <hyperlink ref="C95" location="'321.2'!A1" display="321.2" xr:uid="{00000000-0004-0000-0300-0000B2010000}"/>
    <hyperlink ref="C189" location="'442.1'!A1" display="442.1" xr:uid="{00000000-0004-0000-0300-0000B3010000}"/>
    <hyperlink ref="C190" location="'442.2'!A1" display="442.2" xr:uid="{00000000-0004-0000-0300-0000B4010000}"/>
    <hyperlink ref="C191" location="'442.3'!A1" display="442.3" xr:uid="{00000000-0004-0000-0300-0000B5010000}"/>
    <hyperlink ref="C192" location="'442.4'!A1" display="442.4" xr:uid="{00000000-0004-0000-0300-0000B6010000}"/>
    <hyperlink ref="C330" location="'670.5P'!A1" display="670.5P" xr:uid="{00000000-0004-0000-0300-0000B7010000}"/>
    <hyperlink ref="C246" location="'467.1'!A1" display="467.1" xr:uid="{00000000-0004-0000-0300-0000B8010000}"/>
    <hyperlink ref="C247" location="'467.2'!A1" display="467.2" xr:uid="{00000000-0004-0000-0300-0000B9010000}"/>
    <hyperlink ref="C248" location="'467.3'!A1" display="467.3" xr:uid="{00000000-0004-0000-0300-0000BA010000}"/>
  </hyperlinks>
  <pageMargins left="0.11811023622047245" right="0.11811023622047245" top="0.15748031496062992" bottom="0.15748031496062992" header="0.19685039370078741" footer="0.19685039370078741"/>
  <pageSetup paperSize="5" scale="77" fitToHeight="0" orientation="landscape" verticalDpi="597"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3">
    <tabColor theme="5" tint="-0.499984740745262"/>
    <pageSetUpPr fitToPage="1"/>
  </sheetPr>
  <dimension ref="A1:L696"/>
  <sheetViews>
    <sheetView topLeftCell="A266" zoomScale="90" zoomScaleNormal="90" workbookViewId="0">
      <selection activeCell="F49" sqref="F49"/>
    </sheetView>
  </sheetViews>
  <sheetFormatPr baseColWidth="10" defaultColWidth="0" defaultRowHeight="18.75"/>
  <cols>
    <col min="1" max="1" width="2.5703125" style="375" customWidth="1"/>
    <col min="2" max="2" width="7.42578125" style="12" customWidth="1"/>
    <col min="3" max="3" width="12.5703125" style="458" customWidth="1"/>
    <col min="4" max="4" width="9.5703125" style="16" customWidth="1"/>
    <col min="5" max="5" width="80.5703125" style="17" customWidth="1"/>
    <col min="6" max="6" width="20.5703125" style="467" customWidth="1"/>
    <col min="7" max="7" width="35.5703125" style="330" customWidth="1"/>
    <col min="8" max="8" width="29.5703125" style="12" hidden="1" customWidth="1"/>
    <col min="9" max="16384" width="11.42578125" style="12" hidden="1"/>
  </cols>
  <sheetData>
    <row r="1" spans="1:8" ht="24.75" customHeight="1">
      <c r="B1" s="758" t="s">
        <v>782</v>
      </c>
      <c r="C1" s="758"/>
      <c r="D1" s="758"/>
      <c r="E1" s="758"/>
      <c r="F1" s="758"/>
      <c r="G1" s="758"/>
    </row>
    <row r="2" spans="1:8" ht="24.75" customHeight="1">
      <c r="B2" s="758"/>
      <c r="C2" s="758"/>
      <c r="D2" s="758"/>
      <c r="E2" s="758"/>
      <c r="F2" s="758"/>
      <c r="G2" s="758"/>
    </row>
    <row r="3" spans="1:8" ht="24.75" customHeight="1">
      <c r="B3" s="758"/>
      <c r="C3" s="758"/>
      <c r="D3" s="758"/>
      <c r="E3" s="758"/>
      <c r="F3" s="758"/>
      <c r="G3" s="758"/>
    </row>
    <row r="4" spans="1:8" ht="25.5" customHeight="1">
      <c r="B4" s="759" t="s">
        <v>783</v>
      </c>
      <c r="C4" s="759"/>
      <c r="D4" s="759"/>
      <c r="E4" s="759"/>
      <c r="F4" s="759"/>
      <c r="G4" s="759"/>
    </row>
    <row r="5" spans="1:8" s="13" customFormat="1" ht="43.35" customHeight="1">
      <c r="A5" s="375"/>
      <c r="B5" s="539" t="s">
        <v>14</v>
      </c>
      <c r="C5" s="540" t="s">
        <v>784</v>
      </c>
      <c r="D5" s="540" t="s">
        <v>785</v>
      </c>
      <c r="E5" s="540" t="s">
        <v>786</v>
      </c>
      <c r="F5" s="541" t="s">
        <v>787</v>
      </c>
      <c r="G5" s="542" t="s">
        <v>788</v>
      </c>
    </row>
    <row r="6" spans="1:8" s="15" customFormat="1" ht="30" customHeight="1">
      <c r="A6" s="376"/>
      <c r="B6" s="543">
        <v>1</v>
      </c>
      <c r="C6" s="605" t="s">
        <v>789</v>
      </c>
      <c r="D6" s="544" t="s">
        <v>790</v>
      </c>
      <c r="E6" s="545" t="s">
        <v>791</v>
      </c>
      <c r="F6" s="633">
        <v>2986.2597045569191</v>
      </c>
      <c r="G6" s="609" t="s">
        <v>792</v>
      </c>
    </row>
    <row r="7" spans="1:8" s="15" customFormat="1" ht="30" customHeight="1">
      <c r="A7" s="376"/>
      <c r="B7" s="543">
        <v>2</v>
      </c>
      <c r="C7" s="605" t="s">
        <v>793</v>
      </c>
      <c r="D7" s="544" t="s">
        <v>790</v>
      </c>
      <c r="E7" s="545" t="s">
        <v>794</v>
      </c>
      <c r="F7" s="633">
        <v>6070.9449818262747</v>
      </c>
      <c r="G7" s="609" t="s">
        <v>795</v>
      </c>
    </row>
    <row r="8" spans="1:8" s="15" customFormat="1" ht="30" customHeight="1">
      <c r="A8" s="376"/>
      <c r="B8" s="543">
        <v>3</v>
      </c>
      <c r="C8" s="609" t="s">
        <v>796</v>
      </c>
      <c r="D8" s="546" t="s">
        <v>790</v>
      </c>
      <c r="E8" s="545" t="s">
        <v>797</v>
      </c>
      <c r="F8" s="633">
        <v>6070.9449818262747</v>
      </c>
      <c r="G8" s="609" t="s">
        <v>795</v>
      </c>
    </row>
    <row r="9" spans="1:8" s="15" customFormat="1" ht="30" customHeight="1">
      <c r="A9" s="376"/>
      <c r="B9" s="543">
        <v>4</v>
      </c>
      <c r="C9" s="605" t="s">
        <v>798</v>
      </c>
      <c r="D9" s="544" t="s">
        <v>790</v>
      </c>
      <c r="E9" s="545" t="s">
        <v>799</v>
      </c>
      <c r="F9" s="633">
        <v>4672.3540671105384</v>
      </c>
      <c r="G9" s="609" t="s">
        <v>795</v>
      </c>
      <c r="H9" s="364"/>
    </row>
    <row r="10" spans="1:8" s="15" customFormat="1" ht="30" customHeight="1">
      <c r="A10" s="376"/>
      <c r="B10" s="543">
        <v>5</v>
      </c>
      <c r="C10" s="609" t="s">
        <v>800</v>
      </c>
      <c r="D10" s="546" t="s">
        <v>790</v>
      </c>
      <c r="E10" s="545" t="s">
        <v>801</v>
      </c>
      <c r="F10" s="633">
        <v>4043.5185746583684</v>
      </c>
      <c r="G10" s="609" t="s">
        <v>795</v>
      </c>
    </row>
    <row r="11" spans="1:8" s="15" customFormat="1" ht="30" customHeight="1">
      <c r="A11" s="376"/>
      <c r="B11" s="543">
        <v>6</v>
      </c>
      <c r="C11" s="605" t="s">
        <v>802</v>
      </c>
      <c r="D11" s="544" t="s">
        <v>790</v>
      </c>
      <c r="E11" s="608" t="s">
        <v>803</v>
      </c>
      <c r="F11" s="633">
        <v>103066.77214528603</v>
      </c>
      <c r="G11" s="609" t="s">
        <v>804</v>
      </c>
    </row>
    <row r="12" spans="1:8" s="15" customFormat="1" ht="30" customHeight="1">
      <c r="A12" s="376"/>
      <c r="B12" s="543">
        <v>7</v>
      </c>
      <c r="C12" s="605" t="s">
        <v>805</v>
      </c>
      <c r="D12" s="544" t="s">
        <v>790</v>
      </c>
      <c r="E12" s="608" t="s">
        <v>806</v>
      </c>
      <c r="F12" s="633">
        <v>98059.654283870084</v>
      </c>
      <c r="G12" s="609" t="s">
        <v>804</v>
      </c>
    </row>
    <row r="13" spans="1:8" s="15" customFormat="1" ht="30" customHeight="1">
      <c r="A13" s="376"/>
      <c r="B13" s="543">
        <v>8</v>
      </c>
      <c r="C13" s="609" t="s">
        <v>807</v>
      </c>
      <c r="D13" s="546" t="s">
        <v>790</v>
      </c>
      <c r="E13" s="608" t="s">
        <v>808</v>
      </c>
      <c r="F13" s="633">
        <v>17951.408490310467</v>
      </c>
      <c r="G13" s="609" t="s">
        <v>804</v>
      </c>
    </row>
    <row r="14" spans="1:8" s="15" customFormat="1" ht="30" customHeight="1">
      <c r="A14" s="376"/>
      <c r="B14" s="543">
        <v>9</v>
      </c>
      <c r="C14" s="605" t="s">
        <v>809</v>
      </c>
      <c r="D14" s="544" t="s">
        <v>790</v>
      </c>
      <c r="E14" s="608" t="s">
        <v>810</v>
      </c>
      <c r="F14" s="633">
        <v>18089.475423353124</v>
      </c>
      <c r="G14" s="609" t="s">
        <v>804</v>
      </c>
    </row>
    <row r="15" spans="1:8" s="15" customFormat="1" ht="30" customHeight="1">
      <c r="A15" s="376"/>
      <c r="B15" s="543">
        <v>10</v>
      </c>
      <c r="C15" s="609" t="s">
        <v>811</v>
      </c>
      <c r="D15" s="546" t="s">
        <v>790</v>
      </c>
      <c r="E15" s="608" t="s">
        <v>812</v>
      </c>
      <c r="F15" s="633">
        <v>13331.129423785076</v>
      </c>
      <c r="G15" s="609" t="s">
        <v>804</v>
      </c>
    </row>
    <row r="16" spans="1:8" s="15" customFormat="1" ht="30" customHeight="1">
      <c r="A16" s="376"/>
      <c r="B16" s="543">
        <v>11</v>
      </c>
      <c r="C16" s="605" t="s">
        <v>813</v>
      </c>
      <c r="D16" s="544" t="s">
        <v>790</v>
      </c>
      <c r="E16" s="545" t="s">
        <v>814</v>
      </c>
      <c r="F16" s="633">
        <v>3244.5729265023524</v>
      </c>
      <c r="G16" s="609" t="s">
        <v>804</v>
      </c>
    </row>
    <row r="17" spans="1:7" s="15" customFormat="1" ht="30" customHeight="1">
      <c r="A17" s="376"/>
      <c r="B17" s="543">
        <v>12</v>
      </c>
      <c r="C17" s="605" t="s">
        <v>815</v>
      </c>
      <c r="D17" s="544" t="s">
        <v>790</v>
      </c>
      <c r="E17" s="545" t="s">
        <v>816</v>
      </c>
      <c r="F17" s="633">
        <v>12272.616270458069</v>
      </c>
      <c r="G17" s="609" t="s">
        <v>804</v>
      </c>
    </row>
    <row r="18" spans="1:7" s="15" customFormat="1" ht="30" customHeight="1">
      <c r="A18" s="376"/>
      <c r="B18" s="543">
        <v>13</v>
      </c>
      <c r="C18" s="605" t="s">
        <v>817</v>
      </c>
      <c r="D18" s="544" t="s">
        <v>790</v>
      </c>
      <c r="E18" s="545" t="s">
        <v>818</v>
      </c>
      <c r="F18" s="633">
        <v>8866.9330268968406</v>
      </c>
      <c r="G18" s="609" t="s">
        <v>804</v>
      </c>
    </row>
    <row r="19" spans="1:7" s="15" customFormat="1" ht="30" customHeight="1">
      <c r="A19" s="376"/>
      <c r="B19" s="543">
        <v>14</v>
      </c>
      <c r="C19" s="609" t="s">
        <v>819</v>
      </c>
      <c r="D19" s="546" t="s">
        <v>790</v>
      </c>
      <c r="E19" s="545" t="s">
        <v>820</v>
      </c>
      <c r="F19" s="633">
        <v>24847.535956401691</v>
      </c>
      <c r="G19" s="609" t="s">
        <v>804</v>
      </c>
    </row>
    <row r="20" spans="1:7" s="15" customFormat="1" ht="30" customHeight="1">
      <c r="A20" s="376"/>
      <c r="B20" s="543">
        <v>15</v>
      </c>
      <c r="C20" s="609" t="s">
        <v>821</v>
      </c>
      <c r="D20" s="546" t="s">
        <v>822</v>
      </c>
      <c r="E20" s="545" t="s">
        <v>823</v>
      </c>
      <c r="F20" s="633">
        <v>9930.9889434258148</v>
      </c>
      <c r="G20" s="609" t="s">
        <v>824</v>
      </c>
    </row>
    <row r="21" spans="1:7" s="15" customFormat="1" ht="30" customHeight="1">
      <c r="A21" s="376"/>
      <c r="B21" s="543">
        <v>16</v>
      </c>
      <c r="C21" s="605" t="s">
        <v>825</v>
      </c>
      <c r="D21" s="544" t="s">
        <v>826</v>
      </c>
      <c r="E21" s="545" t="s">
        <v>827</v>
      </c>
      <c r="F21" s="633">
        <v>67234.645641826937</v>
      </c>
      <c r="G21" s="609" t="s">
        <v>824</v>
      </c>
    </row>
    <row r="22" spans="1:7" s="15" customFormat="1" ht="39" customHeight="1">
      <c r="A22" s="376"/>
      <c r="B22" s="543">
        <v>17</v>
      </c>
      <c r="C22" s="609" t="s">
        <v>828</v>
      </c>
      <c r="D22" s="546" t="s">
        <v>829</v>
      </c>
      <c r="E22" s="608" t="s">
        <v>830</v>
      </c>
      <c r="F22" s="633">
        <v>63965.682871609228</v>
      </c>
      <c r="G22" s="609" t="s">
        <v>792</v>
      </c>
    </row>
    <row r="23" spans="1:7" s="15" customFormat="1" ht="39" customHeight="1">
      <c r="A23" s="376"/>
      <c r="B23" s="543">
        <v>18</v>
      </c>
      <c r="C23" s="605" t="s">
        <v>831</v>
      </c>
      <c r="D23" s="544" t="s">
        <v>829</v>
      </c>
      <c r="E23" s="545" t="s">
        <v>832</v>
      </c>
      <c r="F23" s="633">
        <v>63965.682871609228</v>
      </c>
      <c r="G23" s="609" t="s">
        <v>792</v>
      </c>
    </row>
    <row r="24" spans="1:7" s="15" customFormat="1" ht="47.85" customHeight="1">
      <c r="A24" s="376"/>
      <c r="B24" s="543">
        <v>19</v>
      </c>
      <c r="C24" s="609" t="s">
        <v>833</v>
      </c>
      <c r="D24" s="546" t="s">
        <v>829</v>
      </c>
      <c r="E24" s="545" t="s">
        <v>834</v>
      </c>
      <c r="F24" s="633">
        <v>66608.522710142104</v>
      </c>
      <c r="G24" s="609" t="s">
        <v>792</v>
      </c>
    </row>
    <row r="25" spans="1:7" s="15" customFormat="1" ht="30" customHeight="1">
      <c r="A25" s="376"/>
      <c r="B25" s="543">
        <v>20</v>
      </c>
      <c r="C25" s="605" t="s">
        <v>835</v>
      </c>
      <c r="D25" s="544" t="s">
        <v>829</v>
      </c>
      <c r="E25" s="545" t="s">
        <v>836</v>
      </c>
      <c r="F25" s="633">
        <v>63553.579032380389</v>
      </c>
      <c r="G25" s="609" t="s">
        <v>792</v>
      </c>
    </row>
    <row r="26" spans="1:7" s="15" customFormat="1" ht="30" customHeight="1">
      <c r="A26" s="376"/>
      <c r="B26" s="543">
        <v>21</v>
      </c>
      <c r="C26" s="609" t="s">
        <v>837</v>
      </c>
      <c r="D26" s="546" t="s">
        <v>829</v>
      </c>
      <c r="E26" s="545" t="s">
        <v>838</v>
      </c>
      <c r="F26" s="633">
        <v>81794.58791435181</v>
      </c>
      <c r="G26" s="609" t="s">
        <v>792</v>
      </c>
    </row>
    <row r="27" spans="1:7" s="15" customFormat="1" ht="30" customHeight="1">
      <c r="A27" s="376"/>
      <c r="B27" s="543">
        <v>22</v>
      </c>
      <c r="C27" s="605" t="s">
        <v>839</v>
      </c>
      <c r="D27" s="544" t="s">
        <v>829</v>
      </c>
      <c r="E27" s="545" t="s">
        <v>840</v>
      </c>
      <c r="F27" s="633">
        <v>68734.947827186392</v>
      </c>
      <c r="G27" s="609" t="s">
        <v>792</v>
      </c>
    </row>
    <row r="28" spans="1:7" s="15" customFormat="1" ht="30" customHeight="1">
      <c r="A28" s="376"/>
      <c r="B28" s="543">
        <v>23</v>
      </c>
      <c r="C28" s="605" t="s">
        <v>841</v>
      </c>
      <c r="D28" s="544" t="s">
        <v>829</v>
      </c>
      <c r="E28" s="608" t="s">
        <v>842</v>
      </c>
      <c r="F28" s="633">
        <v>97409.918334364396</v>
      </c>
      <c r="G28" s="609" t="s">
        <v>792</v>
      </c>
    </row>
    <row r="29" spans="1:7" s="15" customFormat="1" ht="30" customHeight="1">
      <c r="A29" s="376"/>
      <c r="B29" s="543">
        <v>24</v>
      </c>
      <c r="C29" s="609" t="s">
        <v>843</v>
      </c>
      <c r="D29" s="546" t="s">
        <v>829</v>
      </c>
      <c r="E29" s="545" t="s">
        <v>844</v>
      </c>
      <c r="F29" s="633">
        <v>67967.270875715505</v>
      </c>
      <c r="G29" s="609" t="s">
        <v>792</v>
      </c>
    </row>
    <row r="30" spans="1:7" s="15" customFormat="1" ht="30" customHeight="1">
      <c r="A30" s="376"/>
      <c r="B30" s="543">
        <v>25</v>
      </c>
      <c r="C30" s="605" t="s">
        <v>845</v>
      </c>
      <c r="D30" s="544" t="s">
        <v>829</v>
      </c>
      <c r="E30" s="545" t="s">
        <v>846</v>
      </c>
      <c r="F30" s="633">
        <v>69161.774757538267</v>
      </c>
      <c r="G30" s="609" t="s">
        <v>792</v>
      </c>
    </row>
    <row r="31" spans="1:7" s="15" customFormat="1" ht="30" customHeight="1">
      <c r="A31" s="376"/>
      <c r="B31" s="543">
        <v>26</v>
      </c>
      <c r="C31" s="609" t="s">
        <v>847</v>
      </c>
      <c r="D31" s="546" t="s">
        <v>829</v>
      </c>
      <c r="E31" s="545" t="s">
        <v>848</v>
      </c>
      <c r="F31" s="633">
        <v>68086.72126389778</v>
      </c>
      <c r="G31" s="609" t="s">
        <v>792</v>
      </c>
    </row>
    <row r="32" spans="1:7" s="15" customFormat="1" ht="30" customHeight="1">
      <c r="A32" s="376"/>
      <c r="B32" s="543">
        <v>27</v>
      </c>
      <c r="C32" s="605" t="s">
        <v>849</v>
      </c>
      <c r="D32" s="544" t="s">
        <v>829</v>
      </c>
      <c r="E32" s="545" t="s">
        <v>850</v>
      </c>
      <c r="F32" s="633">
        <v>71670.232909366081</v>
      </c>
      <c r="G32" s="609" t="s">
        <v>792</v>
      </c>
    </row>
    <row r="33" spans="1:7" s="15" customFormat="1" ht="30" customHeight="1">
      <c r="A33" s="376"/>
      <c r="B33" s="543">
        <v>28</v>
      </c>
      <c r="C33" s="609" t="s">
        <v>851</v>
      </c>
      <c r="D33" s="546" t="s">
        <v>829</v>
      </c>
      <c r="E33" s="608" t="s">
        <v>852</v>
      </c>
      <c r="F33" s="633">
        <v>78020.812797076811</v>
      </c>
      <c r="G33" s="609" t="s">
        <v>792</v>
      </c>
    </row>
    <row r="34" spans="1:7" s="15" customFormat="1" ht="30" customHeight="1">
      <c r="A34" s="376"/>
      <c r="B34" s="543">
        <v>29</v>
      </c>
      <c r="C34" s="605" t="s">
        <v>853</v>
      </c>
      <c r="D34" s="544" t="s">
        <v>829</v>
      </c>
      <c r="E34" s="608" t="s">
        <v>854</v>
      </c>
      <c r="F34" s="633">
        <v>77861.346528853494</v>
      </c>
      <c r="G34" s="609" t="s">
        <v>792</v>
      </c>
    </row>
    <row r="35" spans="1:7" s="15" customFormat="1" ht="30" customHeight="1">
      <c r="A35" s="376"/>
      <c r="B35" s="543">
        <v>30</v>
      </c>
      <c r="C35" s="609" t="s">
        <v>855</v>
      </c>
      <c r="D35" s="546" t="s">
        <v>829</v>
      </c>
      <c r="E35" s="608" t="s">
        <v>856</v>
      </c>
      <c r="F35" s="633">
        <v>78180.279065300172</v>
      </c>
      <c r="G35" s="609" t="s">
        <v>792</v>
      </c>
    </row>
    <row r="36" spans="1:7" s="15" customFormat="1" ht="30" customHeight="1">
      <c r="A36" s="376"/>
      <c r="B36" s="543">
        <v>31</v>
      </c>
      <c r="C36" s="605" t="s">
        <v>857</v>
      </c>
      <c r="D36" s="544" t="s">
        <v>829</v>
      </c>
      <c r="E36" s="608" t="s">
        <v>858</v>
      </c>
      <c r="F36" s="633">
        <v>77861.346528853494</v>
      </c>
      <c r="G36" s="609" t="s">
        <v>792</v>
      </c>
    </row>
    <row r="37" spans="1:7" s="15" customFormat="1" ht="30" customHeight="1">
      <c r="A37" s="376"/>
      <c r="B37" s="543">
        <v>32</v>
      </c>
      <c r="C37" s="609" t="s">
        <v>859</v>
      </c>
      <c r="D37" s="546" t="s">
        <v>829</v>
      </c>
      <c r="E37" s="545" t="s">
        <v>860</v>
      </c>
      <c r="F37" s="633">
        <v>73460.794228218409</v>
      </c>
      <c r="G37" s="609" t="s">
        <v>792</v>
      </c>
    </row>
    <row r="38" spans="1:7" s="15" customFormat="1" ht="30" customHeight="1">
      <c r="A38" s="376"/>
      <c r="B38" s="543">
        <v>33</v>
      </c>
      <c r="C38" s="605" t="s">
        <v>861</v>
      </c>
      <c r="D38" s="544" t="s">
        <v>829</v>
      </c>
      <c r="E38" s="545" t="s">
        <v>862</v>
      </c>
      <c r="F38" s="633">
        <v>73460.794228218409</v>
      </c>
      <c r="G38" s="609" t="s">
        <v>792</v>
      </c>
    </row>
    <row r="39" spans="1:7" s="15" customFormat="1" ht="30" customHeight="1">
      <c r="A39" s="376"/>
      <c r="B39" s="543">
        <v>34</v>
      </c>
      <c r="C39" s="609" t="s">
        <v>863</v>
      </c>
      <c r="D39" s="546" t="s">
        <v>829</v>
      </c>
      <c r="E39" s="545" t="s">
        <v>864</v>
      </c>
      <c r="F39" s="633">
        <v>76758.819445931076</v>
      </c>
      <c r="G39" s="609" t="s">
        <v>792</v>
      </c>
    </row>
    <row r="40" spans="1:7" s="15" customFormat="1" ht="30" customHeight="1">
      <c r="A40" s="376"/>
      <c r="B40" s="543">
        <v>35</v>
      </c>
      <c r="C40" s="605" t="s">
        <v>865</v>
      </c>
      <c r="D40" s="544" t="s">
        <v>829</v>
      </c>
      <c r="E40" s="545" t="s">
        <v>866</v>
      </c>
      <c r="F40" s="633">
        <v>73460.794228218409</v>
      </c>
      <c r="G40" s="609" t="s">
        <v>792</v>
      </c>
    </row>
    <row r="41" spans="1:7" s="15" customFormat="1" ht="30" customHeight="1">
      <c r="A41" s="376"/>
      <c r="B41" s="543">
        <v>36</v>
      </c>
      <c r="C41" s="609" t="s">
        <v>867</v>
      </c>
      <c r="D41" s="546" t="s">
        <v>829</v>
      </c>
      <c r="E41" s="545" t="s">
        <v>868</v>
      </c>
      <c r="F41" s="633">
        <v>73460.794228218409</v>
      </c>
      <c r="G41" s="609" t="s">
        <v>792</v>
      </c>
    </row>
    <row r="42" spans="1:7" s="15" customFormat="1" ht="30" customHeight="1">
      <c r="A42" s="376"/>
      <c r="B42" s="543">
        <v>37</v>
      </c>
      <c r="C42" s="605" t="s">
        <v>869</v>
      </c>
      <c r="D42" s="544" t="s">
        <v>829</v>
      </c>
      <c r="E42" s="545" t="s">
        <v>870</v>
      </c>
      <c r="F42" s="633">
        <v>76758.819445931076</v>
      </c>
      <c r="G42" s="609" t="s">
        <v>792</v>
      </c>
    </row>
    <row r="43" spans="1:7" s="15" customFormat="1" ht="30" customHeight="1">
      <c r="A43" s="376"/>
      <c r="B43" s="543">
        <v>38</v>
      </c>
      <c r="C43" s="609" t="s">
        <v>871</v>
      </c>
      <c r="D43" s="546" t="s">
        <v>829</v>
      </c>
      <c r="E43" s="545" t="s">
        <v>872</v>
      </c>
      <c r="F43" s="633">
        <v>46585.651391087944</v>
      </c>
      <c r="G43" s="609" t="s">
        <v>792</v>
      </c>
    </row>
    <row r="44" spans="1:7" s="15" customFormat="1" ht="30" customHeight="1">
      <c r="A44" s="376"/>
      <c r="B44" s="543">
        <v>39</v>
      </c>
      <c r="C44" s="605" t="s">
        <v>873</v>
      </c>
      <c r="D44" s="544" t="s">
        <v>874</v>
      </c>
      <c r="E44" s="545" t="s">
        <v>875</v>
      </c>
      <c r="F44" s="633">
        <v>193.3710546815872</v>
      </c>
      <c r="G44" s="609" t="s">
        <v>876</v>
      </c>
    </row>
    <row r="45" spans="1:7" s="15" customFormat="1" ht="30" customHeight="1">
      <c r="A45" s="376"/>
      <c r="B45" s="543">
        <v>40</v>
      </c>
      <c r="C45" s="609" t="s">
        <v>877</v>
      </c>
      <c r="D45" s="546" t="s">
        <v>878</v>
      </c>
      <c r="E45" s="545" t="s">
        <v>879</v>
      </c>
      <c r="F45" s="633">
        <v>818.07341723000468</v>
      </c>
      <c r="G45" s="609" t="s">
        <v>795</v>
      </c>
    </row>
    <row r="46" spans="1:7" s="15" customFormat="1" ht="30" customHeight="1">
      <c r="A46" s="376"/>
      <c r="B46" s="543">
        <v>41</v>
      </c>
      <c r="C46" s="605" t="s">
        <v>880</v>
      </c>
      <c r="D46" s="544" t="s">
        <v>790</v>
      </c>
      <c r="E46" s="545" t="s">
        <v>881</v>
      </c>
      <c r="F46" s="633">
        <v>10707.137372569181</v>
      </c>
      <c r="G46" s="609" t="s">
        <v>795</v>
      </c>
    </row>
    <row r="47" spans="1:7" s="15" customFormat="1" ht="30" customHeight="1">
      <c r="A47" s="376"/>
      <c r="B47" s="543">
        <v>42</v>
      </c>
      <c r="C47" s="609" t="s">
        <v>882</v>
      </c>
      <c r="D47" s="546" t="s">
        <v>790</v>
      </c>
      <c r="E47" s="545" t="s">
        <v>883</v>
      </c>
      <c r="F47" s="633">
        <v>13233.540572838314</v>
      </c>
      <c r="G47" s="609" t="s">
        <v>795</v>
      </c>
    </row>
    <row r="48" spans="1:7" s="15" customFormat="1" ht="30" customHeight="1">
      <c r="A48" s="376"/>
      <c r="B48" s="543">
        <v>43</v>
      </c>
      <c r="C48" s="605" t="s">
        <v>884</v>
      </c>
      <c r="D48" s="544" t="s">
        <v>790</v>
      </c>
      <c r="E48" s="608" t="s">
        <v>885</v>
      </c>
      <c r="F48" s="633">
        <v>10707.137372569181</v>
      </c>
      <c r="G48" s="609" t="s">
        <v>795</v>
      </c>
    </row>
    <row r="49" spans="1:12" s="15" customFormat="1" ht="30" customHeight="1">
      <c r="A49" s="376"/>
      <c r="B49" s="543">
        <v>44</v>
      </c>
      <c r="C49" s="609" t="s">
        <v>886</v>
      </c>
      <c r="D49" s="546" t="s">
        <v>790</v>
      </c>
      <c r="E49" s="545" t="s">
        <v>887</v>
      </c>
      <c r="F49" s="633">
        <v>8421.3440008971065</v>
      </c>
      <c r="G49" s="609" t="s">
        <v>795</v>
      </c>
    </row>
    <row r="50" spans="1:12" s="15" customFormat="1" ht="30" customHeight="1">
      <c r="A50" s="376"/>
      <c r="B50" s="543">
        <v>45</v>
      </c>
      <c r="C50" s="605" t="s">
        <v>888</v>
      </c>
      <c r="D50" s="544" t="s">
        <v>790</v>
      </c>
      <c r="E50" s="545" t="s">
        <v>889</v>
      </c>
      <c r="F50" s="633">
        <v>8518.1894569074229</v>
      </c>
      <c r="G50" s="609" t="s">
        <v>795</v>
      </c>
    </row>
    <row r="51" spans="1:12" s="15" customFormat="1" ht="30" customHeight="1">
      <c r="A51" s="376"/>
      <c r="B51" s="543">
        <v>46</v>
      </c>
      <c r="C51" s="605" t="s">
        <v>890</v>
      </c>
      <c r="D51" s="544" t="s">
        <v>822</v>
      </c>
      <c r="E51" s="545" t="s">
        <v>891</v>
      </c>
      <c r="F51" s="633">
        <v>866753.52410110109</v>
      </c>
      <c r="G51" s="609" t="s">
        <v>892</v>
      </c>
    </row>
    <row r="52" spans="1:12" s="15" customFormat="1" ht="30" customHeight="1">
      <c r="A52" s="376"/>
      <c r="B52" s="543">
        <v>47</v>
      </c>
      <c r="C52" s="609" t="s">
        <v>893</v>
      </c>
      <c r="D52" s="546" t="s">
        <v>822</v>
      </c>
      <c r="E52" s="545" t="s">
        <v>894</v>
      </c>
      <c r="F52" s="633">
        <v>694120.04541409854</v>
      </c>
      <c r="G52" s="609" t="s">
        <v>892</v>
      </c>
    </row>
    <row r="53" spans="1:12" s="15" customFormat="1" ht="30" customHeight="1">
      <c r="A53" s="376"/>
      <c r="B53" s="543">
        <v>48</v>
      </c>
      <c r="C53" s="605" t="s">
        <v>895</v>
      </c>
      <c r="D53" s="544" t="s">
        <v>822</v>
      </c>
      <c r="E53" s="545" t="s">
        <v>896</v>
      </c>
      <c r="F53" s="633">
        <v>38789.092679903777</v>
      </c>
      <c r="G53" s="609" t="s">
        <v>897</v>
      </c>
    </row>
    <row r="54" spans="1:12" s="15" customFormat="1" ht="30" customHeight="1">
      <c r="A54" s="376"/>
      <c r="B54" s="543">
        <v>49</v>
      </c>
      <c r="C54" s="609" t="s">
        <v>898</v>
      </c>
      <c r="D54" s="546" t="s">
        <v>822</v>
      </c>
      <c r="E54" s="545" t="s">
        <v>899</v>
      </c>
      <c r="F54" s="633">
        <v>1886.3599048130034</v>
      </c>
      <c r="G54" s="609" t="s">
        <v>900</v>
      </c>
    </row>
    <row r="55" spans="1:12" s="15" customFormat="1" ht="30" customHeight="1">
      <c r="A55" s="376"/>
      <c r="B55" s="543">
        <v>50</v>
      </c>
      <c r="C55" s="605" t="s">
        <v>901</v>
      </c>
      <c r="D55" s="544" t="s">
        <v>822</v>
      </c>
      <c r="E55" s="545" t="s">
        <v>902</v>
      </c>
      <c r="F55" s="633">
        <v>7359.3372458039421</v>
      </c>
      <c r="G55" s="609" t="s">
        <v>900</v>
      </c>
    </row>
    <row r="56" spans="1:12" s="15" customFormat="1" ht="30" customHeight="1">
      <c r="A56" s="376"/>
      <c r="B56" s="543">
        <v>51</v>
      </c>
      <c r="C56" s="609" t="s">
        <v>903</v>
      </c>
      <c r="D56" s="546" t="s">
        <v>790</v>
      </c>
      <c r="E56" s="545" t="s">
        <v>904</v>
      </c>
      <c r="F56" s="633">
        <v>8477.3785698432675</v>
      </c>
      <c r="G56" s="609" t="s">
        <v>905</v>
      </c>
    </row>
    <row r="57" spans="1:12" s="15" customFormat="1" ht="30" customHeight="1">
      <c r="A57" s="376"/>
      <c r="B57" s="543">
        <v>52</v>
      </c>
      <c r="C57" s="605" t="s">
        <v>906</v>
      </c>
      <c r="D57" s="544" t="s">
        <v>878</v>
      </c>
      <c r="E57" s="545" t="s">
        <v>907</v>
      </c>
      <c r="F57" s="633">
        <v>29945.113959043028</v>
      </c>
      <c r="G57" s="609" t="s">
        <v>795</v>
      </c>
    </row>
    <row r="58" spans="1:12" s="15" customFormat="1" ht="30" customHeight="1">
      <c r="A58" s="376"/>
      <c r="B58" s="543">
        <v>53</v>
      </c>
      <c r="C58" s="609" t="s">
        <v>908</v>
      </c>
      <c r="D58" s="546" t="s">
        <v>822</v>
      </c>
      <c r="E58" s="545" t="s">
        <v>909</v>
      </c>
      <c r="F58" s="633">
        <v>915027.33680995996</v>
      </c>
      <c r="G58" s="609" t="s">
        <v>892</v>
      </c>
    </row>
    <row r="59" spans="1:12" s="15" customFormat="1" ht="30" customHeight="1">
      <c r="A59" s="376"/>
      <c r="B59" s="543">
        <v>54</v>
      </c>
      <c r="C59" s="605" t="s">
        <v>910</v>
      </c>
      <c r="D59" s="544" t="s">
        <v>822</v>
      </c>
      <c r="E59" s="608" t="s">
        <v>911</v>
      </c>
      <c r="F59" s="633">
        <v>19337.105468158727</v>
      </c>
      <c r="G59" s="609" t="s">
        <v>912</v>
      </c>
    </row>
    <row r="60" spans="1:12" s="15" customFormat="1" ht="30" customHeight="1">
      <c r="A60" s="376"/>
      <c r="B60" s="543">
        <v>55</v>
      </c>
      <c r="C60" s="609" t="s">
        <v>913</v>
      </c>
      <c r="D60" s="546" t="s">
        <v>822</v>
      </c>
      <c r="E60" s="545" t="s">
        <v>914</v>
      </c>
      <c r="F60" s="633">
        <v>23204.52656179047</v>
      </c>
      <c r="G60" s="609" t="s">
        <v>912</v>
      </c>
      <c r="L60" s="15" t="s">
        <v>915</v>
      </c>
    </row>
    <row r="61" spans="1:12" s="15" customFormat="1" ht="30" customHeight="1">
      <c r="A61" s="376"/>
      <c r="B61" s="543">
        <v>56</v>
      </c>
      <c r="C61" s="605" t="s">
        <v>916</v>
      </c>
      <c r="D61" s="544" t="s">
        <v>829</v>
      </c>
      <c r="E61" s="608" t="s">
        <v>917</v>
      </c>
      <c r="F61" s="633">
        <v>59527.074510953804</v>
      </c>
      <c r="G61" s="609" t="s">
        <v>792</v>
      </c>
    </row>
    <row r="62" spans="1:12" s="15" customFormat="1" ht="30" customHeight="1">
      <c r="A62" s="376"/>
      <c r="B62" s="543">
        <v>57</v>
      </c>
      <c r="C62" s="609" t="s">
        <v>918</v>
      </c>
      <c r="D62" s="609" t="s">
        <v>829</v>
      </c>
      <c r="E62" s="608" t="s">
        <v>919</v>
      </c>
      <c r="F62" s="633">
        <v>58523.088459389917</v>
      </c>
      <c r="G62" s="609" t="s">
        <v>792</v>
      </c>
    </row>
    <row r="63" spans="1:12" s="15" customFormat="1" ht="30" customHeight="1">
      <c r="A63" s="376"/>
      <c r="B63" s="543">
        <v>58</v>
      </c>
      <c r="C63" s="605" t="s">
        <v>920</v>
      </c>
      <c r="D63" s="544" t="s">
        <v>829</v>
      </c>
      <c r="E63" s="545" t="s">
        <v>921</v>
      </c>
      <c r="F63" s="633">
        <v>60498.104396698465</v>
      </c>
      <c r="G63" s="609" t="s">
        <v>792</v>
      </c>
    </row>
    <row r="64" spans="1:12" s="15" customFormat="1" ht="30" customHeight="1">
      <c r="A64" s="376"/>
      <c r="B64" s="543">
        <v>59</v>
      </c>
      <c r="C64" s="609" t="s">
        <v>922</v>
      </c>
      <c r="D64" s="546" t="s">
        <v>829</v>
      </c>
      <c r="E64" s="545" t="s">
        <v>923</v>
      </c>
      <c r="F64" s="633">
        <v>57468.491153175091</v>
      </c>
      <c r="G64" s="609" t="s">
        <v>792</v>
      </c>
    </row>
    <row r="65" spans="1:7" s="15" customFormat="1" ht="30" customHeight="1">
      <c r="A65" s="376"/>
      <c r="B65" s="543">
        <v>60</v>
      </c>
      <c r="C65" s="605" t="s">
        <v>924</v>
      </c>
      <c r="D65" s="544" t="s">
        <v>878</v>
      </c>
      <c r="E65" s="545" t="s">
        <v>925</v>
      </c>
      <c r="F65" s="633">
        <v>6070.9449818262747</v>
      </c>
      <c r="G65" s="609" t="s">
        <v>795</v>
      </c>
    </row>
    <row r="66" spans="1:7" s="15" customFormat="1" ht="30" customHeight="1">
      <c r="A66" s="376"/>
      <c r="B66" s="543">
        <v>61</v>
      </c>
      <c r="C66" s="609" t="s">
        <v>926</v>
      </c>
      <c r="D66" s="546" t="s">
        <v>927</v>
      </c>
      <c r="E66" s="545" t="s">
        <v>928</v>
      </c>
      <c r="F66" s="633">
        <v>19837.768816343669</v>
      </c>
      <c r="G66" s="609" t="s">
        <v>929</v>
      </c>
    </row>
    <row r="67" spans="1:7" s="15" customFormat="1" ht="30" customHeight="1">
      <c r="A67" s="376"/>
      <c r="B67" s="543">
        <v>62</v>
      </c>
      <c r="C67" s="605" t="s">
        <v>930</v>
      </c>
      <c r="D67" s="605" t="s">
        <v>927</v>
      </c>
      <c r="E67" s="545" t="s">
        <v>931</v>
      </c>
      <c r="F67" s="633">
        <v>18034.335287585156</v>
      </c>
      <c r="G67" s="609" t="s">
        <v>929</v>
      </c>
    </row>
    <row r="68" spans="1:7" s="15" customFormat="1" ht="30" customHeight="1">
      <c r="A68" s="376"/>
      <c r="B68" s="543">
        <v>63</v>
      </c>
      <c r="C68" s="609" t="s">
        <v>932</v>
      </c>
      <c r="D68" s="546" t="s">
        <v>927</v>
      </c>
      <c r="E68" s="545" t="s">
        <v>933</v>
      </c>
      <c r="F68" s="633">
        <v>18034.335287585156</v>
      </c>
      <c r="G68" s="609" t="s">
        <v>929</v>
      </c>
    </row>
    <row r="69" spans="1:7" s="15" customFormat="1" ht="30" customHeight="1">
      <c r="A69" s="376"/>
      <c r="B69" s="543">
        <v>64</v>
      </c>
      <c r="C69" s="605" t="s">
        <v>934</v>
      </c>
      <c r="D69" s="544" t="s">
        <v>822</v>
      </c>
      <c r="E69" s="545" t="s">
        <v>935</v>
      </c>
      <c r="F69" s="633">
        <v>4189706.184767724</v>
      </c>
      <c r="G69" s="609" t="s">
        <v>876</v>
      </c>
    </row>
    <row r="70" spans="1:7" s="15" customFormat="1" ht="30" customHeight="1">
      <c r="A70" s="376"/>
      <c r="B70" s="543">
        <v>65</v>
      </c>
      <c r="C70" s="609" t="s">
        <v>936</v>
      </c>
      <c r="D70" s="609" t="s">
        <v>790</v>
      </c>
      <c r="E70" s="545" t="s">
        <v>937</v>
      </c>
      <c r="F70" s="633">
        <v>4784.7257698491776</v>
      </c>
      <c r="G70" s="609" t="s">
        <v>795</v>
      </c>
    </row>
    <row r="71" spans="1:7" s="15" customFormat="1" ht="30" customHeight="1">
      <c r="A71" s="376"/>
      <c r="B71" s="543">
        <v>66</v>
      </c>
      <c r="C71" s="605" t="s">
        <v>938</v>
      </c>
      <c r="D71" s="544" t="s">
        <v>790</v>
      </c>
      <c r="E71" s="545" t="s">
        <v>939</v>
      </c>
      <c r="F71" s="633">
        <v>4784.7257698491776</v>
      </c>
      <c r="G71" s="609" t="s">
        <v>795</v>
      </c>
    </row>
    <row r="72" spans="1:7" s="15" customFormat="1" ht="30" customHeight="1">
      <c r="A72" s="376"/>
      <c r="B72" s="543">
        <v>67</v>
      </c>
      <c r="C72" s="609" t="s">
        <v>940</v>
      </c>
      <c r="D72" s="546" t="s">
        <v>790</v>
      </c>
      <c r="E72" s="545" t="s">
        <v>941</v>
      </c>
      <c r="F72" s="633">
        <v>4784.7257698491776</v>
      </c>
      <c r="G72" s="609" t="s">
        <v>795</v>
      </c>
    </row>
    <row r="73" spans="1:7" s="15" customFormat="1" ht="30" customHeight="1">
      <c r="A73" s="376"/>
      <c r="B73" s="543">
        <v>68</v>
      </c>
      <c r="C73" s="605" t="s">
        <v>942</v>
      </c>
      <c r="D73" s="544" t="s">
        <v>822</v>
      </c>
      <c r="E73" s="545" t="s">
        <v>943</v>
      </c>
      <c r="F73" s="633">
        <v>540743.2407111919</v>
      </c>
      <c r="G73" s="609" t="s">
        <v>897</v>
      </c>
    </row>
    <row r="74" spans="1:7" s="15" customFormat="1" ht="30" customHeight="1">
      <c r="A74" s="376"/>
      <c r="B74" s="543">
        <v>69</v>
      </c>
      <c r="C74" s="609" t="s">
        <v>944</v>
      </c>
      <c r="D74" s="546" t="s">
        <v>790</v>
      </c>
      <c r="E74" s="545" t="s">
        <v>945</v>
      </c>
      <c r="F74" s="633">
        <v>8600.4279491239304</v>
      </c>
      <c r="G74" s="609" t="s">
        <v>792</v>
      </c>
    </row>
    <row r="75" spans="1:7" s="15" customFormat="1" ht="30" customHeight="1">
      <c r="A75" s="376"/>
      <c r="B75" s="543">
        <v>70</v>
      </c>
      <c r="C75" s="609" t="s">
        <v>946</v>
      </c>
      <c r="D75" s="546" t="s">
        <v>829</v>
      </c>
      <c r="E75" s="545" t="s">
        <v>947</v>
      </c>
      <c r="F75" s="633">
        <v>40871.714428075909</v>
      </c>
      <c r="G75" s="609" t="s">
        <v>948</v>
      </c>
    </row>
    <row r="76" spans="1:7" s="15" customFormat="1" ht="30" customHeight="1">
      <c r="A76" s="376"/>
      <c r="B76" s="543">
        <v>71</v>
      </c>
      <c r="C76" s="609" t="s">
        <v>949</v>
      </c>
      <c r="D76" s="609" t="s">
        <v>822</v>
      </c>
      <c r="E76" s="608" t="s">
        <v>950</v>
      </c>
      <c r="F76" s="633">
        <v>37967.192078621018</v>
      </c>
      <c r="G76" s="609" t="s">
        <v>824</v>
      </c>
    </row>
    <row r="77" spans="1:7" s="15" customFormat="1" ht="30" customHeight="1">
      <c r="A77" s="376"/>
      <c r="B77" s="543">
        <v>72</v>
      </c>
      <c r="C77" s="605" t="s">
        <v>951</v>
      </c>
      <c r="D77" s="605" t="s">
        <v>822</v>
      </c>
      <c r="E77" s="608" t="s">
        <v>952</v>
      </c>
      <c r="F77" s="633">
        <v>35029.639429793693</v>
      </c>
      <c r="G77" s="609" t="s">
        <v>824</v>
      </c>
    </row>
    <row r="78" spans="1:7" s="15" customFormat="1" ht="30" customHeight="1">
      <c r="A78" s="376"/>
      <c r="B78" s="543">
        <v>73</v>
      </c>
      <c r="C78" s="609" t="s">
        <v>953</v>
      </c>
      <c r="D78" s="609" t="s">
        <v>822</v>
      </c>
      <c r="E78" s="608" t="s">
        <v>954</v>
      </c>
      <c r="F78" s="633">
        <v>35029.639429793693</v>
      </c>
      <c r="G78" s="609" t="s">
        <v>824</v>
      </c>
    </row>
    <row r="79" spans="1:7" s="15" customFormat="1" ht="30" customHeight="1">
      <c r="A79" s="376"/>
      <c r="B79" s="543">
        <v>74</v>
      </c>
      <c r="C79" s="609" t="s">
        <v>955</v>
      </c>
      <c r="D79" s="546" t="s">
        <v>822</v>
      </c>
      <c r="E79" s="545" t="s">
        <v>956</v>
      </c>
      <c r="F79" s="633">
        <v>90755.481663891609</v>
      </c>
      <c r="G79" s="609" t="s">
        <v>957</v>
      </c>
    </row>
    <row r="80" spans="1:7" s="15" customFormat="1" ht="30" customHeight="1">
      <c r="A80" s="376"/>
      <c r="B80" s="543">
        <v>75</v>
      </c>
      <c r="C80" s="605" t="s">
        <v>958</v>
      </c>
      <c r="D80" s="544" t="s">
        <v>822</v>
      </c>
      <c r="E80" s="545" t="s">
        <v>959</v>
      </c>
      <c r="F80" s="633">
        <v>118343.08546513144</v>
      </c>
      <c r="G80" s="609" t="s">
        <v>957</v>
      </c>
    </row>
    <row r="81" spans="1:7" s="15" customFormat="1" ht="30" customHeight="1">
      <c r="A81" s="376"/>
      <c r="B81" s="543">
        <v>76</v>
      </c>
      <c r="C81" s="605" t="s">
        <v>960</v>
      </c>
      <c r="D81" s="544" t="s">
        <v>878</v>
      </c>
      <c r="E81" s="545" t="s">
        <v>961</v>
      </c>
      <c r="F81" s="633">
        <v>11587.457140673172</v>
      </c>
      <c r="G81" s="609" t="s">
        <v>795</v>
      </c>
    </row>
    <row r="82" spans="1:7" s="15" customFormat="1" ht="30" customHeight="1">
      <c r="A82" s="376"/>
      <c r="B82" s="543">
        <v>77</v>
      </c>
      <c r="C82" s="609" t="s">
        <v>962</v>
      </c>
      <c r="D82" s="609" t="s">
        <v>790</v>
      </c>
      <c r="E82" s="608" t="s">
        <v>963</v>
      </c>
      <c r="F82" s="633">
        <v>1174.922528245324</v>
      </c>
      <c r="G82" s="609" t="s">
        <v>929</v>
      </c>
    </row>
    <row r="83" spans="1:7" s="15" customFormat="1" ht="30" customHeight="1">
      <c r="A83" s="376"/>
      <c r="B83" s="543">
        <v>78</v>
      </c>
      <c r="C83" s="605" t="s">
        <v>964</v>
      </c>
      <c r="D83" s="544" t="s">
        <v>790</v>
      </c>
      <c r="E83" s="545" t="s">
        <v>965</v>
      </c>
      <c r="F83" s="633">
        <v>1174.922528245324</v>
      </c>
      <c r="G83" s="609" t="s">
        <v>929</v>
      </c>
    </row>
    <row r="84" spans="1:7" s="15" customFormat="1" ht="30" customHeight="1">
      <c r="A84" s="376"/>
      <c r="B84" s="543">
        <v>79</v>
      </c>
      <c r="C84" s="605" t="s">
        <v>966</v>
      </c>
      <c r="D84" s="544" t="s">
        <v>790</v>
      </c>
      <c r="E84" s="545" t="s">
        <v>967</v>
      </c>
      <c r="F84" s="633">
        <v>9759.4381296212432</v>
      </c>
      <c r="G84" s="609" t="s">
        <v>968</v>
      </c>
    </row>
    <row r="85" spans="1:7" s="15" customFormat="1" ht="30" customHeight="1">
      <c r="A85" s="376"/>
      <c r="B85" s="543">
        <v>80</v>
      </c>
      <c r="C85" s="609" t="s">
        <v>969</v>
      </c>
      <c r="D85" s="546" t="s">
        <v>790</v>
      </c>
      <c r="E85" s="545" t="s">
        <v>970</v>
      </c>
      <c r="F85" s="633">
        <v>9759.4381296212432</v>
      </c>
      <c r="G85" s="609" t="s">
        <v>968</v>
      </c>
    </row>
    <row r="86" spans="1:7" s="15" customFormat="1" ht="30" customHeight="1">
      <c r="A86" s="376"/>
      <c r="B86" s="543">
        <v>81</v>
      </c>
      <c r="C86" s="605" t="s">
        <v>971</v>
      </c>
      <c r="D86" s="544" t="s">
        <v>822</v>
      </c>
      <c r="E86" s="545" t="s">
        <v>972</v>
      </c>
      <c r="F86" s="633">
        <v>2307489.3355934569</v>
      </c>
      <c r="G86" s="609" t="s">
        <v>824</v>
      </c>
    </row>
    <row r="87" spans="1:7" s="15" customFormat="1" ht="30" customHeight="1">
      <c r="A87" s="376"/>
      <c r="B87" s="543">
        <v>82</v>
      </c>
      <c r="C87" s="609" t="s">
        <v>973</v>
      </c>
      <c r="D87" s="546" t="s">
        <v>822</v>
      </c>
      <c r="E87" s="545" t="s">
        <v>974</v>
      </c>
      <c r="F87" s="633">
        <v>31150.518284883659</v>
      </c>
      <c r="G87" s="609" t="s">
        <v>824</v>
      </c>
    </row>
    <row r="88" spans="1:7" s="15" customFormat="1" ht="30" customHeight="1">
      <c r="A88" s="376"/>
      <c r="B88" s="543">
        <v>83</v>
      </c>
      <c r="C88" s="609" t="s">
        <v>975</v>
      </c>
      <c r="D88" s="546" t="s">
        <v>822</v>
      </c>
      <c r="E88" s="545" t="s">
        <v>976</v>
      </c>
      <c r="F88" s="633">
        <v>34676.992052983696</v>
      </c>
      <c r="G88" s="609" t="s">
        <v>824</v>
      </c>
    </row>
    <row r="89" spans="1:7" s="15" customFormat="1" ht="30" customHeight="1">
      <c r="A89" s="376"/>
      <c r="B89" s="543">
        <v>84</v>
      </c>
      <c r="C89" s="609" t="s">
        <v>977</v>
      </c>
      <c r="D89" s="546" t="s">
        <v>822</v>
      </c>
      <c r="E89" s="608" t="s">
        <v>978</v>
      </c>
      <c r="F89" s="633">
        <v>10313.122916351324</v>
      </c>
      <c r="G89" s="609" t="s">
        <v>897</v>
      </c>
    </row>
    <row r="90" spans="1:7" s="15" customFormat="1" ht="30" hidden="1" customHeight="1">
      <c r="A90" s="376"/>
      <c r="B90" s="543">
        <v>85</v>
      </c>
      <c r="C90" s="609" t="s">
        <v>979</v>
      </c>
      <c r="D90" s="546" t="s">
        <v>822</v>
      </c>
      <c r="E90" s="547" t="s">
        <v>980</v>
      </c>
      <c r="F90" s="644" t="s">
        <v>981</v>
      </c>
      <c r="G90" s="609" t="s">
        <v>982</v>
      </c>
    </row>
    <row r="91" spans="1:7" s="15" customFormat="1" ht="30" customHeight="1">
      <c r="A91" s="376"/>
      <c r="B91" s="543">
        <v>86</v>
      </c>
      <c r="C91" s="605" t="s">
        <v>983</v>
      </c>
      <c r="D91" s="544" t="s">
        <v>790</v>
      </c>
      <c r="E91" s="545" t="s">
        <v>984</v>
      </c>
      <c r="F91" s="633">
        <v>2857.3104800550577</v>
      </c>
      <c r="G91" s="609" t="s">
        <v>929</v>
      </c>
    </row>
    <row r="92" spans="1:7" s="15" customFormat="1" ht="30" customHeight="1">
      <c r="A92" s="376"/>
      <c r="B92" s="543">
        <v>87</v>
      </c>
      <c r="C92" s="609" t="s">
        <v>985</v>
      </c>
      <c r="D92" s="546" t="s">
        <v>790</v>
      </c>
      <c r="E92" s="608" t="s">
        <v>986</v>
      </c>
      <c r="F92" s="633">
        <v>2722.8488104054081</v>
      </c>
      <c r="G92" s="609" t="s">
        <v>929</v>
      </c>
    </row>
    <row r="93" spans="1:7" s="15" customFormat="1" ht="30" customHeight="1">
      <c r="A93" s="376"/>
      <c r="B93" s="543">
        <v>88</v>
      </c>
      <c r="C93" s="605" t="s">
        <v>987</v>
      </c>
      <c r="D93" s="544" t="s">
        <v>790</v>
      </c>
      <c r="E93" s="545" t="s">
        <v>988</v>
      </c>
      <c r="F93" s="633">
        <v>2739.6565191116138</v>
      </c>
      <c r="G93" s="609" t="s">
        <v>929</v>
      </c>
    </row>
    <row r="94" spans="1:7" s="15" customFormat="1" ht="30" customHeight="1">
      <c r="A94" s="376"/>
      <c r="B94" s="543">
        <v>89</v>
      </c>
      <c r="C94" s="609" t="s">
        <v>989</v>
      </c>
      <c r="D94" s="546" t="s">
        <v>790</v>
      </c>
      <c r="E94" s="545" t="s">
        <v>990</v>
      </c>
      <c r="F94" s="633">
        <v>3344.7340325350378</v>
      </c>
      <c r="G94" s="609" t="s">
        <v>929</v>
      </c>
    </row>
    <row r="95" spans="1:7" s="15" customFormat="1" ht="30" customHeight="1">
      <c r="A95" s="376"/>
      <c r="B95" s="543">
        <v>90</v>
      </c>
      <c r="C95" s="605" t="s">
        <v>991</v>
      </c>
      <c r="D95" s="544" t="s">
        <v>790</v>
      </c>
      <c r="E95" s="545" t="s">
        <v>992</v>
      </c>
      <c r="F95" s="633">
        <v>3344.7340325350378</v>
      </c>
      <c r="G95" s="609" t="s">
        <v>929</v>
      </c>
    </row>
    <row r="96" spans="1:7" s="15" customFormat="1" ht="30" customHeight="1">
      <c r="A96" s="376"/>
      <c r="B96" s="543">
        <v>91</v>
      </c>
      <c r="C96" s="609" t="s">
        <v>993</v>
      </c>
      <c r="D96" s="546" t="s">
        <v>790</v>
      </c>
      <c r="E96" s="608" t="s">
        <v>994</v>
      </c>
      <c r="F96" s="633">
        <v>3344.7340325350378</v>
      </c>
      <c r="G96" s="609" t="s">
        <v>929</v>
      </c>
    </row>
    <row r="97" spans="1:7" s="15" customFormat="1" ht="30" customHeight="1">
      <c r="A97" s="376"/>
      <c r="B97" s="543">
        <v>92</v>
      </c>
      <c r="C97" s="605" t="s">
        <v>995</v>
      </c>
      <c r="D97" s="544" t="s">
        <v>790</v>
      </c>
      <c r="E97" s="545" t="s">
        <v>996</v>
      </c>
      <c r="F97" s="633">
        <v>3457.3456808666201</v>
      </c>
      <c r="G97" s="609" t="s">
        <v>929</v>
      </c>
    </row>
    <row r="98" spans="1:7" s="15" customFormat="1" ht="30" customHeight="1">
      <c r="A98" s="376"/>
      <c r="B98" s="543">
        <v>93</v>
      </c>
      <c r="C98" s="609" t="s">
        <v>997</v>
      </c>
      <c r="D98" s="546" t="s">
        <v>790</v>
      </c>
      <c r="E98" s="608" t="s">
        <v>998</v>
      </c>
      <c r="F98" s="633">
        <v>3457.3456808666201</v>
      </c>
      <c r="G98" s="609" t="s">
        <v>929</v>
      </c>
    </row>
    <row r="99" spans="1:7" s="15" customFormat="1" ht="30" customHeight="1">
      <c r="A99" s="376"/>
      <c r="B99" s="543">
        <v>94</v>
      </c>
      <c r="C99" s="605" t="s">
        <v>999</v>
      </c>
      <c r="D99" s="544" t="s">
        <v>790</v>
      </c>
      <c r="E99" s="545" t="s">
        <v>1000</v>
      </c>
      <c r="F99" s="633">
        <v>3563.2342457157192</v>
      </c>
      <c r="G99" s="609" t="s">
        <v>929</v>
      </c>
    </row>
    <row r="100" spans="1:7" s="15" customFormat="1" ht="30" customHeight="1">
      <c r="A100" s="376"/>
      <c r="B100" s="543">
        <v>95</v>
      </c>
      <c r="C100" s="609" t="s">
        <v>1001</v>
      </c>
      <c r="D100" s="546" t="s">
        <v>790</v>
      </c>
      <c r="E100" s="545" t="s">
        <v>1002</v>
      </c>
      <c r="F100" s="633">
        <v>3563.2342457157192</v>
      </c>
      <c r="G100" s="609" t="s">
        <v>929</v>
      </c>
    </row>
    <row r="101" spans="1:7" s="15" customFormat="1" ht="30" customHeight="1">
      <c r="A101" s="376"/>
      <c r="B101" s="543">
        <v>96</v>
      </c>
      <c r="C101" s="605" t="s">
        <v>1003</v>
      </c>
      <c r="D101" s="544" t="s">
        <v>790</v>
      </c>
      <c r="E101" s="545" t="s">
        <v>1004</v>
      </c>
      <c r="F101" s="633">
        <v>3697.6959153653697</v>
      </c>
      <c r="G101" s="609" t="s">
        <v>929</v>
      </c>
    </row>
    <row r="102" spans="1:7" s="15" customFormat="1" ht="30" customHeight="1">
      <c r="A102" s="376"/>
      <c r="B102" s="543">
        <v>97</v>
      </c>
      <c r="C102" s="609" t="s">
        <v>1005</v>
      </c>
      <c r="D102" s="546" t="s">
        <v>790</v>
      </c>
      <c r="E102" s="545" t="s">
        <v>1006</v>
      </c>
      <c r="F102" s="633">
        <v>3697.6959153653697</v>
      </c>
      <c r="G102" s="609" t="s">
        <v>929</v>
      </c>
    </row>
    <row r="103" spans="1:7" s="15" customFormat="1" ht="30" customHeight="1">
      <c r="A103" s="376"/>
      <c r="B103" s="543">
        <v>98</v>
      </c>
      <c r="C103" s="609" t="s">
        <v>1007</v>
      </c>
      <c r="D103" s="609" t="s">
        <v>790</v>
      </c>
      <c r="E103" s="608" t="s">
        <v>1008</v>
      </c>
      <c r="F103" s="633">
        <v>600.41402700869162</v>
      </c>
      <c r="G103" s="609" t="s">
        <v>929</v>
      </c>
    </row>
    <row r="104" spans="1:7" s="15" customFormat="1" ht="30" customHeight="1">
      <c r="A104" s="376"/>
      <c r="B104" s="543">
        <v>99</v>
      </c>
      <c r="C104" s="605" t="s">
        <v>1009</v>
      </c>
      <c r="D104" s="544" t="s">
        <v>790</v>
      </c>
      <c r="E104" s="608" t="s">
        <v>1010</v>
      </c>
      <c r="F104" s="633">
        <v>600.41402700869162</v>
      </c>
      <c r="G104" s="609" t="s">
        <v>929</v>
      </c>
    </row>
    <row r="105" spans="1:7" s="15" customFormat="1" ht="30" customHeight="1">
      <c r="A105" s="376"/>
      <c r="B105" s="543">
        <v>100</v>
      </c>
      <c r="C105" s="609" t="s">
        <v>1011</v>
      </c>
      <c r="D105" s="546" t="s">
        <v>790</v>
      </c>
      <c r="E105" s="608" t="s">
        <v>1012</v>
      </c>
      <c r="F105" s="633">
        <v>666.45956997964765</v>
      </c>
      <c r="G105" s="609" t="s">
        <v>929</v>
      </c>
    </row>
    <row r="106" spans="1:7" s="15" customFormat="1" ht="30" customHeight="1">
      <c r="A106" s="376"/>
      <c r="B106" s="543">
        <v>101</v>
      </c>
      <c r="C106" s="609" t="s">
        <v>1013</v>
      </c>
      <c r="D106" s="546" t="s">
        <v>790</v>
      </c>
      <c r="E106" s="608" t="s">
        <v>1014</v>
      </c>
      <c r="F106" s="633">
        <v>600.41402700869162</v>
      </c>
      <c r="G106" s="609" t="s">
        <v>929</v>
      </c>
    </row>
    <row r="107" spans="1:7" s="15" customFormat="1" ht="30" customHeight="1">
      <c r="A107" s="376"/>
      <c r="B107" s="543">
        <v>102</v>
      </c>
      <c r="C107" s="605" t="s">
        <v>1015</v>
      </c>
      <c r="D107" s="609" t="s">
        <v>790</v>
      </c>
      <c r="E107" s="547" t="s">
        <v>1016</v>
      </c>
      <c r="F107" s="633">
        <v>600.41402700869162</v>
      </c>
      <c r="G107" s="609" t="s">
        <v>929</v>
      </c>
    </row>
    <row r="108" spans="1:7" s="15" customFormat="1" ht="30" customHeight="1">
      <c r="A108" s="376"/>
      <c r="B108" s="543">
        <v>103</v>
      </c>
      <c r="C108" s="609" t="s">
        <v>1017</v>
      </c>
      <c r="D108" s="609" t="s">
        <v>790</v>
      </c>
      <c r="E108" s="608" t="s">
        <v>1018</v>
      </c>
      <c r="F108" s="633">
        <v>600.41402700869162</v>
      </c>
      <c r="G108" s="609" t="s">
        <v>929</v>
      </c>
    </row>
    <row r="109" spans="1:7" s="15" customFormat="1" ht="30" customHeight="1">
      <c r="A109" s="376"/>
      <c r="B109" s="543">
        <v>104</v>
      </c>
      <c r="C109" s="609" t="s">
        <v>1019</v>
      </c>
      <c r="D109" s="546" t="s">
        <v>826</v>
      </c>
      <c r="E109" s="545" t="s">
        <v>1020</v>
      </c>
      <c r="F109" s="633">
        <v>11860.091353804015</v>
      </c>
      <c r="G109" s="609" t="s">
        <v>912</v>
      </c>
    </row>
    <row r="110" spans="1:7" s="15" customFormat="1" ht="30" customHeight="1">
      <c r="A110" s="376"/>
      <c r="B110" s="543">
        <v>105</v>
      </c>
      <c r="C110" s="605" t="s">
        <v>1021</v>
      </c>
      <c r="D110" s="544" t="s">
        <v>790</v>
      </c>
      <c r="E110" s="545" t="s">
        <v>1022</v>
      </c>
      <c r="F110" s="633">
        <v>39963.351300861359</v>
      </c>
      <c r="G110" s="609" t="s">
        <v>912</v>
      </c>
    </row>
    <row r="111" spans="1:7" s="15" customFormat="1" ht="30" customHeight="1">
      <c r="A111" s="376"/>
      <c r="B111" s="543">
        <v>106</v>
      </c>
      <c r="C111" s="609" t="s">
        <v>1023</v>
      </c>
      <c r="D111" s="546" t="s">
        <v>878</v>
      </c>
      <c r="E111" s="608" t="s">
        <v>1024</v>
      </c>
      <c r="F111" s="633">
        <v>123692.63123587928</v>
      </c>
      <c r="G111" s="609" t="s">
        <v>892</v>
      </c>
    </row>
    <row r="112" spans="1:7" s="15" customFormat="1" ht="30" customHeight="1">
      <c r="A112" s="376"/>
      <c r="B112" s="543">
        <v>107</v>
      </c>
      <c r="C112" s="605" t="s">
        <v>1025</v>
      </c>
      <c r="D112" s="544" t="s">
        <v>878</v>
      </c>
      <c r="E112" s="545" t="s">
        <v>1026</v>
      </c>
      <c r="F112" s="633">
        <v>55686.996327203487</v>
      </c>
      <c r="G112" s="609" t="s">
        <v>892</v>
      </c>
    </row>
    <row r="113" spans="1:7" s="15" customFormat="1" ht="30" customHeight="1">
      <c r="A113" s="376"/>
      <c r="B113" s="543">
        <v>108</v>
      </c>
      <c r="C113" s="609" t="s">
        <v>1027</v>
      </c>
      <c r="D113" s="546" t="s">
        <v>790</v>
      </c>
      <c r="E113" s="545" t="s">
        <v>1028</v>
      </c>
      <c r="F113" s="633">
        <v>6018.9512421427808</v>
      </c>
      <c r="G113" s="609" t="s">
        <v>929</v>
      </c>
    </row>
    <row r="114" spans="1:7" s="15" customFormat="1" ht="30" customHeight="1">
      <c r="A114" s="376"/>
      <c r="B114" s="543">
        <v>109</v>
      </c>
      <c r="C114" s="605" t="s">
        <v>1029</v>
      </c>
      <c r="D114" s="544" t="s">
        <v>790</v>
      </c>
      <c r="E114" s="545" t="s">
        <v>1030</v>
      </c>
      <c r="F114" s="633">
        <v>6975.9671517183351</v>
      </c>
      <c r="G114" s="609" t="s">
        <v>929</v>
      </c>
    </row>
    <row r="115" spans="1:7" s="15" customFormat="1" ht="30" customHeight="1">
      <c r="A115" s="376"/>
      <c r="B115" s="543">
        <v>110</v>
      </c>
      <c r="C115" s="605" t="s">
        <v>1031</v>
      </c>
      <c r="D115" s="544" t="s">
        <v>927</v>
      </c>
      <c r="E115" s="545" t="s">
        <v>1032</v>
      </c>
      <c r="F115" s="633">
        <v>10106.014163561238</v>
      </c>
      <c r="G115" s="609" t="s">
        <v>957</v>
      </c>
    </row>
    <row r="116" spans="1:7" s="15" customFormat="1" ht="30" customHeight="1">
      <c r="A116" s="376"/>
      <c r="B116" s="543">
        <v>111</v>
      </c>
      <c r="C116" s="609" t="s">
        <v>1033</v>
      </c>
      <c r="D116" s="546" t="s">
        <v>829</v>
      </c>
      <c r="E116" s="545" t="s">
        <v>1034</v>
      </c>
      <c r="F116" s="633">
        <v>462861.72966886021</v>
      </c>
      <c r="G116" s="609" t="s">
        <v>1035</v>
      </c>
    </row>
    <row r="117" spans="1:7" s="15" customFormat="1" ht="30" customHeight="1">
      <c r="A117" s="376"/>
      <c r="B117" s="543">
        <v>112</v>
      </c>
      <c r="C117" s="605" t="s">
        <v>1036</v>
      </c>
      <c r="D117" s="544" t="s">
        <v>829</v>
      </c>
      <c r="E117" s="545" t="s">
        <v>1037</v>
      </c>
      <c r="F117" s="633">
        <v>444999.17841121694</v>
      </c>
      <c r="G117" s="609" t="s">
        <v>1035</v>
      </c>
    </row>
    <row r="118" spans="1:7" s="15" customFormat="1" ht="30" customHeight="1">
      <c r="A118" s="376"/>
      <c r="B118" s="543">
        <v>113</v>
      </c>
      <c r="C118" s="609" t="s">
        <v>1038</v>
      </c>
      <c r="D118" s="546" t="s">
        <v>829</v>
      </c>
      <c r="E118" s="545" t="s">
        <v>1039</v>
      </c>
      <c r="F118" s="633">
        <v>456212.16679192736</v>
      </c>
      <c r="G118" s="609" t="s">
        <v>1035</v>
      </c>
    </row>
    <row r="119" spans="1:7" s="15" customFormat="1" ht="30" customHeight="1">
      <c r="A119" s="376"/>
      <c r="B119" s="543">
        <v>114</v>
      </c>
      <c r="C119" s="605" t="s">
        <v>1040</v>
      </c>
      <c r="D119" s="544" t="s">
        <v>829</v>
      </c>
      <c r="E119" s="545" t="s">
        <v>1041</v>
      </c>
      <c r="F119" s="633">
        <v>466838.42903643777</v>
      </c>
      <c r="G119" s="609" t="s">
        <v>1035</v>
      </c>
    </row>
    <row r="120" spans="1:7" s="15" customFormat="1" ht="30" customHeight="1">
      <c r="A120" s="376"/>
      <c r="B120" s="543">
        <v>115</v>
      </c>
      <c r="C120" s="609" t="s">
        <v>1042</v>
      </c>
      <c r="D120" s="546" t="s">
        <v>829</v>
      </c>
      <c r="E120" s="545" t="s">
        <v>1043</v>
      </c>
      <c r="F120" s="633">
        <v>651917.9291110707</v>
      </c>
      <c r="G120" s="609" t="s">
        <v>1035</v>
      </c>
    </row>
    <row r="121" spans="1:7" s="15" customFormat="1" ht="30" customHeight="1">
      <c r="A121" s="376"/>
      <c r="B121" s="543">
        <v>116</v>
      </c>
      <c r="C121" s="605" t="s">
        <v>1044</v>
      </c>
      <c r="D121" s="544" t="s">
        <v>829</v>
      </c>
      <c r="E121" s="545" t="s">
        <v>1045</v>
      </c>
      <c r="F121" s="633">
        <v>543699.55287863303</v>
      </c>
      <c r="G121" s="609" t="s">
        <v>1035</v>
      </c>
    </row>
    <row r="122" spans="1:7" s="15" customFormat="1" ht="30" customHeight="1">
      <c r="A122" s="376"/>
      <c r="B122" s="543">
        <v>117</v>
      </c>
      <c r="C122" s="609" t="s">
        <v>1046</v>
      </c>
      <c r="D122" s="546" t="s">
        <v>829</v>
      </c>
      <c r="E122" s="608" t="s">
        <v>1047</v>
      </c>
      <c r="F122" s="633">
        <v>367422.88258149568</v>
      </c>
      <c r="G122" s="609" t="s">
        <v>1035</v>
      </c>
    </row>
    <row r="123" spans="1:7" s="15" customFormat="1" ht="30" customHeight="1">
      <c r="A123" s="376"/>
      <c r="B123" s="543">
        <v>118</v>
      </c>
      <c r="C123" s="609" t="s">
        <v>1048</v>
      </c>
      <c r="D123" s="546" t="s">
        <v>829</v>
      </c>
      <c r="E123" s="545" t="s">
        <v>1049</v>
      </c>
      <c r="F123" s="633">
        <v>420583.61481106817</v>
      </c>
      <c r="G123" s="609" t="s">
        <v>1035</v>
      </c>
    </row>
    <row r="124" spans="1:7" s="15" customFormat="1" ht="30" customHeight="1">
      <c r="A124" s="376"/>
      <c r="B124" s="543">
        <v>119</v>
      </c>
      <c r="C124" s="605" t="s">
        <v>1050</v>
      </c>
      <c r="D124" s="544" t="s">
        <v>829</v>
      </c>
      <c r="E124" s="545" t="s">
        <v>1051</v>
      </c>
      <c r="F124" s="633">
        <v>453595.0310643501</v>
      </c>
      <c r="G124" s="609" t="s">
        <v>1035</v>
      </c>
    </row>
    <row r="125" spans="1:7" s="15" customFormat="1" ht="30" customHeight="1">
      <c r="A125" s="376"/>
      <c r="B125" s="543">
        <v>120</v>
      </c>
      <c r="C125" s="609" t="s">
        <v>1052</v>
      </c>
      <c r="D125" s="546" t="s">
        <v>829</v>
      </c>
      <c r="E125" s="545" t="s">
        <v>1053</v>
      </c>
      <c r="F125" s="633">
        <v>453781.31780428032</v>
      </c>
      <c r="G125" s="609" t="s">
        <v>1035</v>
      </c>
    </row>
    <row r="126" spans="1:7" s="15" customFormat="1" ht="30" customHeight="1">
      <c r="A126" s="376"/>
      <c r="B126" s="543">
        <v>121</v>
      </c>
      <c r="C126" s="605" t="s">
        <v>1054</v>
      </c>
      <c r="D126" s="544" t="s">
        <v>829</v>
      </c>
      <c r="E126" s="545" t="s">
        <v>1055</v>
      </c>
      <c r="F126" s="633">
        <v>470644.66132314579</v>
      </c>
      <c r="G126" s="609" t="s">
        <v>1035</v>
      </c>
    </row>
    <row r="127" spans="1:7" s="15" customFormat="1" ht="30" customHeight="1">
      <c r="A127" s="376"/>
      <c r="B127" s="543">
        <v>122</v>
      </c>
      <c r="C127" s="609" t="s">
        <v>1056</v>
      </c>
      <c r="D127" s="546" t="s">
        <v>878</v>
      </c>
      <c r="E127" s="545" t="s">
        <v>1057</v>
      </c>
      <c r="F127" s="633">
        <v>2484.41181433051</v>
      </c>
      <c r="G127" s="609" t="s">
        <v>905</v>
      </c>
    </row>
    <row r="128" spans="1:7" s="15" customFormat="1" ht="30" customHeight="1">
      <c r="A128" s="376"/>
      <c r="B128" s="543">
        <v>123</v>
      </c>
      <c r="C128" s="605" t="s">
        <v>1058</v>
      </c>
      <c r="D128" s="544" t="s">
        <v>822</v>
      </c>
      <c r="E128" s="608" t="s">
        <v>1059</v>
      </c>
      <c r="F128" s="633">
        <v>76208.273619897838</v>
      </c>
      <c r="G128" s="609" t="s">
        <v>824</v>
      </c>
    </row>
    <row r="129" spans="1:7" s="15" customFormat="1" ht="30" customHeight="1">
      <c r="A129" s="376"/>
      <c r="B129" s="543">
        <v>124</v>
      </c>
      <c r="C129" s="609" t="s">
        <v>1060</v>
      </c>
      <c r="D129" s="546" t="s">
        <v>822</v>
      </c>
      <c r="E129" s="545" t="s">
        <v>1061</v>
      </c>
      <c r="F129" s="633">
        <v>658670.06844070065</v>
      </c>
      <c r="G129" s="609" t="s">
        <v>824</v>
      </c>
    </row>
    <row r="130" spans="1:7" s="15" customFormat="1" ht="30" customHeight="1">
      <c r="A130" s="376"/>
      <c r="B130" s="543">
        <v>125</v>
      </c>
      <c r="C130" s="605" t="s">
        <v>1062</v>
      </c>
      <c r="D130" s="544" t="s">
        <v>822</v>
      </c>
      <c r="E130" s="545" t="s">
        <v>1063</v>
      </c>
      <c r="F130" s="633">
        <v>729098.42682887346</v>
      </c>
      <c r="G130" s="609" t="s">
        <v>897</v>
      </c>
    </row>
    <row r="131" spans="1:7" s="15" customFormat="1" ht="30" customHeight="1">
      <c r="A131" s="376"/>
      <c r="B131" s="543">
        <v>126</v>
      </c>
      <c r="C131" s="609" t="s">
        <v>1064</v>
      </c>
      <c r="D131" s="546" t="s">
        <v>878</v>
      </c>
      <c r="E131" s="608" t="s">
        <v>1065</v>
      </c>
      <c r="F131" s="633">
        <v>164959.84074474146</v>
      </c>
      <c r="G131" s="609" t="s">
        <v>897</v>
      </c>
    </row>
    <row r="132" spans="1:7" s="15" customFormat="1" ht="35.85" customHeight="1">
      <c r="A132" s="376"/>
      <c r="B132" s="543">
        <v>127</v>
      </c>
      <c r="C132" s="605" t="s">
        <v>1066</v>
      </c>
      <c r="D132" s="544" t="s">
        <v>822</v>
      </c>
      <c r="E132" s="608" t="s">
        <v>1067</v>
      </c>
      <c r="F132" s="633">
        <v>50609.345540070979</v>
      </c>
      <c r="G132" s="609" t="s">
        <v>897</v>
      </c>
    </row>
    <row r="133" spans="1:7" s="15" customFormat="1" ht="35.85" customHeight="1">
      <c r="A133" s="376"/>
      <c r="B133" s="543">
        <v>128</v>
      </c>
      <c r="C133" s="609" t="s">
        <v>1068</v>
      </c>
      <c r="D133" s="546" t="s">
        <v>822</v>
      </c>
      <c r="E133" s="608" t="s">
        <v>1069</v>
      </c>
      <c r="F133" s="633">
        <v>50609.345540070979</v>
      </c>
      <c r="G133" s="609" t="s">
        <v>897</v>
      </c>
    </row>
    <row r="134" spans="1:7" s="15" customFormat="1" ht="35.85" customHeight="1">
      <c r="A134" s="376"/>
      <c r="B134" s="543">
        <v>129</v>
      </c>
      <c r="C134" s="605" t="s">
        <v>1070</v>
      </c>
      <c r="D134" s="544" t="s">
        <v>822</v>
      </c>
      <c r="E134" s="608" t="s">
        <v>1071</v>
      </c>
      <c r="F134" s="633">
        <v>50609.345540070979</v>
      </c>
      <c r="G134" s="609" t="s">
        <v>897</v>
      </c>
    </row>
    <row r="135" spans="1:7" s="15" customFormat="1" ht="30" customHeight="1">
      <c r="A135" s="376"/>
      <c r="B135" s="543">
        <v>130</v>
      </c>
      <c r="C135" s="609" t="s">
        <v>1072</v>
      </c>
      <c r="D135" s="546" t="s">
        <v>822</v>
      </c>
      <c r="E135" s="545" t="s">
        <v>1073</v>
      </c>
      <c r="F135" s="633">
        <v>50624.932939152139</v>
      </c>
      <c r="G135" s="609" t="s">
        <v>897</v>
      </c>
    </row>
    <row r="136" spans="1:7" s="15" customFormat="1" ht="30" customHeight="1">
      <c r="A136" s="376"/>
      <c r="B136" s="543">
        <v>131</v>
      </c>
      <c r="C136" s="605" t="s">
        <v>1074</v>
      </c>
      <c r="D136" s="544" t="s">
        <v>829</v>
      </c>
      <c r="E136" s="545" t="s">
        <v>1075</v>
      </c>
      <c r="F136" s="633">
        <v>7563.3865187791489</v>
      </c>
      <c r="G136" s="609" t="s">
        <v>876</v>
      </c>
    </row>
    <row r="137" spans="1:7" s="15" customFormat="1" ht="42" customHeight="1">
      <c r="A137" s="376"/>
      <c r="B137" s="543">
        <v>132</v>
      </c>
      <c r="C137" s="609" t="s">
        <v>1076</v>
      </c>
      <c r="D137" s="546" t="s">
        <v>829</v>
      </c>
      <c r="E137" s="608" t="s">
        <v>1077</v>
      </c>
      <c r="F137" s="633">
        <v>6781.9096297926271</v>
      </c>
      <c r="G137" s="609" t="s">
        <v>876</v>
      </c>
    </row>
    <row r="138" spans="1:7" s="15" customFormat="1" ht="30" customHeight="1">
      <c r="A138" s="376"/>
      <c r="B138" s="543">
        <v>133</v>
      </c>
      <c r="C138" s="605" t="s">
        <v>1078</v>
      </c>
      <c r="D138" s="544" t="s">
        <v>927</v>
      </c>
      <c r="E138" s="608" t="s">
        <v>1079</v>
      </c>
      <c r="F138" s="633">
        <v>41123.577628950894</v>
      </c>
      <c r="G138" s="609" t="s">
        <v>804</v>
      </c>
    </row>
    <row r="139" spans="1:7" s="15" customFormat="1" ht="30" customHeight="1">
      <c r="A139" s="376"/>
      <c r="B139" s="543">
        <v>134</v>
      </c>
      <c r="C139" s="609" t="s">
        <v>1080</v>
      </c>
      <c r="D139" s="546" t="s">
        <v>927</v>
      </c>
      <c r="E139" s="547" t="s">
        <v>1081</v>
      </c>
      <c r="F139" s="633">
        <v>43914.566518188454</v>
      </c>
      <c r="G139" s="609" t="s">
        <v>804</v>
      </c>
    </row>
    <row r="140" spans="1:7" s="15" customFormat="1" ht="30" customHeight="1">
      <c r="A140" s="376"/>
      <c r="B140" s="543">
        <v>135</v>
      </c>
      <c r="C140" s="609" t="s">
        <v>1082</v>
      </c>
      <c r="D140" s="546" t="s">
        <v>878</v>
      </c>
      <c r="E140" s="547" t="s">
        <v>1083</v>
      </c>
      <c r="F140" s="633">
        <v>13928.514071532092</v>
      </c>
      <c r="G140" s="609" t="s">
        <v>1084</v>
      </c>
    </row>
    <row r="141" spans="1:7" s="15" customFormat="1" ht="30" customHeight="1">
      <c r="A141" s="376"/>
      <c r="B141" s="543">
        <v>136</v>
      </c>
      <c r="C141" s="605" t="s">
        <v>1085</v>
      </c>
      <c r="D141" s="544" t="s">
        <v>790</v>
      </c>
      <c r="E141" s="608" t="s">
        <v>1086</v>
      </c>
      <c r="F141" s="633">
        <v>28256.925478510984</v>
      </c>
      <c r="G141" s="609" t="s">
        <v>804</v>
      </c>
    </row>
    <row r="142" spans="1:7" s="15" customFormat="1" ht="30" customHeight="1">
      <c r="A142" s="376"/>
      <c r="B142" s="543">
        <v>137</v>
      </c>
      <c r="C142" s="609" t="s">
        <v>1087</v>
      </c>
      <c r="D142" s="609" t="s">
        <v>790</v>
      </c>
      <c r="E142" s="608" t="s">
        <v>1088</v>
      </c>
      <c r="F142" s="633">
        <v>7904.6219732739228</v>
      </c>
      <c r="G142" s="609" t="s">
        <v>804</v>
      </c>
    </row>
    <row r="143" spans="1:7" s="15" customFormat="1" ht="30" customHeight="1">
      <c r="A143" s="376"/>
      <c r="B143" s="543">
        <v>138</v>
      </c>
      <c r="C143" s="605" t="s">
        <v>1089</v>
      </c>
      <c r="D143" s="544" t="s">
        <v>874</v>
      </c>
      <c r="E143" s="547" t="s">
        <v>1090</v>
      </c>
      <c r="F143" s="633">
        <v>1680.7708706206222</v>
      </c>
      <c r="G143" s="609" t="s">
        <v>929</v>
      </c>
    </row>
    <row r="144" spans="1:7" s="15" customFormat="1" ht="30" customHeight="1">
      <c r="A144" s="376"/>
      <c r="B144" s="543">
        <v>139</v>
      </c>
      <c r="C144" s="609" t="s">
        <v>1091</v>
      </c>
      <c r="D144" s="546" t="s">
        <v>874</v>
      </c>
      <c r="E144" s="547" t="s">
        <v>1092</v>
      </c>
      <c r="F144" s="633">
        <v>2016.9250447447466</v>
      </c>
      <c r="G144" s="609" t="s">
        <v>929</v>
      </c>
    </row>
    <row r="145" spans="1:7" s="15" customFormat="1" ht="30" customHeight="1">
      <c r="A145" s="376"/>
      <c r="B145" s="543">
        <v>140</v>
      </c>
      <c r="C145" s="605" t="s">
        <v>1093</v>
      </c>
      <c r="D145" s="544" t="s">
        <v>874</v>
      </c>
      <c r="E145" s="547" t="s">
        <v>1094</v>
      </c>
      <c r="F145" s="633">
        <v>2413.2760982207733</v>
      </c>
      <c r="G145" s="609" t="s">
        <v>929</v>
      </c>
    </row>
    <row r="146" spans="1:7" s="15" customFormat="1" ht="30" customHeight="1">
      <c r="A146" s="376"/>
      <c r="B146" s="543">
        <v>141</v>
      </c>
      <c r="C146" s="609" t="s">
        <v>1095</v>
      </c>
      <c r="D146" s="546" t="s">
        <v>874</v>
      </c>
      <c r="E146" s="547" t="s">
        <v>1096</v>
      </c>
      <c r="F146" s="633">
        <v>2413.2760982207733</v>
      </c>
      <c r="G146" s="609" t="s">
        <v>929</v>
      </c>
    </row>
    <row r="147" spans="1:7" s="15" customFormat="1" ht="30" customHeight="1">
      <c r="A147" s="376"/>
      <c r="B147" s="543">
        <v>142</v>
      </c>
      <c r="C147" s="605" t="s">
        <v>1097</v>
      </c>
      <c r="D147" s="544" t="s">
        <v>874</v>
      </c>
      <c r="E147" s="545" t="s">
        <v>1098</v>
      </c>
      <c r="F147" s="633">
        <v>2299.4441621104734</v>
      </c>
      <c r="G147" s="609" t="s">
        <v>929</v>
      </c>
    </row>
    <row r="148" spans="1:7" s="15" customFormat="1" ht="30" customHeight="1">
      <c r="A148" s="376"/>
      <c r="B148" s="543">
        <v>143</v>
      </c>
      <c r="C148" s="609" t="s">
        <v>1099</v>
      </c>
      <c r="D148" s="546" t="s">
        <v>874</v>
      </c>
      <c r="E148" s="608" t="s">
        <v>1100</v>
      </c>
      <c r="F148" s="633">
        <v>2067.3481708633649</v>
      </c>
      <c r="G148" s="609" t="s">
        <v>929</v>
      </c>
    </row>
    <row r="149" spans="1:7" s="15" customFormat="1" ht="30" customHeight="1">
      <c r="A149" s="376"/>
      <c r="B149" s="543">
        <v>144</v>
      </c>
      <c r="C149" s="605" t="s">
        <v>1101</v>
      </c>
      <c r="D149" s="544" t="s">
        <v>874</v>
      </c>
      <c r="E149" s="547" t="s">
        <v>1102</v>
      </c>
      <c r="F149" s="633">
        <v>2369.8869275750776</v>
      </c>
      <c r="G149" s="609" t="s">
        <v>929</v>
      </c>
    </row>
    <row r="150" spans="1:7" s="15" customFormat="1" ht="30" customHeight="1">
      <c r="A150" s="376"/>
      <c r="B150" s="543">
        <v>145</v>
      </c>
      <c r="C150" s="609" t="s">
        <v>1103</v>
      </c>
      <c r="D150" s="546" t="s">
        <v>874</v>
      </c>
      <c r="E150" s="547" t="s">
        <v>1104</v>
      </c>
      <c r="F150" s="633">
        <v>2413.2760982207733</v>
      </c>
      <c r="G150" s="609" t="s">
        <v>929</v>
      </c>
    </row>
    <row r="151" spans="1:7" s="15" customFormat="1" ht="30" customHeight="1">
      <c r="A151" s="376"/>
      <c r="B151" s="543">
        <v>146</v>
      </c>
      <c r="C151" s="605" t="s">
        <v>1105</v>
      </c>
      <c r="D151" s="544" t="s">
        <v>874</v>
      </c>
      <c r="E151" s="547" t="s">
        <v>1106</v>
      </c>
      <c r="F151" s="633">
        <v>2571.5794320495515</v>
      </c>
      <c r="G151" s="609" t="s">
        <v>929</v>
      </c>
    </row>
    <row r="152" spans="1:7" s="15" customFormat="1" ht="30" customHeight="1">
      <c r="A152" s="376"/>
      <c r="B152" s="543">
        <v>147</v>
      </c>
      <c r="C152" s="609" t="s">
        <v>1107</v>
      </c>
      <c r="D152" s="546" t="s">
        <v>874</v>
      </c>
      <c r="E152" s="547" t="s">
        <v>1108</v>
      </c>
      <c r="F152" s="633">
        <v>2759.9057331718318</v>
      </c>
      <c r="G152" s="609" t="s">
        <v>804</v>
      </c>
    </row>
    <row r="153" spans="1:7" s="15" customFormat="1" ht="30" customHeight="1">
      <c r="A153" s="376"/>
      <c r="B153" s="543">
        <v>148</v>
      </c>
      <c r="C153" s="609" t="s">
        <v>1109</v>
      </c>
      <c r="D153" s="546" t="s">
        <v>790</v>
      </c>
      <c r="E153" s="608" t="s">
        <v>1110</v>
      </c>
      <c r="F153" s="633">
        <v>25722.572207344983</v>
      </c>
      <c r="G153" s="609" t="s">
        <v>804</v>
      </c>
    </row>
    <row r="154" spans="1:7" s="15" customFormat="1" ht="30" customHeight="1">
      <c r="A154" s="376"/>
      <c r="B154" s="543">
        <v>149</v>
      </c>
      <c r="C154" s="605" t="s">
        <v>1111</v>
      </c>
      <c r="D154" s="544" t="s">
        <v>790</v>
      </c>
      <c r="E154" s="608" t="s">
        <v>1112</v>
      </c>
      <c r="F154" s="633">
        <v>23778.171604180094</v>
      </c>
      <c r="G154" s="609" t="s">
        <v>804</v>
      </c>
    </row>
    <row r="155" spans="1:7" s="15" customFormat="1" ht="30" customHeight="1">
      <c r="A155" s="376"/>
      <c r="B155" s="543">
        <v>150</v>
      </c>
      <c r="C155" s="605" t="s">
        <v>1113</v>
      </c>
      <c r="D155" s="544" t="s">
        <v>878</v>
      </c>
      <c r="E155" s="545" t="s">
        <v>1114</v>
      </c>
      <c r="F155" s="633">
        <v>13960.966938389523</v>
      </c>
      <c r="G155" s="609" t="s">
        <v>1115</v>
      </c>
    </row>
    <row r="156" spans="1:7" s="15" customFormat="1" ht="30" customHeight="1">
      <c r="A156" s="376"/>
      <c r="B156" s="543">
        <v>151</v>
      </c>
      <c r="C156" s="609" t="s">
        <v>1116</v>
      </c>
      <c r="D156" s="546" t="s">
        <v>822</v>
      </c>
      <c r="E156" s="545" t="s">
        <v>1117</v>
      </c>
      <c r="F156" s="633">
        <v>7749.6673014557455</v>
      </c>
      <c r="G156" s="609" t="s">
        <v>897</v>
      </c>
    </row>
    <row r="157" spans="1:7" s="15" customFormat="1" ht="30" customHeight="1">
      <c r="A157" s="376"/>
      <c r="B157" s="543">
        <v>152</v>
      </c>
      <c r="C157" s="605" t="s">
        <v>1118</v>
      </c>
      <c r="D157" s="544" t="s">
        <v>822</v>
      </c>
      <c r="E157" s="545" t="s">
        <v>1119</v>
      </c>
      <c r="F157" s="633">
        <v>8417.4420102894928</v>
      </c>
      <c r="G157" s="609" t="s">
        <v>897</v>
      </c>
    </row>
    <row r="158" spans="1:7" s="15" customFormat="1" ht="30" customHeight="1">
      <c r="A158" s="376"/>
      <c r="B158" s="543">
        <v>153</v>
      </c>
      <c r="C158" s="609" t="s">
        <v>1120</v>
      </c>
      <c r="D158" s="546" t="s">
        <v>1121</v>
      </c>
      <c r="E158" s="545" t="s">
        <v>1122</v>
      </c>
      <c r="F158" s="633">
        <v>9645.3474301682472</v>
      </c>
      <c r="G158" s="609" t="s">
        <v>905</v>
      </c>
    </row>
    <row r="159" spans="1:7" s="15" customFormat="1" ht="30" customHeight="1">
      <c r="A159" s="376"/>
      <c r="B159" s="543">
        <v>154</v>
      </c>
      <c r="C159" s="605" t="s">
        <v>1123</v>
      </c>
      <c r="D159" s="546" t="s">
        <v>874</v>
      </c>
      <c r="E159" s="608" t="s">
        <v>1124</v>
      </c>
      <c r="F159" s="633">
        <v>39898.894282634174</v>
      </c>
      <c r="G159" s="609" t="s">
        <v>912</v>
      </c>
    </row>
    <row r="160" spans="1:7" s="15" customFormat="1" ht="30" customHeight="1">
      <c r="A160" s="376"/>
      <c r="B160" s="543">
        <v>155</v>
      </c>
      <c r="C160" s="609" t="s">
        <v>1125</v>
      </c>
      <c r="D160" s="546" t="s">
        <v>826</v>
      </c>
      <c r="E160" s="545" t="s">
        <v>1126</v>
      </c>
      <c r="F160" s="633">
        <v>24522.988569506691</v>
      </c>
      <c r="G160" s="609" t="s">
        <v>968</v>
      </c>
    </row>
    <row r="161" spans="1:7" s="15" customFormat="1" ht="30" customHeight="1">
      <c r="A161" s="376"/>
      <c r="B161" s="543">
        <v>156</v>
      </c>
      <c r="C161" s="605" t="s">
        <v>1127</v>
      </c>
      <c r="D161" s="544" t="s">
        <v>826</v>
      </c>
      <c r="E161" s="545" t="s">
        <v>1128</v>
      </c>
      <c r="F161" s="633">
        <v>8012.8126506629096</v>
      </c>
      <c r="G161" s="609" t="s">
        <v>968</v>
      </c>
    </row>
    <row r="162" spans="1:7" s="15" customFormat="1" ht="30" customHeight="1">
      <c r="A162" s="376"/>
      <c r="B162" s="543">
        <v>157</v>
      </c>
      <c r="C162" s="609" t="s">
        <v>1129</v>
      </c>
      <c r="D162" s="609" t="s">
        <v>826</v>
      </c>
      <c r="E162" s="545" t="s">
        <v>1130</v>
      </c>
      <c r="F162" s="633">
        <v>14772.884680425721</v>
      </c>
      <c r="G162" s="609" t="s">
        <v>968</v>
      </c>
    </row>
    <row r="163" spans="1:7" s="15" customFormat="1" ht="30" customHeight="1">
      <c r="A163" s="376"/>
      <c r="B163" s="543">
        <v>158</v>
      </c>
      <c r="C163" s="605" t="s">
        <v>1131</v>
      </c>
      <c r="D163" s="544" t="s">
        <v>826</v>
      </c>
      <c r="E163" s="608" t="s">
        <v>1132</v>
      </c>
      <c r="F163" s="633">
        <v>8721.9111153233462</v>
      </c>
      <c r="G163" s="609" t="s">
        <v>968</v>
      </c>
    </row>
    <row r="164" spans="1:7" s="15" customFormat="1" ht="30" customHeight="1">
      <c r="A164" s="376"/>
      <c r="B164" s="543">
        <v>159</v>
      </c>
      <c r="C164" s="609" t="s">
        <v>1133</v>
      </c>
      <c r="D164" s="546" t="s">
        <v>822</v>
      </c>
      <c r="E164" s="545" t="s">
        <v>1134</v>
      </c>
      <c r="F164" s="633">
        <v>859.45422454473817</v>
      </c>
      <c r="G164" s="609" t="s">
        <v>905</v>
      </c>
    </row>
    <row r="165" spans="1:7" s="15" customFormat="1" ht="30" customHeight="1">
      <c r="A165" s="376"/>
      <c r="B165" s="543">
        <v>160</v>
      </c>
      <c r="C165" s="605" t="s">
        <v>1135</v>
      </c>
      <c r="D165" s="544" t="s">
        <v>790</v>
      </c>
      <c r="E165" s="545" t="s">
        <v>1136</v>
      </c>
      <c r="F165" s="633">
        <v>51307.786508847807</v>
      </c>
      <c r="G165" s="609" t="s">
        <v>795</v>
      </c>
    </row>
    <row r="166" spans="1:7" s="15" customFormat="1" ht="30" customHeight="1">
      <c r="A166" s="376"/>
      <c r="B166" s="543">
        <v>161</v>
      </c>
      <c r="C166" s="605" t="s">
        <v>1137</v>
      </c>
      <c r="D166" s="544" t="s">
        <v>790</v>
      </c>
      <c r="E166" s="545" t="s">
        <v>1138</v>
      </c>
      <c r="F166" s="633">
        <v>4082.7075345105777</v>
      </c>
      <c r="G166" s="609" t="s">
        <v>957</v>
      </c>
    </row>
    <row r="167" spans="1:7" s="15" customFormat="1" ht="30" customHeight="1">
      <c r="A167" s="376"/>
      <c r="B167" s="543">
        <v>162</v>
      </c>
      <c r="C167" s="609" t="s">
        <v>1139</v>
      </c>
      <c r="D167" s="546" t="s">
        <v>927</v>
      </c>
      <c r="E167" s="545" t="s">
        <v>1140</v>
      </c>
      <c r="F167" s="633">
        <v>9507.6317459819566</v>
      </c>
      <c r="G167" s="609" t="s">
        <v>957</v>
      </c>
    </row>
    <row r="168" spans="1:7" s="15" customFormat="1" ht="30" customHeight="1">
      <c r="A168" s="376"/>
      <c r="B168" s="543">
        <v>163</v>
      </c>
      <c r="C168" s="605" t="s">
        <v>1141</v>
      </c>
      <c r="D168" s="544" t="s">
        <v>826</v>
      </c>
      <c r="E168" s="545" t="s">
        <v>1142</v>
      </c>
      <c r="F168" s="633">
        <v>54015.890880136132</v>
      </c>
      <c r="G168" s="609" t="s">
        <v>948</v>
      </c>
    </row>
    <row r="169" spans="1:7" s="15" customFormat="1" ht="30" customHeight="1">
      <c r="A169" s="376"/>
      <c r="B169" s="543">
        <v>164</v>
      </c>
      <c r="C169" s="609" t="s">
        <v>1143</v>
      </c>
      <c r="D169" s="546" t="s">
        <v>878</v>
      </c>
      <c r="E169" s="608" t="s">
        <v>1144</v>
      </c>
      <c r="F169" s="633">
        <v>29893.335757619319</v>
      </c>
      <c r="G169" s="609" t="s">
        <v>948</v>
      </c>
    </row>
    <row r="170" spans="1:7" s="15" customFormat="1" ht="30" customHeight="1">
      <c r="A170" s="376"/>
      <c r="B170" s="543">
        <v>165</v>
      </c>
      <c r="C170" s="605" t="s">
        <v>1145</v>
      </c>
      <c r="D170" s="544" t="s">
        <v>878</v>
      </c>
      <c r="E170" s="608" t="s">
        <v>1146</v>
      </c>
      <c r="F170" s="633">
        <v>56079.228882431802</v>
      </c>
      <c r="G170" s="609" t="s">
        <v>948</v>
      </c>
    </row>
    <row r="171" spans="1:7" s="15" customFormat="1" ht="30" customHeight="1">
      <c r="A171" s="376"/>
      <c r="B171" s="543">
        <v>166</v>
      </c>
      <c r="C171" s="609" t="s">
        <v>1147</v>
      </c>
      <c r="D171" s="546" t="s">
        <v>878</v>
      </c>
      <c r="E171" s="608" t="s">
        <v>1148</v>
      </c>
      <c r="F171" s="633">
        <v>109849.34697106681</v>
      </c>
      <c r="G171" s="609" t="s">
        <v>948</v>
      </c>
    </row>
    <row r="172" spans="1:7" s="15" customFormat="1" ht="30" customHeight="1">
      <c r="A172" s="376"/>
      <c r="B172" s="543">
        <v>167</v>
      </c>
      <c r="C172" s="605" t="s">
        <v>1149</v>
      </c>
      <c r="D172" s="609" t="s">
        <v>826</v>
      </c>
      <c r="E172" s="608" t="s">
        <v>1150</v>
      </c>
      <c r="F172" s="633">
        <v>12560.261165125663</v>
      </c>
      <c r="G172" s="609" t="s">
        <v>948</v>
      </c>
    </row>
    <row r="173" spans="1:7" s="15" customFormat="1" ht="30" customHeight="1">
      <c r="A173" s="376"/>
      <c r="B173" s="543">
        <v>168</v>
      </c>
      <c r="C173" s="609" t="s">
        <v>1151</v>
      </c>
      <c r="D173" s="609" t="s">
        <v>826</v>
      </c>
      <c r="E173" s="608" t="s">
        <v>1152</v>
      </c>
      <c r="F173" s="633">
        <v>18216.436212733712</v>
      </c>
      <c r="G173" s="609" t="s">
        <v>948</v>
      </c>
    </row>
    <row r="174" spans="1:7" s="15" customFormat="1" ht="30" customHeight="1">
      <c r="A174" s="376"/>
      <c r="B174" s="543">
        <v>169</v>
      </c>
      <c r="C174" s="605" t="s">
        <v>1153</v>
      </c>
      <c r="D174" s="609" t="s">
        <v>826</v>
      </c>
      <c r="E174" s="608" t="s">
        <v>1154</v>
      </c>
      <c r="F174" s="633">
        <v>15365.316393121217</v>
      </c>
      <c r="G174" s="609" t="s">
        <v>948</v>
      </c>
    </row>
    <row r="175" spans="1:7" s="15" customFormat="1" ht="30" customHeight="1">
      <c r="A175" s="376"/>
      <c r="B175" s="543">
        <v>170</v>
      </c>
      <c r="C175" s="609" t="s">
        <v>1155</v>
      </c>
      <c r="D175" s="609" t="s">
        <v>826</v>
      </c>
      <c r="E175" s="608" t="s">
        <v>1156</v>
      </c>
      <c r="F175" s="633">
        <v>12571.10515274251</v>
      </c>
      <c r="G175" s="609" t="s">
        <v>948</v>
      </c>
    </row>
    <row r="176" spans="1:7" s="15" customFormat="1" ht="35.25" customHeight="1">
      <c r="A176" s="376"/>
      <c r="B176" s="543">
        <v>171</v>
      </c>
      <c r="C176" s="605" t="s">
        <v>1157</v>
      </c>
      <c r="D176" s="609" t="s">
        <v>826</v>
      </c>
      <c r="E176" s="608" t="s">
        <v>1158</v>
      </c>
      <c r="F176" s="633">
        <v>10072.818524379469</v>
      </c>
      <c r="G176" s="609" t="s">
        <v>948</v>
      </c>
    </row>
    <row r="177" spans="1:7" s="15" customFormat="1" ht="35.25" customHeight="1">
      <c r="A177" s="376"/>
      <c r="B177" s="543">
        <v>172</v>
      </c>
      <c r="C177" s="609" t="s">
        <v>1159</v>
      </c>
      <c r="D177" s="609" t="s">
        <v>826</v>
      </c>
      <c r="E177" s="608" t="s">
        <v>1160</v>
      </c>
      <c r="F177" s="633">
        <v>16475.033688179974</v>
      </c>
      <c r="G177" s="609" t="s">
        <v>948</v>
      </c>
    </row>
    <row r="178" spans="1:7" s="15" customFormat="1" ht="43.35" customHeight="1">
      <c r="A178" s="376"/>
      <c r="B178" s="543">
        <v>173</v>
      </c>
      <c r="C178" s="605" t="s">
        <v>1161</v>
      </c>
      <c r="D178" s="609" t="s">
        <v>826</v>
      </c>
      <c r="E178" s="608" t="s">
        <v>1162</v>
      </c>
      <c r="F178" s="633">
        <v>12448.53282823898</v>
      </c>
      <c r="G178" s="609" t="s">
        <v>948</v>
      </c>
    </row>
    <row r="179" spans="1:7" s="15" customFormat="1" ht="30" customHeight="1">
      <c r="A179" s="376"/>
      <c r="B179" s="543">
        <v>174</v>
      </c>
      <c r="C179" s="609" t="s">
        <v>1163</v>
      </c>
      <c r="D179" s="609" t="s">
        <v>826</v>
      </c>
      <c r="E179" s="608" t="s">
        <v>1164</v>
      </c>
      <c r="F179" s="633">
        <v>6510.7792226464926</v>
      </c>
      <c r="G179" s="609" t="s">
        <v>948</v>
      </c>
    </row>
    <row r="180" spans="1:7" s="15" customFormat="1" ht="30" customHeight="1">
      <c r="A180" s="376"/>
      <c r="B180" s="543">
        <v>175</v>
      </c>
      <c r="C180" s="605" t="s">
        <v>1165</v>
      </c>
      <c r="D180" s="609" t="s">
        <v>826</v>
      </c>
      <c r="E180" s="608" t="s">
        <v>1166</v>
      </c>
      <c r="F180" s="633">
        <v>7490.9200603729432</v>
      </c>
      <c r="G180" s="609" t="s">
        <v>948</v>
      </c>
    </row>
    <row r="181" spans="1:7" s="15" customFormat="1" ht="30" customHeight="1">
      <c r="A181" s="376"/>
      <c r="B181" s="543">
        <v>176</v>
      </c>
      <c r="C181" s="609" t="s">
        <v>1167</v>
      </c>
      <c r="D181" s="609" t="s">
        <v>826</v>
      </c>
      <c r="E181" s="608" t="s">
        <v>1168</v>
      </c>
      <c r="F181" s="633">
        <v>9088.3001036350324</v>
      </c>
      <c r="G181" s="609" t="s">
        <v>948</v>
      </c>
    </row>
    <row r="182" spans="1:7" s="15" customFormat="1" ht="30" customHeight="1">
      <c r="A182" s="376"/>
      <c r="B182" s="543">
        <v>177</v>
      </c>
      <c r="C182" s="605" t="s">
        <v>1169</v>
      </c>
      <c r="D182" s="609" t="s">
        <v>826</v>
      </c>
      <c r="E182" s="608" t="s">
        <v>1170</v>
      </c>
      <c r="F182" s="633">
        <v>7682.6581965606083</v>
      </c>
      <c r="G182" s="609" t="s">
        <v>948</v>
      </c>
    </row>
    <row r="183" spans="1:7" s="15" customFormat="1" ht="30" customHeight="1">
      <c r="A183" s="376"/>
      <c r="B183" s="543">
        <v>178</v>
      </c>
      <c r="C183" s="609" t="s">
        <v>1171</v>
      </c>
      <c r="D183" s="609" t="s">
        <v>826</v>
      </c>
      <c r="E183" s="608" t="s">
        <v>1172</v>
      </c>
      <c r="F183" s="633">
        <v>6983.9959468904826</v>
      </c>
      <c r="G183" s="609" t="s">
        <v>948</v>
      </c>
    </row>
    <row r="184" spans="1:7" s="15" customFormat="1" ht="30" customHeight="1">
      <c r="A184" s="376"/>
      <c r="B184" s="543">
        <v>179</v>
      </c>
      <c r="C184" s="605" t="s">
        <v>1173</v>
      </c>
      <c r="D184" s="609" t="s">
        <v>826</v>
      </c>
      <c r="E184" s="608" t="s">
        <v>1174</v>
      </c>
      <c r="F184" s="633">
        <v>7792.5355303119886</v>
      </c>
      <c r="G184" s="609" t="s">
        <v>948</v>
      </c>
    </row>
    <row r="185" spans="1:7" s="15" customFormat="1" ht="30" customHeight="1">
      <c r="A185" s="376"/>
      <c r="B185" s="543">
        <v>180</v>
      </c>
      <c r="C185" s="609" t="s">
        <v>1175</v>
      </c>
      <c r="D185" s="609" t="s">
        <v>826</v>
      </c>
      <c r="E185" s="608" t="s">
        <v>1176</v>
      </c>
      <c r="F185" s="633">
        <v>25608.860655202036</v>
      </c>
      <c r="G185" s="609" t="s">
        <v>948</v>
      </c>
    </row>
    <row r="186" spans="1:7" s="15" customFormat="1" ht="30" customHeight="1">
      <c r="A186" s="376"/>
      <c r="B186" s="543">
        <v>181</v>
      </c>
      <c r="C186" s="605" t="s">
        <v>1177</v>
      </c>
      <c r="D186" s="544" t="s">
        <v>790</v>
      </c>
      <c r="E186" s="608" t="s">
        <v>1178</v>
      </c>
      <c r="F186" s="633">
        <v>10415.69181184105</v>
      </c>
      <c r="G186" s="609" t="s">
        <v>1115</v>
      </c>
    </row>
    <row r="187" spans="1:7" s="15" customFormat="1" ht="30" customHeight="1">
      <c r="A187" s="376"/>
      <c r="B187" s="543">
        <v>182</v>
      </c>
      <c r="C187" s="609" t="s">
        <v>1179</v>
      </c>
      <c r="D187" s="546" t="s">
        <v>822</v>
      </c>
      <c r="E187" s="547" t="s">
        <v>1180</v>
      </c>
      <c r="F187" s="633">
        <v>16629.9107026165</v>
      </c>
      <c r="G187" s="609" t="s">
        <v>1181</v>
      </c>
    </row>
    <row r="188" spans="1:7" s="15" customFormat="1" ht="30" customHeight="1">
      <c r="A188" s="376"/>
      <c r="B188" s="543">
        <v>183</v>
      </c>
      <c r="C188" s="605" t="s">
        <v>1182</v>
      </c>
      <c r="D188" s="544" t="s">
        <v>829</v>
      </c>
      <c r="E188" s="608" t="s">
        <v>1183</v>
      </c>
      <c r="F188" s="633">
        <v>72484.126799578371</v>
      </c>
      <c r="G188" s="609" t="s">
        <v>792</v>
      </c>
    </row>
    <row r="189" spans="1:7" s="15" customFormat="1" ht="30" customHeight="1">
      <c r="A189" s="376"/>
      <c r="B189" s="543">
        <v>184</v>
      </c>
      <c r="C189" s="605" t="s">
        <v>1184</v>
      </c>
      <c r="D189" s="544" t="s">
        <v>878</v>
      </c>
      <c r="E189" s="545" t="s">
        <v>1185</v>
      </c>
      <c r="F189" s="633">
        <v>50680.561437169839</v>
      </c>
      <c r="G189" s="609" t="s">
        <v>892</v>
      </c>
    </row>
    <row r="190" spans="1:7" s="15" customFormat="1" ht="30" customHeight="1">
      <c r="A190" s="376"/>
      <c r="B190" s="543">
        <v>185</v>
      </c>
      <c r="C190" s="605" t="s">
        <v>1186</v>
      </c>
      <c r="D190" s="544" t="s">
        <v>927</v>
      </c>
      <c r="E190" s="545" t="s">
        <v>1187</v>
      </c>
      <c r="F190" s="633">
        <v>10737.250096286265</v>
      </c>
      <c r="G190" s="609" t="s">
        <v>804</v>
      </c>
    </row>
    <row r="191" spans="1:7" s="15" customFormat="1" ht="30" customHeight="1">
      <c r="A191" s="376"/>
      <c r="B191" s="543">
        <v>186</v>
      </c>
      <c r="C191" s="609" t="s">
        <v>1188</v>
      </c>
      <c r="D191" s="546" t="s">
        <v>826</v>
      </c>
      <c r="E191" s="545" t="s">
        <v>1189</v>
      </c>
      <c r="F191" s="633">
        <v>93105.584548455168</v>
      </c>
      <c r="G191" s="609" t="s">
        <v>804</v>
      </c>
    </row>
    <row r="192" spans="1:7" s="15" customFormat="1" ht="30" customHeight="1">
      <c r="A192" s="376"/>
      <c r="B192" s="543">
        <v>187</v>
      </c>
      <c r="C192" s="605" t="s">
        <v>1190</v>
      </c>
      <c r="D192" s="544" t="s">
        <v>790</v>
      </c>
      <c r="E192" s="545" t="s">
        <v>1191</v>
      </c>
      <c r="F192" s="633">
        <v>97463.426865268542</v>
      </c>
      <c r="G192" s="609" t="s">
        <v>804</v>
      </c>
    </row>
    <row r="193" spans="1:7" s="15" customFormat="1" ht="30" customHeight="1">
      <c r="A193" s="376"/>
      <c r="B193" s="543">
        <v>188</v>
      </c>
      <c r="C193" s="605" t="s">
        <v>1192</v>
      </c>
      <c r="D193" s="544" t="s">
        <v>822</v>
      </c>
      <c r="E193" s="545" t="s">
        <v>1193</v>
      </c>
      <c r="F193" s="633">
        <v>9113.7303353609204</v>
      </c>
      <c r="G193" s="609" t="s">
        <v>795</v>
      </c>
    </row>
    <row r="194" spans="1:7" s="15" customFormat="1" ht="30" customHeight="1">
      <c r="A194" s="376"/>
      <c r="B194" s="543">
        <v>189</v>
      </c>
      <c r="C194" s="609" t="s">
        <v>1194</v>
      </c>
      <c r="D194" s="546" t="s">
        <v>826</v>
      </c>
      <c r="E194" s="608" t="s">
        <v>1195</v>
      </c>
      <c r="F194" s="633">
        <v>4188.0303022938151</v>
      </c>
      <c r="G194" s="609" t="s">
        <v>804</v>
      </c>
    </row>
    <row r="195" spans="1:7" s="15" customFormat="1" ht="30" customHeight="1">
      <c r="A195" s="376"/>
      <c r="B195" s="543">
        <v>190</v>
      </c>
      <c r="C195" s="605" t="s">
        <v>1196</v>
      </c>
      <c r="D195" s="544" t="s">
        <v>874</v>
      </c>
      <c r="E195" s="545" t="s">
        <v>1197</v>
      </c>
      <c r="F195" s="633">
        <v>1122.0645504481122</v>
      </c>
      <c r="G195" s="609" t="s">
        <v>804</v>
      </c>
    </row>
    <row r="196" spans="1:7" s="15" customFormat="1" ht="30" customHeight="1">
      <c r="A196" s="376"/>
      <c r="B196" s="543">
        <v>191</v>
      </c>
      <c r="C196" s="609" t="s">
        <v>1198</v>
      </c>
      <c r="D196" s="546" t="s">
        <v>822</v>
      </c>
      <c r="E196" s="545" t="s">
        <v>1199</v>
      </c>
      <c r="F196" s="633">
        <v>32099.595077143484</v>
      </c>
      <c r="G196" s="609" t="s">
        <v>900</v>
      </c>
    </row>
    <row r="197" spans="1:7" s="15" customFormat="1" ht="30" customHeight="1">
      <c r="A197" s="376"/>
      <c r="B197" s="543">
        <v>192</v>
      </c>
      <c r="C197" s="605" t="s">
        <v>1200</v>
      </c>
      <c r="D197" s="544" t="s">
        <v>878</v>
      </c>
      <c r="E197" s="545" t="s">
        <v>1201</v>
      </c>
      <c r="F197" s="633">
        <v>3093.9368749053956</v>
      </c>
      <c r="G197" s="609" t="s">
        <v>912</v>
      </c>
    </row>
    <row r="198" spans="1:7" s="15" customFormat="1" ht="30" customHeight="1">
      <c r="A198" s="376"/>
      <c r="B198" s="543">
        <v>193</v>
      </c>
      <c r="C198" s="609" t="s">
        <v>1202</v>
      </c>
      <c r="D198" s="546" t="s">
        <v>822</v>
      </c>
      <c r="E198" s="545" t="s">
        <v>1203</v>
      </c>
      <c r="F198" s="633">
        <v>5556.3773860017218</v>
      </c>
      <c r="G198" s="609" t="s">
        <v>1115</v>
      </c>
    </row>
    <row r="199" spans="1:7" s="15" customFormat="1" ht="30" customHeight="1">
      <c r="A199" s="376"/>
      <c r="B199" s="543">
        <v>194</v>
      </c>
      <c r="C199" s="605" t="s">
        <v>1204</v>
      </c>
      <c r="D199" s="544" t="s">
        <v>822</v>
      </c>
      <c r="E199" s="608" t="s">
        <v>1205</v>
      </c>
      <c r="F199" s="633">
        <v>5203.6008998331545</v>
      </c>
      <c r="G199" s="609" t="s">
        <v>1115</v>
      </c>
    </row>
    <row r="200" spans="1:7" s="15" customFormat="1" ht="30" customHeight="1">
      <c r="A200" s="376"/>
      <c r="B200" s="543">
        <v>195</v>
      </c>
      <c r="C200" s="605" t="s">
        <v>1206</v>
      </c>
      <c r="D200" s="544" t="s">
        <v>822</v>
      </c>
      <c r="E200" s="608" t="s">
        <v>1207</v>
      </c>
      <c r="F200" s="633">
        <v>224615.23512808638</v>
      </c>
      <c r="G200" s="609" t="s">
        <v>795</v>
      </c>
    </row>
    <row r="201" spans="1:7" s="15" customFormat="1" ht="30" customHeight="1">
      <c r="A201" s="376"/>
      <c r="B201" s="543">
        <v>196</v>
      </c>
      <c r="C201" s="609" t="s">
        <v>1208</v>
      </c>
      <c r="D201" s="546" t="s">
        <v>822</v>
      </c>
      <c r="E201" s="608" t="s">
        <v>1209</v>
      </c>
      <c r="F201" s="633">
        <v>224615.23512808638</v>
      </c>
      <c r="G201" s="609" t="s">
        <v>795</v>
      </c>
    </row>
    <row r="202" spans="1:7" s="15" customFormat="1" ht="30" customHeight="1">
      <c r="A202" s="376"/>
      <c r="B202" s="543">
        <v>197</v>
      </c>
      <c r="C202" s="605" t="s">
        <v>1210</v>
      </c>
      <c r="D202" s="544" t="s">
        <v>822</v>
      </c>
      <c r="E202" s="608" t="s">
        <v>1211</v>
      </c>
      <c r="F202" s="633">
        <v>143555.1433267041</v>
      </c>
      <c r="G202" s="609" t="s">
        <v>795</v>
      </c>
    </row>
    <row r="203" spans="1:7" s="15" customFormat="1" ht="30" customHeight="1">
      <c r="A203" s="376"/>
      <c r="B203" s="543">
        <v>198</v>
      </c>
      <c r="C203" s="605" t="s">
        <v>1212</v>
      </c>
      <c r="D203" s="544" t="s">
        <v>826</v>
      </c>
      <c r="E203" s="545" t="s">
        <v>1213</v>
      </c>
      <c r="F203" s="633">
        <v>8275.298136297919</v>
      </c>
      <c r="G203" s="609" t="s">
        <v>795</v>
      </c>
    </row>
    <row r="204" spans="1:7" s="15" customFormat="1" ht="30" customHeight="1">
      <c r="A204" s="376"/>
      <c r="B204" s="543">
        <v>199</v>
      </c>
      <c r="C204" s="609" t="s">
        <v>1214</v>
      </c>
      <c r="D204" s="546" t="s">
        <v>826</v>
      </c>
      <c r="E204" s="545" t="s">
        <v>1215</v>
      </c>
      <c r="F204" s="633">
        <v>8275.298136297919</v>
      </c>
      <c r="G204" s="609" t="s">
        <v>795</v>
      </c>
    </row>
    <row r="205" spans="1:7" s="15" customFormat="1" ht="30" customHeight="1">
      <c r="A205" s="376"/>
      <c r="B205" s="543">
        <v>200</v>
      </c>
      <c r="C205" s="605" t="s">
        <v>1216</v>
      </c>
      <c r="D205" s="544" t="s">
        <v>826</v>
      </c>
      <c r="E205" s="545" t="s">
        <v>1217</v>
      </c>
      <c r="F205" s="633">
        <v>15959.503548574556</v>
      </c>
      <c r="G205" s="609" t="s">
        <v>795</v>
      </c>
    </row>
    <row r="206" spans="1:7" s="15" customFormat="1" ht="30" customHeight="1">
      <c r="A206" s="376"/>
      <c r="B206" s="543">
        <v>201</v>
      </c>
      <c r="C206" s="605" t="s">
        <v>1218</v>
      </c>
      <c r="D206" s="605" t="s">
        <v>822</v>
      </c>
      <c r="E206" s="608" t="s">
        <v>1219</v>
      </c>
      <c r="F206" s="633">
        <v>96685.036868160765</v>
      </c>
      <c r="G206" s="609" t="s">
        <v>795</v>
      </c>
    </row>
    <row r="207" spans="1:7" s="15" customFormat="1" ht="30" customHeight="1">
      <c r="A207" s="376"/>
      <c r="B207" s="543">
        <v>202</v>
      </c>
      <c r="C207" s="609" t="s">
        <v>1220</v>
      </c>
      <c r="D207" s="546" t="s">
        <v>822</v>
      </c>
      <c r="E207" s="608" t="s">
        <v>1221</v>
      </c>
      <c r="F207" s="633">
        <v>159595.03548574552</v>
      </c>
      <c r="G207" s="609" t="s">
        <v>795</v>
      </c>
    </row>
    <row r="208" spans="1:7" s="15" customFormat="1" ht="30" customHeight="1">
      <c r="A208" s="376"/>
      <c r="B208" s="543">
        <v>203</v>
      </c>
      <c r="C208" s="605" t="s">
        <v>1222</v>
      </c>
      <c r="D208" s="544" t="s">
        <v>826</v>
      </c>
      <c r="E208" s="545" t="s">
        <v>1223</v>
      </c>
      <c r="F208" s="633">
        <v>15959.503548574556</v>
      </c>
      <c r="G208" s="609" t="s">
        <v>795</v>
      </c>
    </row>
    <row r="209" spans="1:7" s="15" customFormat="1" ht="30" customHeight="1">
      <c r="A209" s="376"/>
      <c r="B209" s="543">
        <v>204</v>
      </c>
      <c r="C209" s="609" t="s">
        <v>1224</v>
      </c>
      <c r="D209" s="546" t="s">
        <v>878</v>
      </c>
      <c r="E209" s="545" t="s">
        <v>1225</v>
      </c>
      <c r="F209" s="633">
        <v>16092.768884056539</v>
      </c>
      <c r="G209" s="609" t="s">
        <v>1181</v>
      </c>
    </row>
    <row r="210" spans="1:7" s="15" customFormat="1" ht="30" customHeight="1">
      <c r="A210" s="376"/>
      <c r="B210" s="543">
        <v>205</v>
      </c>
      <c r="C210" s="605" t="s">
        <v>1226</v>
      </c>
      <c r="D210" s="605" t="s">
        <v>878</v>
      </c>
      <c r="E210" s="608" t="s">
        <v>1227</v>
      </c>
      <c r="F210" s="633">
        <v>9453.7046009244714</v>
      </c>
      <c r="G210" s="609" t="s">
        <v>1181</v>
      </c>
    </row>
    <row r="211" spans="1:7" s="15" customFormat="1" ht="30" customHeight="1">
      <c r="A211" s="376"/>
      <c r="B211" s="543">
        <v>206</v>
      </c>
      <c r="C211" s="605" t="s">
        <v>1228</v>
      </c>
      <c r="D211" s="605" t="s">
        <v>826</v>
      </c>
      <c r="E211" s="608" t="s">
        <v>1229</v>
      </c>
      <c r="F211" s="633">
        <v>22984.061877619271</v>
      </c>
      <c r="G211" s="609" t="s">
        <v>948</v>
      </c>
    </row>
    <row r="212" spans="1:7" s="15" customFormat="1" ht="30" customHeight="1">
      <c r="A212" s="376"/>
      <c r="B212" s="543">
        <v>207</v>
      </c>
      <c r="C212" s="609" t="s">
        <v>1230</v>
      </c>
      <c r="D212" s="609" t="s">
        <v>826</v>
      </c>
      <c r="E212" s="608" t="s">
        <v>1231</v>
      </c>
      <c r="F212" s="633">
        <v>24577.502096165179</v>
      </c>
      <c r="G212" s="609" t="s">
        <v>948</v>
      </c>
    </row>
    <row r="213" spans="1:7" s="15" customFormat="1" ht="30" customHeight="1">
      <c r="A213" s="376"/>
      <c r="B213" s="543">
        <v>208</v>
      </c>
      <c r="C213" s="605" t="s">
        <v>1232</v>
      </c>
      <c r="D213" s="605" t="s">
        <v>826</v>
      </c>
      <c r="E213" s="608" t="s">
        <v>1233</v>
      </c>
      <c r="F213" s="633">
        <v>5975.4008195471406</v>
      </c>
      <c r="G213" s="609" t="s">
        <v>948</v>
      </c>
    </row>
    <row r="214" spans="1:7" s="15" customFormat="1" ht="30" customHeight="1">
      <c r="A214" s="376"/>
      <c r="B214" s="543">
        <v>209</v>
      </c>
      <c r="C214" s="605" t="s">
        <v>1234</v>
      </c>
      <c r="D214" s="605" t="s">
        <v>826</v>
      </c>
      <c r="E214" s="608" t="s">
        <v>1235</v>
      </c>
      <c r="F214" s="633">
        <v>5975.4008195471406</v>
      </c>
      <c r="G214" s="609" t="s">
        <v>948</v>
      </c>
    </row>
    <row r="215" spans="1:7" s="15" customFormat="1" ht="30" customHeight="1">
      <c r="A215" s="376"/>
      <c r="B215" s="543">
        <v>210</v>
      </c>
      <c r="C215" s="609" t="s">
        <v>1236</v>
      </c>
      <c r="D215" s="609" t="s">
        <v>826</v>
      </c>
      <c r="E215" s="608" t="s">
        <v>1237</v>
      </c>
      <c r="F215" s="633">
        <v>5975.4008195471406</v>
      </c>
      <c r="G215" s="609" t="s">
        <v>948</v>
      </c>
    </row>
    <row r="216" spans="1:7" s="15" customFormat="1" ht="30" customHeight="1">
      <c r="A216" s="376"/>
      <c r="B216" s="543">
        <v>211</v>
      </c>
      <c r="C216" s="605" t="s">
        <v>1238</v>
      </c>
      <c r="D216" s="605" t="s">
        <v>1239</v>
      </c>
      <c r="E216" s="608" t="s">
        <v>1240</v>
      </c>
      <c r="F216" s="633">
        <v>72532.173024964519</v>
      </c>
      <c r="G216" s="609" t="s">
        <v>948</v>
      </c>
    </row>
    <row r="217" spans="1:7" s="15" customFormat="1" ht="30" customHeight="1">
      <c r="A217" s="376"/>
      <c r="B217" s="543">
        <v>212</v>
      </c>
      <c r="C217" s="609" t="s">
        <v>1241</v>
      </c>
      <c r="D217" s="609" t="s">
        <v>826</v>
      </c>
      <c r="E217" s="608" t="s">
        <v>1242</v>
      </c>
      <c r="F217" s="633">
        <v>12279.120365443026</v>
      </c>
      <c r="G217" s="609" t="s">
        <v>948</v>
      </c>
    </row>
    <row r="218" spans="1:7" s="15" customFormat="1" ht="30" customHeight="1">
      <c r="A218" s="376"/>
      <c r="B218" s="543">
        <v>213</v>
      </c>
      <c r="C218" s="605" t="s">
        <v>1243</v>
      </c>
      <c r="D218" s="605" t="s">
        <v>829</v>
      </c>
      <c r="E218" s="608" t="s">
        <v>1244</v>
      </c>
      <c r="F218" s="633">
        <v>44633.83204818955</v>
      </c>
      <c r="G218" s="609" t="s">
        <v>1245</v>
      </c>
    </row>
    <row r="219" spans="1:7" s="15" customFormat="1" ht="30" customHeight="1">
      <c r="A219" s="376"/>
      <c r="B219" s="543">
        <v>214</v>
      </c>
      <c r="C219" s="609" t="s">
        <v>1246</v>
      </c>
      <c r="D219" s="546" t="s">
        <v>829</v>
      </c>
      <c r="E219" s="608" t="s">
        <v>1247</v>
      </c>
      <c r="F219" s="633">
        <v>69651.521349085597</v>
      </c>
      <c r="G219" s="609" t="s">
        <v>792</v>
      </c>
    </row>
    <row r="220" spans="1:7" s="15" customFormat="1" ht="30" customHeight="1">
      <c r="A220" s="376"/>
      <c r="B220" s="543">
        <v>215</v>
      </c>
      <c r="C220" s="605" t="s">
        <v>1248</v>
      </c>
      <c r="D220" s="544" t="s">
        <v>829</v>
      </c>
      <c r="E220" s="545" t="s">
        <v>1249</v>
      </c>
      <c r="F220" s="633">
        <v>69651.521349085597</v>
      </c>
      <c r="G220" s="609" t="s">
        <v>792</v>
      </c>
    </row>
    <row r="221" spans="1:7" s="15" customFormat="1" ht="30" customHeight="1">
      <c r="A221" s="376"/>
      <c r="B221" s="543">
        <v>216</v>
      </c>
      <c r="C221" s="609" t="s">
        <v>1250</v>
      </c>
      <c r="D221" s="546" t="s">
        <v>829</v>
      </c>
      <c r="E221" s="545" t="s">
        <v>1251</v>
      </c>
      <c r="F221" s="633">
        <v>66892.217382075003</v>
      </c>
      <c r="G221" s="609" t="s">
        <v>792</v>
      </c>
    </row>
    <row r="222" spans="1:7" s="15" customFormat="1" ht="30" customHeight="1">
      <c r="A222" s="376"/>
      <c r="B222" s="543">
        <v>217</v>
      </c>
      <c r="C222" s="605" t="s">
        <v>1252</v>
      </c>
      <c r="D222" s="544" t="s">
        <v>829</v>
      </c>
      <c r="E222" s="545" t="s">
        <v>1253</v>
      </c>
      <c r="F222" s="633">
        <v>71072.980968454693</v>
      </c>
      <c r="G222" s="609" t="s">
        <v>792</v>
      </c>
    </row>
    <row r="223" spans="1:7" s="15" customFormat="1" ht="30" customHeight="1">
      <c r="A223" s="376"/>
      <c r="B223" s="543">
        <v>218</v>
      </c>
      <c r="C223" s="609" t="s">
        <v>1254</v>
      </c>
      <c r="D223" s="546" t="s">
        <v>829</v>
      </c>
      <c r="E223" s="608" t="s">
        <v>1255</v>
      </c>
      <c r="F223" s="633">
        <v>69651.521349085597</v>
      </c>
      <c r="G223" s="609" t="s">
        <v>792</v>
      </c>
    </row>
    <row r="224" spans="1:7" s="15" customFormat="1" ht="30" customHeight="1">
      <c r="A224" s="376"/>
      <c r="B224" s="543">
        <v>219</v>
      </c>
      <c r="C224" s="605" t="s">
        <v>1256</v>
      </c>
      <c r="D224" s="544" t="s">
        <v>829</v>
      </c>
      <c r="E224" s="608" t="s">
        <v>1257</v>
      </c>
      <c r="F224" s="633">
        <v>69651.521349085597</v>
      </c>
      <c r="G224" s="609" t="s">
        <v>792</v>
      </c>
    </row>
    <row r="225" spans="1:7" s="15" customFormat="1" ht="30" customHeight="1">
      <c r="A225" s="376"/>
      <c r="B225" s="543">
        <v>220</v>
      </c>
      <c r="C225" s="609" t="s">
        <v>1258</v>
      </c>
      <c r="D225" s="546" t="s">
        <v>829</v>
      </c>
      <c r="E225" s="545" t="s">
        <v>1259</v>
      </c>
      <c r="F225" s="633">
        <v>66414.415829345904</v>
      </c>
      <c r="G225" s="609" t="s">
        <v>792</v>
      </c>
    </row>
    <row r="226" spans="1:7" s="15" customFormat="1" ht="30" customHeight="1">
      <c r="A226" s="376"/>
      <c r="B226" s="543">
        <v>221</v>
      </c>
      <c r="C226" s="605" t="s">
        <v>1260</v>
      </c>
      <c r="D226" s="544" t="s">
        <v>829</v>
      </c>
      <c r="E226" s="545" t="s">
        <v>1261</v>
      </c>
      <c r="F226" s="633">
        <v>65434.522487450835</v>
      </c>
      <c r="G226" s="609" t="s">
        <v>792</v>
      </c>
    </row>
    <row r="227" spans="1:7" s="15" customFormat="1" ht="30" customHeight="1">
      <c r="A227" s="376"/>
      <c r="B227" s="543">
        <v>222</v>
      </c>
      <c r="C227" s="609" t="s">
        <v>1262</v>
      </c>
      <c r="D227" s="546" t="s">
        <v>829</v>
      </c>
      <c r="E227" s="545" t="s">
        <v>1263</v>
      </c>
      <c r="F227" s="633">
        <v>69651.521349085597</v>
      </c>
      <c r="G227" s="609" t="s">
        <v>792</v>
      </c>
    </row>
    <row r="228" spans="1:7" s="15" customFormat="1" ht="30" customHeight="1">
      <c r="A228" s="376"/>
      <c r="B228" s="543">
        <v>223</v>
      </c>
      <c r="C228" s="605" t="s">
        <v>1264</v>
      </c>
      <c r="D228" s="544" t="s">
        <v>829</v>
      </c>
      <c r="E228" s="608" t="s">
        <v>1265</v>
      </c>
      <c r="F228" s="633">
        <v>69651.521349085597</v>
      </c>
      <c r="G228" s="609" t="s">
        <v>792</v>
      </c>
    </row>
    <row r="229" spans="1:7" s="15" customFormat="1" ht="30" customHeight="1">
      <c r="A229" s="376"/>
      <c r="B229" s="543">
        <v>224</v>
      </c>
      <c r="C229" s="609" t="s">
        <v>1266</v>
      </c>
      <c r="D229" s="546" t="s">
        <v>829</v>
      </c>
      <c r="E229" s="545" t="s">
        <v>1267</v>
      </c>
      <c r="F229" s="633">
        <v>64321.047776451516</v>
      </c>
      <c r="G229" s="609" t="s">
        <v>792</v>
      </c>
    </row>
    <row r="230" spans="1:7" s="15" customFormat="1" ht="30" customHeight="1">
      <c r="A230" s="376"/>
      <c r="B230" s="543">
        <v>225</v>
      </c>
      <c r="C230" s="605" t="s">
        <v>1268</v>
      </c>
      <c r="D230" s="544" t="s">
        <v>829</v>
      </c>
      <c r="E230" s="545" t="s">
        <v>1269</v>
      </c>
      <c r="F230" s="633">
        <v>63965.682871609228</v>
      </c>
      <c r="G230" s="609" t="s">
        <v>792</v>
      </c>
    </row>
    <row r="231" spans="1:7" s="15" customFormat="1" ht="30" customHeight="1">
      <c r="A231" s="376"/>
      <c r="B231" s="543">
        <v>226</v>
      </c>
      <c r="C231" s="609" t="s">
        <v>1270</v>
      </c>
      <c r="D231" s="546" t="s">
        <v>829</v>
      </c>
      <c r="E231" s="545" t="s">
        <v>1271</v>
      </c>
      <c r="F231" s="633">
        <v>63905.957677518098</v>
      </c>
      <c r="G231" s="609" t="s">
        <v>792</v>
      </c>
    </row>
    <row r="232" spans="1:7" s="15" customFormat="1" ht="30" customHeight="1">
      <c r="A232" s="376"/>
      <c r="B232" s="543">
        <v>227</v>
      </c>
      <c r="C232" s="605" t="s">
        <v>1272</v>
      </c>
      <c r="D232" s="544" t="s">
        <v>829</v>
      </c>
      <c r="E232" s="545" t="s">
        <v>1273</v>
      </c>
      <c r="F232" s="633">
        <v>63965.682871609228</v>
      </c>
      <c r="G232" s="609" t="s">
        <v>792</v>
      </c>
    </row>
    <row r="233" spans="1:7" s="15" customFormat="1" ht="30" customHeight="1">
      <c r="A233" s="376"/>
      <c r="B233" s="543">
        <v>228</v>
      </c>
      <c r="C233" s="609" t="s">
        <v>1274</v>
      </c>
      <c r="D233" s="546" t="s">
        <v>829</v>
      </c>
      <c r="E233" s="545" t="s">
        <v>1275</v>
      </c>
      <c r="F233" s="633">
        <v>63965.682871609228</v>
      </c>
      <c r="G233" s="609" t="s">
        <v>792</v>
      </c>
    </row>
    <row r="234" spans="1:7" s="15" customFormat="1" ht="30" customHeight="1">
      <c r="A234" s="376"/>
      <c r="B234" s="543">
        <v>229</v>
      </c>
      <c r="C234" s="605" t="s">
        <v>1276</v>
      </c>
      <c r="D234" s="544" t="s">
        <v>829</v>
      </c>
      <c r="E234" s="545" t="s">
        <v>1277</v>
      </c>
      <c r="F234" s="633">
        <v>31272.111626120066</v>
      </c>
      <c r="G234" s="609" t="s">
        <v>792</v>
      </c>
    </row>
    <row r="235" spans="1:7" s="15" customFormat="1" ht="30" customHeight="1">
      <c r="A235" s="376"/>
      <c r="B235" s="543">
        <v>230</v>
      </c>
      <c r="C235" s="609" t="s">
        <v>1278</v>
      </c>
      <c r="D235" s="546" t="s">
        <v>829</v>
      </c>
      <c r="E235" s="545" t="s">
        <v>1279</v>
      </c>
      <c r="F235" s="633">
        <v>69651.521349085597</v>
      </c>
      <c r="G235" s="609" t="s">
        <v>792</v>
      </c>
    </row>
    <row r="236" spans="1:7" s="15" customFormat="1" ht="30" customHeight="1">
      <c r="A236" s="376"/>
      <c r="B236" s="543">
        <v>231</v>
      </c>
      <c r="C236" s="605" t="s">
        <v>1280</v>
      </c>
      <c r="D236" s="548" t="s">
        <v>790</v>
      </c>
      <c r="E236" s="547" t="s">
        <v>1281</v>
      </c>
      <c r="F236" s="633">
        <v>5066.3216326575857</v>
      </c>
      <c r="G236" s="609" t="s">
        <v>804</v>
      </c>
    </row>
    <row r="237" spans="1:7" s="15" customFormat="1" ht="30" customHeight="1">
      <c r="A237" s="376"/>
      <c r="B237" s="543">
        <v>232</v>
      </c>
      <c r="C237" s="609" t="s">
        <v>1282</v>
      </c>
      <c r="D237" s="546" t="s">
        <v>829</v>
      </c>
      <c r="E237" s="545" t="s">
        <v>1283</v>
      </c>
      <c r="F237" s="633">
        <v>55436.92515539466</v>
      </c>
      <c r="G237" s="609" t="s">
        <v>792</v>
      </c>
    </row>
    <row r="238" spans="1:7" s="15" customFormat="1" ht="30" customHeight="1">
      <c r="A238" s="376"/>
      <c r="B238" s="543">
        <v>233</v>
      </c>
      <c r="C238" s="605" t="s">
        <v>1284</v>
      </c>
      <c r="D238" s="544" t="s">
        <v>829</v>
      </c>
      <c r="E238" s="545" t="s">
        <v>1285</v>
      </c>
      <c r="F238" s="633">
        <v>62544.223252240146</v>
      </c>
      <c r="G238" s="609" t="s">
        <v>792</v>
      </c>
    </row>
    <row r="239" spans="1:7" s="15" customFormat="1" ht="30" customHeight="1">
      <c r="A239" s="376"/>
      <c r="B239" s="543">
        <v>234</v>
      </c>
      <c r="C239" s="609" t="s">
        <v>1286</v>
      </c>
      <c r="D239" s="546" t="s">
        <v>829</v>
      </c>
      <c r="E239" s="545" t="s">
        <v>1287</v>
      </c>
      <c r="F239" s="633">
        <v>49751.086677918305</v>
      </c>
      <c r="G239" s="609" t="s">
        <v>792</v>
      </c>
    </row>
    <row r="240" spans="1:7" s="15" customFormat="1" ht="30" customHeight="1">
      <c r="A240" s="376"/>
      <c r="B240" s="543">
        <v>235</v>
      </c>
      <c r="C240" s="605" t="s">
        <v>1288</v>
      </c>
      <c r="D240" s="544" t="s">
        <v>829</v>
      </c>
      <c r="E240" s="545" t="s">
        <v>1289</v>
      </c>
      <c r="F240" s="633">
        <v>56858.384774763763</v>
      </c>
      <c r="G240" s="609" t="s">
        <v>792</v>
      </c>
    </row>
    <row r="241" spans="1:7" s="15" customFormat="1" ht="30" customHeight="1">
      <c r="A241" s="376"/>
      <c r="B241" s="543">
        <v>236</v>
      </c>
      <c r="C241" s="609" t="s">
        <v>1290</v>
      </c>
      <c r="D241" s="546" t="s">
        <v>829</v>
      </c>
      <c r="E241" s="545" t="s">
        <v>1291</v>
      </c>
      <c r="F241" s="633">
        <v>49751.086677918305</v>
      </c>
      <c r="G241" s="609" t="s">
        <v>792</v>
      </c>
    </row>
    <row r="242" spans="1:7" s="15" customFormat="1" ht="30" customHeight="1">
      <c r="A242" s="376"/>
      <c r="B242" s="543">
        <v>237</v>
      </c>
      <c r="C242" s="605" t="s">
        <v>1292</v>
      </c>
      <c r="D242" s="544" t="s">
        <v>829</v>
      </c>
      <c r="E242" s="545" t="s">
        <v>1293</v>
      </c>
      <c r="F242" s="633">
        <v>49751.086677918305</v>
      </c>
      <c r="G242" s="609" t="s">
        <v>792</v>
      </c>
    </row>
    <row r="243" spans="1:7" s="15" customFormat="1" ht="30" customHeight="1">
      <c r="A243" s="376"/>
      <c r="B243" s="543">
        <v>238</v>
      </c>
      <c r="C243" s="609" t="s">
        <v>1294</v>
      </c>
      <c r="D243" s="546" t="s">
        <v>829</v>
      </c>
      <c r="E243" s="545" t="s">
        <v>1295</v>
      </c>
      <c r="F243" s="633">
        <v>56858.384774763763</v>
      </c>
      <c r="G243" s="609" t="s">
        <v>792</v>
      </c>
    </row>
    <row r="244" spans="1:7" s="15" customFormat="1" ht="30" customHeight="1">
      <c r="A244" s="376"/>
      <c r="B244" s="543">
        <v>239</v>
      </c>
      <c r="C244" s="605" t="s">
        <v>1296</v>
      </c>
      <c r="D244" s="544" t="s">
        <v>829</v>
      </c>
      <c r="E244" s="545" t="s">
        <v>1297</v>
      </c>
      <c r="F244" s="633">
        <v>85287.577162145637</v>
      </c>
      <c r="G244" s="609" t="s">
        <v>792</v>
      </c>
    </row>
    <row r="245" spans="1:7" s="15" customFormat="1" ht="30" customHeight="1">
      <c r="A245" s="376"/>
      <c r="B245" s="543">
        <v>240</v>
      </c>
      <c r="C245" s="609" t="s">
        <v>1298</v>
      </c>
      <c r="D245" s="546" t="s">
        <v>829</v>
      </c>
      <c r="E245" s="545" t="s">
        <v>1299</v>
      </c>
      <c r="F245" s="633">
        <v>85287.577162145637</v>
      </c>
      <c r="G245" s="609" t="s">
        <v>792</v>
      </c>
    </row>
    <row r="246" spans="1:7" s="15" customFormat="1" ht="30" customHeight="1">
      <c r="A246" s="376"/>
      <c r="B246" s="543">
        <v>241</v>
      </c>
      <c r="C246" s="605" t="s">
        <v>1300</v>
      </c>
      <c r="D246" s="544" t="s">
        <v>829</v>
      </c>
      <c r="E246" s="545" t="s">
        <v>1301</v>
      </c>
      <c r="F246" s="633">
        <v>57336.186327492876</v>
      </c>
      <c r="G246" s="609" t="s">
        <v>792</v>
      </c>
    </row>
    <row r="247" spans="1:7" s="15" customFormat="1" ht="30" customHeight="1">
      <c r="A247" s="376"/>
      <c r="B247" s="543">
        <v>242</v>
      </c>
      <c r="C247" s="609" t="s">
        <v>1302</v>
      </c>
      <c r="D247" s="546" t="s">
        <v>829</v>
      </c>
      <c r="E247" s="545" t="s">
        <v>1303</v>
      </c>
      <c r="F247" s="633">
        <v>57336.186327492876</v>
      </c>
      <c r="G247" s="609" t="s">
        <v>792</v>
      </c>
    </row>
    <row r="248" spans="1:7" s="15" customFormat="1" ht="30" customHeight="1">
      <c r="A248" s="376"/>
      <c r="B248" s="543">
        <v>243</v>
      </c>
      <c r="C248" s="605" t="s">
        <v>1304</v>
      </c>
      <c r="D248" s="544" t="s">
        <v>829</v>
      </c>
      <c r="E248" s="545" t="s">
        <v>1305</v>
      </c>
      <c r="F248" s="633">
        <v>53752.674682024561</v>
      </c>
      <c r="G248" s="609" t="s">
        <v>792</v>
      </c>
    </row>
    <row r="249" spans="1:7" s="15" customFormat="1" ht="47.85" customHeight="1">
      <c r="A249" s="376"/>
      <c r="B249" s="543">
        <v>244</v>
      </c>
      <c r="C249" s="609" t="s">
        <v>1306</v>
      </c>
      <c r="D249" s="546" t="s">
        <v>874</v>
      </c>
      <c r="E249" s="608" t="s">
        <v>1307</v>
      </c>
      <c r="F249" s="633">
        <v>78316.997135168553</v>
      </c>
      <c r="G249" s="609" t="s">
        <v>804</v>
      </c>
    </row>
    <row r="250" spans="1:7" s="15" customFormat="1" ht="30" customHeight="1">
      <c r="A250" s="376"/>
      <c r="B250" s="543">
        <v>245</v>
      </c>
      <c r="C250" s="605" t="s">
        <v>1308</v>
      </c>
      <c r="D250" s="544" t="s">
        <v>829</v>
      </c>
      <c r="E250" s="608" t="s">
        <v>1309</v>
      </c>
      <c r="F250" s="633">
        <v>35835.116454683041</v>
      </c>
      <c r="G250" s="609" t="s">
        <v>792</v>
      </c>
    </row>
    <row r="251" spans="1:7" s="15" customFormat="1" ht="30" customHeight="1">
      <c r="A251" s="376"/>
      <c r="B251" s="543">
        <v>246</v>
      </c>
      <c r="C251" s="609" t="s">
        <v>1310</v>
      </c>
      <c r="D251" s="546" t="s">
        <v>878</v>
      </c>
      <c r="E251" s="545" t="s">
        <v>1311</v>
      </c>
      <c r="F251" s="633">
        <v>1539.9743933864659</v>
      </c>
      <c r="G251" s="609" t="s">
        <v>905</v>
      </c>
    </row>
    <row r="252" spans="1:7" s="15" customFormat="1" ht="30" customHeight="1">
      <c r="A252" s="376"/>
      <c r="B252" s="543">
        <v>247</v>
      </c>
      <c r="C252" s="605" t="s">
        <v>1312</v>
      </c>
      <c r="D252" s="544" t="s">
        <v>829</v>
      </c>
      <c r="E252" s="608" t="s">
        <v>1313</v>
      </c>
      <c r="F252" s="633">
        <v>553783.79742826126</v>
      </c>
      <c r="G252" s="609" t="s">
        <v>929</v>
      </c>
    </row>
    <row r="253" spans="1:7" s="15" customFormat="1" ht="30" customHeight="1">
      <c r="A253" s="376"/>
      <c r="B253" s="543">
        <v>248</v>
      </c>
      <c r="C253" s="609" t="s">
        <v>1314</v>
      </c>
      <c r="D253" s="546" t="s">
        <v>829</v>
      </c>
      <c r="E253" s="608" t="s">
        <v>1315</v>
      </c>
      <c r="F253" s="633">
        <v>529603.4614497337</v>
      </c>
      <c r="G253" s="609" t="s">
        <v>929</v>
      </c>
    </row>
    <row r="254" spans="1:7" s="15" customFormat="1" ht="30" customHeight="1">
      <c r="A254" s="376"/>
      <c r="B254" s="543">
        <v>249</v>
      </c>
      <c r="C254" s="605" t="s">
        <v>1316</v>
      </c>
      <c r="D254" s="544" t="s">
        <v>829</v>
      </c>
      <c r="E254" s="608" t="s">
        <v>1317</v>
      </c>
      <c r="F254" s="633">
        <v>522667.7110176803</v>
      </c>
      <c r="G254" s="609" t="s">
        <v>929</v>
      </c>
    </row>
    <row r="255" spans="1:7" s="15" customFormat="1" ht="30" customHeight="1">
      <c r="A255" s="376"/>
      <c r="B255" s="543">
        <v>250</v>
      </c>
      <c r="C255" s="609" t="s">
        <v>1318</v>
      </c>
      <c r="D255" s="546" t="s">
        <v>829</v>
      </c>
      <c r="E255" s="608" t="s">
        <v>1319</v>
      </c>
      <c r="F255" s="633">
        <v>606245.25370300631</v>
      </c>
      <c r="G255" s="609" t="s">
        <v>929</v>
      </c>
    </row>
    <row r="256" spans="1:7" s="15" customFormat="1" ht="30" customHeight="1">
      <c r="A256" s="376"/>
      <c r="B256" s="543">
        <v>251</v>
      </c>
      <c r="C256" s="605" t="s">
        <v>1320</v>
      </c>
      <c r="D256" s="544" t="s">
        <v>829</v>
      </c>
      <c r="E256" s="608" t="s">
        <v>1321</v>
      </c>
      <c r="F256" s="633">
        <v>389960.96389470785</v>
      </c>
      <c r="G256" s="609" t="s">
        <v>929</v>
      </c>
    </row>
    <row r="257" spans="1:7" s="15" customFormat="1" ht="30" customHeight="1">
      <c r="A257" s="376"/>
      <c r="B257" s="543">
        <v>252</v>
      </c>
      <c r="C257" s="609" t="s">
        <v>1322</v>
      </c>
      <c r="D257" s="546" t="s">
        <v>829</v>
      </c>
      <c r="E257" s="608" t="s">
        <v>1323</v>
      </c>
      <c r="F257" s="633">
        <v>456626.41705931857</v>
      </c>
      <c r="G257" s="609" t="s">
        <v>929</v>
      </c>
    </row>
    <row r="258" spans="1:7" s="15" customFormat="1" ht="30" customHeight="1">
      <c r="A258" s="376"/>
      <c r="B258" s="543">
        <v>253</v>
      </c>
      <c r="C258" s="605" t="s">
        <v>1324</v>
      </c>
      <c r="D258" s="544" t="s">
        <v>829</v>
      </c>
      <c r="E258" s="608" t="s">
        <v>1325</v>
      </c>
      <c r="F258" s="633">
        <v>631241.51330941822</v>
      </c>
      <c r="G258" s="609" t="s">
        <v>929</v>
      </c>
    </row>
    <row r="259" spans="1:7" s="15" customFormat="1" ht="30" customHeight="1">
      <c r="A259" s="376"/>
      <c r="B259" s="543">
        <v>254</v>
      </c>
      <c r="C259" s="605" t="s">
        <v>1326</v>
      </c>
      <c r="D259" s="544" t="s">
        <v>829</v>
      </c>
      <c r="E259" s="545" t="s">
        <v>1327</v>
      </c>
      <c r="F259" s="633">
        <v>960258.01380297402</v>
      </c>
      <c r="G259" s="609" t="s">
        <v>929</v>
      </c>
    </row>
    <row r="260" spans="1:7" s="15" customFormat="1" ht="30" customHeight="1">
      <c r="A260" s="376"/>
      <c r="B260" s="543">
        <v>255</v>
      </c>
      <c r="C260" s="609" t="s">
        <v>1328</v>
      </c>
      <c r="D260" s="546" t="s">
        <v>829</v>
      </c>
      <c r="E260" s="545" t="s">
        <v>1329</v>
      </c>
      <c r="F260" s="633">
        <v>955871.20183065417</v>
      </c>
      <c r="G260" s="609" t="s">
        <v>929</v>
      </c>
    </row>
    <row r="261" spans="1:7" s="15" customFormat="1" ht="30" customHeight="1">
      <c r="A261" s="376"/>
      <c r="B261" s="543">
        <v>256</v>
      </c>
      <c r="C261" s="605" t="s">
        <v>1330</v>
      </c>
      <c r="D261" s="544" t="s">
        <v>829</v>
      </c>
      <c r="E261" s="545" t="s">
        <v>1331</v>
      </c>
      <c r="F261" s="633">
        <v>716008.39088438521</v>
      </c>
      <c r="G261" s="609" t="s">
        <v>929</v>
      </c>
    </row>
    <row r="262" spans="1:7" s="15" customFormat="1" ht="30" customHeight="1">
      <c r="A262" s="376"/>
      <c r="B262" s="543">
        <v>257</v>
      </c>
      <c r="C262" s="609" t="s">
        <v>1332</v>
      </c>
      <c r="D262" s="546" t="s">
        <v>829</v>
      </c>
      <c r="E262" s="545" t="s">
        <v>1333</v>
      </c>
      <c r="F262" s="633">
        <v>631241.51330941822</v>
      </c>
      <c r="G262" s="609" t="s">
        <v>929</v>
      </c>
    </row>
    <row r="263" spans="1:7" s="15" customFormat="1" ht="30" customHeight="1">
      <c r="A263" s="376"/>
      <c r="B263" s="543">
        <v>258</v>
      </c>
      <c r="C263" s="605" t="s">
        <v>1334</v>
      </c>
      <c r="D263" s="544" t="s">
        <v>829</v>
      </c>
      <c r="E263" s="545" t="s">
        <v>1335</v>
      </c>
      <c r="F263" s="633">
        <v>602136.16439983796</v>
      </c>
      <c r="G263" s="609" t="s">
        <v>929</v>
      </c>
    </row>
    <row r="264" spans="1:7" s="15" customFormat="1" ht="30" customHeight="1">
      <c r="A264" s="376"/>
      <c r="B264" s="543">
        <v>259</v>
      </c>
      <c r="C264" s="609" t="s">
        <v>1336</v>
      </c>
      <c r="D264" s="546" t="s">
        <v>829</v>
      </c>
      <c r="E264" s="545" t="s">
        <v>1337</v>
      </c>
      <c r="F264" s="633">
        <v>508438.92275747319</v>
      </c>
      <c r="G264" s="609" t="s">
        <v>929</v>
      </c>
    </row>
    <row r="265" spans="1:7" s="15" customFormat="1" ht="30" customHeight="1">
      <c r="A265" s="376"/>
      <c r="B265" s="543">
        <v>260</v>
      </c>
      <c r="C265" s="605" t="s">
        <v>1338</v>
      </c>
      <c r="D265" s="544" t="s">
        <v>829</v>
      </c>
      <c r="E265" s="545" t="s">
        <v>1339</v>
      </c>
      <c r="F265" s="633">
        <v>583921.35386829812</v>
      </c>
      <c r="G265" s="609" t="s">
        <v>929</v>
      </c>
    </row>
    <row r="266" spans="1:7" s="15" customFormat="1" ht="30" customHeight="1">
      <c r="A266" s="376"/>
      <c r="B266" s="543">
        <v>261</v>
      </c>
      <c r="C266" s="609" t="s">
        <v>1340</v>
      </c>
      <c r="D266" s="546" t="s">
        <v>829</v>
      </c>
      <c r="E266" s="545" t="s">
        <v>1341</v>
      </c>
      <c r="F266" s="633">
        <v>583921.35386829812</v>
      </c>
      <c r="G266" s="609" t="s">
        <v>929</v>
      </c>
    </row>
    <row r="267" spans="1:7" s="15" customFormat="1" ht="30" customHeight="1">
      <c r="A267" s="376"/>
      <c r="B267" s="543">
        <v>262</v>
      </c>
      <c r="C267" s="605" t="s">
        <v>1342</v>
      </c>
      <c r="D267" s="544" t="s">
        <v>829</v>
      </c>
      <c r="E267" s="545" t="s">
        <v>1343</v>
      </c>
      <c r="F267" s="633">
        <v>336590.97681273631</v>
      </c>
      <c r="G267" s="609" t="s">
        <v>929</v>
      </c>
    </row>
    <row r="268" spans="1:7" s="15" customFormat="1" ht="30" customHeight="1">
      <c r="A268" s="376"/>
      <c r="B268" s="543">
        <v>263</v>
      </c>
      <c r="C268" s="609" t="s">
        <v>1344</v>
      </c>
      <c r="D268" s="546" t="s">
        <v>829</v>
      </c>
      <c r="E268" s="545" t="s">
        <v>1345</v>
      </c>
      <c r="F268" s="633">
        <v>313950.6224271963</v>
      </c>
      <c r="G268" s="609" t="s">
        <v>929</v>
      </c>
    </row>
    <row r="269" spans="1:7" s="15" customFormat="1" ht="30" customHeight="1">
      <c r="A269" s="376"/>
      <c r="B269" s="543">
        <v>264</v>
      </c>
      <c r="C269" s="605" t="s">
        <v>1346</v>
      </c>
      <c r="D269" s="544" t="s">
        <v>829</v>
      </c>
      <c r="E269" s="545" t="s">
        <v>1347</v>
      </c>
      <c r="F269" s="633">
        <v>371759.69319887797</v>
      </c>
      <c r="G269" s="609" t="s">
        <v>929</v>
      </c>
    </row>
    <row r="270" spans="1:7" s="15" customFormat="1" ht="30" customHeight="1">
      <c r="A270" s="376"/>
      <c r="B270" s="543">
        <v>265</v>
      </c>
      <c r="C270" s="609" t="s">
        <v>1348</v>
      </c>
      <c r="D270" s="546" t="s">
        <v>829</v>
      </c>
      <c r="E270" s="545" t="s">
        <v>1349</v>
      </c>
      <c r="F270" s="633">
        <v>300178.28704445611</v>
      </c>
      <c r="G270" s="609" t="s">
        <v>929</v>
      </c>
    </row>
    <row r="271" spans="1:7" s="15" customFormat="1" ht="30" customHeight="1">
      <c r="A271" s="376"/>
      <c r="B271" s="543">
        <v>266</v>
      </c>
      <c r="C271" s="605" t="s">
        <v>1350</v>
      </c>
      <c r="D271" s="544" t="s">
        <v>826</v>
      </c>
      <c r="E271" s="608" t="s">
        <v>1351</v>
      </c>
      <c r="F271" s="633">
        <v>19337.105468158727</v>
      </c>
      <c r="G271" s="609" t="s">
        <v>912</v>
      </c>
    </row>
    <row r="272" spans="1:7" s="15" customFormat="1" ht="30" customHeight="1">
      <c r="A272" s="376"/>
      <c r="B272" s="543">
        <v>267</v>
      </c>
      <c r="C272" s="609" t="s">
        <v>1352</v>
      </c>
      <c r="D272" s="546" t="s">
        <v>829</v>
      </c>
      <c r="E272" s="545" t="s">
        <v>1353</v>
      </c>
      <c r="F272" s="633">
        <v>428126.54937773326</v>
      </c>
      <c r="G272" s="609" t="s">
        <v>929</v>
      </c>
    </row>
    <row r="273" spans="1:7" s="15" customFormat="1" ht="30" customHeight="1">
      <c r="A273" s="376"/>
      <c r="B273" s="543">
        <v>268</v>
      </c>
      <c r="C273" s="605" t="s">
        <v>1354</v>
      </c>
      <c r="D273" s="544" t="s">
        <v>829</v>
      </c>
      <c r="E273" s="545" t="s">
        <v>1355</v>
      </c>
      <c r="F273" s="633">
        <v>428126.54937773326</v>
      </c>
      <c r="G273" s="609" t="s">
        <v>929</v>
      </c>
    </row>
    <row r="274" spans="1:7" s="15" customFormat="1" ht="30" customHeight="1">
      <c r="A274" s="376"/>
      <c r="B274" s="543">
        <v>269</v>
      </c>
      <c r="C274" s="609" t="s">
        <v>1356</v>
      </c>
      <c r="D274" s="546" t="s">
        <v>829</v>
      </c>
      <c r="E274" s="545" t="s">
        <v>1357</v>
      </c>
      <c r="F274" s="633">
        <v>428126.54937773326</v>
      </c>
      <c r="G274" s="609" t="s">
        <v>929</v>
      </c>
    </row>
    <row r="275" spans="1:7" s="15" customFormat="1" ht="30" customHeight="1">
      <c r="A275" s="376"/>
      <c r="B275" s="543">
        <v>270</v>
      </c>
      <c r="C275" s="605" t="s">
        <v>1358</v>
      </c>
      <c r="D275" s="544" t="s">
        <v>829</v>
      </c>
      <c r="E275" s="545" t="s">
        <v>1359</v>
      </c>
      <c r="F275" s="633">
        <v>428126.54937773326</v>
      </c>
      <c r="G275" s="609" t="s">
        <v>929</v>
      </c>
    </row>
    <row r="276" spans="1:7" s="15" customFormat="1" ht="30" customHeight="1">
      <c r="A276" s="376"/>
      <c r="B276" s="543">
        <v>271</v>
      </c>
      <c r="C276" s="609" t="s">
        <v>1360</v>
      </c>
      <c r="D276" s="546" t="s">
        <v>790</v>
      </c>
      <c r="E276" s="545" t="s">
        <v>1361</v>
      </c>
      <c r="F276" s="633">
        <v>6922.6652484235965</v>
      </c>
      <c r="G276" s="609" t="s">
        <v>897</v>
      </c>
    </row>
    <row r="277" spans="1:7" s="15" customFormat="1" ht="30" customHeight="1">
      <c r="A277" s="376"/>
      <c r="B277" s="543">
        <v>272</v>
      </c>
      <c r="C277" s="605" t="s">
        <v>1362</v>
      </c>
      <c r="D277" s="544" t="s">
        <v>829</v>
      </c>
      <c r="E277" s="608" t="s">
        <v>1363</v>
      </c>
      <c r="F277" s="633">
        <v>446067.27984468627</v>
      </c>
      <c r="G277" s="609" t="s">
        <v>1035</v>
      </c>
    </row>
    <row r="278" spans="1:7" s="15" customFormat="1" ht="30" customHeight="1">
      <c r="A278" s="376"/>
      <c r="B278" s="543">
        <v>273</v>
      </c>
      <c r="C278" s="609" t="s">
        <v>1364</v>
      </c>
      <c r="D278" s="546" t="s">
        <v>829</v>
      </c>
      <c r="E278" s="608" t="s">
        <v>1365</v>
      </c>
      <c r="F278" s="633">
        <v>501125.16515847325</v>
      </c>
      <c r="G278" s="609" t="s">
        <v>1035</v>
      </c>
    </row>
    <row r="279" spans="1:7" s="15" customFormat="1" ht="30" customHeight="1">
      <c r="A279" s="376"/>
      <c r="B279" s="543">
        <v>274</v>
      </c>
      <c r="C279" s="605" t="s">
        <v>1366</v>
      </c>
      <c r="D279" s="544" t="s">
        <v>829</v>
      </c>
      <c r="E279" s="545" t="s">
        <v>1367</v>
      </c>
      <c r="F279" s="633">
        <v>501125.16515847325</v>
      </c>
      <c r="G279" s="609" t="s">
        <v>1035</v>
      </c>
    </row>
    <row r="280" spans="1:7" s="15" customFormat="1" ht="30" customHeight="1">
      <c r="A280" s="376"/>
      <c r="B280" s="543">
        <v>275</v>
      </c>
      <c r="C280" s="605" t="s">
        <v>1368</v>
      </c>
      <c r="D280" s="544" t="s">
        <v>790</v>
      </c>
      <c r="E280" s="608" t="s">
        <v>1369</v>
      </c>
      <c r="F280" s="633">
        <v>6628.7265115062955</v>
      </c>
      <c r="G280" s="609" t="s">
        <v>1035</v>
      </c>
    </row>
    <row r="281" spans="1:7" s="15" customFormat="1" ht="30" customHeight="1">
      <c r="A281" s="376"/>
      <c r="B281" s="543">
        <v>276</v>
      </c>
      <c r="C281" s="609" t="s">
        <v>1370</v>
      </c>
      <c r="D281" s="546" t="s">
        <v>829</v>
      </c>
      <c r="E281" s="608" t="s">
        <v>1371</v>
      </c>
      <c r="F281" s="633">
        <v>580676.0400084788</v>
      </c>
      <c r="G281" s="609" t="s">
        <v>1035</v>
      </c>
    </row>
    <row r="282" spans="1:7" s="15" customFormat="1" ht="30" customHeight="1">
      <c r="A282" s="376"/>
      <c r="B282" s="543">
        <v>277</v>
      </c>
      <c r="C282" s="605" t="s">
        <v>1372</v>
      </c>
      <c r="D282" s="544" t="s">
        <v>790</v>
      </c>
      <c r="E282" s="608" t="s">
        <v>1373</v>
      </c>
      <c r="F282" s="633">
        <v>3222.850911359787</v>
      </c>
      <c r="G282" s="609" t="s">
        <v>912</v>
      </c>
    </row>
    <row r="283" spans="1:7" s="15" customFormat="1" ht="30" customHeight="1">
      <c r="A283" s="376"/>
      <c r="B283" s="543">
        <v>278</v>
      </c>
      <c r="C283" s="605" t="s">
        <v>1374</v>
      </c>
      <c r="D283" s="544" t="s">
        <v>790</v>
      </c>
      <c r="E283" s="545" t="s">
        <v>1375</v>
      </c>
      <c r="F283" s="633">
        <v>13682.935829269112</v>
      </c>
      <c r="G283" s="609" t="s">
        <v>957</v>
      </c>
    </row>
    <row r="284" spans="1:7" s="15" customFormat="1" ht="30" customHeight="1">
      <c r="A284" s="376"/>
      <c r="B284" s="543">
        <v>279</v>
      </c>
      <c r="C284" s="609" t="s">
        <v>1376</v>
      </c>
      <c r="D284" s="546" t="s">
        <v>822</v>
      </c>
      <c r="E284" s="545" t="s">
        <v>1377</v>
      </c>
      <c r="F284" s="633">
        <v>32228.509113597869</v>
      </c>
      <c r="G284" s="609" t="s">
        <v>897</v>
      </c>
    </row>
    <row r="285" spans="1:7" s="15" customFormat="1" ht="30" customHeight="1">
      <c r="A285" s="376"/>
      <c r="B285" s="543">
        <v>280</v>
      </c>
      <c r="C285" s="605" t="s">
        <v>1378</v>
      </c>
      <c r="D285" s="544" t="s">
        <v>878</v>
      </c>
      <c r="E285" s="545" t="s">
        <v>1379</v>
      </c>
      <c r="F285" s="633">
        <v>11818.307744340576</v>
      </c>
      <c r="G285" s="609" t="s">
        <v>1115</v>
      </c>
    </row>
    <row r="286" spans="1:7" s="15" customFormat="1" ht="30" customHeight="1">
      <c r="A286" s="376"/>
      <c r="B286" s="543">
        <v>281</v>
      </c>
      <c r="C286" s="609" t="s">
        <v>1380</v>
      </c>
      <c r="D286" s="546" t="s">
        <v>822</v>
      </c>
      <c r="E286" s="545" t="s">
        <v>1381</v>
      </c>
      <c r="F286" s="633">
        <v>44318.654041277172</v>
      </c>
      <c r="G286" s="609" t="s">
        <v>1115</v>
      </c>
    </row>
    <row r="287" spans="1:7" s="15" customFormat="1" ht="30" customHeight="1">
      <c r="A287" s="376"/>
      <c r="B287" s="543">
        <v>282</v>
      </c>
      <c r="C287" s="605" t="s">
        <v>1382</v>
      </c>
      <c r="D287" s="544" t="s">
        <v>822</v>
      </c>
      <c r="E287" s="545" t="s">
        <v>1383</v>
      </c>
      <c r="F287" s="633">
        <v>56136.961785617743</v>
      </c>
      <c r="G287" s="609" t="s">
        <v>1115</v>
      </c>
    </row>
    <row r="288" spans="1:7" s="15" customFormat="1" ht="30" customHeight="1">
      <c r="A288" s="376"/>
      <c r="B288" s="543">
        <v>283</v>
      </c>
      <c r="C288" s="609" t="s">
        <v>1384</v>
      </c>
      <c r="D288" s="546" t="s">
        <v>790</v>
      </c>
      <c r="E288" s="608" t="s">
        <v>1385</v>
      </c>
      <c r="F288" s="633">
        <v>42873.572363334875</v>
      </c>
      <c r="G288" s="609" t="s">
        <v>804</v>
      </c>
    </row>
    <row r="289" spans="1:7" s="15" customFormat="1" ht="30" customHeight="1">
      <c r="A289" s="376"/>
      <c r="B289" s="543">
        <v>284</v>
      </c>
      <c r="C289" s="609" t="s">
        <v>1386</v>
      </c>
      <c r="D289" s="546" t="s">
        <v>829</v>
      </c>
      <c r="E289" s="608" t="s">
        <v>1387</v>
      </c>
      <c r="F289" s="633">
        <v>49751.086677918305</v>
      </c>
      <c r="G289" s="609" t="s">
        <v>792</v>
      </c>
    </row>
    <row r="290" spans="1:7" s="15" customFormat="1" ht="30" customHeight="1">
      <c r="A290" s="376"/>
      <c r="B290" s="543">
        <v>285</v>
      </c>
      <c r="C290" s="605" t="s">
        <v>1388</v>
      </c>
      <c r="D290" s="544" t="s">
        <v>829</v>
      </c>
      <c r="E290" s="545" t="s">
        <v>1389</v>
      </c>
      <c r="F290" s="633">
        <v>49751.086677918305</v>
      </c>
      <c r="G290" s="609" t="s">
        <v>792</v>
      </c>
    </row>
    <row r="291" spans="1:7" s="15" customFormat="1" ht="30" customHeight="1">
      <c r="A291" s="376"/>
      <c r="B291" s="543">
        <v>286</v>
      </c>
      <c r="C291" s="609" t="s">
        <v>1390</v>
      </c>
      <c r="D291" s="546" t="s">
        <v>878</v>
      </c>
      <c r="E291" s="545" t="s">
        <v>1391</v>
      </c>
      <c r="F291" s="633">
        <v>204711.80223820714</v>
      </c>
      <c r="G291" s="609" t="s">
        <v>824</v>
      </c>
    </row>
    <row r="292" spans="1:7" s="15" customFormat="1" ht="30" customHeight="1">
      <c r="A292" s="376"/>
      <c r="B292" s="543">
        <v>287</v>
      </c>
      <c r="C292" s="605" t="s">
        <v>1392</v>
      </c>
      <c r="D292" s="544" t="s">
        <v>927</v>
      </c>
      <c r="E292" s="608" t="s">
        <v>1393</v>
      </c>
      <c r="F292" s="633">
        <v>142866.5981123583</v>
      </c>
      <c r="G292" s="609" t="s">
        <v>897</v>
      </c>
    </row>
    <row r="293" spans="1:7" s="15" customFormat="1" ht="30" customHeight="1">
      <c r="A293" s="376"/>
      <c r="B293" s="543">
        <v>288</v>
      </c>
      <c r="C293" s="609" t="s">
        <v>1394</v>
      </c>
      <c r="D293" s="546" t="s">
        <v>927</v>
      </c>
      <c r="E293" s="608" t="s">
        <v>1395</v>
      </c>
      <c r="F293" s="633">
        <v>125079.77474393694</v>
      </c>
      <c r="G293" s="609" t="s">
        <v>804</v>
      </c>
    </row>
    <row r="294" spans="1:7" s="15" customFormat="1" ht="30" customHeight="1">
      <c r="A294" s="376"/>
      <c r="B294" s="543">
        <v>289</v>
      </c>
      <c r="C294" s="605" t="s">
        <v>1396</v>
      </c>
      <c r="D294" s="605" t="s">
        <v>927</v>
      </c>
      <c r="E294" s="545" t="s">
        <v>1397</v>
      </c>
      <c r="F294" s="633">
        <v>84303.550268398307</v>
      </c>
      <c r="G294" s="609" t="s">
        <v>804</v>
      </c>
    </row>
    <row r="295" spans="1:7" s="15" customFormat="1" ht="30" customHeight="1">
      <c r="A295" s="376"/>
      <c r="B295" s="543">
        <v>290</v>
      </c>
      <c r="C295" s="605" t="s">
        <v>1398</v>
      </c>
      <c r="D295" s="544" t="s">
        <v>927</v>
      </c>
      <c r="E295" s="545" t="s">
        <v>1399</v>
      </c>
      <c r="F295" s="633">
        <v>135471.31090787688</v>
      </c>
      <c r="G295" s="609" t="s">
        <v>804</v>
      </c>
    </row>
    <row r="296" spans="1:7" s="15" customFormat="1" ht="30" customHeight="1">
      <c r="A296" s="376"/>
      <c r="B296" s="543">
        <v>291</v>
      </c>
      <c r="C296" s="609" t="s">
        <v>1400</v>
      </c>
      <c r="D296" s="546" t="s">
        <v>822</v>
      </c>
      <c r="E296" s="545" t="s">
        <v>1401</v>
      </c>
      <c r="F296" s="633">
        <v>26000.277037549269</v>
      </c>
      <c r="G296" s="609" t="s">
        <v>1115</v>
      </c>
    </row>
    <row r="297" spans="1:7" s="15" customFormat="1" ht="30" customHeight="1">
      <c r="A297" s="376"/>
      <c r="B297" s="543">
        <v>292</v>
      </c>
      <c r="C297" s="605" t="s">
        <v>1402</v>
      </c>
      <c r="D297" s="544" t="s">
        <v>822</v>
      </c>
      <c r="E297" s="545" t="s">
        <v>1403</v>
      </c>
      <c r="F297" s="633">
        <v>147165.50273009346</v>
      </c>
      <c r="G297" s="609" t="s">
        <v>897</v>
      </c>
    </row>
    <row r="298" spans="1:7" s="15" customFormat="1" ht="30" customHeight="1">
      <c r="A298" s="376"/>
      <c r="B298" s="543">
        <v>293</v>
      </c>
      <c r="C298" s="609" t="s">
        <v>1404</v>
      </c>
      <c r="D298" s="546" t="s">
        <v>822</v>
      </c>
      <c r="E298" s="545" t="s">
        <v>1405</v>
      </c>
      <c r="F298" s="633">
        <v>147165.50273009346</v>
      </c>
      <c r="G298" s="609" t="s">
        <v>897</v>
      </c>
    </row>
    <row r="299" spans="1:7" s="15" customFormat="1" ht="30" customHeight="1">
      <c r="A299" s="376"/>
      <c r="B299" s="543">
        <v>294</v>
      </c>
      <c r="C299" s="605" t="s">
        <v>1406</v>
      </c>
      <c r="D299" s="544" t="s">
        <v>822</v>
      </c>
      <c r="E299" s="608" t="s">
        <v>1407</v>
      </c>
      <c r="F299" s="633">
        <v>62323.432351916599</v>
      </c>
      <c r="G299" s="609" t="s">
        <v>1408</v>
      </c>
    </row>
    <row r="300" spans="1:7" s="15" customFormat="1" ht="30" customHeight="1">
      <c r="A300" s="376"/>
      <c r="B300" s="543">
        <v>295</v>
      </c>
      <c r="C300" s="609" t="s">
        <v>1409</v>
      </c>
      <c r="D300" s="546" t="s">
        <v>822</v>
      </c>
      <c r="E300" s="608" t="s">
        <v>1410</v>
      </c>
      <c r="F300" s="633">
        <v>211719.61243148509</v>
      </c>
      <c r="G300" s="609" t="s">
        <v>897</v>
      </c>
    </row>
    <row r="301" spans="1:7" s="15" customFormat="1" ht="30" customHeight="1">
      <c r="A301" s="376"/>
      <c r="B301" s="543">
        <v>296</v>
      </c>
      <c r="C301" s="609" t="s">
        <v>1411</v>
      </c>
      <c r="D301" s="546" t="s">
        <v>1121</v>
      </c>
      <c r="E301" s="545" t="s">
        <v>1412</v>
      </c>
      <c r="F301" s="633">
        <v>6316.7877862651831</v>
      </c>
      <c r="G301" s="609" t="s">
        <v>1181</v>
      </c>
    </row>
    <row r="302" spans="1:7" s="15" customFormat="1" ht="30" customHeight="1">
      <c r="A302" s="376"/>
      <c r="B302" s="543">
        <v>297</v>
      </c>
      <c r="C302" s="609" t="s">
        <v>1413</v>
      </c>
      <c r="D302" s="546" t="s">
        <v>790</v>
      </c>
      <c r="E302" s="547" t="s">
        <v>1414</v>
      </c>
      <c r="F302" s="633">
        <v>7413.1689606898199</v>
      </c>
      <c r="G302" s="609" t="s">
        <v>804</v>
      </c>
    </row>
    <row r="303" spans="1:7" s="15" customFormat="1" ht="30" customHeight="1">
      <c r="A303" s="376"/>
      <c r="B303" s="543">
        <v>298</v>
      </c>
      <c r="C303" s="609" t="s">
        <v>1415</v>
      </c>
      <c r="D303" s="546" t="s">
        <v>822</v>
      </c>
      <c r="E303" s="545" t="s">
        <v>1416</v>
      </c>
      <c r="F303" s="633">
        <v>25782.807290878296</v>
      </c>
      <c r="G303" s="609" t="s">
        <v>897</v>
      </c>
    </row>
    <row r="304" spans="1:7" s="15" customFormat="1" ht="45" customHeight="1">
      <c r="A304" s="376"/>
      <c r="B304" s="543">
        <v>299</v>
      </c>
      <c r="C304" s="605" t="s">
        <v>1417</v>
      </c>
      <c r="D304" s="544" t="s">
        <v>822</v>
      </c>
      <c r="E304" s="545" t="s">
        <v>1418</v>
      </c>
      <c r="F304" s="633">
        <v>439467.95027302048</v>
      </c>
      <c r="G304" s="609" t="s">
        <v>948</v>
      </c>
    </row>
    <row r="305" spans="1:7" s="15" customFormat="1" ht="45" customHeight="1">
      <c r="A305" s="376"/>
      <c r="B305" s="543">
        <v>300</v>
      </c>
      <c r="C305" s="609" t="s">
        <v>1419</v>
      </c>
      <c r="D305" s="546" t="s">
        <v>822</v>
      </c>
      <c r="E305" s="545" t="s">
        <v>1420</v>
      </c>
      <c r="F305" s="633">
        <v>235783.77267508212</v>
      </c>
      <c r="G305" s="609" t="s">
        <v>948</v>
      </c>
    </row>
    <row r="306" spans="1:7" s="15" customFormat="1" ht="30" customHeight="1">
      <c r="A306" s="376"/>
      <c r="B306" s="543">
        <v>301</v>
      </c>
      <c r="C306" s="605" t="s">
        <v>1421</v>
      </c>
      <c r="D306" s="544" t="s">
        <v>822</v>
      </c>
      <c r="E306" s="545" t="s">
        <v>1422</v>
      </c>
      <c r="F306" s="633">
        <v>2972.5040399711656</v>
      </c>
      <c r="G306" s="609" t="s">
        <v>1084</v>
      </c>
    </row>
    <row r="307" spans="1:7" s="15" customFormat="1" ht="30" customHeight="1">
      <c r="A307" s="376"/>
      <c r="B307" s="543">
        <v>302</v>
      </c>
      <c r="C307" s="609" t="s">
        <v>1423</v>
      </c>
      <c r="D307" s="546" t="s">
        <v>822</v>
      </c>
      <c r="E307" s="545" t="s">
        <v>1424</v>
      </c>
      <c r="F307" s="633">
        <v>58588.266441605898</v>
      </c>
      <c r="G307" s="609" t="s">
        <v>897</v>
      </c>
    </row>
    <row r="308" spans="1:7" s="15" customFormat="1" ht="30" customHeight="1">
      <c r="A308" s="376"/>
      <c r="B308" s="543">
        <v>303</v>
      </c>
      <c r="C308" s="605" t="s">
        <v>1425</v>
      </c>
      <c r="D308" s="544" t="s">
        <v>822</v>
      </c>
      <c r="E308" s="545" t="s">
        <v>1426</v>
      </c>
      <c r="F308" s="633">
        <v>58588.266441605898</v>
      </c>
      <c r="G308" s="609" t="s">
        <v>897</v>
      </c>
    </row>
    <row r="309" spans="1:7" s="15" customFormat="1" ht="30" customHeight="1">
      <c r="A309" s="376"/>
      <c r="B309" s="543">
        <v>304</v>
      </c>
      <c r="C309" s="609" t="s">
        <v>1427</v>
      </c>
      <c r="D309" s="546" t="s">
        <v>878</v>
      </c>
      <c r="E309" s="608" t="s">
        <v>1428</v>
      </c>
      <c r="F309" s="633">
        <v>1422.7597633288922</v>
      </c>
      <c r="G309" s="609" t="s">
        <v>892</v>
      </c>
    </row>
    <row r="310" spans="1:7" s="15" customFormat="1" ht="30" customHeight="1">
      <c r="A310" s="376"/>
      <c r="B310" s="543">
        <v>305</v>
      </c>
      <c r="C310" s="605" t="s">
        <v>1429</v>
      </c>
      <c r="D310" s="544" t="s">
        <v>878</v>
      </c>
      <c r="E310" s="608" t="s">
        <v>1430</v>
      </c>
      <c r="F310" s="633">
        <v>10249.308677833667</v>
      </c>
      <c r="G310" s="609" t="s">
        <v>892</v>
      </c>
    </row>
    <row r="311" spans="1:7" s="15" customFormat="1" ht="30" customHeight="1">
      <c r="A311" s="376"/>
      <c r="B311" s="543">
        <v>306</v>
      </c>
      <c r="C311" s="605" t="s">
        <v>1431</v>
      </c>
      <c r="D311" s="544" t="s">
        <v>790</v>
      </c>
      <c r="E311" s="545" t="s">
        <v>1432</v>
      </c>
      <c r="F311" s="633">
        <v>42541.632029949193</v>
      </c>
      <c r="G311" s="609" t="s">
        <v>912</v>
      </c>
    </row>
    <row r="312" spans="1:7" s="15" customFormat="1" ht="30" customHeight="1">
      <c r="A312" s="376"/>
      <c r="B312" s="543">
        <v>307</v>
      </c>
      <c r="C312" s="609" t="s">
        <v>1433</v>
      </c>
      <c r="D312" s="546" t="s">
        <v>826</v>
      </c>
      <c r="E312" s="608" t="s">
        <v>1434</v>
      </c>
      <c r="F312" s="633">
        <v>526294.93845180084</v>
      </c>
      <c r="G312" s="609" t="s">
        <v>897</v>
      </c>
    </row>
    <row r="313" spans="1:7" s="15" customFormat="1" ht="30" customHeight="1">
      <c r="A313" s="376"/>
      <c r="B313" s="543">
        <v>308</v>
      </c>
      <c r="C313" s="605" t="s">
        <v>1435</v>
      </c>
      <c r="D313" s="544" t="s">
        <v>826</v>
      </c>
      <c r="E313" s="608" t="s">
        <v>1436</v>
      </c>
      <c r="F313" s="633">
        <v>484900.95452862565</v>
      </c>
      <c r="G313" s="609" t="s">
        <v>897</v>
      </c>
    </row>
    <row r="314" spans="1:7" s="15" customFormat="1" ht="30" customHeight="1">
      <c r="A314" s="376"/>
      <c r="B314" s="543">
        <v>309</v>
      </c>
      <c r="C314" s="609" t="s">
        <v>1437</v>
      </c>
      <c r="D314" s="546" t="s">
        <v>826</v>
      </c>
      <c r="E314" s="608" t="s">
        <v>1438</v>
      </c>
      <c r="F314" s="633">
        <v>484900.95452862565</v>
      </c>
      <c r="G314" s="609" t="s">
        <v>897</v>
      </c>
    </row>
    <row r="315" spans="1:7" s="15" customFormat="1" ht="30" customHeight="1">
      <c r="A315" s="376"/>
      <c r="B315" s="543">
        <v>310</v>
      </c>
      <c r="C315" s="605" t="s">
        <v>1439</v>
      </c>
      <c r="D315" s="609" t="s">
        <v>822</v>
      </c>
      <c r="E315" s="608" t="s">
        <v>1440</v>
      </c>
      <c r="F315" s="633">
        <v>340613.35342498572</v>
      </c>
      <c r="G315" s="609" t="s">
        <v>897</v>
      </c>
    </row>
    <row r="316" spans="1:7" s="15" customFormat="1" ht="30" customHeight="1">
      <c r="A316" s="376"/>
      <c r="B316" s="543">
        <v>311</v>
      </c>
      <c r="C316" s="609" t="s">
        <v>1441</v>
      </c>
      <c r="D316" s="546" t="s">
        <v>822</v>
      </c>
      <c r="E316" s="608" t="s">
        <v>1442</v>
      </c>
      <c r="F316" s="633">
        <v>378459.28158331756</v>
      </c>
      <c r="G316" s="609" t="s">
        <v>897</v>
      </c>
    </row>
    <row r="317" spans="1:7" s="15" customFormat="1" ht="30" customHeight="1">
      <c r="A317" s="376"/>
      <c r="B317" s="543">
        <v>312</v>
      </c>
      <c r="C317" s="605" t="s">
        <v>1443</v>
      </c>
      <c r="D317" s="605" t="s">
        <v>822</v>
      </c>
      <c r="E317" s="610" t="s">
        <v>1444</v>
      </c>
      <c r="F317" s="633">
        <v>449420.39688018954</v>
      </c>
      <c r="G317" s="609" t="s">
        <v>897</v>
      </c>
    </row>
    <row r="318" spans="1:7" s="15" customFormat="1" ht="30" customHeight="1">
      <c r="A318" s="376"/>
      <c r="B318" s="543">
        <v>313</v>
      </c>
      <c r="C318" s="609" t="s">
        <v>1445</v>
      </c>
      <c r="D318" s="546" t="s">
        <v>822</v>
      </c>
      <c r="E318" s="610" t="s">
        <v>1446</v>
      </c>
      <c r="F318" s="633">
        <v>704880.41194892896</v>
      </c>
      <c r="G318" s="609" t="s">
        <v>897</v>
      </c>
    </row>
    <row r="319" spans="1:7" s="15" customFormat="1" ht="30" customHeight="1">
      <c r="A319" s="376"/>
      <c r="B319" s="543">
        <v>314</v>
      </c>
      <c r="C319" s="605" t="s">
        <v>1447</v>
      </c>
      <c r="D319" s="544" t="s">
        <v>822</v>
      </c>
      <c r="E319" s="610" t="s">
        <v>1448</v>
      </c>
      <c r="F319" s="633">
        <v>408026.41295701434</v>
      </c>
      <c r="G319" s="609" t="s">
        <v>897</v>
      </c>
    </row>
    <row r="320" spans="1:7" s="15" customFormat="1" ht="30" customHeight="1">
      <c r="A320" s="376"/>
      <c r="B320" s="543">
        <v>315</v>
      </c>
      <c r="C320" s="609" t="s">
        <v>1449</v>
      </c>
      <c r="D320" s="546" t="s">
        <v>822</v>
      </c>
      <c r="E320" s="610" t="s">
        <v>1450</v>
      </c>
      <c r="F320" s="633">
        <v>484900.95452862565</v>
      </c>
      <c r="G320" s="609" t="s">
        <v>897</v>
      </c>
    </row>
    <row r="321" spans="1:7" s="15" customFormat="1" ht="30" customHeight="1">
      <c r="A321" s="376"/>
      <c r="B321" s="543">
        <v>316</v>
      </c>
      <c r="C321" s="605" t="s">
        <v>1451</v>
      </c>
      <c r="D321" s="544" t="s">
        <v>822</v>
      </c>
      <c r="E321" s="610" t="s">
        <v>1452</v>
      </c>
      <c r="F321" s="633">
        <v>408026.41295701434</v>
      </c>
      <c r="G321" s="609" t="s">
        <v>897</v>
      </c>
    </row>
    <row r="322" spans="1:7" s="15" customFormat="1" ht="30" customHeight="1">
      <c r="A322" s="376"/>
      <c r="B322" s="543">
        <v>317</v>
      </c>
      <c r="C322" s="609" t="s">
        <v>1453</v>
      </c>
      <c r="D322" s="546" t="s">
        <v>822</v>
      </c>
      <c r="E322" s="610" t="s">
        <v>1454</v>
      </c>
      <c r="F322" s="633">
        <v>33088.191151201339</v>
      </c>
      <c r="G322" s="609" t="s">
        <v>897</v>
      </c>
    </row>
    <row r="323" spans="1:7" s="15" customFormat="1" ht="30" customHeight="1">
      <c r="A323" s="376"/>
      <c r="B323" s="543">
        <v>318</v>
      </c>
      <c r="C323" s="605" t="s">
        <v>1455</v>
      </c>
      <c r="D323" s="544" t="s">
        <v>822</v>
      </c>
      <c r="E323" s="545" t="s">
        <v>1456</v>
      </c>
      <c r="F323" s="633">
        <v>37815.075601372955</v>
      </c>
      <c r="G323" s="609" t="s">
        <v>897</v>
      </c>
    </row>
    <row r="324" spans="1:7" s="15" customFormat="1" ht="30" customHeight="1">
      <c r="A324" s="376"/>
      <c r="B324" s="543">
        <v>319</v>
      </c>
      <c r="C324" s="609" t="s">
        <v>1457</v>
      </c>
      <c r="D324" s="546" t="s">
        <v>878</v>
      </c>
      <c r="E324" s="547" t="s">
        <v>1458</v>
      </c>
      <c r="F324" s="633">
        <v>1380495.756773083</v>
      </c>
      <c r="G324" s="609" t="s">
        <v>892</v>
      </c>
    </row>
    <row r="325" spans="1:7" s="15" customFormat="1" ht="30" customHeight="1">
      <c r="A325" s="376"/>
      <c r="B325" s="543">
        <v>320</v>
      </c>
      <c r="C325" s="605" t="s">
        <v>1459</v>
      </c>
      <c r="D325" s="544" t="s">
        <v>790</v>
      </c>
      <c r="E325" s="545" t="s">
        <v>1460</v>
      </c>
      <c r="F325" s="633">
        <v>19417.676740942719</v>
      </c>
      <c r="G325" s="609" t="s">
        <v>795</v>
      </c>
    </row>
    <row r="326" spans="1:7" s="15" customFormat="1" ht="30" customHeight="1">
      <c r="A326" s="376"/>
      <c r="B326" s="543">
        <v>321</v>
      </c>
      <c r="C326" s="609" t="s">
        <v>1461</v>
      </c>
      <c r="D326" s="546" t="s">
        <v>790</v>
      </c>
      <c r="E326" s="545" t="s">
        <v>1462</v>
      </c>
      <c r="F326" s="633">
        <v>25582.990534373996</v>
      </c>
      <c r="G326" s="609" t="s">
        <v>795</v>
      </c>
    </row>
    <row r="327" spans="1:7" s="15" customFormat="1" ht="30" customHeight="1">
      <c r="A327" s="376"/>
      <c r="B327" s="543">
        <v>322</v>
      </c>
      <c r="C327" s="605" t="s">
        <v>1463</v>
      </c>
      <c r="D327" s="544" t="s">
        <v>822</v>
      </c>
      <c r="E327" s="545" t="s">
        <v>1464</v>
      </c>
      <c r="F327" s="633">
        <v>64026.445345438093</v>
      </c>
      <c r="G327" s="609" t="s">
        <v>795</v>
      </c>
    </row>
    <row r="328" spans="1:7" s="15" customFormat="1" ht="30" customHeight="1">
      <c r="A328" s="376"/>
      <c r="B328" s="543">
        <v>323</v>
      </c>
      <c r="C328" s="609" t="s">
        <v>1465</v>
      </c>
      <c r="D328" s="546" t="s">
        <v>790</v>
      </c>
      <c r="E328" s="545" t="s">
        <v>1466</v>
      </c>
      <c r="F328" s="633">
        <v>32228.509113597869</v>
      </c>
      <c r="G328" s="609" t="s">
        <v>795</v>
      </c>
    </row>
    <row r="329" spans="1:7" s="15" customFormat="1" ht="30" customHeight="1">
      <c r="A329" s="376"/>
      <c r="B329" s="543">
        <v>324</v>
      </c>
      <c r="C329" s="605" t="s">
        <v>1467</v>
      </c>
      <c r="D329" s="544" t="s">
        <v>822</v>
      </c>
      <c r="E329" s="545" t="s">
        <v>1468</v>
      </c>
      <c r="F329" s="633">
        <v>29545.769360851446</v>
      </c>
      <c r="G329" s="609" t="s">
        <v>1115</v>
      </c>
    </row>
    <row r="330" spans="1:7" ht="30" customHeight="1">
      <c r="B330" s="543">
        <v>325</v>
      </c>
      <c r="C330" s="609" t="s">
        <v>1469</v>
      </c>
      <c r="D330" s="546" t="s">
        <v>822</v>
      </c>
      <c r="E330" s="545" t="s">
        <v>1470</v>
      </c>
      <c r="F330" s="633">
        <v>29545.769360851446</v>
      </c>
      <c r="G330" s="609" t="s">
        <v>1115</v>
      </c>
    </row>
    <row r="331" spans="1:7" ht="30" customHeight="1">
      <c r="B331" s="543">
        <v>326</v>
      </c>
      <c r="C331" s="605" t="s">
        <v>1471</v>
      </c>
      <c r="D331" s="544" t="s">
        <v>822</v>
      </c>
      <c r="E331" s="608" t="s">
        <v>1472</v>
      </c>
      <c r="F331" s="633">
        <v>130676.99457031417</v>
      </c>
      <c r="G331" s="609" t="s">
        <v>795</v>
      </c>
    </row>
    <row r="332" spans="1:7" ht="30" customHeight="1">
      <c r="B332" s="543">
        <v>327</v>
      </c>
      <c r="C332" s="609" t="s">
        <v>1473</v>
      </c>
      <c r="D332" s="546" t="s">
        <v>822</v>
      </c>
      <c r="E332" s="608" t="s">
        <v>1474</v>
      </c>
      <c r="F332" s="633">
        <v>6777.8543937371842</v>
      </c>
      <c r="G332" s="609" t="s">
        <v>897</v>
      </c>
    </row>
    <row r="333" spans="1:7" ht="30" customHeight="1">
      <c r="B333" s="543">
        <v>328</v>
      </c>
      <c r="C333" s="605" t="s">
        <v>1475</v>
      </c>
      <c r="D333" s="544" t="s">
        <v>822</v>
      </c>
      <c r="E333" s="608" t="s">
        <v>1476</v>
      </c>
      <c r="F333" s="633">
        <v>6777.8543937371842</v>
      </c>
      <c r="G333" s="609" t="s">
        <v>897</v>
      </c>
    </row>
    <row r="334" spans="1:7" ht="30" customHeight="1">
      <c r="B334" s="543">
        <v>329</v>
      </c>
      <c r="C334" s="609" t="s">
        <v>1477</v>
      </c>
      <c r="D334" s="546" t="s">
        <v>822</v>
      </c>
      <c r="E334" s="545" t="s">
        <v>1478</v>
      </c>
      <c r="F334" s="633">
        <v>29433.100546018693</v>
      </c>
      <c r="G334" s="609" t="s">
        <v>897</v>
      </c>
    </row>
    <row r="335" spans="1:7" ht="30" customHeight="1">
      <c r="B335" s="543">
        <v>330</v>
      </c>
      <c r="C335" s="605" t="s">
        <v>1479</v>
      </c>
      <c r="D335" s="544" t="s">
        <v>822</v>
      </c>
      <c r="E335" s="545" t="s">
        <v>1480</v>
      </c>
      <c r="F335" s="633">
        <v>668548.19305247418</v>
      </c>
      <c r="G335" s="609" t="s">
        <v>1181</v>
      </c>
    </row>
    <row r="336" spans="1:7" ht="30" customHeight="1">
      <c r="B336" s="543">
        <v>331</v>
      </c>
      <c r="C336" s="609" t="s">
        <v>1481</v>
      </c>
      <c r="D336" s="546" t="s">
        <v>822</v>
      </c>
      <c r="E336" s="545" t="s">
        <v>1482</v>
      </c>
      <c r="F336" s="633">
        <v>1339287.9247246729</v>
      </c>
      <c r="G336" s="609" t="s">
        <v>1181</v>
      </c>
    </row>
    <row r="337" spans="2:7" ht="30" customHeight="1">
      <c r="B337" s="543">
        <v>332</v>
      </c>
      <c r="C337" s="605" t="s">
        <v>1483</v>
      </c>
      <c r="D337" s="544" t="s">
        <v>822</v>
      </c>
      <c r="E337" s="545" t="s">
        <v>1484</v>
      </c>
      <c r="F337" s="633">
        <v>2865.3854668937342</v>
      </c>
      <c r="G337" s="609" t="s">
        <v>1084</v>
      </c>
    </row>
    <row r="338" spans="2:7" ht="30" customHeight="1">
      <c r="B338" s="543">
        <v>333</v>
      </c>
      <c r="C338" s="609" t="s">
        <v>1485</v>
      </c>
      <c r="D338" s="546" t="s">
        <v>826</v>
      </c>
      <c r="E338" s="608" t="s">
        <v>1486</v>
      </c>
      <c r="F338" s="633">
        <v>8910.5702331049106</v>
      </c>
      <c r="G338" s="609" t="s">
        <v>948</v>
      </c>
    </row>
    <row r="339" spans="2:7" ht="30" customHeight="1">
      <c r="B339" s="543">
        <v>334</v>
      </c>
      <c r="C339" s="605" t="s">
        <v>1487</v>
      </c>
      <c r="D339" s="544" t="s">
        <v>826</v>
      </c>
      <c r="E339" s="545" t="s">
        <v>1488</v>
      </c>
      <c r="F339" s="633">
        <v>9849.5617904623214</v>
      </c>
      <c r="G339" s="609" t="s">
        <v>948</v>
      </c>
    </row>
    <row r="340" spans="2:7" ht="30" customHeight="1">
      <c r="B340" s="543">
        <v>335</v>
      </c>
      <c r="C340" s="609" t="s">
        <v>1489</v>
      </c>
      <c r="D340" s="546" t="s">
        <v>829</v>
      </c>
      <c r="E340" s="545" t="s">
        <v>1490</v>
      </c>
      <c r="F340" s="633">
        <v>62781.135753288661</v>
      </c>
      <c r="G340" s="609" t="s">
        <v>912</v>
      </c>
    </row>
    <row r="341" spans="2:7" ht="30" customHeight="1">
      <c r="B341" s="543">
        <v>336</v>
      </c>
      <c r="C341" s="605" t="s">
        <v>1491</v>
      </c>
      <c r="D341" s="544" t="s">
        <v>822</v>
      </c>
      <c r="E341" s="545" t="s">
        <v>1492</v>
      </c>
      <c r="F341" s="633">
        <v>1377.8821050773788</v>
      </c>
      <c r="G341" s="609" t="s">
        <v>900</v>
      </c>
    </row>
    <row r="342" spans="2:7" ht="30" customHeight="1">
      <c r="B342" s="543">
        <v>337</v>
      </c>
      <c r="C342" s="609" t="s">
        <v>1493</v>
      </c>
      <c r="D342" s="546" t="s">
        <v>790</v>
      </c>
      <c r="E342" s="608" t="s">
        <v>1494</v>
      </c>
      <c r="F342" s="633">
        <v>9804.527399082408</v>
      </c>
      <c r="G342" s="609" t="s">
        <v>900</v>
      </c>
    </row>
    <row r="343" spans="2:7" ht="30" customHeight="1">
      <c r="B343" s="543">
        <v>338</v>
      </c>
      <c r="C343" s="609" t="s">
        <v>1495</v>
      </c>
      <c r="D343" s="546" t="s">
        <v>822</v>
      </c>
      <c r="E343" s="547" t="s">
        <v>1496</v>
      </c>
      <c r="F343" s="633">
        <v>1981883.2036842518</v>
      </c>
      <c r="G343" s="609" t="s">
        <v>982</v>
      </c>
    </row>
    <row r="344" spans="2:7" ht="30" customHeight="1">
      <c r="B344" s="543">
        <v>339</v>
      </c>
      <c r="C344" s="605" t="s">
        <v>1497</v>
      </c>
      <c r="D344" s="544" t="s">
        <v>822</v>
      </c>
      <c r="E344" s="547" t="s">
        <v>1498</v>
      </c>
      <c r="F344" s="633">
        <v>1223240.91832463</v>
      </c>
      <c r="G344" s="609" t="s">
        <v>982</v>
      </c>
    </row>
    <row r="345" spans="2:7" ht="30" customHeight="1">
      <c r="B345" s="543">
        <v>340</v>
      </c>
      <c r="C345" s="609" t="s">
        <v>1499</v>
      </c>
      <c r="D345" s="546" t="s">
        <v>829</v>
      </c>
      <c r="E345" s="545" t="s">
        <v>1500</v>
      </c>
      <c r="F345" s="633">
        <v>82444.657923407445</v>
      </c>
      <c r="G345" s="609" t="s">
        <v>792</v>
      </c>
    </row>
    <row r="346" spans="2:7" ht="30" customHeight="1">
      <c r="B346" s="543">
        <v>341</v>
      </c>
      <c r="C346" s="609" t="s">
        <v>1501</v>
      </c>
      <c r="D346" s="609" t="s">
        <v>822</v>
      </c>
      <c r="E346" s="608" t="s">
        <v>1502</v>
      </c>
      <c r="F346" s="633">
        <v>20864.619705665235</v>
      </c>
      <c r="G346" s="609" t="s">
        <v>900</v>
      </c>
    </row>
    <row r="347" spans="2:7" ht="30" customHeight="1">
      <c r="B347" s="543">
        <v>342</v>
      </c>
      <c r="C347" s="605" t="s">
        <v>1503</v>
      </c>
      <c r="D347" s="544" t="s">
        <v>878</v>
      </c>
      <c r="E347" s="545" t="s">
        <v>1504</v>
      </c>
      <c r="F347" s="633">
        <v>283450.41502239247</v>
      </c>
      <c r="G347" s="609" t="s">
        <v>1084</v>
      </c>
    </row>
    <row r="348" spans="2:7" ht="30" customHeight="1">
      <c r="B348" s="543">
        <v>343</v>
      </c>
      <c r="C348" s="609" t="s">
        <v>1505</v>
      </c>
      <c r="D348" s="546" t="s">
        <v>878</v>
      </c>
      <c r="E348" s="545" t="s">
        <v>1506</v>
      </c>
      <c r="F348" s="633">
        <v>333901.16134636552</v>
      </c>
      <c r="G348" s="609" t="s">
        <v>1084</v>
      </c>
    </row>
    <row r="349" spans="2:7" ht="30" customHeight="1">
      <c r="B349" s="543">
        <v>344</v>
      </c>
      <c r="C349" s="609" t="s">
        <v>1507</v>
      </c>
      <c r="D349" s="546" t="s">
        <v>878</v>
      </c>
      <c r="E349" s="547" t="s">
        <v>1508</v>
      </c>
      <c r="F349" s="633">
        <v>1532912.3186993052</v>
      </c>
      <c r="G349" s="609" t="s">
        <v>1084</v>
      </c>
    </row>
    <row r="350" spans="2:7" ht="30" customHeight="1">
      <c r="B350" s="543">
        <v>345</v>
      </c>
      <c r="C350" s="609" t="s">
        <v>1509</v>
      </c>
      <c r="D350" s="546" t="s">
        <v>878</v>
      </c>
      <c r="E350" s="545" t="s">
        <v>1510</v>
      </c>
      <c r="F350" s="633">
        <v>84889.1980567961</v>
      </c>
      <c r="G350" s="609" t="s">
        <v>1084</v>
      </c>
    </row>
    <row r="351" spans="2:7" ht="30" customHeight="1">
      <c r="B351" s="543">
        <v>346</v>
      </c>
      <c r="C351" s="605" t="s">
        <v>1511</v>
      </c>
      <c r="D351" s="544" t="s">
        <v>878</v>
      </c>
      <c r="E351" s="545" t="s">
        <v>1512</v>
      </c>
      <c r="F351" s="633">
        <v>18764.483896854912</v>
      </c>
      <c r="G351" s="609" t="s">
        <v>1084</v>
      </c>
    </row>
    <row r="352" spans="2:7" ht="30" customHeight="1">
      <c r="B352" s="543">
        <v>347</v>
      </c>
      <c r="C352" s="609" t="s">
        <v>1513</v>
      </c>
      <c r="D352" s="546" t="s">
        <v>878</v>
      </c>
      <c r="E352" s="545" t="s">
        <v>1514</v>
      </c>
      <c r="F352" s="633">
        <v>552636.87993989757</v>
      </c>
      <c r="G352" s="609" t="s">
        <v>1084</v>
      </c>
    </row>
    <row r="353" spans="2:7" ht="30" customHeight="1">
      <c r="B353" s="543">
        <v>348</v>
      </c>
      <c r="C353" s="609" t="s">
        <v>1515</v>
      </c>
      <c r="D353" s="546" t="s">
        <v>878</v>
      </c>
      <c r="E353" s="545" t="s">
        <v>1516</v>
      </c>
      <c r="F353" s="633">
        <v>1532912.3186993052</v>
      </c>
      <c r="G353" s="609" t="s">
        <v>1084</v>
      </c>
    </row>
    <row r="354" spans="2:7" ht="30" customHeight="1">
      <c r="B354" s="543">
        <v>349</v>
      </c>
      <c r="C354" s="605" t="s">
        <v>1517</v>
      </c>
      <c r="D354" s="544" t="s">
        <v>878</v>
      </c>
      <c r="E354" s="545" t="s">
        <v>1518</v>
      </c>
      <c r="F354" s="633">
        <v>6330.815839766231</v>
      </c>
      <c r="G354" s="609" t="s">
        <v>1084</v>
      </c>
    </row>
    <row r="355" spans="2:7" ht="30" customHeight="1">
      <c r="B355" s="543">
        <v>350</v>
      </c>
      <c r="C355" s="609" t="s">
        <v>1519</v>
      </c>
      <c r="D355" s="546" t="s">
        <v>878</v>
      </c>
      <c r="E355" s="545" t="s">
        <v>1520</v>
      </c>
      <c r="F355" s="633">
        <v>5351.4069126764907</v>
      </c>
      <c r="G355" s="609" t="s">
        <v>1084</v>
      </c>
    </row>
    <row r="356" spans="2:7" ht="30" customHeight="1">
      <c r="B356" s="543">
        <v>351</v>
      </c>
      <c r="C356" s="609" t="s">
        <v>1521</v>
      </c>
      <c r="D356" s="546" t="s">
        <v>878</v>
      </c>
      <c r="E356" s="545" t="s">
        <v>1522</v>
      </c>
      <c r="F356" s="633">
        <v>424116.5824907918</v>
      </c>
      <c r="G356" s="609" t="s">
        <v>1084</v>
      </c>
    </row>
    <row r="357" spans="2:7" ht="30" customHeight="1">
      <c r="B357" s="543">
        <v>352</v>
      </c>
      <c r="C357" s="609" t="s">
        <v>1523</v>
      </c>
      <c r="D357" s="546" t="s">
        <v>878</v>
      </c>
      <c r="E357" s="545" t="s">
        <v>1524</v>
      </c>
      <c r="F357" s="633">
        <v>643689.09698413929</v>
      </c>
      <c r="G357" s="609" t="s">
        <v>1084</v>
      </c>
    </row>
    <row r="358" spans="2:7" ht="30" customHeight="1">
      <c r="B358" s="543">
        <v>353</v>
      </c>
      <c r="C358" s="609" t="s">
        <v>1525</v>
      </c>
      <c r="D358" s="546" t="s">
        <v>878</v>
      </c>
      <c r="E358" s="545" t="s">
        <v>1526</v>
      </c>
      <c r="F358" s="633">
        <v>643689.09698413929</v>
      </c>
      <c r="G358" s="609" t="s">
        <v>1084</v>
      </c>
    </row>
    <row r="359" spans="2:7" ht="30" customHeight="1">
      <c r="B359" s="543">
        <v>354</v>
      </c>
      <c r="C359" s="609" t="s">
        <v>1527</v>
      </c>
      <c r="D359" s="546" t="s">
        <v>878</v>
      </c>
      <c r="E359" s="545" t="s">
        <v>1528</v>
      </c>
      <c r="F359" s="633">
        <v>139985.43940728754</v>
      </c>
      <c r="G359" s="609" t="s">
        <v>1084</v>
      </c>
    </row>
    <row r="360" spans="2:7" ht="30" customHeight="1">
      <c r="B360" s="543">
        <v>355</v>
      </c>
      <c r="C360" s="609" t="s">
        <v>1529</v>
      </c>
      <c r="D360" s="546" t="s">
        <v>878</v>
      </c>
      <c r="E360" s="545" t="s">
        <v>1530</v>
      </c>
      <c r="F360" s="633">
        <v>178877.81221453979</v>
      </c>
      <c r="G360" s="609" t="s">
        <v>1084</v>
      </c>
    </row>
    <row r="361" spans="2:7" ht="30" customHeight="1">
      <c r="B361" s="543">
        <v>356</v>
      </c>
      <c r="C361" s="609" t="s">
        <v>1531</v>
      </c>
      <c r="D361" s="546" t="s">
        <v>878</v>
      </c>
      <c r="E361" s="545" t="s">
        <v>1532</v>
      </c>
      <c r="F361" s="633">
        <v>178877.81221453979</v>
      </c>
      <c r="G361" s="609" t="s">
        <v>1084</v>
      </c>
    </row>
    <row r="362" spans="2:7" ht="30" customHeight="1">
      <c r="B362" s="543">
        <v>357</v>
      </c>
      <c r="C362" s="609" t="s">
        <v>1533</v>
      </c>
      <c r="D362" s="546" t="s">
        <v>878</v>
      </c>
      <c r="E362" s="545" t="s">
        <v>1534</v>
      </c>
      <c r="F362" s="633">
        <v>193106.72909524181</v>
      </c>
      <c r="G362" s="609" t="s">
        <v>1084</v>
      </c>
    </row>
    <row r="363" spans="2:7" ht="30" customHeight="1">
      <c r="B363" s="543">
        <v>358</v>
      </c>
      <c r="C363" s="609" t="s">
        <v>1535</v>
      </c>
      <c r="D363" s="546" t="s">
        <v>822</v>
      </c>
      <c r="E363" s="545" t="s">
        <v>1536</v>
      </c>
      <c r="F363" s="633">
        <v>1062.4586281658501</v>
      </c>
      <c r="G363" s="609" t="s">
        <v>1084</v>
      </c>
    </row>
    <row r="364" spans="2:7" ht="30" customHeight="1">
      <c r="B364" s="543">
        <v>359</v>
      </c>
      <c r="C364" s="609" t="s">
        <v>1537</v>
      </c>
      <c r="D364" s="546" t="s">
        <v>822</v>
      </c>
      <c r="E364" s="545" t="s">
        <v>1538</v>
      </c>
      <c r="F364" s="633">
        <v>80243.820974033166</v>
      </c>
      <c r="G364" s="609" t="s">
        <v>1084</v>
      </c>
    </row>
    <row r="365" spans="2:7" ht="30" customHeight="1">
      <c r="B365" s="543">
        <v>360</v>
      </c>
      <c r="C365" s="609" t="s">
        <v>1539</v>
      </c>
      <c r="D365" s="546" t="s">
        <v>790</v>
      </c>
      <c r="E365" s="545" t="s">
        <v>1540</v>
      </c>
      <c r="F365" s="633">
        <v>3922.4151933473499</v>
      </c>
      <c r="G365" s="609" t="s">
        <v>795</v>
      </c>
    </row>
    <row r="366" spans="2:7" ht="30" customHeight="1">
      <c r="B366" s="543">
        <v>361</v>
      </c>
      <c r="C366" s="609" t="s">
        <v>1541</v>
      </c>
      <c r="D366" s="546" t="s">
        <v>878</v>
      </c>
      <c r="E366" s="608" t="s">
        <v>1542</v>
      </c>
      <c r="F366" s="633">
        <v>7976.5143082760742</v>
      </c>
      <c r="G366" s="609" t="s">
        <v>795</v>
      </c>
    </row>
    <row r="367" spans="2:7" ht="30" customHeight="1">
      <c r="B367" s="543">
        <v>362</v>
      </c>
      <c r="C367" s="609" t="s">
        <v>1543</v>
      </c>
      <c r="D367" s="546" t="s">
        <v>790</v>
      </c>
      <c r="E367" s="545" t="s">
        <v>1544</v>
      </c>
      <c r="F367" s="633">
        <v>3922.4151933473499</v>
      </c>
      <c r="G367" s="609" t="s">
        <v>795</v>
      </c>
    </row>
    <row r="368" spans="2:7" ht="30" customHeight="1">
      <c r="B368" s="543">
        <v>363</v>
      </c>
      <c r="C368" s="609" t="s">
        <v>1545</v>
      </c>
      <c r="D368" s="546" t="s">
        <v>790</v>
      </c>
      <c r="E368" s="545" t="s">
        <v>1546</v>
      </c>
      <c r="F368" s="633">
        <v>3946.4741288665673</v>
      </c>
      <c r="G368" s="609" t="s">
        <v>795</v>
      </c>
    </row>
    <row r="369" spans="2:7" ht="30" customHeight="1">
      <c r="B369" s="543">
        <v>364</v>
      </c>
      <c r="C369" s="609" t="s">
        <v>1547</v>
      </c>
      <c r="D369" s="546" t="s">
        <v>790</v>
      </c>
      <c r="E369" s="545" t="s">
        <v>1548</v>
      </c>
      <c r="F369" s="633">
        <v>3970.5330643857847</v>
      </c>
      <c r="G369" s="609" t="s">
        <v>795</v>
      </c>
    </row>
    <row r="370" spans="2:7" ht="30" customHeight="1">
      <c r="B370" s="543">
        <v>365</v>
      </c>
      <c r="C370" s="609" t="s">
        <v>1549</v>
      </c>
      <c r="D370" s="546" t="s">
        <v>790</v>
      </c>
      <c r="E370" s="545" t="s">
        <v>1550</v>
      </c>
      <c r="F370" s="633">
        <v>4043.5185746583684</v>
      </c>
      <c r="G370" s="609" t="s">
        <v>795</v>
      </c>
    </row>
    <row r="371" spans="2:7" ht="30" customHeight="1">
      <c r="B371" s="543">
        <v>366</v>
      </c>
      <c r="C371" s="609" t="s">
        <v>1551</v>
      </c>
      <c r="D371" s="546" t="s">
        <v>790</v>
      </c>
      <c r="E371" s="545" t="s">
        <v>1552</v>
      </c>
      <c r="F371" s="633">
        <v>3922.4151933473499</v>
      </c>
      <c r="G371" s="609" t="s">
        <v>795</v>
      </c>
    </row>
    <row r="372" spans="2:7" ht="30" customHeight="1">
      <c r="B372" s="543">
        <v>367</v>
      </c>
      <c r="C372" s="609" t="s">
        <v>1553</v>
      </c>
      <c r="D372" s="546" t="s">
        <v>790</v>
      </c>
      <c r="E372" s="545" t="s">
        <v>1554</v>
      </c>
      <c r="F372" s="633">
        <v>3922.4151933473499</v>
      </c>
      <c r="G372" s="609" t="s">
        <v>795</v>
      </c>
    </row>
    <row r="373" spans="2:7" ht="30" customHeight="1">
      <c r="B373" s="543">
        <v>368</v>
      </c>
      <c r="C373" s="609" t="s">
        <v>1555</v>
      </c>
      <c r="D373" s="546" t="s">
        <v>790</v>
      </c>
      <c r="E373" s="545" t="s">
        <v>1556</v>
      </c>
      <c r="F373" s="633">
        <v>3922.4151933473499</v>
      </c>
      <c r="G373" s="609" t="s">
        <v>795</v>
      </c>
    </row>
    <row r="374" spans="2:7" ht="30" customHeight="1">
      <c r="B374" s="543">
        <v>369</v>
      </c>
      <c r="C374" s="609" t="s">
        <v>1557</v>
      </c>
      <c r="D374" s="546" t="s">
        <v>874</v>
      </c>
      <c r="E374" s="545" t="s">
        <v>1558</v>
      </c>
      <c r="F374" s="633">
        <v>1184233.911470612</v>
      </c>
      <c r="G374" s="609" t="s">
        <v>804</v>
      </c>
    </row>
    <row r="375" spans="2:7" ht="30" customHeight="1">
      <c r="B375" s="543">
        <v>370</v>
      </c>
      <c r="C375" s="609" t="s">
        <v>1559</v>
      </c>
      <c r="D375" s="546" t="s">
        <v>1560</v>
      </c>
      <c r="E375" s="545" t="s">
        <v>1561</v>
      </c>
      <c r="F375" s="633">
        <v>892.91114543533047</v>
      </c>
      <c r="G375" s="609" t="s">
        <v>804</v>
      </c>
    </row>
    <row r="376" spans="2:7" ht="30" customHeight="1">
      <c r="B376" s="543">
        <v>371</v>
      </c>
      <c r="C376" s="609" t="s">
        <v>1562</v>
      </c>
      <c r="D376" s="546" t="s">
        <v>1560</v>
      </c>
      <c r="E376" s="545" t="s">
        <v>1563</v>
      </c>
      <c r="F376" s="633">
        <v>105048.37005121534</v>
      </c>
      <c r="G376" s="609" t="s">
        <v>804</v>
      </c>
    </row>
    <row r="377" spans="2:7" ht="30" customHeight="1">
      <c r="B377" s="543">
        <v>372</v>
      </c>
      <c r="C377" s="609" t="s">
        <v>1564</v>
      </c>
      <c r="D377" s="546" t="s">
        <v>874</v>
      </c>
      <c r="E377" s="545" t="s">
        <v>1565</v>
      </c>
      <c r="F377" s="633">
        <v>14129.005771888464</v>
      </c>
      <c r="G377" s="609" t="s">
        <v>804</v>
      </c>
    </row>
    <row r="378" spans="2:7" ht="30" customHeight="1">
      <c r="B378" s="543">
        <v>373</v>
      </c>
      <c r="C378" s="609" t="s">
        <v>1566</v>
      </c>
      <c r="D378" s="546" t="s">
        <v>874</v>
      </c>
      <c r="E378" s="545" t="s">
        <v>1567</v>
      </c>
      <c r="F378" s="633">
        <v>659105.73405576777</v>
      </c>
      <c r="G378" s="609" t="s">
        <v>804</v>
      </c>
    </row>
    <row r="379" spans="2:7" ht="30" customHeight="1">
      <c r="B379" s="543">
        <v>374</v>
      </c>
      <c r="C379" s="609" t="s">
        <v>1568</v>
      </c>
      <c r="D379" s="546" t="s">
        <v>874</v>
      </c>
      <c r="E379" s="545" t="s">
        <v>1569</v>
      </c>
      <c r="F379" s="633">
        <v>15599.682952605479</v>
      </c>
      <c r="G379" s="609" t="s">
        <v>804</v>
      </c>
    </row>
    <row r="380" spans="2:7" ht="30" customHeight="1">
      <c r="B380" s="543">
        <v>375</v>
      </c>
      <c r="C380" s="609" t="s">
        <v>1570</v>
      </c>
      <c r="D380" s="546" t="s">
        <v>874</v>
      </c>
      <c r="E380" s="545" t="s">
        <v>1571</v>
      </c>
      <c r="F380" s="633">
        <v>94543.533046093813</v>
      </c>
      <c r="G380" s="609" t="s">
        <v>804</v>
      </c>
    </row>
    <row r="381" spans="2:7" ht="30" customHeight="1">
      <c r="B381" s="543">
        <v>376</v>
      </c>
      <c r="C381" s="609" t="s">
        <v>1572</v>
      </c>
      <c r="D381" s="546" t="s">
        <v>874</v>
      </c>
      <c r="E381" s="545" t="s">
        <v>1573</v>
      </c>
      <c r="F381" s="633">
        <v>185011.18933420046</v>
      </c>
      <c r="G381" s="609" t="s">
        <v>804</v>
      </c>
    </row>
    <row r="382" spans="2:7" ht="30" customHeight="1">
      <c r="B382" s="543">
        <v>377</v>
      </c>
      <c r="C382" s="609" t="s">
        <v>1574</v>
      </c>
      <c r="D382" s="546" t="s">
        <v>874</v>
      </c>
      <c r="E382" s="545" t="s">
        <v>1575</v>
      </c>
      <c r="F382" s="633">
        <v>4412.0315421510441</v>
      </c>
      <c r="G382" s="609" t="s">
        <v>804</v>
      </c>
    </row>
    <row r="383" spans="2:7" ht="30" customHeight="1">
      <c r="B383" s="543">
        <v>378</v>
      </c>
      <c r="C383" s="609" t="s">
        <v>1576</v>
      </c>
      <c r="D383" s="609" t="s">
        <v>1560</v>
      </c>
      <c r="E383" s="608" t="s">
        <v>1124</v>
      </c>
      <c r="F383" s="633">
        <v>4832.2250223559058</v>
      </c>
      <c r="G383" s="609" t="s">
        <v>912</v>
      </c>
    </row>
    <row r="384" spans="2:7" ht="30" customHeight="1">
      <c r="B384" s="543">
        <v>379</v>
      </c>
      <c r="C384" s="609" t="s">
        <v>1577</v>
      </c>
      <c r="D384" s="609" t="s">
        <v>874</v>
      </c>
      <c r="E384" s="608" t="s">
        <v>1578</v>
      </c>
      <c r="F384" s="633">
        <v>220601.57710755224</v>
      </c>
      <c r="G384" s="609" t="s">
        <v>912</v>
      </c>
    </row>
    <row r="385" spans="1:11" ht="21" customHeight="1">
      <c r="B385" s="549">
        <v>380</v>
      </c>
      <c r="C385" s="609" t="s">
        <v>1579</v>
      </c>
      <c r="D385" s="609" t="s">
        <v>874</v>
      </c>
      <c r="E385" s="608" t="s">
        <v>1580</v>
      </c>
      <c r="F385" s="633">
        <v>17643.924233802129</v>
      </c>
      <c r="G385" s="609" t="s">
        <v>929</v>
      </c>
    </row>
    <row r="386" spans="1:11" ht="45">
      <c r="B386" s="549">
        <v>381</v>
      </c>
      <c r="C386" s="609" t="s">
        <v>1581</v>
      </c>
      <c r="D386" s="609" t="s">
        <v>826</v>
      </c>
      <c r="E386" s="608" t="s">
        <v>1582</v>
      </c>
      <c r="F386" s="633">
        <v>147436.31179253719</v>
      </c>
      <c r="G386" s="609" t="s">
        <v>948</v>
      </c>
    </row>
    <row r="387" spans="1:11">
      <c r="B387" s="549">
        <v>382</v>
      </c>
      <c r="C387" s="609" t="s">
        <v>1583</v>
      </c>
      <c r="D387" s="609" t="s">
        <v>822</v>
      </c>
      <c r="E387" s="608" t="s">
        <v>1584</v>
      </c>
      <c r="F387" s="633">
        <v>114285.9840588596</v>
      </c>
      <c r="G387" s="609" t="s">
        <v>900</v>
      </c>
      <c r="H387" s="437"/>
      <c r="I387" s="437"/>
      <c r="J387" s="437"/>
      <c r="K387" s="437"/>
    </row>
    <row r="388" spans="1:11">
      <c r="B388" s="549">
        <v>383</v>
      </c>
      <c r="C388" s="609" t="s">
        <v>1585</v>
      </c>
      <c r="D388" s="609" t="s">
        <v>822</v>
      </c>
      <c r="E388" s="608" t="s">
        <v>1586</v>
      </c>
      <c r="F388" s="633">
        <v>126284.5125689761</v>
      </c>
      <c r="G388" s="609" t="s">
        <v>900</v>
      </c>
      <c r="H388" s="437"/>
      <c r="I388" s="437"/>
      <c r="J388" s="437"/>
      <c r="K388" s="437"/>
    </row>
    <row r="389" spans="1:11">
      <c r="B389" s="549">
        <v>384</v>
      </c>
      <c r="C389" s="609" t="s">
        <v>1587</v>
      </c>
      <c r="D389" s="609" t="s">
        <v>822</v>
      </c>
      <c r="E389" s="608" t="s">
        <v>1588</v>
      </c>
      <c r="F389" s="633">
        <v>10053.129013901309</v>
      </c>
      <c r="G389" s="609" t="s">
        <v>897</v>
      </c>
      <c r="H389" s="438"/>
      <c r="I389" s="438"/>
      <c r="J389" s="438"/>
      <c r="K389" s="438"/>
    </row>
    <row r="390" spans="1:11">
      <c r="B390" s="549">
        <v>385</v>
      </c>
      <c r="C390" s="609" t="s">
        <v>1589</v>
      </c>
      <c r="D390" s="609" t="s">
        <v>822</v>
      </c>
      <c r="E390" s="608" t="s">
        <v>1590</v>
      </c>
      <c r="F390" s="633">
        <v>33779.028223721645</v>
      </c>
      <c r="G390" s="609" t="s">
        <v>897</v>
      </c>
      <c r="H390" s="438"/>
      <c r="I390" s="438"/>
      <c r="J390" s="438"/>
      <c r="K390" s="438"/>
    </row>
    <row r="391" spans="1:11">
      <c r="B391" s="549">
        <v>386</v>
      </c>
      <c r="C391" s="609" t="s">
        <v>1591</v>
      </c>
      <c r="D391" s="609" t="s">
        <v>822</v>
      </c>
      <c r="E391" s="608" t="s">
        <v>1592</v>
      </c>
      <c r="F391" s="633">
        <v>68386.488903341189</v>
      </c>
      <c r="G391" s="609" t="s">
        <v>897</v>
      </c>
      <c r="H391" s="438"/>
      <c r="I391" s="438"/>
      <c r="J391" s="438"/>
      <c r="K391" s="438"/>
    </row>
    <row r="392" spans="1:11">
      <c r="B392" s="549">
        <v>387</v>
      </c>
      <c r="C392" s="609" t="s">
        <v>1593</v>
      </c>
      <c r="D392" s="609" t="s">
        <v>822</v>
      </c>
      <c r="E392" s="608" t="s">
        <v>1594</v>
      </c>
      <c r="F392" s="633">
        <v>68386.488903341189</v>
      </c>
      <c r="G392" s="609" t="s">
        <v>897</v>
      </c>
      <c r="H392" s="438"/>
      <c r="I392" s="438"/>
      <c r="J392" s="438"/>
      <c r="K392" s="438"/>
    </row>
    <row r="393" spans="1:11">
      <c r="B393" s="549">
        <v>388</v>
      </c>
      <c r="C393" s="609" t="s">
        <v>1595</v>
      </c>
      <c r="D393" s="609" t="s">
        <v>822</v>
      </c>
      <c r="E393" s="608" t="s">
        <v>1596</v>
      </c>
      <c r="F393" s="633">
        <v>72693.472075441023</v>
      </c>
      <c r="G393" s="609" t="s">
        <v>897</v>
      </c>
      <c r="H393" s="438"/>
      <c r="I393" s="438"/>
      <c r="J393" s="438"/>
      <c r="K393" s="438"/>
    </row>
    <row r="394" spans="1:11">
      <c r="B394" s="549">
        <v>389</v>
      </c>
      <c r="C394" s="609" t="s">
        <v>1597</v>
      </c>
      <c r="D394" s="609" t="s">
        <v>822</v>
      </c>
      <c r="E394" s="608" t="s">
        <v>1598</v>
      </c>
      <c r="F394" s="633">
        <v>72693.472075441023</v>
      </c>
      <c r="G394" s="609" t="s">
        <v>897</v>
      </c>
      <c r="H394" s="438"/>
      <c r="I394" s="438"/>
      <c r="J394" s="438"/>
      <c r="K394" s="438"/>
    </row>
    <row r="395" spans="1:11">
      <c r="B395" s="549">
        <v>390</v>
      </c>
      <c r="C395" s="609" t="s">
        <v>1599</v>
      </c>
      <c r="D395" s="609" t="s">
        <v>822</v>
      </c>
      <c r="E395" s="608" t="s">
        <v>1600</v>
      </c>
      <c r="F395" s="633">
        <v>72693.472075441023</v>
      </c>
      <c r="G395" s="609" t="s">
        <v>897</v>
      </c>
      <c r="H395" s="438"/>
      <c r="I395" s="438"/>
      <c r="J395" s="438"/>
      <c r="K395" s="438"/>
    </row>
    <row r="396" spans="1:11">
      <c r="B396" s="549">
        <v>391</v>
      </c>
      <c r="C396" s="609" t="s">
        <v>1601</v>
      </c>
      <c r="D396" s="609" t="s">
        <v>822</v>
      </c>
      <c r="E396" s="608" t="s">
        <v>1602</v>
      </c>
      <c r="F396" s="633">
        <v>72693.472075441023</v>
      </c>
      <c r="G396" s="609" t="s">
        <v>897</v>
      </c>
      <c r="H396" s="438"/>
      <c r="I396" s="438"/>
      <c r="J396" s="438"/>
      <c r="K396" s="438"/>
    </row>
    <row r="397" spans="1:11" ht="30">
      <c r="B397" s="549">
        <v>392</v>
      </c>
      <c r="C397" s="609" t="s">
        <v>1603</v>
      </c>
      <c r="D397" s="609" t="s">
        <v>822</v>
      </c>
      <c r="E397" s="608" t="s">
        <v>1604</v>
      </c>
      <c r="F397" s="633">
        <v>142445.58978944801</v>
      </c>
      <c r="G397" s="609" t="s">
        <v>897</v>
      </c>
      <c r="H397" s="438"/>
      <c r="I397" s="438"/>
      <c r="J397" s="438"/>
      <c r="K397" s="438"/>
    </row>
    <row r="398" spans="1:11" s="439" customFormat="1" ht="30">
      <c r="A398" s="375"/>
      <c r="B398" s="549">
        <v>393</v>
      </c>
      <c r="C398" s="609" t="s">
        <v>1605</v>
      </c>
      <c r="D398" s="609" t="s">
        <v>822</v>
      </c>
      <c r="E398" s="608" t="s">
        <v>1606</v>
      </c>
      <c r="F398" s="633">
        <v>142445.58978944801</v>
      </c>
      <c r="G398" s="609" t="s">
        <v>897</v>
      </c>
      <c r="H398" s="438"/>
      <c r="I398" s="438"/>
      <c r="J398" s="438"/>
      <c r="K398" s="438"/>
    </row>
    <row r="399" spans="1:11">
      <c r="B399" s="549">
        <v>394</v>
      </c>
      <c r="C399" s="609" t="s">
        <v>1607</v>
      </c>
      <c r="D399" s="609" t="s">
        <v>822</v>
      </c>
      <c r="E399" s="608" t="s">
        <v>1608</v>
      </c>
      <c r="F399" s="633">
        <v>6027.6754735387367</v>
      </c>
      <c r="G399" s="609" t="s">
        <v>892</v>
      </c>
      <c r="H399" s="438"/>
      <c r="I399" s="438"/>
      <c r="J399" s="438"/>
      <c r="K399" s="438"/>
    </row>
    <row r="400" spans="1:11">
      <c r="B400" s="549">
        <v>395</v>
      </c>
      <c r="C400" s="609" t="s">
        <v>1609</v>
      </c>
      <c r="D400" s="609" t="s">
        <v>874</v>
      </c>
      <c r="E400" s="608" t="s">
        <v>1610</v>
      </c>
      <c r="F400" s="633">
        <v>9095.0878790342249</v>
      </c>
      <c r="G400" s="609" t="s">
        <v>912</v>
      </c>
      <c r="H400" s="438"/>
      <c r="I400" s="438"/>
      <c r="J400" s="438"/>
      <c r="K400" s="438"/>
    </row>
    <row r="401" spans="1:11" s="439" customFormat="1" ht="45">
      <c r="A401" s="375"/>
      <c r="B401" s="549">
        <v>396</v>
      </c>
      <c r="C401" s="609" t="s">
        <v>1611</v>
      </c>
      <c r="D401" s="609" t="s">
        <v>878</v>
      </c>
      <c r="E401" s="608" t="s">
        <v>1612</v>
      </c>
      <c r="F401" s="633">
        <v>20274.335419884563</v>
      </c>
      <c r="G401" s="609" t="s">
        <v>948</v>
      </c>
      <c r="H401" s="438"/>
      <c r="I401" s="438"/>
      <c r="J401" s="438"/>
      <c r="K401" s="438"/>
    </row>
    <row r="402" spans="1:11" ht="45">
      <c r="B402" s="549">
        <v>397</v>
      </c>
      <c r="C402" s="609" t="s">
        <v>1613</v>
      </c>
      <c r="D402" s="609" t="s">
        <v>826</v>
      </c>
      <c r="E402" s="608" t="s">
        <v>1614</v>
      </c>
      <c r="F402" s="633">
        <v>6695.6752190237803</v>
      </c>
      <c r="G402" s="609" t="s">
        <v>948</v>
      </c>
      <c r="I402" s="438"/>
      <c r="J402" s="438"/>
      <c r="K402" s="438"/>
    </row>
    <row r="403" spans="1:11" ht="45">
      <c r="B403" s="549">
        <v>398</v>
      </c>
      <c r="C403" s="609" t="s">
        <v>1615</v>
      </c>
      <c r="D403" s="609" t="s">
        <v>826</v>
      </c>
      <c r="E403" s="608" t="s">
        <v>1616</v>
      </c>
      <c r="F403" s="633">
        <v>42019.348020486141</v>
      </c>
      <c r="G403" s="609" t="s">
        <v>948</v>
      </c>
    </row>
    <row r="404" spans="1:11">
      <c r="B404" s="549">
        <v>399</v>
      </c>
      <c r="C404" s="609" t="s">
        <v>1617</v>
      </c>
      <c r="D404" s="609" t="s">
        <v>822</v>
      </c>
      <c r="E404" s="608" t="s">
        <v>1618</v>
      </c>
      <c r="F404" s="633">
        <v>23110.641411267377</v>
      </c>
      <c r="G404" s="609" t="s">
        <v>912</v>
      </c>
    </row>
    <row r="405" spans="1:11" ht="30">
      <c r="B405" s="549">
        <v>400</v>
      </c>
      <c r="C405" s="609" t="s">
        <v>1619</v>
      </c>
      <c r="D405" s="609" t="s">
        <v>878</v>
      </c>
      <c r="E405" s="608" t="s">
        <v>1620</v>
      </c>
      <c r="F405" s="633">
        <v>300.43833834647586</v>
      </c>
      <c r="G405" s="609" t="s">
        <v>892</v>
      </c>
    </row>
    <row r="406" spans="1:11" ht="30">
      <c r="B406" s="549">
        <v>401</v>
      </c>
      <c r="C406" s="609" t="s">
        <v>1621</v>
      </c>
      <c r="D406" s="609" t="s">
        <v>822</v>
      </c>
      <c r="E406" s="608" t="s">
        <v>1622</v>
      </c>
      <c r="F406" s="633">
        <v>46047.352789699573</v>
      </c>
      <c r="G406" s="609" t="s">
        <v>795</v>
      </c>
    </row>
    <row r="407" spans="1:11" ht="45">
      <c r="B407" s="549">
        <v>402</v>
      </c>
      <c r="C407" s="609" t="s">
        <v>1623</v>
      </c>
      <c r="D407" s="609" t="s">
        <v>826</v>
      </c>
      <c r="E407" s="608" t="s">
        <v>1624</v>
      </c>
      <c r="F407" s="633">
        <v>15688.974067149013</v>
      </c>
      <c r="G407" s="609" t="s">
        <v>948</v>
      </c>
    </row>
    <row r="408" spans="1:11">
      <c r="B408" s="549">
        <v>403</v>
      </c>
      <c r="C408" s="609" t="s">
        <v>1625</v>
      </c>
      <c r="D408" s="609" t="s">
        <v>826</v>
      </c>
      <c r="E408" s="608" t="s">
        <v>1626</v>
      </c>
      <c r="F408" s="633">
        <v>7547.7253881798224</v>
      </c>
      <c r="G408" s="609" t="s">
        <v>912</v>
      </c>
    </row>
    <row r="409" spans="1:11" ht="30">
      <c r="B409" s="549">
        <v>404</v>
      </c>
      <c r="C409" s="609" t="s">
        <v>1627</v>
      </c>
      <c r="D409" s="609" t="s">
        <v>878</v>
      </c>
      <c r="E409" s="608" t="s">
        <v>1620</v>
      </c>
      <c r="F409" s="633">
        <v>300.43833834647586</v>
      </c>
      <c r="G409" s="609" t="s">
        <v>892</v>
      </c>
    </row>
    <row r="410" spans="1:11" ht="45">
      <c r="B410" s="549">
        <v>405</v>
      </c>
      <c r="C410" s="609" t="s">
        <v>1628</v>
      </c>
      <c r="D410" s="609" t="s">
        <v>826</v>
      </c>
      <c r="E410" s="608" t="s">
        <v>1629</v>
      </c>
      <c r="F410" s="633">
        <v>2611.5024794732135</v>
      </c>
      <c r="G410" s="609" t="s">
        <v>948</v>
      </c>
    </row>
    <row r="411" spans="1:11">
      <c r="B411" s="549">
        <v>406</v>
      </c>
      <c r="C411" s="609" t="s">
        <v>1630</v>
      </c>
      <c r="D411" s="609" t="s">
        <v>822</v>
      </c>
      <c r="E411" s="608" t="s">
        <v>1631</v>
      </c>
      <c r="F411" s="633">
        <v>23101.187057962765</v>
      </c>
      <c r="G411" s="609" t="s">
        <v>1084</v>
      </c>
    </row>
    <row r="412" spans="1:11">
      <c r="B412" s="549">
        <v>407</v>
      </c>
      <c r="C412" s="609" t="s">
        <v>1632</v>
      </c>
      <c r="D412" s="609" t="s">
        <v>822</v>
      </c>
      <c r="E412" s="608" t="s">
        <v>1633</v>
      </c>
      <c r="F412" s="633">
        <v>3045.3522477847328</v>
      </c>
      <c r="G412" s="609" t="s">
        <v>1084</v>
      </c>
    </row>
    <row r="413" spans="1:11">
      <c r="B413" s="549">
        <v>408</v>
      </c>
      <c r="C413" s="609" t="s">
        <v>1634</v>
      </c>
      <c r="D413" s="609" t="s">
        <v>822</v>
      </c>
      <c r="E413" s="608" t="s">
        <v>1635</v>
      </c>
      <c r="F413" s="633">
        <v>29308.495244289083</v>
      </c>
      <c r="G413" s="609" t="s">
        <v>1084</v>
      </c>
    </row>
    <row r="414" spans="1:11">
      <c r="B414" s="549">
        <v>409</v>
      </c>
      <c r="C414" s="609" t="s">
        <v>1636</v>
      </c>
      <c r="D414" s="609" t="s">
        <v>822</v>
      </c>
      <c r="E414" s="608" t="s">
        <v>1637</v>
      </c>
      <c r="F414" s="633">
        <v>1078846.7604259816</v>
      </c>
      <c r="G414" s="609" t="s">
        <v>824</v>
      </c>
      <c r="H414" s="611"/>
      <c r="I414" s="611"/>
      <c r="J414" s="611"/>
      <c r="K414" s="611"/>
    </row>
    <row r="415" spans="1:11" ht="30">
      <c r="B415" s="549">
        <v>410</v>
      </c>
      <c r="C415" s="609" t="s">
        <v>1638</v>
      </c>
      <c r="D415" s="609" t="s">
        <v>822</v>
      </c>
      <c r="E415" s="608" t="s">
        <v>1584</v>
      </c>
      <c r="F415" s="633">
        <v>114285.9840588596</v>
      </c>
      <c r="G415" s="609" t="s">
        <v>795</v>
      </c>
      <c r="H415" s="611"/>
      <c r="I415" s="611"/>
      <c r="J415" s="611"/>
      <c r="K415" s="611"/>
    </row>
    <row r="416" spans="1:11" ht="30">
      <c r="B416" s="549">
        <v>411</v>
      </c>
      <c r="C416" s="609" t="s">
        <v>1639</v>
      </c>
      <c r="D416" s="609" t="s">
        <v>822</v>
      </c>
      <c r="E416" s="608" t="s">
        <v>1640</v>
      </c>
      <c r="F416" s="633">
        <v>126284.5125689761</v>
      </c>
      <c r="G416" s="609" t="s">
        <v>795</v>
      </c>
      <c r="H416" s="611"/>
      <c r="I416" s="611"/>
      <c r="J416" s="611"/>
      <c r="K416" s="611"/>
    </row>
    <row r="417" spans="2:7" ht="30">
      <c r="B417" s="549">
        <v>412</v>
      </c>
      <c r="C417" s="609" t="s">
        <v>1641</v>
      </c>
      <c r="D417" s="609" t="s">
        <v>878</v>
      </c>
      <c r="E417" s="608" t="s">
        <v>1642</v>
      </c>
      <c r="F417" s="633">
        <v>4779700.8373302985</v>
      </c>
      <c r="G417" s="609" t="s">
        <v>897</v>
      </c>
    </row>
    <row r="418" spans="2:7">
      <c r="B418" s="549">
        <v>413</v>
      </c>
      <c r="C418" s="609" t="s">
        <v>1643</v>
      </c>
      <c r="D418" s="609" t="s">
        <v>878</v>
      </c>
      <c r="E418" s="608" t="s">
        <v>1644</v>
      </c>
      <c r="F418" s="633">
        <v>5252.4185025607676</v>
      </c>
      <c r="G418" s="609" t="s">
        <v>912</v>
      </c>
    </row>
    <row r="419" spans="2:7" ht="30">
      <c r="B419" s="549">
        <v>414</v>
      </c>
      <c r="C419" s="609" t="s">
        <v>1645</v>
      </c>
      <c r="D419" s="609" t="s">
        <v>874</v>
      </c>
      <c r="E419" s="608" t="s">
        <v>1646</v>
      </c>
      <c r="F419" s="633">
        <v>3185549.8024550849</v>
      </c>
      <c r="G419" s="648" t="s">
        <v>804</v>
      </c>
    </row>
    <row r="420" spans="2:7" ht="30">
      <c r="B420" s="549">
        <v>415</v>
      </c>
      <c r="C420" s="609" t="s">
        <v>1647</v>
      </c>
      <c r="D420" s="609" t="s">
        <v>874</v>
      </c>
      <c r="E420" s="608" t="s">
        <v>1648</v>
      </c>
      <c r="F420" s="633">
        <v>3279242.4437037637</v>
      </c>
      <c r="G420" s="609" t="s">
        <v>804</v>
      </c>
    </row>
    <row r="421" spans="2:7" ht="30" customHeight="1">
      <c r="B421" s="549">
        <v>416</v>
      </c>
      <c r="C421" s="609" t="s">
        <v>1649</v>
      </c>
      <c r="D421" s="609" t="s">
        <v>874</v>
      </c>
      <c r="E421" s="547" t="s">
        <v>1650</v>
      </c>
      <c r="F421" s="633">
        <v>175430.77798552962</v>
      </c>
      <c r="G421" s="609" t="s">
        <v>804</v>
      </c>
    </row>
    <row r="422" spans="2:7" ht="30" customHeight="1">
      <c r="B422" s="549">
        <v>417</v>
      </c>
      <c r="C422" s="609" t="s">
        <v>1651</v>
      </c>
      <c r="D422" s="609" t="s">
        <v>874</v>
      </c>
      <c r="E422" s="608" t="s">
        <v>1652</v>
      </c>
      <c r="F422" s="633">
        <v>298164.04113486706</v>
      </c>
      <c r="G422" s="609" t="s">
        <v>804</v>
      </c>
    </row>
    <row r="423" spans="2:7">
      <c r="B423" s="549">
        <v>418</v>
      </c>
      <c r="C423" s="609" t="s">
        <v>1653</v>
      </c>
      <c r="D423" s="609" t="s">
        <v>829</v>
      </c>
      <c r="E423" s="608" t="s">
        <v>1654</v>
      </c>
      <c r="F423" s="633">
        <v>50108.072514429718</v>
      </c>
      <c r="G423" s="609" t="s">
        <v>792</v>
      </c>
    </row>
    <row r="424" spans="2:7">
      <c r="B424" s="549">
        <v>419</v>
      </c>
      <c r="C424" s="609" t="s">
        <v>1655</v>
      </c>
      <c r="D424" s="609" t="s">
        <v>829</v>
      </c>
      <c r="E424" s="608" t="s">
        <v>1656</v>
      </c>
      <c r="F424" s="633">
        <v>50108.072514429718</v>
      </c>
      <c r="G424" s="609" t="s">
        <v>792</v>
      </c>
    </row>
    <row r="425" spans="2:7">
      <c r="B425" s="549">
        <v>420</v>
      </c>
      <c r="C425" s="609" t="s">
        <v>1657</v>
      </c>
      <c r="D425" s="609" t="s">
        <v>829</v>
      </c>
      <c r="E425" s="608" t="s">
        <v>1658</v>
      </c>
      <c r="F425" s="633">
        <v>50108.072514429718</v>
      </c>
      <c r="G425" s="609" t="s">
        <v>792</v>
      </c>
    </row>
    <row r="426" spans="2:7">
      <c r="B426" s="549">
        <v>421</v>
      </c>
      <c r="C426" s="609" t="s">
        <v>1659</v>
      </c>
      <c r="D426" s="609" t="s">
        <v>829</v>
      </c>
      <c r="E426" s="608" t="s">
        <v>1660</v>
      </c>
      <c r="F426" s="633">
        <v>50108.072514429718</v>
      </c>
      <c r="G426" s="609" t="s">
        <v>792</v>
      </c>
    </row>
    <row r="427" spans="2:7">
      <c r="B427" s="549">
        <v>422</v>
      </c>
      <c r="C427" s="609" t="s">
        <v>1661</v>
      </c>
      <c r="D427" s="609" t="s">
        <v>829</v>
      </c>
      <c r="E427" s="608" t="s">
        <v>1662</v>
      </c>
      <c r="F427" s="633">
        <v>50108.072514429718</v>
      </c>
      <c r="G427" s="609" t="s">
        <v>792</v>
      </c>
    </row>
    <row r="428" spans="2:7">
      <c r="B428" s="549">
        <v>423</v>
      </c>
      <c r="C428" s="609" t="s">
        <v>1663</v>
      </c>
      <c r="D428" s="609" t="s">
        <v>790</v>
      </c>
      <c r="E428" s="608" t="s">
        <v>1664</v>
      </c>
      <c r="F428" s="633">
        <v>210096.74010243069</v>
      </c>
      <c r="G428" s="609" t="s">
        <v>792</v>
      </c>
    </row>
    <row r="429" spans="2:7">
      <c r="B429" s="549">
        <v>424</v>
      </c>
      <c r="C429" s="609" t="s">
        <v>1665</v>
      </c>
      <c r="D429" s="609" t="s">
        <v>829</v>
      </c>
      <c r="E429" s="608" t="s">
        <v>1666</v>
      </c>
      <c r="F429" s="633">
        <v>1347347.5570727543</v>
      </c>
      <c r="G429" s="609" t="s">
        <v>792</v>
      </c>
    </row>
    <row r="430" spans="2:7">
      <c r="B430" s="549">
        <v>425</v>
      </c>
      <c r="C430" s="609" t="s">
        <v>1667</v>
      </c>
      <c r="D430" s="609" t="s">
        <v>829</v>
      </c>
      <c r="E430" s="608" t="s">
        <v>1668</v>
      </c>
      <c r="F430" s="633">
        <v>1347347.5570727543</v>
      </c>
      <c r="G430" s="609" t="s">
        <v>792</v>
      </c>
    </row>
    <row r="431" spans="2:7">
      <c r="B431" s="549">
        <v>426</v>
      </c>
      <c r="C431" s="609" t="s">
        <v>1669</v>
      </c>
      <c r="D431" s="609" t="s">
        <v>829</v>
      </c>
      <c r="E431" s="608" t="s">
        <v>1670</v>
      </c>
      <c r="F431" s="633">
        <v>1347347.5570727543</v>
      </c>
      <c r="G431" s="609" t="s">
        <v>792</v>
      </c>
    </row>
    <row r="432" spans="2:7">
      <c r="B432" s="550">
        <v>427</v>
      </c>
      <c r="C432" s="612" t="s">
        <v>1671</v>
      </c>
      <c r="D432" s="612" t="s">
        <v>829</v>
      </c>
      <c r="E432" s="613" t="s">
        <v>1672</v>
      </c>
      <c r="F432" s="633">
        <v>47468.683611526001</v>
      </c>
      <c r="G432" s="612" t="s">
        <v>792</v>
      </c>
    </row>
    <row r="433" spans="1:7" ht="33" customHeight="1">
      <c r="B433" s="551">
        <v>428</v>
      </c>
      <c r="C433" s="614" t="s">
        <v>1673</v>
      </c>
      <c r="D433" s="614" t="s">
        <v>790</v>
      </c>
      <c r="E433" s="615" t="s">
        <v>1674</v>
      </c>
      <c r="F433" s="633">
        <v>1680.7739208194455</v>
      </c>
      <c r="G433" s="648" t="s">
        <v>792</v>
      </c>
    </row>
    <row r="434" spans="1:7" s="440" customFormat="1" hidden="1">
      <c r="A434" s="459"/>
      <c r="B434" s="460"/>
      <c r="C434" s="616"/>
      <c r="D434" s="616"/>
      <c r="E434" s="617"/>
      <c r="F434" s="580"/>
      <c r="G434" s="616"/>
    </row>
    <row r="435" spans="1:7" s="440" customFormat="1" hidden="1">
      <c r="A435" s="459"/>
      <c r="B435" s="460"/>
      <c r="C435" s="616"/>
      <c r="D435" s="616"/>
      <c r="E435" s="617"/>
      <c r="F435" s="580"/>
      <c r="G435" s="616"/>
    </row>
    <row r="436" spans="1:7" s="440" customFormat="1" hidden="1">
      <c r="A436" s="459"/>
      <c r="B436" s="460"/>
      <c r="C436" s="616"/>
      <c r="D436" s="616"/>
      <c r="E436" s="617"/>
      <c r="F436" s="580"/>
      <c r="G436" s="616"/>
    </row>
    <row r="437" spans="1:7" s="440" customFormat="1" hidden="1">
      <c r="A437" s="459"/>
      <c r="B437" s="460"/>
      <c r="C437" s="616"/>
      <c r="D437" s="616"/>
      <c r="E437" s="617"/>
      <c r="F437" s="580"/>
      <c r="G437" s="616"/>
    </row>
    <row r="438" spans="1:7" s="440" customFormat="1" hidden="1">
      <c r="A438" s="459"/>
      <c r="B438" s="460"/>
      <c r="C438" s="616"/>
      <c r="D438" s="616"/>
      <c r="E438" s="617"/>
      <c r="F438" s="580"/>
      <c r="G438" s="616"/>
    </row>
    <row r="439" spans="1:7" s="440" customFormat="1" hidden="1">
      <c r="A439" s="459"/>
      <c r="B439" s="460"/>
      <c r="C439" s="616"/>
      <c r="D439" s="616"/>
      <c r="E439" s="617"/>
      <c r="F439" s="580"/>
      <c r="G439" s="616"/>
    </row>
    <row r="440" spans="1:7" s="440" customFormat="1" hidden="1">
      <c r="A440" s="459"/>
      <c r="B440" s="460"/>
      <c r="C440" s="616"/>
      <c r="D440" s="616"/>
      <c r="E440" s="617"/>
      <c r="F440" s="580"/>
      <c r="G440" s="616"/>
    </row>
    <row r="441" spans="1:7" s="440" customFormat="1" hidden="1">
      <c r="A441" s="459"/>
      <c r="B441" s="460"/>
      <c r="C441" s="616"/>
      <c r="D441" s="616"/>
      <c r="E441" s="617"/>
      <c r="F441" s="580"/>
      <c r="G441" s="616"/>
    </row>
    <row r="442" spans="1:7" s="440" customFormat="1" hidden="1">
      <c r="A442" s="459"/>
      <c r="B442" s="460"/>
      <c r="C442" s="616"/>
      <c r="D442" s="616"/>
      <c r="E442" s="617"/>
      <c r="F442" s="580"/>
      <c r="G442" s="616"/>
    </row>
    <row r="443" spans="1:7" s="440" customFormat="1" hidden="1">
      <c r="A443" s="459"/>
      <c r="B443" s="460"/>
      <c r="C443" s="616"/>
      <c r="D443" s="616"/>
      <c r="E443" s="617"/>
      <c r="F443" s="580"/>
      <c r="G443" s="616"/>
    </row>
    <row r="444" spans="1:7" s="440" customFormat="1" hidden="1">
      <c r="A444" s="459"/>
      <c r="B444" s="460"/>
      <c r="C444" s="616"/>
      <c r="D444" s="616"/>
      <c r="E444" s="617"/>
      <c r="F444" s="580"/>
      <c r="G444" s="616"/>
    </row>
    <row r="445" spans="1:7" s="440" customFormat="1" hidden="1">
      <c r="A445" s="459"/>
      <c r="B445" s="460"/>
      <c r="C445" s="616"/>
      <c r="D445" s="616"/>
      <c r="E445" s="617"/>
      <c r="F445" s="580"/>
      <c r="G445" s="616"/>
    </row>
    <row r="446" spans="1:7" s="440" customFormat="1" hidden="1">
      <c r="A446" s="459"/>
      <c r="B446" s="460"/>
      <c r="C446" s="616"/>
      <c r="D446" s="616"/>
      <c r="E446" s="617"/>
      <c r="F446" s="580"/>
      <c r="G446" s="616"/>
    </row>
    <row r="447" spans="1:7" s="440" customFormat="1" hidden="1">
      <c r="A447" s="459"/>
      <c r="B447" s="460"/>
      <c r="C447" s="616"/>
      <c r="D447" s="616"/>
      <c r="E447" s="617"/>
      <c r="F447" s="580"/>
      <c r="G447" s="616"/>
    </row>
    <row r="448" spans="1:7" s="440" customFormat="1" hidden="1">
      <c r="A448" s="459"/>
      <c r="B448" s="460"/>
      <c r="C448" s="616"/>
      <c r="D448" s="616"/>
      <c r="E448" s="617"/>
      <c r="F448" s="580"/>
      <c r="G448" s="616"/>
    </row>
    <row r="449" spans="1:7" s="440" customFormat="1" hidden="1">
      <c r="A449" s="459"/>
      <c r="B449" s="460"/>
      <c r="C449" s="616"/>
      <c r="D449" s="616"/>
      <c r="E449" s="617"/>
      <c r="F449" s="580"/>
      <c r="G449" s="616"/>
    </row>
    <row r="450" spans="1:7" s="440" customFormat="1" hidden="1">
      <c r="A450" s="459"/>
      <c r="B450" s="460"/>
      <c r="C450" s="616"/>
      <c r="D450" s="616"/>
      <c r="E450" s="617"/>
      <c r="F450" s="580"/>
      <c r="G450" s="616"/>
    </row>
    <row r="451" spans="1:7" s="440" customFormat="1" hidden="1">
      <c r="A451" s="459"/>
      <c r="B451" s="460"/>
      <c r="C451" s="616"/>
      <c r="D451" s="616"/>
      <c r="E451" s="617"/>
      <c r="F451" s="580"/>
      <c r="G451" s="616"/>
    </row>
    <row r="452" spans="1:7" s="440" customFormat="1" hidden="1">
      <c r="A452" s="459"/>
      <c r="B452" s="460"/>
      <c r="C452" s="616"/>
      <c r="D452" s="616"/>
      <c r="E452" s="617"/>
      <c r="F452" s="580"/>
      <c r="G452" s="616"/>
    </row>
    <row r="453" spans="1:7" s="440" customFormat="1" hidden="1">
      <c r="A453" s="459"/>
      <c r="B453" s="460"/>
      <c r="C453" s="616"/>
      <c r="D453" s="616"/>
      <c r="E453" s="617"/>
      <c r="F453" s="580"/>
      <c r="G453" s="616"/>
    </row>
    <row r="454" spans="1:7" s="440" customFormat="1" hidden="1">
      <c r="A454" s="459"/>
      <c r="B454" s="460"/>
      <c r="C454" s="616"/>
      <c r="D454" s="616"/>
      <c r="E454" s="617"/>
      <c r="F454" s="580"/>
      <c r="G454" s="616"/>
    </row>
    <row r="455" spans="1:7" s="440" customFormat="1" hidden="1">
      <c r="A455" s="459"/>
      <c r="B455" s="460"/>
      <c r="C455" s="616"/>
      <c r="D455" s="616"/>
      <c r="E455" s="617"/>
      <c r="F455" s="580"/>
      <c r="G455" s="616"/>
    </row>
    <row r="456" spans="1:7" s="440" customFormat="1" hidden="1">
      <c r="A456" s="459"/>
      <c r="B456" s="460"/>
      <c r="C456" s="616"/>
      <c r="D456" s="616"/>
      <c r="E456" s="617"/>
      <c r="F456" s="580"/>
      <c r="G456" s="616"/>
    </row>
    <row r="457" spans="1:7" s="440" customFormat="1" hidden="1">
      <c r="A457" s="459"/>
      <c r="B457" s="460"/>
      <c r="C457" s="616"/>
      <c r="D457" s="616"/>
      <c r="E457" s="617"/>
      <c r="F457" s="580"/>
      <c r="G457" s="616"/>
    </row>
    <row r="458" spans="1:7" s="440" customFormat="1" hidden="1">
      <c r="A458" s="459"/>
      <c r="B458" s="460"/>
      <c r="C458" s="616"/>
      <c r="D458" s="616"/>
      <c r="E458" s="617"/>
      <c r="F458" s="580"/>
      <c r="G458" s="616"/>
    </row>
    <row r="459" spans="1:7" s="440" customFormat="1" hidden="1">
      <c r="A459" s="459"/>
      <c r="B459" s="460"/>
      <c r="C459" s="616"/>
      <c r="D459" s="616"/>
      <c r="E459" s="617"/>
      <c r="F459" s="580"/>
      <c r="G459" s="616"/>
    </row>
    <row r="460" spans="1:7" s="440" customFormat="1" hidden="1">
      <c r="A460" s="459"/>
      <c r="B460" s="460"/>
      <c r="C460" s="616"/>
      <c r="D460" s="616"/>
      <c r="E460" s="617"/>
      <c r="F460" s="580"/>
      <c r="G460" s="616"/>
    </row>
    <row r="461" spans="1:7" s="440" customFormat="1" hidden="1">
      <c r="A461" s="459"/>
      <c r="B461" s="460"/>
      <c r="C461" s="616"/>
      <c r="D461" s="616"/>
      <c r="E461" s="617"/>
      <c r="F461" s="580"/>
      <c r="G461" s="616"/>
    </row>
    <row r="462" spans="1:7" s="440" customFormat="1" hidden="1">
      <c r="A462" s="459"/>
      <c r="B462" s="460"/>
      <c r="C462" s="616"/>
      <c r="D462" s="616"/>
      <c r="E462" s="617"/>
      <c r="F462" s="580"/>
      <c r="G462" s="616"/>
    </row>
    <row r="463" spans="1:7" s="440" customFormat="1" hidden="1">
      <c r="A463" s="459"/>
      <c r="B463" s="460"/>
      <c r="C463" s="616"/>
      <c r="D463" s="616"/>
      <c r="E463" s="617"/>
      <c r="F463" s="580"/>
      <c r="G463" s="616"/>
    </row>
    <row r="464" spans="1:7" s="440" customFormat="1" hidden="1">
      <c r="A464" s="459"/>
      <c r="B464" s="460"/>
      <c r="C464" s="616"/>
      <c r="D464" s="616"/>
      <c r="E464" s="617"/>
      <c r="F464" s="580"/>
      <c r="G464" s="616"/>
    </row>
    <row r="465" spans="1:7" s="440" customFormat="1" hidden="1">
      <c r="A465" s="459"/>
      <c r="B465" s="460"/>
      <c r="C465" s="616"/>
      <c r="D465" s="616"/>
      <c r="E465" s="617"/>
      <c r="F465" s="580"/>
      <c r="G465" s="616"/>
    </row>
    <row r="466" spans="1:7" s="440" customFormat="1" hidden="1">
      <c r="A466" s="459"/>
      <c r="B466" s="460"/>
      <c r="C466" s="616"/>
      <c r="D466" s="616"/>
      <c r="E466" s="617"/>
      <c r="F466" s="580"/>
      <c r="G466" s="616"/>
    </row>
    <row r="467" spans="1:7" hidden="1">
      <c r="C467" s="618"/>
    </row>
    <row r="468" spans="1:7" hidden="1">
      <c r="C468" s="618"/>
    </row>
    <row r="469" spans="1:7" hidden="1">
      <c r="C469" s="618"/>
    </row>
    <row r="470" spans="1:7" hidden="1">
      <c r="C470" s="618"/>
    </row>
    <row r="471" spans="1:7" hidden="1">
      <c r="C471" s="618"/>
    </row>
    <row r="472" spans="1:7" hidden="1">
      <c r="C472" s="618"/>
    </row>
    <row r="473" spans="1:7" hidden="1">
      <c r="C473" s="618"/>
    </row>
    <row r="474" spans="1:7" hidden="1">
      <c r="C474" s="618"/>
    </row>
    <row r="475" spans="1:7" hidden="1">
      <c r="C475" s="618"/>
    </row>
    <row r="476" spans="1:7" hidden="1">
      <c r="C476" s="618"/>
    </row>
    <row r="477" spans="1:7" hidden="1">
      <c r="C477" s="618"/>
    </row>
    <row r="478" spans="1:7" hidden="1">
      <c r="C478" s="618"/>
    </row>
    <row r="479" spans="1:7" hidden="1">
      <c r="C479" s="618"/>
    </row>
    <row r="480" spans="1:7" hidden="1">
      <c r="C480" s="618"/>
    </row>
    <row r="481" hidden="1"/>
    <row r="482" hidden="1"/>
    <row r="483" hidden="1"/>
    <row r="484" hidden="1"/>
    <row r="485" hidden="1"/>
    <row r="486" hidden="1"/>
    <row r="487" hidden="1"/>
    <row r="488" hidden="1"/>
    <row r="489" hidden="1"/>
    <row r="490" hidden="1"/>
    <row r="491" hidden="1"/>
    <row r="492" hidden="1"/>
    <row r="493" hidden="1"/>
    <row r="494" hidden="1"/>
    <row r="495" hidden="1"/>
    <row r="496" hidden="1"/>
    <row r="497" hidden="1"/>
    <row r="498" hidden="1"/>
    <row r="499" hidden="1"/>
    <row r="500" hidden="1"/>
    <row r="501" hidden="1"/>
    <row r="502" hidden="1"/>
    <row r="503" hidden="1"/>
    <row r="504" hidden="1"/>
    <row r="505" hidden="1"/>
    <row r="506" hidden="1"/>
    <row r="507" hidden="1"/>
    <row r="508" hidden="1"/>
    <row r="509" hidden="1"/>
    <row r="510" hidden="1"/>
    <row r="511" hidden="1"/>
    <row r="512" hidden="1"/>
    <row r="513" hidden="1"/>
    <row r="514" hidden="1"/>
    <row r="515" hidden="1"/>
    <row r="516" hidden="1"/>
    <row r="517" hidden="1"/>
    <row r="518" hidden="1"/>
    <row r="519" hidden="1"/>
    <row r="520" hidden="1"/>
    <row r="521" hidden="1"/>
    <row r="522" hidden="1"/>
    <row r="523" hidden="1"/>
    <row r="524" hidden="1"/>
    <row r="525" hidden="1"/>
    <row r="526" hidden="1"/>
    <row r="527" hidden="1"/>
    <row r="528" hidden="1"/>
    <row r="529" hidden="1"/>
    <row r="530" hidden="1"/>
    <row r="531" hidden="1"/>
    <row r="532" hidden="1"/>
    <row r="533" hidden="1"/>
    <row r="534" hidden="1"/>
    <row r="535" hidden="1"/>
    <row r="536" hidden="1"/>
    <row r="537" hidden="1"/>
    <row r="538" hidden="1"/>
    <row r="539" hidden="1"/>
    <row r="540" hidden="1"/>
    <row r="541" hidden="1"/>
    <row r="542" hidden="1"/>
    <row r="543" hidden="1"/>
    <row r="544" hidden="1"/>
    <row r="545" hidden="1"/>
    <row r="546" hidden="1"/>
    <row r="547" hidden="1"/>
    <row r="548" hidden="1"/>
    <row r="549" hidden="1"/>
    <row r="550" hidden="1"/>
    <row r="551" hidden="1"/>
    <row r="552" hidden="1"/>
    <row r="553" hidden="1"/>
    <row r="554" hidden="1"/>
    <row r="555" hidden="1"/>
    <row r="556" hidden="1"/>
    <row r="557" hidden="1"/>
    <row r="558" hidden="1"/>
    <row r="559" hidden="1"/>
    <row r="560" hidden="1"/>
    <row r="561" hidden="1"/>
    <row r="562" hidden="1"/>
    <row r="563" hidden="1"/>
    <row r="564" hidden="1"/>
    <row r="565" hidden="1"/>
    <row r="566" hidden="1"/>
    <row r="567" hidden="1"/>
    <row r="568" hidden="1"/>
    <row r="569" hidden="1"/>
    <row r="570" hidden="1"/>
    <row r="571" hidden="1"/>
    <row r="572" hidden="1"/>
    <row r="573" hidden="1"/>
    <row r="574" hidden="1"/>
    <row r="575" hidden="1"/>
    <row r="576" hidden="1"/>
    <row r="577" hidden="1"/>
    <row r="578" hidden="1"/>
    <row r="579" hidden="1"/>
    <row r="580" hidden="1"/>
    <row r="581" hidden="1"/>
    <row r="582" hidden="1"/>
    <row r="583" hidden="1"/>
    <row r="584" hidden="1"/>
    <row r="585" hidden="1"/>
    <row r="586" hidden="1"/>
    <row r="587" hidden="1"/>
    <row r="588" hidden="1"/>
    <row r="589" hidden="1"/>
    <row r="590" hidden="1"/>
    <row r="591" hidden="1"/>
    <row r="592" hidden="1"/>
    <row r="593" hidden="1"/>
    <row r="594" hidden="1"/>
    <row r="595" hidden="1"/>
    <row r="596" hidden="1"/>
    <row r="597" hidden="1"/>
    <row r="598" hidden="1"/>
    <row r="599" hidden="1"/>
    <row r="600" hidden="1"/>
    <row r="601" hidden="1"/>
    <row r="602" hidden="1"/>
    <row r="603" hidden="1"/>
    <row r="604" hidden="1"/>
    <row r="605" hidden="1"/>
    <row r="606" hidden="1"/>
    <row r="607" hidden="1"/>
    <row r="608" hidden="1"/>
    <row r="609" hidden="1"/>
    <row r="610" hidden="1"/>
    <row r="611" hidden="1"/>
    <row r="612" hidden="1"/>
    <row r="613" hidden="1"/>
    <row r="614" hidden="1"/>
    <row r="615" hidden="1"/>
    <row r="616" hidden="1"/>
    <row r="617" hidden="1"/>
    <row r="618" hidden="1"/>
    <row r="619" hidden="1"/>
    <row r="620" hidden="1"/>
    <row r="621" hidden="1"/>
    <row r="622" hidden="1"/>
    <row r="623" hidden="1"/>
    <row r="624" hidden="1"/>
    <row r="625" hidden="1"/>
    <row r="626" hidden="1"/>
    <row r="627" hidden="1"/>
    <row r="628" hidden="1"/>
    <row r="629" hidden="1"/>
    <row r="630" hidden="1"/>
    <row r="631" hidden="1"/>
    <row r="632" hidden="1"/>
    <row r="633" hidden="1"/>
    <row r="634" hidden="1"/>
    <row r="635" hidden="1"/>
    <row r="636" hidden="1"/>
    <row r="637" hidden="1"/>
    <row r="638" hidden="1"/>
    <row r="639" hidden="1"/>
    <row r="640" hidden="1"/>
    <row r="641" hidden="1"/>
    <row r="642" hidden="1"/>
    <row r="643" hidden="1"/>
    <row r="644" hidden="1"/>
    <row r="645" hidden="1"/>
    <row r="646" hidden="1"/>
    <row r="647" hidden="1"/>
    <row r="648" hidden="1"/>
    <row r="649" hidden="1"/>
    <row r="650" hidden="1"/>
    <row r="651" hidden="1"/>
    <row r="652" hidden="1"/>
    <row r="653" hidden="1"/>
    <row r="654" hidden="1"/>
    <row r="655" hidden="1"/>
    <row r="656" hidden="1"/>
    <row r="657" hidden="1"/>
    <row r="658" hidden="1"/>
    <row r="659" hidden="1"/>
    <row r="660" hidden="1"/>
    <row r="661" hidden="1"/>
    <row r="662" hidden="1"/>
    <row r="663" hidden="1"/>
    <row r="664" hidden="1"/>
    <row r="665" hidden="1"/>
    <row r="666" hidden="1"/>
    <row r="667" hidden="1"/>
    <row r="668" hidden="1"/>
    <row r="669" hidden="1"/>
    <row r="670" hidden="1"/>
    <row r="671" hidden="1"/>
    <row r="672" hidden="1"/>
    <row r="673" hidden="1"/>
    <row r="674" hidden="1"/>
    <row r="675" hidden="1"/>
    <row r="676" hidden="1"/>
    <row r="677" hidden="1"/>
    <row r="678" hidden="1"/>
    <row r="679" hidden="1"/>
    <row r="680" hidden="1"/>
    <row r="681" hidden="1"/>
    <row r="682" hidden="1"/>
    <row r="683" hidden="1"/>
    <row r="684" hidden="1"/>
    <row r="685" hidden="1"/>
    <row r="686" hidden="1"/>
    <row r="687" hidden="1"/>
    <row r="688" hidden="1"/>
    <row r="689" hidden="1"/>
    <row r="690" hidden="1"/>
    <row r="691" hidden="1"/>
    <row r="692" hidden="1"/>
    <row r="693" hidden="1"/>
    <row r="694" hidden="1"/>
    <row r="695" hidden="1"/>
    <row r="696" hidden="1"/>
  </sheetData>
  <sheetProtection autoFilter="0" pivotTables="0"/>
  <autoFilter ref="B5:G437" xr:uid="{00000000-0009-0000-0000-000004000000}"/>
  <mergeCells count="2">
    <mergeCell ref="B1:G3"/>
    <mergeCell ref="B4:G4"/>
  </mergeCells>
  <phoneticPr fontId="42" type="noConversion"/>
  <pageMargins left="0.11811023622047245" right="0.11811023622047245" top="0.15748031496062992" bottom="0.19685039370078741" header="0.31496062992125984" footer="0.31496062992125984"/>
  <pageSetup paperSize="5" scale="62" fitToHeight="0" orientation="portrait" verticalDpi="597"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4">
    <tabColor theme="5" tint="-0.499984740745262"/>
    <pageSetUpPr fitToPage="1"/>
  </sheetPr>
  <dimension ref="A1:K161"/>
  <sheetViews>
    <sheetView topLeftCell="A10" zoomScale="90" zoomScaleNormal="90" workbookViewId="0">
      <selection activeCell="F49" sqref="F49"/>
    </sheetView>
  </sheetViews>
  <sheetFormatPr baseColWidth="10" defaultColWidth="0" defaultRowHeight="15" zeroHeight="1"/>
  <cols>
    <col min="1" max="1" width="2.42578125" style="12" customWidth="1"/>
    <col min="2" max="2" width="5.5703125" style="440" customWidth="1"/>
    <col min="3" max="3" width="12.5703125" style="558" customWidth="1"/>
    <col min="4" max="4" width="7.5703125" style="558" bestFit="1" customWidth="1"/>
    <col min="5" max="5" width="80.5703125" style="440" customWidth="1"/>
    <col min="6" max="6" width="35.5703125" style="440" customWidth="1"/>
    <col min="7" max="7" width="20.5703125" style="468" customWidth="1"/>
    <col min="8" max="8" width="8.5703125" style="12" hidden="1" customWidth="1"/>
    <col min="9" max="9" width="2.5703125" style="12" hidden="1" customWidth="1"/>
    <col min="10" max="16384" width="11.42578125" style="12" hidden="1"/>
  </cols>
  <sheetData>
    <row r="1" spans="2:8" ht="24" customHeight="1">
      <c r="B1" s="761" t="s">
        <v>782</v>
      </c>
      <c r="C1" s="761"/>
      <c r="D1" s="761"/>
      <c r="E1" s="761"/>
      <c r="F1" s="761"/>
      <c r="G1" s="761"/>
      <c r="H1" s="757" t="s">
        <v>1675</v>
      </c>
    </row>
    <row r="2" spans="2:8" ht="24" customHeight="1">
      <c r="B2" s="761"/>
      <c r="C2" s="761"/>
      <c r="D2" s="761"/>
      <c r="E2" s="761"/>
      <c r="F2" s="761"/>
      <c r="G2" s="761"/>
      <c r="H2" s="757"/>
    </row>
    <row r="3" spans="2:8" ht="24" customHeight="1">
      <c r="B3" s="761"/>
      <c r="C3" s="761"/>
      <c r="D3" s="761"/>
      <c r="E3" s="761"/>
      <c r="F3" s="761"/>
      <c r="G3" s="761"/>
      <c r="H3" s="757"/>
    </row>
    <row r="4" spans="2:8" ht="25.5" customHeight="1">
      <c r="B4" s="760" t="s">
        <v>1676</v>
      </c>
      <c r="C4" s="760"/>
      <c r="D4" s="760"/>
      <c r="E4" s="760"/>
      <c r="F4" s="760"/>
      <c r="G4" s="760"/>
      <c r="H4" s="757"/>
    </row>
    <row r="5" spans="2:8" s="13" customFormat="1" ht="44.85" customHeight="1">
      <c r="B5" s="552" t="s">
        <v>14</v>
      </c>
      <c r="C5" s="553" t="s">
        <v>784</v>
      </c>
      <c r="D5" s="553" t="s">
        <v>785</v>
      </c>
      <c r="E5" s="553" t="s">
        <v>786</v>
      </c>
      <c r="F5" s="554" t="s">
        <v>1677</v>
      </c>
      <c r="G5" s="555" t="s">
        <v>787</v>
      </c>
      <c r="H5" s="757"/>
    </row>
    <row r="6" spans="2:8" ht="30" customHeight="1">
      <c r="B6" s="544">
        <v>1</v>
      </c>
      <c r="C6" s="619" t="s">
        <v>1678</v>
      </c>
      <c r="D6" s="619" t="s">
        <v>822</v>
      </c>
      <c r="E6" s="620" t="s">
        <v>1679</v>
      </c>
      <c r="F6" s="556" t="s">
        <v>1680</v>
      </c>
      <c r="G6" s="632">
        <v>98941.076840361799</v>
      </c>
      <c r="H6" s="249"/>
    </row>
    <row r="7" spans="2:8" ht="30" customHeight="1">
      <c r="B7" s="544">
        <v>2</v>
      </c>
      <c r="C7" s="619" t="s">
        <v>1681</v>
      </c>
      <c r="D7" s="619" t="s">
        <v>1682</v>
      </c>
      <c r="E7" s="620" t="s">
        <v>1683</v>
      </c>
      <c r="F7" s="556" t="s">
        <v>1680</v>
      </c>
      <c r="G7" s="632">
        <v>5275.2181107719007</v>
      </c>
      <c r="H7" s="249"/>
    </row>
    <row r="8" spans="2:8" ht="30" customHeight="1">
      <c r="B8" s="544">
        <v>3</v>
      </c>
      <c r="C8" s="619" t="s">
        <v>1684</v>
      </c>
      <c r="D8" s="619" t="s">
        <v>1682</v>
      </c>
      <c r="E8" s="620" t="s">
        <v>1685</v>
      </c>
      <c r="F8" s="556" t="s">
        <v>1680</v>
      </c>
      <c r="G8" s="632">
        <v>128437.33959303782</v>
      </c>
      <c r="H8" s="249"/>
    </row>
    <row r="9" spans="2:8" ht="30" customHeight="1">
      <c r="B9" s="544">
        <v>4</v>
      </c>
      <c r="C9" s="619" t="s">
        <v>1686</v>
      </c>
      <c r="D9" s="619" t="s">
        <v>1682</v>
      </c>
      <c r="E9" s="620" t="s">
        <v>1687</v>
      </c>
      <c r="F9" s="557" t="s">
        <v>1688</v>
      </c>
      <c r="G9" s="632">
        <v>122146.01411464822</v>
      </c>
      <c r="H9" s="363"/>
    </row>
    <row r="10" spans="2:8" ht="30" customHeight="1">
      <c r="B10" s="544">
        <v>5</v>
      </c>
      <c r="C10" s="619" t="s">
        <v>1689</v>
      </c>
      <c r="D10" s="619" t="s">
        <v>1682</v>
      </c>
      <c r="E10" s="620" t="s">
        <v>1690</v>
      </c>
      <c r="F10" s="556" t="s">
        <v>1680</v>
      </c>
      <c r="G10" s="632">
        <v>148089.30394273152</v>
      </c>
      <c r="H10" s="249"/>
    </row>
    <row r="11" spans="2:8" ht="30" customHeight="1">
      <c r="B11" s="544">
        <v>6</v>
      </c>
      <c r="C11" s="619" t="s">
        <v>1691</v>
      </c>
      <c r="D11" s="619" t="s">
        <v>1682</v>
      </c>
      <c r="E11" s="620" t="s">
        <v>1692</v>
      </c>
      <c r="F11" s="557" t="s">
        <v>1688</v>
      </c>
      <c r="G11" s="632">
        <v>97990.383505519945</v>
      </c>
      <c r="H11" s="249"/>
    </row>
    <row r="12" spans="2:8" ht="30" customHeight="1">
      <c r="B12" s="544">
        <v>7</v>
      </c>
      <c r="C12" s="619" t="s">
        <v>1693</v>
      </c>
      <c r="D12" s="619" t="s">
        <v>1682</v>
      </c>
      <c r="E12" s="620" t="s">
        <v>1694</v>
      </c>
      <c r="F12" s="557" t="s">
        <v>1688</v>
      </c>
      <c r="G12" s="632">
        <v>66376.277843075513</v>
      </c>
      <c r="H12" s="249"/>
    </row>
    <row r="13" spans="2:8" ht="30" customHeight="1">
      <c r="B13" s="544">
        <v>8</v>
      </c>
      <c r="C13" s="619" t="s">
        <v>1695</v>
      </c>
      <c r="D13" s="619" t="s">
        <v>1682</v>
      </c>
      <c r="E13" s="620" t="s">
        <v>1696</v>
      </c>
      <c r="F13" s="556" t="s">
        <v>1680</v>
      </c>
      <c r="G13" s="632">
        <v>99783.91074489693</v>
      </c>
      <c r="H13" s="249"/>
    </row>
    <row r="14" spans="2:8" ht="30" customHeight="1">
      <c r="B14" s="544">
        <v>9</v>
      </c>
      <c r="C14" s="619" t="s">
        <v>1697</v>
      </c>
      <c r="D14" s="619" t="s">
        <v>1682</v>
      </c>
      <c r="E14" s="620" t="s">
        <v>1698</v>
      </c>
      <c r="F14" s="556" t="s">
        <v>1680</v>
      </c>
      <c r="G14" s="632">
        <v>82386.668083266442</v>
      </c>
      <c r="H14" s="249"/>
    </row>
    <row r="15" spans="2:8" ht="30" customHeight="1">
      <c r="B15" s="544">
        <v>10</v>
      </c>
      <c r="C15" s="619" t="s">
        <v>1699</v>
      </c>
      <c r="D15" s="619" t="s">
        <v>1682</v>
      </c>
      <c r="E15" s="620" t="s">
        <v>1700</v>
      </c>
      <c r="F15" s="557" t="s">
        <v>1701</v>
      </c>
      <c r="G15" s="632">
        <v>289325.90971722925</v>
      </c>
      <c r="H15" s="249"/>
    </row>
    <row r="16" spans="2:8" ht="30" customHeight="1">
      <c r="B16" s="544">
        <v>11</v>
      </c>
      <c r="C16" s="619" t="s">
        <v>1702</v>
      </c>
      <c r="D16" s="619" t="s">
        <v>1682</v>
      </c>
      <c r="E16" s="620" t="s">
        <v>1703</v>
      </c>
      <c r="F16" s="557" t="s">
        <v>1701</v>
      </c>
      <c r="G16" s="632">
        <v>265535.25329070521</v>
      </c>
      <c r="H16" s="249"/>
    </row>
    <row r="17" spans="2:8" ht="30" customHeight="1">
      <c r="B17" s="544">
        <v>12</v>
      </c>
      <c r="C17" s="619" t="s">
        <v>1704</v>
      </c>
      <c r="D17" s="619" t="s">
        <v>1682</v>
      </c>
      <c r="E17" s="620" t="s">
        <v>1705</v>
      </c>
      <c r="F17" s="557" t="s">
        <v>1701</v>
      </c>
      <c r="G17" s="632">
        <v>237284.02383515527</v>
      </c>
      <c r="H17" s="249"/>
    </row>
    <row r="18" spans="2:8" ht="30" customHeight="1">
      <c r="B18" s="544">
        <v>13</v>
      </c>
      <c r="C18" s="619" t="s">
        <v>1706</v>
      </c>
      <c r="D18" s="619" t="s">
        <v>1682</v>
      </c>
      <c r="E18" s="620" t="s">
        <v>1707</v>
      </c>
      <c r="F18" s="556" t="s">
        <v>1680</v>
      </c>
      <c r="G18" s="632">
        <v>121411.05242973175</v>
      </c>
      <c r="H18" s="249"/>
    </row>
    <row r="19" spans="2:8" ht="30" customHeight="1">
      <c r="B19" s="544">
        <v>14</v>
      </c>
      <c r="C19" s="619" t="s">
        <v>1708</v>
      </c>
      <c r="D19" s="619" t="s">
        <v>1682</v>
      </c>
      <c r="E19" s="620" t="s">
        <v>1709</v>
      </c>
      <c r="F19" s="557" t="s">
        <v>1710</v>
      </c>
      <c r="G19" s="632">
        <v>323418.87835980841</v>
      </c>
      <c r="H19" s="249"/>
    </row>
    <row r="20" spans="2:8" ht="30" customHeight="1">
      <c r="B20" s="544">
        <v>15</v>
      </c>
      <c r="C20" s="619" t="s">
        <v>1711</v>
      </c>
      <c r="D20" s="619" t="s">
        <v>1682</v>
      </c>
      <c r="E20" s="620" t="s">
        <v>1712</v>
      </c>
      <c r="F20" s="557" t="s">
        <v>1710</v>
      </c>
      <c r="G20" s="632">
        <v>79060.106092492511</v>
      </c>
      <c r="H20" s="249"/>
    </row>
    <row r="21" spans="2:8" ht="30" customHeight="1">
      <c r="B21" s="544">
        <v>16</v>
      </c>
      <c r="C21" s="619" t="s">
        <v>1713</v>
      </c>
      <c r="D21" s="619" t="s">
        <v>1682</v>
      </c>
      <c r="E21" s="620" t="s">
        <v>1714</v>
      </c>
      <c r="F21" s="557" t="s">
        <v>1710</v>
      </c>
      <c r="G21" s="632">
        <v>81364.407347830595</v>
      </c>
      <c r="H21" s="249"/>
    </row>
    <row r="22" spans="2:8" ht="30" customHeight="1">
      <c r="B22" s="544">
        <v>17</v>
      </c>
      <c r="C22" s="619" t="s">
        <v>1715</v>
      </c>
      <c r="D22" s="619" t="s">
        <v>1682</v>
      </c>
      <c r="E22" s="620" t="s">
        <v>1716</v>
      </c>
      <c r="F22" s="557" t="s">
        <v>1717</v>
      </c>
      <c r="G22" s="632">
        <v>175484.55493058841</v>
      </c>
      <c r="H22" s="249"/>
    </row>
    <row r="23" spans="2:8" ht="30" customHeight="1">
      <c r="B23" s="544">
        <v>18</v>
      </c>
      <c r="C23" s="619" t="s">
        <v>1718</v>
      </c>
      <c r="D23" s="619" t="s">
        <v>1682</v>
      </c>
      <c r="E23" s="620" t="s">
        <v>1719</v>
      </c>
      <c r="F23" s="557" t="s">
        <v>1710</v>
      </c>
      <c r="G23" s="632">
        <v>175083.02343314068</v>
      </c>
      <c r="H23" s="249"/>
    </row>
    <row r="24" spans="2:8" ht="30" customHeight="1">
      <c r="B24" s="544">
        <v>19</v>
      </c>
      <c r="C24" s="619" t="s">
        <v>1720</v>
      </c>
      <c r="D24" s="619" t="s">
        <v>1682</v>
      </c>
      <c r="E24" s="620" t="s">
        <v>1721</v>
      </c>
      <c r="F24" s="557" t="s">
        <v>1688</v>
      </c>
      <c r="G24" s="632">
        <v>176503.91922242267</v>
      </c>
      <c r="H24" s="249"/>
    </row>
    <row r="25" spans="2:8" ht="30" customHeight="1">
      <c r="B25" s="544">
        <v>20</v>
      </c>
      <c r="C25" s="619" t="s">
        <v>1722</v>
      </c>
      <c r="D25" s="619" t="s">
        <v>1682</v>
      </c>
      <c r="E25" s="620" t="s">
        <v>1723</v>
      </c>
      <c r="F25" s="557" t="s">
        <v>1710</v>
      </c>
      <c r="G25" s="632">
        <v>60656.116190787725</v>
      </c>
      <c r="H25" s="249"/>
    </row>
    <row r="26" spans="2:8" ht="30" customHeight="1">
      <c r="B26" s="544">
        <v>21</v>
      </c>
      <c r="C26" s="619" t="s">
        <v>1724</v>
      </c>
      <c r="D26" s="619" t="s">
        <v>790</v>
      </c>
      <c r="E26" s="620" t="s">
        <v>1725</v>
      </c>
      <c r="F26" s="556" t="s">
        <v>1680</v>
      </c>
      <c r="G26" s="632">
        <v>12819.046190100027</v>
      </c>
      <c r="H26" s="249"/>
    </row>
    <row r="27" spans="2:8" ht="30" customHeight="1">
      <c r="B27" s="544">
        <v>22</v>
      </c>
      <c r="C27" s="619" t="s">
        <v>1726</v>
      </c>
      <c r="D27" s="619" t="s">
        <v>1682</v>
      </c>
      <c r="E27" s="620" t="s">
        <v>1727</v>
      </c>
      <c r="F27" s="556" t="s">
        <v>1680</v>
      </c>
      <c r="G27" s="632">
        <v>13563.748144777068</v>
      </c>
      <c r="H27" s="249"/>
    </row>
    <row r="28" spans="2:8" ht="30" customHeight="1">
      <c r="B28" s="544">
        <v>23</v>
      </c>
      <c r="C28" s="619" t="s">
        <v>1728</v>
      </c>
      <c r="D28" s="619" t="s">
        <v>1682</v>
      </c>
      <c r="E28" s="620" t="s">
        <v>1729</v>
      </c>
      <c r="F28" s="557" t="s">
        <v>1701</v>
      </c>
      <c r="G28" s="632">
        <v>240624.397618811</v>
      </c>
      <c r="H28" s="249"/>
    </row>
    <row r="29" spans="2:8" ht="30" customHeight="1">
      <c r="B29" s="544">
        <v>24</v>
      </c>
      <c r="C29" s="619" t="s">
        <v>1730</v>
      </c>
      <c r="D29" s="619" t="s">
        <v>1682</v>
      </c>
      <c r="E29" s="620" t="s">
        <v>1731</v>
      </c>
      <c r="F29" s="557" t="s">
        <v>1701</v>
      </c>
      <c r="G29" s="632">
        <v>244808.84497698914</v>
      </c>
      <c r="H29" s="249"/>
    </row>
    <row r="30" spans="2:8" ht="30" customHeight="1">
      <c r="B30" s="544">
        <v>25</v>
      </c>
      <c r="C30" s="619" t="s">
        <v>1732</v>
      </c>
      <c r="D30" s="619" t="s">
        <v>1682</v>
      </c>
      <c r="E30" s="620" t="s">
        <v>1733</v>
      </c>
      <c r="F30" s="556" t="s">
        <v>1680</v>
      </c>
      <c r="G30" s="632">
        <v>122278.97326473084</v>
      </c>
      <c r="H30" s="249"/>
    </row>
    <row r="31" spans="2:8" ht="30" customHeight="1">
      <c r="B31" s="544">
        <v>26</v>
      </c>
      <c r="C31" s="619" t="s">
        <v>1734</v>
      </c>
      <c r="D31" s="619" t="s">
        <v>1682</v>
      </c>
      <c r="E31" s="620" t="s">
        <v>1735</v>
      </c>
      <c r="F31" s="557" t="s">
        <v>1717</v>
      </c>
      <c r="G31" s="632">
        <v>149137.65376214529</v>
      </c>
      <c r="H31" s="249"/>
    </row>
    <row r="32" spans="2:8" ht="30" customHeight="1">
      <c r="B32" s="544">
        <v>27</v>
      </c>
      <c r="C32" s="619" t="s">
        <v>1736</v>
      </c>
      <c r="D32" s="619" t="s">
        <v>1682</v>
      </c>
      <c r="E32" s="620" t="s">
        <v>1737</v>
      </c>
      <c r="F32" s="556" t="s">
        <v>1680</v>
      </c>
      <c r="G32" s="632">
        <v>2728.3060655293193</v>
      </c>
      <c r="H32" s="249"/>
    </row>
    <row r="33" spans="2:8" ht="30" customHeight="1">
      <c r="B33" s="544">
        <v>28</v>
      </c>
      <c r="C33" s="619" t="s">
        <v>1738</v>
      </c>
      <c r="D33" s="619" t="s">
        <v>1682</v>
      </c>
      <c r="E33" s="620" t="s">
        <v>1739</v>
      </c>
      <c r="F33" s="557" t="s">
        <v>1740</v>
      </c>
      <c r="G33" s="632">
        <v>182466.83896153473</v>
      </c>
      <c r="H33" s="249"/>
    </row>
    <row r="34" spans="2:8" ht="30" customHeight="1">
      <c r="B34" s="544">
        <v>29</v>
      </c>
      <c r="C34" s="619" t="s">
        <v>1741</v>
      </c>
      <c r="D34" s="619" t="s">
        <v>1682</v>
      </c>
      <c r="E34" s="620" t="s">
        <v>1742</v>
      </c>
      <c r="F34" s="557" t="s">
        <v>1740</v>
      </c>
      <c r="G34" s="632">
        <v>194643.92152473587</v>
      </c>
      <c r="H34" s="249"/>
    </row>
    <row r="35" spans="2:8" ht="30" customHeight="1">
      <c r="B35" s="544">
        <v>30</v>
      </c>
      <c r="C35" s="619" t="s">
        <v>1743</v>
      </c>
      <c r="D35" s="619" t="s">
        <v>1682</v>
      </c>
      <c r="E35" s="620" t="s">
        <v>1744</v>
      </c>
      <c r="F35" s="557" t="s">
        <v>1740</v>
      </c>
      <c r="G35" s="632">
        <v>174508.31783605256</v>
      </c>
      <c r="H35" s="249"/>
    </row>
    <row r="36" spans="2:8" ht="30" customHeight="1">
      <c r="B36" s="544">
        <v>31</v>
      </c>
      <c r="C36" s="619" t="s">
        <v>1745</v>
      </c>
      <c r="D36" s="619" t="s">
        <v>1682</v>
      </c>
      <c r="E36" s="620" t="s">
        <v>1746</v>
      </c>
      <c r="F36" s="557" t="s">
        <v>1740</v>
      </c>
      <c r="G36" s="632">
        <v>15267.275185713683</v>
      </c>
      <c r="H36" s="249"/>
    </row>
    <row r="37" spans="2:8" ht="30" customHeight="1">
      <c r="B37" s="544">
        <v>32</v>
      </c>
      <c r="C37" s="619" t="s">
        <v>1747</v>
      </c>
      <c r="D37" s="619" t="s">
        <v>1682</v>
      </c>
      <c r="E37" s="620" t="s">
        <v>1748</v>
      </c>
      <c r="F37" s="557" t="s">
        <v>1740</v>
      </c>
      <c r="G37" s="632">
        <v>38020.040263908479</v>
      </c>
      <c r="H37" s="249"/>
    </row>
    <row r="38" spans="2:8" ht="30" customHeight="1">
      <c r="B38" s="544">
        <v>33</v>
      </c>
      <c r="C38" s="619" t="s">
        <v>1749</v>
      </c>
      <c r="D38" s="619" t="s">
        <v>1682</v>
      </c>
      <c r="E38" s="620" t="s">
        <v>1750</v>
      </c>
      <c r="F38" s="557" t="s">
        <v>1740</v>
      </c>
      <c r="G38" s="632">
        <v>16625.593789805705</v>
      </c>
      <c r="H38" s="249"/>
    </row>
    <row r="39" spans="2:8" ht="30" customHeight="1">
      <c r="B39" s="544">
        <v>34</v>
      </c>
      <c r="C39" s="619" t="s">
        <v>1751</v>
      </c>
      <c r="D39" s="619" t="s">
        <v>1682</v>
      </c>
      <c r="E39" s="620" t="s">
        <v>1752</v>
      </c>
      <c r="F39" s="557" t="s">
        <v>1740</v>
      </c>
      <c r="G39" s="632">
        <v>13134.98820886266</v>
      </c>
      <c r="H39" s="249"/>
    </row>
    <row r="40" spans="2:8" ht="30" customHeight="1">
      <c r="B40" s="544">
        <v>35</v>
      </c>
      <c r="C40" s="619" t="s">
        <v>1753</v>
      </c>
      <c r="D40" s="619" t="s">
        <v>1682</v>
      </c>
      <c r="E40" s="620" t="s">
        <v>1754</v>
      </c>
      <c r="F40" s="557" t="s">
        <v>1740</v>
      </c>
      <c r="G40" s="632">
        <v>223425.97371016064</v>
      </c>
      <c r="H40" s="249"/>
    </row>
    <row r="41" spans="2:8" ht="30" customHeight="1">
      <c r="B41" s="544">
        <v>36</v>
      </c>
      <c r="C41" s="619" t="s">
        <v>1755</v>
      </c>
      <c r="D41" s="619" t="s">
        <v>1682</v>
      </c>
      <c r="E41" s="620" t="s">
        <v>1756</v>
      </c>
      <c r="F41" s="557" t="s">
        <v>1740</v>
      </c>
      <c r="G41" s="632">
        <v>145332.21635458479</v>
      </c>
      <c r="H41" s="249"/>
    </row>
    <row r="42" spans="2:8" ht="30" customHeight="1">
      <c r="B42" s="544">
        <v>37</v>
      </c>
      <c r="C42" s="619" t="s">
        <v>1757</v>
      </c>
      <c r="D42" s="619" t="s">
        <v>1682</v>
      </c>
      <c r="E42" s="620" t="s">
        <v>1758</v>
      </c>
      <c r="F42" s="557" t="s">
        <v>1740</v>
      </c>
      <c r="G42" s="632">
        <v>115310.90529657365</v>
      </c>
      <c r="H42" s="249"/>
    </row>
    <row r="43" spans="2:8" ht="30" customHeight="1">
      <c r="B43" s="544">
        <v>38</v>
      </c>
      <c r="C43" s="619" t="s">
        <v>1759</v>
      </c>
      <c r="D43" s="619" t="s">
        <v>1682</v>
      </c>
      <c r="E43" s="620" t="s">
        <v>1760</v>
      </c>
      <c r="F43" s="556" t="s">
        <v>1680</v>
      </c>
      <c r="G43" s="632">
        <v>115014.24563360387</v>
      </c>
      <c r="H43" s="249"/>
    </row>
    <row r="44" spans="2:8" ht="30" customHeight="1">
      <c r="B44" s="544">
        <v>39</v>
      </c>
      <c r="C44" s="619" t="s">
        <v>1761</v>
      </c>
      <c r="D44" s="619" t="s">
        <v>1682</v>
      </c>
      <c r="E44" s="620" t="s">
        <v>1762</v>
      </c>
      <c r="F44" s="556" t="s">
        <v>1680</v>
      </c>
      <c r="G44" s="632">
        <v>114846.94843628253</v>
      </c>
      <c r="H44" s="249"/>
    </row>
    <row r="45" spans="2:8" ht="30" customHeight="1">
      <c r="B45" s="544">
        <v>40</v>
      </c>
      <c r="C45" s="619" t="s">
        <v>1763</v>
      </c>
      <c r="D45" s="619" t="s">
        <v>1682</v>
      </c>
      <c r="E45" s="621" t="s">
        <v>1764</v>
      </c>
      <c r="F45" s="556" t="s">
        <v>1680</v>
      </c>
      <c r="G45" s="632">
        <v>148197.35793604987</v>
      </c>
      <c r="H45" s="249"/>
    </row>
    <row r="46" spans="2:8" ht="30" customHeight="1">
      <c r="B46" s="544">
        <v>41</v>
      </c>
      <c r="C46" s="619" t="s">
        <v>1765</v>
      </c>
      <c r="D46" s="619" t="s">
        <v>1682</v>
      </c>
      <c r="E46" s="620" t="s">
        <v>1766</v>
      </c>
      <c r="F46" s="556" t="s">
        <v>1680</v>
      </c>
      <c r="G46" s="632">
        <v>10629.678482779003</v>
      </c>
      <c r="H46" s="249"/>
    </row>
    <row r="47" spans="2:8" ht="30" customHeight="1">
      <c r="B47" s="544">
        <v>42</v>
      </c>
      <c r="C47" s="619" t="s">
        <v>1767</v>
      </c>
      <c r="D47" s="619" t="s">
        <v>1682</v>
      </c>
      <c r="E47" s="620" t="s">
        <v>1768</v>
      </c>
      <c r="F47" s="556" t="s">
        <v>1680</v>
      </c>
      <c r="G47" s="632">
        <v>20027.044743426013</v>
      </c>
      <c r="H47" s="249"/>
    </row>
    <row r="48" spans="2:8" ht="30" customHeight="1">
      <c r="B48" s="544">
        <v>43</v>
      </c>
      <c r="C48" s="619" t="s">
        <v>1769</v>
      </c>
      <c r="D48" s="619" t="s">
        <v>1682</v>
      </c>
      <c r="E48" s="620" t="s">
        <v>1770</v>
      </c>
      <c r="F48" s="557" t="s">
        <v>1717</v>
      </c>
      <c r="G48" s="632">
        <v>5122.6693702787261</v>
      </c>
      <c r="H48" s="249"/>
    </row>
    <row r="49" spans="2:8" ht="30" customHeight="1">
      <c r="B49" s="544">
        <v>44</v>
      </c>
      <c r="C49" s="619" t="s">
        <v>1771</v>
      </c>
      <c r="D49" s="619" t="s">
        <v>1682</v>
      </c>
      <c r="E49" s="620" t="s">
        <v>1772</v>
      </c>
      <c r="F49" s="557" t="s">
        <v>1773</v>
      </c>
      <c r="G49" s="632">
        <v>5199.6687795230237</v>
      </c>
      <c r="H49" s="249"/>
    </row>
    <row r="50" spans="2:8" ht="30" customHeight="1">
      <c r="B50" s="544">
        <v>45</v>
      </c>
      <c r="C50" s="619" t="s">
        <v>1774</v>
      </c>
      <c r="D50" s="619" t="s">
        <v>1682</v>
      </c>
      <c r="E50" s="620" t="s">
        <v>1775</v>
      </c>
      <c r="F50" s="557" t="s">
        <v>1773</v>
      </c>
      <c r="G50" s="632">
        <v>5096.7036142421521</v>
      </c>
      <c r="H50" s="249"/>
    </row>
    <row r="51" spans="2:8" ht="30" customHeight="1">
      <c r="B51" s="544">
        <v>46</v>
      </c>
      <c r="C51" s="619" t="s">
        <v>1776</v>
      </c>
      <c r="D51" s="619" t="s">
        <v>1682</v>
      </c>
      <c r="E51" s="620" t="s">
        <v>1777</v>
      </c>
      <c r="F51" s="556" t="s">
        <v>1680</v>
      </c>
      <c r="G51" s="632">
        <v>179771.92074481156</v>
      </c>
      <c r="H51" s="249"/>
    </row>
    <row r="52" spans="2:8" ht="30" customHeight="1">
      <c r="B52" s="544">
        <v>47</v>
      </c>
      <c r="C52" s="619" t="s">
        <v>1778</v>
      </c>
      <c r="D52" s="619" t="s">
        <v>1682</v>
      </c>
      <c r="E52" s="620" t="s">
        <v>1779</v>
      </c>
      <c r="F52" s="556" t="s">
        <v>1680</v>
      </c>
      <c r="G52" s="632">
        <v>73924.809923113586</v>
      </c>
      <c r="H52" s="249"/>
    </row>
    <row r="53" spans="2:8" ht="30" customHeight="1">
      <c r="B53" s="544">
        <v>48</v>
      </c>
      <c r="C53" s="619" t="s">
        <v>1780</v>
      </c>
      <c r="D53" s="619" t="s">
        <v>1682</v>
      </c>
      <c r="E53" s="620" t="s">
        <v>1781</v>
      </c>
      <c r="F53" s="557" t="s">
        <v>1773</v>
      </c>
      <c r="G53" s="632">
        <v>190494.17331518661</v>
      </c>
      <c r="H53" s="249"/>
    </row>
    <row r="54" spans="2:8" ht="30" customHeight="1">
      <c r="B54" s="544">
        <v>49</v>
      </c>
      <c r="C54" s="619" t="s">
        <v>1782</v>
      </c>
      <c r="D54" s="619" t="s">
        <v>822</v>
      </c>
      <c r="E54" s="620" t="s">
        <v>1783</v>
      </c>
      <c r="F54" s="556" t="s">
        <v>1680</v>
      </c>
      <c r="G54" s="632">
        <v>235138.12062867937</v>
      </c>
      <c r="H54" s="249"/>
    </row>
    <row r="55" spans="2:8" ht="30" customHeight="1">
      <c r="B55" s="544">
        <v>50</v>
      </c>
      <c r="C55" s="619" t="s">
        <v>1784</v>
      </c>
      <c r="D55" s="619" t="s">
        <v>1682</v>
      </c>
      <c r="E55" s="620" t="s">
        <v>1785</v>
      </c>
      <c r="F55" s="556" t="s">
        <v>1680</v>
      </c>
      <c r="G55" s="632">
        <v>23724.634076661438</v>
      </c>
      <c r="H55" s="249"/>
    </row>
    <row r="56" spans="2:8" ht="30" customHeight="1">
      <c r="B56" s="544">
        <v>51</v>
      </c>
      <c r="C56" s="619" t="s">
        <v>1786</v>
      </c>
      <c r="D56" s="619" t="s">
        <v>1682</v>
      </c>
      <c r="E56" s="620" t="s">
        <v>1787</v>
      </c>
      <c r="F56" s="556" t="s">
        <v>1680</v>
      </c>
      <c r="G56" s="632">
        <v>292312.77097594924</v>
      </c>
      <c r="H56" s="249"/>
    </row>
    <row r="57" spans="2:8" ht="30" customHeight="1">
      <c r="B57" s="544">
        <v>52</v>
      </c>
      <c r="C57" s="619" t="s">
        <v>1788</v>
      </c>
      <c r="D57" s="619" t="s">
        <v>1682</v>
      </c>
      <c r="E57" s="620" t="s">
        <v>1789</v>
      </c>
      <c r="F57" s="556" t="s">
        <v>1680</v>
      </c>
      <c r="G57" s="632">
        <v>25399.096832213585</v>
      </c>
      <c r="H57" s="249"/>
    </row>
    <row r="58" spans="2:8" ht="30" customHeight="1">
      <c r="B58" s="544">
        <v>53</v>
      </c>
      <c r="C58" s="619" t="s">
        <v>1790</v>
      </c>
      <c r="D58" s="619" t="s">
        <v>1682</v>
      </c>
      <c r="E58" s="620" t="s">
        <v>1791</v>
      </c>
      <c r="F58" s="556" t="s">
        <v>1680</v>
      </c>
      <c r="G58" s="632">
        <v>165829.58564382649</v>
      </c>
      <c r="H58" s="249"/>
    </row>
    <row r="59" spans="2:8" ht="30" customHeight="1">
      <c r="B59" s="544">
        <v>54</v>
      </c>
      <c r="C59" s="619" t="s">
        <v>1792</v>
      </c>
      <c r="D59" s="619" t="s">
        <v>1682</v>
      </c>
      <c r="E59" s="620" t="s">
        <v>1793</v>
      </c>
      <c r="F59" s="556" t="s">
        <v>1680</v>
      </c>
      <c r="G59" s="632">
        <v>64422.124841698162</v>
      </c>
      <c r="H59" s="249"/>
    </row>
    <row r="60" spans="2:8" ht="30" customHeight="1">
      <c r="B60" s="544">
        <v>55</v>
      </c>
      <c r="C60" s="619" t="s">
        <v>1794</v>
      </c>
      <c r="D60" s="619" t="s">
        <v>1682</v>
      </c>
      <c r="E60" s="620" t="s">
        <v>1795</v>
      </c>
      <c r="F60" s="556" t="s">
        <v>1680</v>
      </c>
      <c r="G60" s="632">
        <v>20310.960479476704</v>
      </c>
      <c r="H60" s="249"/>
    </row>
    <row r="61" spans="2:8" ht="30" customHeight="1">
      <c r="B61" s="544">
        <v>56</v>
      </c>
      <c r="C61" s="619" t="s">
        <v>1796</v>
      </c>
      <c r="D61" s="619" t="s">
        <v>1682</v>
      </c>
      <c r="E61" s="620" t="s">
        <v>1797</v>
      </c>
      <c r="F61" s="556" t="s">
        <v>1680</v>
      </c>
      <c r="G61" s="632">
        <v>24646.504666931774</v>
      </c>
      <c r="H61" s="249"/>
    </row>
    <row r="62" spans="2:8" ht="30" customHeight="1">
      <c r="B62" s="544">
        <v>57</v>
      </c>
      <c r="C62" s="619" t="s">
        <v>1798</v>
      </c>
      <c r="D62" s="619" t="s">
        <v>1682</v>
      </c>
      <c r="E62" s="620" t="s">
        <v>1799</v>
      </c>
      <c r="F62" s="556" t="s">
        <v>1680</v>
      </c>
      <c r="G62" s="632">
        <v>31946.061413719512</v>
      </c>
      <c r="H62" s="249"/>
    </row>
    <row r="63" spans="2:8" ht="45" customHeight="1">
      <c r="B63" s="544">
        <v>58</v>
      </c>
      <c r="C63" s="619" t="s">
        <v>1800</v>
      </c>
      <c r="D63" s="619" t="s">
        <v>1682</v>
      </c>
      <c r="E63" s="620" t="s">
        <v>1801</v>
      </c>
      <c r="F63" s="556" t="s">
        <v>1680</v>
      </c>
      <c r="G63" s="632">
        <v>21672.606446826707</v>
      </c>
      <c r="H63" s="249"/>
    </row>
    <row r="64" spans="2:8" ht="30" customHeight="1">
      <c r="B64" s="544">
        <v>59</v>
      </c>
      <c r="C64" s="619" t="s">
        <v>1802</v>
      </c>
      <c r="D64" s="619" t="s">
        <v>1682</v>
      </c>
      <c r="E64" s="620" t="s">
        <v>1803</v>
      </c>
      <c r="F64" s="556" t="s">
        <v>1680</v>
      </c>
      <c r="G64" s="632">
        <v>144573.72208395411</v>
      </c>
      <c r="H64" s="249"/>
    </row>
    <row r="65" spans="2:8" ht="30" customHeight="1">
      <c r="B65" s="544">
        <v>60</v>
      </c>
      <c r="C65" s="619" t="s">
        <v>1804</v>
      </c>
      <c r="D65" s="619" t="s">
        <v>1682</v>
      </c>
      <c r="E65" s="620" t="s">
        <v>1805</v>
      </c>
      <c r="F65" s="556" t="s">
        <v>1680</v>
      </c>
      <c r="G65" s="632">
        <v>27932.074776692636</v>
      </c>
      <c r="H65" s="249"/>
    </row>
    <row r="66" spans="2:8" ht="30" customHeight="1">
      <c r="B66" s="544">
        <v>61</v>
      </c>
      <c r="C66" s="619" t="s">
        <v>1806</v>
      </c>
      <c r="D66" s="619" t="s">
        <v>1682</v>
      </c>
      <c r="E66" s="620" t="s">
        <v>1807</v>
      </c>
      <c r="F66" s="557" t="s">
        <v>1688</v>
      </c>
      <c r="G66" s="632">
        <v>2167.6106341352265</v>
      </c>
      <c r="H66" s="249"/>
    </row>
    <row r="67" spans="2:8" ht="30" customHeight="1">
      <c r="B67" s="544">
        <v>62</v>
      </c>
      <c r="C67" s="619" t="s">
        <v>1808</v>
      </c>
      <c r="D67" s="619" t="s">
        <v>1682</v>
      </c>
      <c r="E67" s="620" t="s">
        <v>1809</v>
      </c>
      <c r="F67" s="557" t="s">
        <v>1688</v>
      </c>
      <c r="G67" s="632">
        <v>1306.0125156711711</v>
      </c>
      <c r="H67" s="249"/>
    </row>
    <row r="68" spans="2:8" ht="30" customHeight="1">
      <c r="B68" s="544">
        <v>63</v>
      </c>
      <c r="C68" s="619" t="s">
        <v>1810</v>
      </c>
      <c r="D68" s="619" t="s">
        <v>1682</v>
      </c>
      <c r="E68" s="620" t="s">
        <v>1811</v>
      </c>
      <c r="F68" s="557" t="s">
        <v>1688</v>
      </c>
      <c r="G68" s="632">
        <v>2346.3374607347769</v>
      </c>
      <c r="H68" s="249"/>
    </row>
    <row r="69" spans="2:8" ht="30" customHeight="1">
      <c r="B69" s="544">
        <v>64</v>
      </c>
      <c r="C69" s="619" t="s">
        <v>1812</v>
      </c>
      <c r="D69" s="619" t="s">
        <v>1682</v>
      </c>
      <c r="E69" s="620" t="s">
        <v>1813</v>
      </c>
      <c r="F69" s="557" t="s">
        <v>1688</v>
      </c>
      <c r="G69" s="632">
        <v>2277.7710061277803</v>
      </c>
      <c r="H69" s="249"/>
    </row>
    <row r="70" spans="2:8" ht="30" customHeight="1">
      <c r="B70" s="544">
        <v>65</v>
      </c>
      <c r="C70" s="619" t="s">
        <v>1814</v>
      </c>
      <c r="D70" s="619" t="s">
        <v>1682</v>
      </c>
      <c r="E70" s="620" t="s">
        <v>1815</v>
      </c>
      <c r="F70" s="557" t="s">
        <v>1688</v>
      </c>
      <c r="G70" s="632">
        <v>1472.3839984449628</v>
      </c>
      <c r="H70" s="249"/>
    </row>
    <row r="71" spans="2:8" ht="30" customHeight="1">
      <c r="B71" s="544">
        <v>66</v>
      </c>
      <c r="C71" s="619" t="s">
        <v>1816</v>
      </c>
      <c r="D71" s="619" t="s">
        <v>1682</v>
      </c>
      <c r="E71" s="620" t="s">
        <v>1817</v>
      </c>
      <c r="F71" s="557" t="s">
        <v>1688</v>
      </c>
      <c r="G71" s="632">
        <v>3736.2151738480993</v>
      </c>
      <c r="H71" s="249"/>
    </row>
    <row r="72" spans="2:8" ht="30" customHeight="1">
      <c r="B72" s="544">
        <v>67</v>
      </c>
      <c r="C72" s="619" t="s">
        <v>1818</v>
      </c>
      <c r="D72" s="619" t="s">
        <v>1682</v>
      </c>
      <c r="E72" s="620" t="s">
        <v>1819</v>
      </c>
      <c r="F72" s="557" t="s">
        <v>1688</v>
      </c>
      <c r="G72" s="632">
        <v>7272.1393290763108</v>
      </c>
      <c r="H72" s="249"/>
    </row>
    <row r="73" spans="2:8" ht="30" customHeight="1">
      <c r="B73" s="544">
        <v>68</v>
      </c>
      <c r="C73" s="619" t="s">
        <v>1820</v>
      </c>
      <c r="D73" s="619" t="s">
        <v>1821</v>
      </c>
      <c r="E73" s="620" t="s">
        <v>1822</v>
      </c>
      <c r="F73" s="557" t="s">
        <v>1688</v>
      </c>
      <c r="G73" s="632">
        <v>7699.6181172850966</v>
      </c>
      <c r="H73" s="249"/>
    </row>
    <row r="74" spans="2:8" ht="30" customHeight="1">
      <c r="B74" s="544">
        <v>69</v>
      </c>
      <c r="C74" s="619" t="s">
        <v>1823</v>
      </c>
      <c r="D74" s="619" t="s">
        <v>878</v>
      </c>
      <c r="E74" s="620" t="s">
        <v>1824</v>
      </c>
      <c r="F74" s="557" t="s">
        <v>1688</v>
      </c>
      <c r="G74" s="632">
        <v>1392.2252989624722</v>
      </c>
      <c r="H74" s="249"/>
    </row>
    <row r="75" spans="2:8" ht="30" customHeight="1">
      <c r="B75" s="544">
        <v>70</v>
      </c>
      <c r="C75" s="619" t="s">
        <v>1825</v>
      </c>
      <c r="D75" s="619" t="s">
        <v>1682</v>
      </c>
      <c r="E75" s="620" t="s">
        <v>1826</v>
      </c>
      <c r="F75" s="557" t="s">
        <v>1717</v>
      </c>
      <c r="G75" s="632">
        <v>629145.32218510739</v>
      </c>
      <c r="H75" s="249"/>
    </row>
    <row r="76" spans="2:8" ht="51.75" customHeight="1">
      <c r="B76" s="544">
        <v>71</v>
      </c>
      <c r="C76" s="619" t="s">
        <v>1827</v>
      </c>
      <c r="D76" s="619" t="s">
        <v>1682</v>
      </c>
      <c r="E76" s="620" t="s">
        <v>1828</v>
      </c>
      <c r="F76" s="557" t="s">
        <v>1717</v>
      </c>
      <c r="G76" s="632">
        <v>396452.82539781369</v>
      </c>
      <c r="H76" s="249"/>
    </row>
    <row r="77" spans="2:8" ht="30" customHeight="1">
      <c r="B77" s="544">
        <v>72</v>
      </c>
      <c r="C77" s="619" t="s">
        <v>1829</v>
      </c>
      <c r="D77" s="619" t="s">
        <v>1682</v>
      </c>
      <c r="E77" s="620" t="s">
        <v>1830</v>
      </c>
      <c r="F77" s="557" t="s">
        <v>1717</v>
      </c>
      <c r="G77" s="632">
        <v>622672.4214972331</v>
      </c>
      <c r="H77" s="249"/>
    </row>
    <row r="78" spans="2:8" ht="30" customHeight="1">
      <c r="B78" s="544">
        <v>73</v>
      </c>
      <c r="C78" s="619" t="s">
        <v>1831</v>
      </c>
      <c r="D78" s="619" t="s">
        <v>1682</v>
      </c>
      <c r="E78" s="620" t="s">
        <v>1832</v>
      </c>
      <c r="F78" s="556" t="s">
        <v>1680</v>
      </c>
      <c r="G78" s="632">
        <v>275564.89231402607</v>
      </c>
      <c r="H78" s="249"/>
    </row>
    <row r="79" spans="2:8" ht="30" customHeight="1">
      <c r="B79" s="544">
        <v>74</v>
      </c>
      <c r="C79" s="619" t="s">
        <v>1833</v>
      </c>
      <c r="D79" s="619" t="s">
        <v>1682</v>
      </c>
      <c r="E79" s="620" t="s">
        <v>1834</v>
      </c>
      <c r="F79" s="557" t="s">
        <v>1773</v>
      </c>
      <c r="G79" s="632">
        <v>240905.86017893234</v>
      </c>
      <c r="H79" s="249"/>
    </row>
    <row r="80" spans="2:8" ht="30" customHeight="1">
      <c r="B80" s="544">
        <v>75</v>
      </c>
      <c r="C80" s="619" t="s">
        <v>1835</v>
      </c>
      <c r="D80" s="619" t="s">
        <v>1682</v>
      </c>
      <c r="E80" s="620" t="s">
        <v>1836</v>
      </c>
      <c r="F80" s="557" t="s">
        <v>1773</v>
      </c>
      <c r="G80" s="632">
        <v>290845.67905039684</v>
      </c>
      <c r="H80" s="249"/>
    </row>
    <row r="81" spans="2:8" ht="30" customHeight="1">
      <c r="B81" s="544">
        <v>76</v>
      </c>
      <c r="C81" s="619" t="s">
        <v>1837</v>
      </c>
      <c r="D81" s="619" t="s">
        <v>1682</v>
      </c>
      <c r="E81" s="620" t="s">
        <v>1838</v>
      </c>
      <c r="F81" s="557" t="s">
        <v>1773</v>
      </c>
      <c r="G81" s="632">
        <v>598682.10481729987</v>
      </c>
      <c r="H81" s="249"/>
    </row>
    <row r="82" spans="2:8" ht="30" customHeight="1">
      <c r="B82" s="544">
        <v>77</v>
      </c>
      <c r="C82" s="619" t="s">
        <v>1839</v>
      </c>
      <c r="D82" s="619" t="s">
        <v>1682</v>
      </c>
      <c r="E82" s="620" t="s">
        <v>1840</v>
      </c>
      <c r="F82" s="557" t="s">
        <v>1773</v>
      </c>
      <c r="G82" s="632">
        <v>248530.17753073596</v>
      </c>
      <c r="H82" s="249"/>
    </row>
    <row r="83" spans="2:8" ht="30" customHeight="1">
      <c r="B83" s="544">
        <v>78</v>
      </c>
      <c r="C83" s="619" t="s">
        <v>1841</v>
      </c>
      <c r="D83" s="619" t="s">
        <v>1682</v>
      </c>
      <c r="E83" s="620" t="s">
        <v>1842</v>
      </c>
      <c r="F83" s="556" t="s">
        <v>1680</v>
      </c>
      <c r="G83" s="632">
        <v>8510.4555353958858</v>
      </c>
      <c r="H83" s="249"/>
    </row>
    <row r="84" spans="2:8" ht="30" customHeight="1">
      <c r="B84" s="544">
        <v>79</v>
      </c>
      <c r="C84" s="619" t="s">
        <v>1843</v>
      </c>
      <c r="D84" s="619" t="s">
        <v>1682</v>
      </c>
      <c r="E84" s="620" t="s">
        <v>1844</v>
      </c>
      <c r="F84" s="556" t="s">
        <v>1680</v>
      </c>
      <c r="G84" s="632">
        <v>102129.50073190582</v>
      </c>
      <c r="H84" s="249"/>
    </row>
    <row r="85" spans="2:8" ht="30" customHeight="1">
      <c r="B85" s="544">
        <v>80</v>
      </c>
      <c r="C85" s="619" t="s">
        <v>1845</v>
      </c>
      <c r="D85" s="619" t="s">
        <v>1682</v>
      </c>
      <c r="E85" s="620" t="s">
        <v>1846</v>
      </c>
      <c r="F85" s="556" t="s">
        <v>1680</v>
      </c>
      <c r="G85" s="632">
        <v>2383324.4015789432</v>
      </c>
      <c r="H85" s="249"/>
    </row>
    <row r="86" spans="2:8" ht="30" customHeight="1">
      <c r="B86" s="544">
        <v>81</v>
      </c>
      <c r="C86" s="619" t="s">
        <v>1847</v>
      </c>
      <c r="D86" s="619" t="s">
        <v>1682</v>
      </c>
      <c r="E86" s="620" t="s">
        <v>1848</v>
      </c>
      <c r="F86" s="556" t="s">
        <v>1680</v>
      </c>
      <c r="G86" s="632">
        <v>363917.90650684747</v>
      </c>
      <c r="H86" s="249"/>
    </row>
    <row r="87" spans="2:8" ht="30" customHeight="1">
      <c r="B87" s="544">
        <v>82</v>
      </c>
      <c r="C87" s="619" t="s">
        <v>1849</v>
      </c>
      <c r="D87" s="619" t="s">
        <v>1682</v>
      </c>
      <c r="E87" s="620" t="s">
        <v>1850</v>
      </c>
      <c r="F87" s="556" t="s">
        <v>1680</v>
      </c>
      <c r="G87" s="632">
        <v>65352.444635130407</v>
      </c>
      <c r="H87" s="249"/>
    </row>
    <row r="88" spans="2:8" ht="30" customHeight="1">
      <c r="B88" s="544">
        <v>83</v>
      </c>
      <c r="C88" s="619" t="s">
        <v>1851</v>
      </c>
      <c r="D88" s="619" t="s">
        <v>1682</v>
      </c>
      <c r="E88" s="620" t="s">
        <v>1852</v>
      </c>
      <c r="F88" s="556" t="s">
        <v>1680</v>
      </c>
      <c r="G88" s="632">
        <v>64699.225419300958</v>
      </c>
      <c r="H88" s="249"/>
    </row>
    <row r="89" spans="2:8" ht="30" customHeight="1">
      <c r="B89" s="544">
        <v>84</v>
      </c>
      <c r="C89" s="619" t="s">
        <v>1853</v>
      </c>
      <c r="D89" s="619" t="s">
        <v>1682</v>
      </c>
      <c r="E89" s="620" t="s">
        <v>1854</v>
      </c>
      <c r="F89" s="557" t="s">
        <v>1688</v>
      </c>
      <c r="G89" s="632">
        <v>11936.496776514739</v>
      </c>
      <c r="H89" s="249"/>
    </row>
    <row r="90" spans="2:8" ht="30" customHeight="1">
      <c r="B90" s="544">
        <v>85</v>
      </c>
      <c r="C90" s="619" t="s">
        <v>1855</v>
      </c>
      <c r="D90" s="619" t="s">
        <v>1682</v>
      </c>
      <c r="E90" s="620" t="s">
        <v>1856</v>
      </c>
      <c r="F90" s="557" t="s">
        <v>1701</v>
      </c>
      <c r="G90" s="632">
        <v>141237.19194815803</v>
      </c>
      <c r="H90" s="249"/>
    </row>
    <row r="91" spans="2:8" ht="30" customHeight="1">
      <c r="B91" s="544">
        <v>86</v>
      </c>
      <c r="C91" s="619" t="s">
        <v>1857</v>
      </c>
      <c r="D91" s="619" t="s">
        <v>1682</v>
      </c>
      <c r="E91" s="620" t="s">
        <v>1858</v>
      </c>
      <c r="F91" s="556" t="s">
        <v>1680</v>
      </c>
      <c r="G91" s="632">
        <v>124577.27856387506</v>
      </c>
      <c r="H91" s="249"/>
    </row>
    <row r="92" spans="2:8" ht="30" customHeight="1">
      <c r="B92" s="544">
        <v>87</v>
      </c>
      <c r="C92" s="619" t="s">
        <v>1859</v>
      </c>
      <c r="D92" s="619" t="s">
        <v>1682</v>
      </c>
      <c r="E92" s="620" t="s">
        <v>1860</v>
      </c>
      <c r="F92" s="556" t="s">
        <v>1680</v>
      </c>
      <c r="G92" s="632">
        <v>12001.616589751276</v>
      </c>
      <c r="H92" s="249"/>
    </row>
    <row r="93" spans="2:8" ht="30" customHeight="1">
      <c r="B93" s="544">
        <v>88</v>
      </c>
      <c r="C93" s="619" t="s">
        <v>1861</v>
      </c>
      <c r="D93" s="619" t="s">
        <v>1682</v>
      </c>
      <c r="E93" s="620" t="s">
        <v>1862</v>
      </c>
      <c r="F93" s="556" t="s">
        <v>1680</v>
      </c>
      <c r="G93" s="632">
        <v>14823.479912834742</v>
      </c>
      <c r="H93" s="249"/>
    </row>
    <row r="94" spans="2:8" ht="30" customHeight="1">
      <c r="B94" s="544">
        <v>89</v>
      </c>
      <c r="C94" s="619" t="s">
        <v>1863</v>
      </c>
      <c r="D94" s="619" t="s">
        <v>1682</v>
      </c>
      <c r="E94" s="620" t="s">
        <v>1864</v>
      </c>
      <c r="F94" s="556" t="s">
        <v>1680</v>
      </c>
      <c r="G94" s="632">
        <v>40559.373324876957</v>
      </c>
      <c r="H94" s="249"/>
    </row>
    <row r="95" spans="2:8" ht="30" customHeight="1">
      <c r="B95" s="544">
        <v>90</v>
      </c>
      <c r="C95" s="619" t="s">
        <v>1865</v>
      </c>
      <c r="D95" s="619" t="s">
        <v>1682</v>
      </c>
      <c r="E95" s="621" t="s">
        <v>1866</v>
      </c>
      <c r="F95" s="557" t="s">
        <v>1740</v>
      </c>
      <c r="G95" s="632">
        <v>292985.64603273588</v>
      </c>
      <c r="H95" s="249"/>
    </row>
    <row r="96" spans="2:8" ht="30" customHeight="1">
      <c r="B96" s="544">
        <v>91</v>
      </c>
      <c r="C96" s="619" t="s">
        <v>1867</v>
      </c>
      <c r="D96" s="619" t="s">
        <v>1682</v>
      </c>
      <c r="E96" s="621" t="s">
        <v>1868</v>
      </c>
      <c r="F96" s="557" t="s">
        <v>1740</v>
      </c>
      <c r="G96" s="632">
        <v>260975.30314441025</v>
      </c>
      <c r="H96" s="249"/>
    </row>
    <row r="97" spans="2:8" ht="30" customHeight="1">
      <c r="B97" s="544">
        <v>92</v>
      </c>
      <c r="C97" s="619" t="s">
        <v>1869</v>
      </c>
      <c r="D97" s="619" t="s">
        <v>1682</v>
      </c>
      <c r="E97" s="620" t="s">
        <v>1870</v>
      </c>
      <c r="F97" s="556" t="s">
        <v>1680</v>
      </c>
      <c r="G97" s="632">
        <v>9939.1049230176086</v>
      </c>
      <c r="H97" s="249"/>
    </row>
    <row r="98" spans="2:8" ht="30" customHeight="1">
      <c r="B98" s="544">
        <v>93</v>
      </c>
      <c r="C98" s="619" t="s">
        <v>1871</v>
      </c>
      <c r="D98" s="619" t="s">
        <v>1682</v>
      </c>
      <c r="E98" s="620" t="s">
        <v>1872</v>
      </c>
      <c r="F98" s="556" t="s">
        <v>1680</v>
      </c>
      <c r="G98" s="632">
        <v>22757.717524997828</v>
      </c>
      <c r="H98" s="249"/>
    </row>
    <row r="99" spans="2:8" ht="30" customHeight="1">
      <c r="B99" s="544">
        <v>94</v>
      </c>
      <c r="C99" s="619" t="s">
        <v>1873</v>
      </c>
      <c r="D99" s="619" t="s">
        <v>1682</v>
      </c>
      <c r="E99" s="622" t="s">
        <v>1874</v>
      </c>
      <c r="F99" s="556" t="s">
        <v>1680</v>
      </c>
      <c r="G99" s="632">
        <v>432398.85358963761</v>
      </c>
      <c r="H99" s="249"/>
    </row>
    <row r="100" spans="2:8" ht="30" customHeight="1">
      <c r="B100" s="544">
        <v>95</v>
      </c>
      <c r="C100" s="619" t="s">
        <v>1875</v>
      </c>
      <c r="D100" s="619" t="s">
        <v>1682</v>
      </c>
      <c r="E100" s="620" t="s">
        <v>1876</v>
      </c>
      <c r="F100" s="557" t="s">
        <v>1701</v>
      </c>
      <c r="G100" s="632">
        <v>436620.80915731814</v>
      </c>
      <c r="H100" s="249"/>
    </row>
    <row r="101" spans="2:8" ht="30" customHeight="1">
      <c r="B101" s="544">
        <v>96</v>
      </c>
      <c r="C101" s="619" t="s">
        <v>1877</v>
      </c>
      <c r="D101" s="619" t="s">
        <v>1682</v>
      </c>
      <c r="E101" s="620" t="s">
        <v>1878</v>
      </c>
      <c r="F101" s="556" t="s">
        <v>1680</v>
      </c>
      <c r="G101" s="632">
        <v>187.23669077161995</v>
      </c>
      <c r="H101" s="249"/>
    </row>
    <row r="102" spans="2:8" ht="30" customHeight="1">
      <c r="B102" s="544">
        <v>97</v>
      </c>
      <c r="C102" s="619" t="s">
        <v>1879</v>
      </c>
      <c r="D102" s="619" t="s">
        <v>1682</v>
      </c>
      <c r="E102" s="620" t="s">
        <v>1880</v>
      </c>
      <c r="F102" s="556" t="s">
        <v>1680</v>
      </c>
      <c r="G102" s="632">
        <v>959627.28392544086</v>
      </c>
      <c r="H102" s="249"/>
    </row>
    <row r="103" spans="2:8" ht="30" customHeight="1">
      <c r="B103" s="544">
        <v>98</v>
      </c>
      <c r="C103" s="619" t="s">
        <v>1881</v>
      </c>
      <c r="D103" s="619" t="s">
        <v>1682</v>
      </c>
      <c r="E103" s="620" t="s">
        <v>1882</v>
      </c>
      <c r="F103" s="557" t="s">
        <v>1717</v>
      </c>
      <c r="G103" s="632">
        <v>944206.4870941058</v>
      </c>
      <c r="H103" s="249"/>
    </row>
    <row r="104" spans="2:8" ht="30" customHeight="1">
      <c r="B104" s="544">
        <v>99</v>
      </c>
      <c r="C104" s="619" t="s">
        <v>1883</v>
      </c>
      <c r="D104" s="619" t="s">
        <v>1682</v>
      </c>
      <c r="E104" s="620" t="s">
        <v>1884</v>
      </c>
      <c r="F104" s="557" t="s">
        <v>1717</v>
      </c>
      <c r="G104" s="632">
        <v>921818.04821016372</v>
      </c>
      <c r="H104" s="249"/>
    </row>
    <row r="105" spans="2:8" ht="30" customHeight="1">
      <c r="B105" s="544">
        <v>100</v>
      </c>
      <c r="C105" s="619" t="s">
        <v>1885</v>
      </c>
      <c r="D105" s="619" t="s">
        <v>1682</v>
      </c>
      <c r="E105" s="620" t="s">
        <v>1886</v>
      </c>
      <c r="F105" s="557" t="s">
        <v>1717</v>
      </c>
      <c r="G105" s="632">
        <v>489217.02713086182</v>
      </c>
      <c r="H105" s="249"/>
    </row>
    <row r="106" spans="2:8" ht="30" customHeight="1">
      <c r="B106" s="544">
        <v>101</v>
      </c>
      <c r="C106" s="619" t="s">
        <v>1887</v>
      </c>
      <c r="D106" s="619" t="s">
        <v>1682</v>
      </c>
      <c r="E106" s="620" t="s">
        <v>1888</v>
      </c>
      <c r="F106" s="557" t="s">
        <v>1688</v>
      </c>
      <c r="G106" s="632">
        <v>223728.96212501239</v>
      </c>
      <c r="H106" s="249"/>
    </row>
    <row r="107" spans="2:8" ht="30" customHeight="1">
      <c r="B107" s="544">
        <v>102</v>
      </c>
      <c r="C107" s="619" t="s">
        <v>1889</v>
      </c>
      <c r="D107" s="619" t="s">
        <v>1682</v>
      </c>
      <c r="E107" s="620" t="s">
        <v>1890</v>
      </c>
      <c r="F107" s="556" t="s">
        <v>1680</v>
      </c>
      <c r="G107" s="632">
        <v>17383.576402743434</v>
      </c>
      <c r="H107" s="249"/>
    </row>
    <row r="108" spans="2:8" ht="30" customHeight="1">
      <c r="B108" s="544">
        <v>103</v>
      </c>
      <c r="C108" s="619" t="s">
        <v>1891</v>
      </c>
      <c r="D108" s="619" t="s">
        <v>1682</v>
      </c>
      <c r="E108" s="620" t="s">
        <v>1892</v>
      </c>
      <c r="F108" s="557" t="s">
        <v>1717</v>
      </c>
      <c r="G108" s="632">
        <v>622123.47900554282</v>
      </c>
      <c r="H108" s="249"/>
    </row>
    <row r="109" spans="2:8" ht="30" customHeight="1">
      <c r="B109" s="544">
        <v>104</v>
      </c>
      <c r="C109" s="619" t="s">
        <v>1893</v>
      </c>
      <c r="D109" s="619" t="s">
        <v>1682</v>
      </c>
      <c r="E109" s="620" t="s">
        <v>1894</v>
      </c>
      <c r="F109" s="556" t="s">
        <v>1680</v>
      </c>
      <c r="G109" s="632">
        <v>820621.86105934833</v>
      </c>
      <c r="H109" s="249"/>
    </row>
    <row r="110" spans="2:8" ht="30" customHeight="1">
      <c r="B110" s="544">
        <v>105</v>
      </c>
      <c r="C110" s="619" t="s">
        <v>1895</v>
      </c>
      <c r="D110" s="619" t="s">
        <v>1682</v>
      </c>
      <c r="E110" s="620" t="s">
        <v>1896</v>
      </c>
      <c r="F110" s="557" t="s">
        <v>1773</v>
      </c>
      <c r="G110" s="632">
        <v>425481.67859973537</v>
      </c>
      <c r="H110" s="249"/>
    </row>
    <row r="111" spans="2:8" ht="30" customHeight="1">
      <c r="B111" s="544">
        <v>106</v>
      </c>
      <c r="C111" s="619" t="s">
        <v>1897</v>
      </c>
      <c r="D111" s="619" t="s">
        <v>1682</v>
      </c>
      <c r="E111" s="620" t="s">
        <v>1898</v>
      </c>
      <c r="F111" s="556" t="s">
        <v>1680</v>
      </c>
      <c r="G111" s="632">
        <v>6122.788004928424</v>
      </c>
      <c r="H111" s="249"/>
    </row>
    <row r="112" spans="2:8" ht="30" customHeight="1">
      <c r="B112" s="544">
        <v>107</v>
      </c>
      <c r="C112" s="619" t="s">
        <v>1899</v>
      </c>
      <c r="D112" s="619" t="s">
        <v>1682</v>
      </c>
      <c r="E112" s="620" t="s">
        <v>1900</v>
      </c>
      <c r="F112" s="556" t="s">
        <v>1680</v>
      </c>
      <c r="G112" s="632">
        <v>253381.1307212181</v>
      </c>
      <c r="H112" s="249"/>
    </row>
    <row r="113" spans="2:8" ht="30" customHeight="1">
      <c r="B113" s="544">
        <v>108</v>
      </c>
      <c r="C113" s="619" t="s">
        <v>1901</v>
      </c>
      <c r="D113" s="619" t="s">
        <v>1682</v>
      </c>
      <c r="E113" s="620" t="s">
        <v>1902</v>
      </c>
      <c r="F113" s="557" t="s">
        <v>1717</v>
      </c>
      <c r="G113" s="632">
        <v>777915.57327742153</v>
      </c>
      <c r="H113" s="249"/>
    </row>
    <row r="114" spans="2:8" ht="30" customHeight="1">
      <c r="B114" s="544">
        <v>109</v>
      </c>
      <c r="C114" s="619" t="s">
        <v>1903</v>
      </c>
      <c r="D114" s="619" t="s">
        <v>1682</v>
      </c>
      <c r="E114" s="620" t="s">
        <v>1904</v>
      </c>
      <c r="F114" s="557" t="s">
        <v>1688</v>
      </c>
      <c r="G114" s="632">
        <v>13700.259354363299</v>
      </c>
      <c r="H114" s="249"/>
    </row>
    <row r="115" spans="2:8" ht="30" customHeight="1">
      <c r="B115" s="544">
        <v>110</v>
      </c>
      <c r="C115" s="619" t="s">
        <v>1905</v>
      </c>
      <c r="D115" s="619" t="s">
        <v>1682</v>
      </c>
      <c r="E115" s="620" t="s">
        <v>1906</v>
      </c>
      <c r="F115" s="557" t="s">
        <v>1701</v>
      </c>
      <c r="G115" s="632">
        <v>189536.43759358695</v>
      </c>
      <c r="H115" s="249"/>
    </row>
    <row r="116" spans="2:8" ht="30" customHeight="1">
      <c r="B116" s="544">
        <v>111</v>
      </c>
      <c r="C116" s="619" t="s">
        <v>1907</v>
      </c>
      <c r="D116" s="619" t="s">
        <v>1682</v>
      </c>
      <c r="E116" s="620" t="s">
        <v>1908</v>
      </c>
      <c r="F116" s="557" t="s">
        <v>1701</v>
      </c>
      <c r="G116" s="632">
        <v>252458.13831387914</v>
      </c>
      <c r="H116" s="249"/>
    </row>
    <row r="117" spans="2:8" ht="30" customHeight="1">
      <c r="B117" s="544">
        <v>112</v>
      </c>
      <c r="C117" s="619" t="s">
        <v>1909</v>
      </c>
      <c r="D117" s="619" t="s">
        <v>1682</v>
      </c>
      <c r="E117" s="620" t="s">
        <v>1910</v>
      </c>
      <c r="F117" s="557" t="s">
        <v>1701</v>
      </c>
      <c r="G117" s="632">
        <v>190293.9538806745</v>
      </c>
      <c r="H117" s="249"/>
    </row>
    <row r="118" spans="2:8" ht="30" customHeight="1">
      <c r="B118" s="544">
        <v>113</v>
      </c>
      <c r="C118" s="619" t="s">
        <v>1911</v>
      </c>
      <c r="D118" s="619" t="s">
        <v>1682</v>
      </c>
      <c r="E118" s="620" t="s">
        <v>1912</v>
      </c>
      <c r="F118" s="557" t="s">
        <v>1701</v>
      </c>
      <c r="G118" s="632">
        <v>230726.45721935848</v>
      </c>
      <c r="H118" s="249"/>
    </row>
    <row r="119" spans="2:8" ht="30" customHeight="1">
      <c r="B119" s="544">
        <v>114</v>
      </c>
      <c r="C119" s="619" t="s">
        <v>1913</v>
      </c>
      <c r="D119" s="619" t="s">
        <v>1682</v>
      </c>
      <c r="E119" s="620" t="s">
        <v>1914</v>
      </c>
      <c r="F119" s="557" t="s">
        <v>1701</v>
      </c>
      <c r="G119" s="632">
        <v>310243.24065297935</v>
      </c>
      <c r="H119" s="249"/>
    </row>
    <row r="120" spans="2:8" ht="30" customHeight="1">
      <c r="B120" s="544">
        <v>115</v>
      </c>
      <c r="C120" s="619" t="s">
        <v>1915</v>
      </c>
      <c r="D120" s="619" t="s">
        <v>1682</v>
      </c>
      <c r="E120" s="620" t="s">
        <v>1916</v>
      </c>
      <c r="F120" s="557" t="s">
        <v>1701</v>
      </c>
      <c r="G120" s="632">
        <v>256720.80379262587</v>
      </c>
      <c r="H120" s="249"/>
    </row>
    <row r="121" spans="2:8" ht="30" customHeight="1">
      <c r="B121" s="544">
        <v>116</v>
      </c>
      <c r="C121" s="619" t="s">
        <v>1917</v>
      </c>
      <c r="D121" s="619" t="s">
        <v>1682</v>
      </c>
      <c r="E121" s="620" t="s">
        <v>1918</v>
      </c>
      <c r="F121" s="557" t="s">
        <v>1701</v>
      </c>
      <c r="G121" s="632">
        <v>215188.18638297505</v>
      </c>
      <c r="H121" s="249"/>
    </row>
    <row r="122" spans="2:8" ht="30" customHeight="1">
      <c r="B122" s="544">
        <v>117</v>
      </c>
      <c r="C122" s="619" t="s">
        <v>1919</v>
      </c>
      <c r="D122" s="619" t="s">
        <v>1682</v>
      </c>
      <c r="E122" s="620" t="s">
        <v>1920</v>
      </c>
      <c r="F122" s="557" t="s">
        <v>1717</v>
      </c>
      <c r="G122" s="632">
        <v>8591.5757595589039</v>
      </c>
      <c r="H122" s="249"/>
    </row>
    <row r="123" spans="2:8" ht="30" customHeight="1">
      <c r="B123" s="544">
        <v>118</v>
      </c>
      <c r="C123" s="619" t="s">
        <v>1921</v>
      </c>
      <c r="D123" s="619" t="s">
        <v>1682</v>
      </c>
      <c r="E123" s="620" t="s">
        <v>1922</v>
      </c>
      <c r="F123" s="556" t="s">
        <v>1680</v>
      </c>
      <c r="G123" s="632">
        <v>171792.56098487915</v>
      </c>
      <c r="H123" s="249"/>
    </row>
    <row r="124" spans="2:8" ht="30" customHeight="1">
      <c r="B124" s="544">
        <v>119</v>
      </c>
      <c r="C124" s="619" t="s">
        <v>1923</v>
      </c>
      <c r="D124" s="619" t="s">
        <v>1682</v>
      </c>
      <c r="E124" s="620" t="s">
        <v>1924</v>
      </c>
      <c r="F124" s="556" t="s">
        <v>1680</v>
      </c>
      <c r="G124" s="632">
        <v>44580.170041953897</v>
      </c>
      <c r="H124" s="249"/>
    </row>
    <row r="125" spans="2:8" ht="30" customHeight="1">
      <c r="B125" s="544">
        <v>120</v>
      </c>
      <c r="C125" s="619" t="s">
        <v>1925</v>
      </c>
      <c r="D125" s="619" t="s">
        <v>1682</v>
      </c>
      <c r="E125" s="620" t="s">
        <v>1926</v>
      </c>
      <c r="F125" s="557" t="s">
        <v>1688</v>
      </c>
      <c r="G125" s="632">
        <v>57888.035118480409</v>
      </c>
      <c r="H125" s="249"/>
    </row>
    <row r="126" spans="2:8" ht="30" customHeight="1">
      <c r="B126" s="544">
        <v>121</v>
      </c>
      <c r="C126" s="619" t="s">
        <v>1927</v>
      </c>
      <c r="D126" s="619" t="s">
        <v>1682</v>
      </c>
      <c r="E126" s="620" t="s">
        <v>1928</v>
      </c>
      <c r="F126" s="556" t="s">
        <v>1680</v>
      </c>
      <c r="G126" s="632">
        <v>5764.2152658977284</v>
      </c>
      <c r="H126" s="249"/>
    </row>
    <row r="127" spans="2:8" ht="30" customHeight="1">
      <c r="B127" s="544">
        <v>122</v>
      </c>
      <c r="C127" s="619" t="s">
        <v>1929</v>
      </c>
      <c r="D127" s="619" t="s">
        <v>1682</v>
      </c>
      <c r="E127" s="620" t="s">
        <v>1930</v>
      </c>
      <c r="F127" s="556" t="s">
        <v>1680</v>
      </c>
      <c r="G127" s="632">
        <v>8359.9405015784087</v>
      </c>
      <c r="H127" s="249"/>
    </row>
    <row r="128" spans="2:8" ht="30" customHeight="1">
      <c r="B128" s="544">
        <v>123</v>
      </c>
      <c r="C128" s="619" t="s">
        <v>1931</v>
      </c>
      <c r="D128" s="619" t="s">
        <v>822</v>
      </c>
      <c r="E128" s="620" t="s">
        <v>1932</v>
      </c>
      <c r="F128" s="556" t="s">
        <v>1680</v>
      </c>
      <c r="G128" s="632">
        <v>335079.18237106642</v>
      </c>
      <c r="H128" s="249"/>
    </row>
    <row r="129" spans="1:11" ht="30" customHeight="1">
      <c r="B129" s="544">
        <v>124</v>
      </c>
      <c r="C129" s="619" t="s">
        <v>1933</v>
      </c>
      <c r="D129" s="619" t="s">
        <v>1682</v>
      </c>
      <c r="E129" s="620" t="s">
        <v>1934</v>
      </c>
      <c r="F129" s="557" t="s">
        <v>1717</v>
      </c>
      <c r="G129" s="632">
        <v>315136.09458172641</v>
      </c>
      <c r="H129" s="249"/>
    </row>
    <row r="130" spans="1:11" ht="43.5" customHeight="1">
      <c r="B130" s="544">
        <v>125</v>
      </c>
      <c r="C130" s="619" t="s">
        <v>1935</v>
      </c>
      <c r="D130" s="619" t="s">
        <v>1682</v>
      </c>
      <c r="E130" s="620" t="s">
        <v>1936</v>
      </c>
      <c r="F130" s="557" t="s">
        <v>1717</v>
      </c>
      <c r="G130" s="632">
        <v>354424.55407913023</v>
      </c>
      <c r="H130" s="249"/>
    </row>
    <row r="131" spans="1:11" ht="43.5" customHeight="1">
      <c r="B131" s="544">
        <v>126</v>
      </c>
      <c r="C131" s="619" t="s">
        <v>1937</v>
      </c>
      <c r="D131" s="619" t="s">
        <v>1682</v>
      </c>
      <c r="E131" s="620" t="s">
        <v>1938</v>
      </c>
      <c r="F131" s="556" t="s">
        <v>1680</v>
      </c>
      <c r="G131" s="632">
        <v>232706.13015209485</v>
      </c>
      <c r="H131" s="249"/>
    </row>
    <row r="132" spans="1:11" ht="32.25" customHeight="1">
      <c r="B132" s="544">
        <v>127</v>
      </c>
      <c r="C132" s="619" t="s">
        <v>1939</v>
      </c>
      <c r="D132" s="619" t="s">
        <v>1682</v>
      </c>
      <c r="E132" s="620" t="s">
        <v>1940</v>
      </c>
      <c r="F132" s="557" t="s">
        <v>1688</v>
      </c>
      <c r="G132" s="632">
        <v>10731.865053596628</v>
      </c>
      <c r="H132" s="249"/>
    </row>
    <row r="133" spans="1:11" ht="30" customHeight="1">
      <c r="B133" s="544">
        <v>128</v>
      </c>
      <c r="C133" s="619" t="s">
        <v>1941</v>
      </c>
      <c r="D133" s="619" t="s">
        <v>1682</v>
      </c>
      <c r="E133" s="620" t="s">
        <v>1942</v>
      </c>
      <c r="F133" s="557" t="s">
        <v>1740</v>
      </c>
      <c r="G133" s="632">
        <v>193330.05197506701</v>
      </c>
      <c r="H133" s="249"/>
    </row>
    <row r="134" spans="1:11" ht="30" customHeight="1">
      <c r="B134" s="544">
        <v>129</v>
      </c>
      <c r="C134" s="619" t="s">
        <v>1943</v>
      </c>
      <c r="D134" s="619" t="s">
        <v>1682</v>
      </c>
      <c r="E134" s="620" t="s">
        <v>1944</v>
      </c>
      <c r="F134" s="557" t="s">
        <v>1740</v>
      </c>
      <c r="G134" s="632">
        <v>80511.67215759361</v>
      </c>
      <c r="H134" s="249"/>
    </row>
    <row r="135" spans="1:11" ht="30" customHeight="1">
      <c r="B135" s="544">
        <v>130</v>
      </c>
      <c r="C135" s="619" t="s">
        <v>1945</v>
      </c>
      <c r="D135" s="619" t="s">
        <v>1682</v>
      </c>
      <c r="E135" s="621" t="s">
        <v>1946</v>
      </c>
      <c r="F135" s="557" t="s">
        <v>1710</v>
      </c>
      <c r="G135" s="632">
        <v>200390.56911320254</v>
      </c>
      <c r="H135" s="249"/>
    </row>
    <row r="136" spans="1:11" ht="30" customHeight="1">
      <c r="B136" s="544">
        <v>131</v>
      </c>
      <c r="C136" s="619" t="s">
        <v>1947</v>
      </c>
      <c r="D136" s="619" t="s">
        <v>1682</v>
      </c>
      <c r="E136" s="620" t="s">
        <v>1948</v>
      </c>
      <c r="F136" s="557" t="s">
        <v>1710</v>
      </c>
      <c r="G136" s="632">
        <v>118649.36612516506</v>
      </c>
      <c r="H136" s="249"/>
    </row>
    <row r="137" spans="1:11" ht="30" customHeight="1">
      <c r="A137" s="440"/>
      <c r="B137" s="544">
        <v>132</v>
      </c>
      <c r="C137" s="619" t="s">
        <v>1949</v>
      </c>
      <c r="D137" s="619" t="s">
        <v>1682</v>
      </c>
      <c r="E137" s="621" t="s">
        <v>1950</v>
      </c>
      <c r="F137" s="557" t="s">
        <v>1710</v>
      </c>
      <c r="G137" s="632">
        <v>123881.2635032644</v>
      </c>
      <c r="H137" s="249"/>
    </row>
    <row r="138" spans="1:11" ht="30" customHeight="1">
      <c r="A138" s="440"/>
      <c r="B138" s="544">
        <v>133</v>
      </c>
      <c r="C138" s="619" t="s">
        <v>1951</v>
      </c>
      <c r="D138" s="619" t="s">
        <v>1682</v>
      </c>
      <c r="E138" s="622" t="s">
        <v>1952</v>
      </c>
      <c r="F138" s="556" t="s">
        <v>1680</v>
      </c>
      <c r="G138" s="632">
        <v>124354.44852611773</v>
      </c>
      <c r="H138" s="249"/>
    </row>
    <row r="139" spans="1:11" ht="30" customHeight="1">
      <c r="B139" s="605">
        <v>134</v>
      </c>
      <c r="C139" s="623" t="s">
        <v>1953</v>
      </c>
      <c r="D139" s="623" t="s">
        <v>1682</v>
      </c>
      <c r="E139" s="622" t="s">
        <v>1954</v>
      </c>
      <c r="F139" s="557" t="s">
        <v>1688</v>
      </c>
      <c r="G139" s="632">
        <v>7834.8276749395209</v>
      </c>
      <c r="H139" s="435"/>
      <c r="I139" s="435"/>
      <c r="J139" s="435"/>
      <c r="K139" s="436"/>
    </row>
    <row r="140" spans="1:11" ht="30" customHeight="1">
      <c r="B140" s="605">
        <v>135</v>
      </c>
      <c r="C140" s="623" t="s">
        <v>1955</v>
      </c>
      <c r="D140" s="623" t="s">
        <v>1682</v>
      </c>
      <c r="E140" s="622" t="s">
        <v>1956</v>
      </c>
      <c r="F140" s="622" t="s">
        <v>1688</v>
      </c>
      <c r="G140" s="632">
        <v>162404.52631484636</v>
      </c>
      <c r="H140" s="435"/>
      <c r="I140" s="435"/>
      <c r="J140" s="435"/>
      <c r="K140" s="436"/>
    </row>
    <row r="141" spans="1:11" ht="30" customHeight="1">
      <c r="B141" s="605">
        <v>136</v>
      </c>
      <c r="C141" s="623" t="s">
        <v>1957</v>
      </c>
      <c r="D141" s="623" t="s">
        <v>1682</v>
      </c>
      <c r="E141" s="622" t="s">
        <v>1958</v>
      </c>
      <c r="F141" s="622" t="s">
        <v>1680</v>
      </c>
      <c r="G141" s="632">
        <v>72540.094973568674</v>
      </c>
    </row>
    <row r="142" spans="1:11" ht="30" customHeight="1">
      <c r="B142" s="605">
        <v>137</v>
      </c>
      <c r="C142" s="623" t="s">
        <v>1959</v>
      </c>
      <c r="D142" s="623" t="s">
        <v>1682</v>
      </c>
      <c r="E142" s="622" t="s">
        <v>1960</v>
      </c>
      <c r="F142" s="622" t="s">
        <v>1680</v>
      </c>
      <c r="G142" s="632">
        <v>8157.1336797777976</v>
      </c>
    </row>
    <row r="143" spans="1:11" ht="30" customHeight="1">
      <c r="B143" s="605">
        <v>138</v>
      </c>
      <c r="C143" s="623" t="s">
        <v>1961</v>
      </c>
      <c r="D143" s="623" t="s">
        <v>1682</v>
      </c>
      <c r="E143" s="622" t="s">
        <v>1962</v>
      </c>
      <c r="F143" s="622" t="s">
        <v>1773</v>
      </c>
      <c r="G143" s="632">
        <v>1085510.7069259027</v>
      </c>
    </row>
    <row r="144" spans="1:11" ht="30" customHeight="1">
      <c r="B144" s="605">
        <v>139</v>
      </c>
      <c r="C144" s="623" t="s">
        <v>1963</v>
      </c>
      <c r="D144" s="623" t="s">
        <v>1682</v>
      </c>
      <c r="E144" s="622" t="s">
        <v>1964</v>
      </c>
      <c r="F144" s="622" t="s">
        <v>1773</v>
      </c>
      <c r="G144" s="632">
        <v>116582.29549323538</v>
      </c>
    </row>
    <row r="145" spans="2:11" ht="30" customHeight="1">
      <c r="B145" s="605">
        <v>140</v>
      </c>
      <c r="C145" s="623" t="s">
        <v>1965</v>
      </c>
      <c r="D145" s="623" t="s">
        <v>1682</v>
      </c>
      <c r="E145" s="622" t="s">
        <v>1966</v>
      </c>
      <c r="F145" s="622" t="s">
        <v>1680</v>
      </c>
      <c r="G145" s="632">
        <v>6217.7224263058861</v>
      </c>
      <c r="H145" s="454"/>
      <c r="I145" s="454"/>
      <c r="J145" s="454"/>
      <c r="K145" s="455"/>
    </row>
    <row r="146" spans="2:11" ht="30" customHeight="1">
      <c r="B146" s="605">
        <v>141</v>
      </c>
      <c r="C146" s="623" t="s">
        <v>1967</v>
      </c>
      <c r="D146" s="624" t="s">
        <v>1682</v>
      </c>
      <c r="E146" s="622" t="s">
        <v>1968</v>
      </c>
      <c r="F146" s="622" t="s">
        <v>1680</v>
      </c>
      <c r="G146" s="632">
        <v>9015.6975181435355</v>
      </c>
      <c r="H146" s="454"/>
      <c r="I146" s="454"/>
      <c r="J146" s="454"/>
      <c r="K146" s="455"/>
    </row>
    <row r="147" spans="2:11">
      <c r="B147" s="605">
        <v>142</v>
      </c>
      <c r="C147" s="623" t="s">
        <v>1969</v>
      </c>
      <c r="D147" s="623" t="s">
        <v>1682</v>
      </c>
      <c r="E147" s="622" t="s">
        <v>1970</v>
      </c>
      <c r="F147" s="631" t="s">
        <v>1680</v>
      </c>
      <c r="G147" s="632">
        <v>682758.77304900996</v>
      </c>
      <c r="H147" s="454"/>
      <c r="I147" s="454"/>
      <c r="J147" s="454"/>
      <c r="K147" s="454"/>
    </row>
    <row r="148" spans="2:11" hidden="1">
      <c r="D148" s="625"/>
      <c r="G148" s="632"/>
    </row>
    <row r="149" spans="2:11" hidden="1">
      <c r="G149" s="632"/>
    </row>
    <row r="150" spans="2:11" hidden="1">
      <c r="G150" s="632"/>
    </row>
    <row r="151" spans="2:11" hidden="1">
      <c r="G151" s="632"/>
    </row>
    <row r="152" spans="2:11" hidden="1">
      <c r="G152" s="632"/>
    </row>
    <row r="153" spans="2:11" hidden="1">
      <c r="G153" s="632"/>
    </row>
    <row r="154" spans="2:11" hidden="1">
      <c r="G154" s="632"/>
    </row>
    <row r="155" spans="2:11" hidden="1">
      <c r="G155" s="632"/>
    </row>
    <row r="156" spans="2:11" hidden="1">
      <c r="G156" s="556"/>
    </row>
    <row r="157" spans="2:11" hidden="1">
      <c r="G157" s="556"/>
    </row>
    <row r="158" spans="2:11" hidden="1">
      <c r="G158" s="556"/>
    </row>
    <row r="159" spans="2:11" hidden="1">
      <c r="G159" s="556"/>
    </row>
    <row r="160" spans="2:11" hidden="1">
      <c r="G160" s="556"/>
    </row>
    <row r="161" spans="7:7" hidden="1">
      <c r="G161" s="556"/>
    </row>
  </sheetData>
  <autoFilter ref="A5:H5" xr:uid="{00000000-0009-0000-0000-000005000000}"/>
  <mergeCells count="3">
    <mergeCell ref="B4:G4"/>
    <mergeCell ref="H1:H5"/>
    <mergeCell ref="B1:G3"/>
  </mergeCells>
  <pageMargins left="0.11811023622047245" right="0.11811023622047245" top="0.15748031496062992" bottom="0.15748031496062992" header="0.11811023622047245" footer="0.11811023622047245"/>
  <pageSetup paperSize="5" scale="67" fitToHeight="0" orientation="portrait" verticalDpi="597"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5">
    <tabColor theme="5" tint="-0.499984740745262"/>
    <pageSetUpPr fitToPage="1"/>
  </sheetPr>
  <dimension ref="A1:H65"/>
  <sheetViews>
    <sheetView topLeftCell="A15" zoomScale="90" zoomScaleNormal="90" workbookViewId="0">
      <selection activeCell="F49" sqref="F49"/>
    </sheetView>
  </sheetViews>
  <sheetFormatPr baseColWidth="10" defaultColWidth="0" defaultRowHeight="15" zeroHeight="1"/>
  <cols>
    <col min="1" max="1" width="2.42578125" style="12" customWidth="1"/>
    <col min="2" max="2" width="5.42578125" style="440" customWidth="1"/>
    <col min="3" max="3" width="15.42578125" style="440" customWidth="1"/>
    <col min="4" max="4" width="14.42578125" style="440" customWidth="1"/>
    <col min="5" max="5" width="75.5703125" style="440" customWidth="1"/>
    <col min="6" max="6" width="20.5703125" style="581" customWidth="1"/>
    <col min="7" max="7" width="27.42578125" style="12" hidden="1" customWidth="1"/>
    <col min="8" max="8" width="3.5703125" style="12" hidden="1" customWidth="1"/>
    <col min="9" max="16384" width="11.42578125" style="12" hidden="1"/>
  </cols>
  <sheetData>
    <row r="1" spans="2:8" ht="24.75" customHeight="1">
      <c r="B1" s="764" t="s">
        <v>782</v>
      </c>
      <c r="C1" s="764"/>
      <c r="D1" s="764"/>
      <c r="E1" s="764"/>
      <c r="F1" s="764"/>
      <c r="G1" s="757" t="s">
        <v>324</v>
      </c>
    </row>
    <row r="2" spans="2:8" ht="24" customHeight="1">
      <c r="B2" s="764"/>
      <c r="C2" s="764"/>
      <c r="D2" s="764"/>
      <c r="E2" s="764"/>
      <c r="F2" s="764"/>
      <c r="G2" s="757"/>
    </row>
    <row r="3" spans="2:8" ht="24" customHeight="1">
      <c r="B3" s="764"/>
      <c r="C3" s="764"/>
      <c r="D3" s="764"/>
      <c r="E3" s="764"/>
      <c r="F3" s="764"/>
      <c r="G3" s="757"/>
    </row>
    <row r="4" spans="2:8" ht="28.5" customHeight="1">
      <c r="B4" s="755" t="s">
        <v>1971</v>
      </c>
      <c r="C4" s="762"/>
      <c r="D4" s="762"/>
      <c r="E4" s="762"/>
      <c r="F4" s="763"/>
      <c r="G4" s="757"/>
    </row>
    <row r="5" spans="2:8" ht="37.35" customHeight="1">
      <c r="B5" s="559" t="s">
        <v>14</v>
      </c>
      <c r="C5" s="553" t="s">
        <v>784</v>
      </c>
      <c r="D5" s="553" t="s">
        <v>785</v>
      </c>
      <c r="E5" s="553" t="s">
        <v>786</v>
      </c>
      <c r="F5" s="555" t="s">
        <v>787</v>
      </c>
      <c r="G5" s="757"/>
    </row>
    <row r="6" spans="2:8" ht="30" customHeight="1">
      <c r="B6" s="546">
        <v>1</v>
      </c>
      <c r="C6" s="626" t="s">
        <v>1972</v>
      </c>
      <c r="D6" s="626" t="s">
        <v>1973</v>
      </c>
      <c r="E6" s="627" t="s">
        <v>1974</v>
      </c>
      <c r="F6" s="630">
        <v>0.77060747918553074</v>
      </c>
      <c r="G6" s="14"/>
    </row>
    <row r="7" spans="2:8" ht="30" customHeight="1">
      <c r="B7" s="546">
        <v>2</v>
      </c>
      <c r="C7" s="626" t="s">
        <v>1975</v>
      </c>
      <c r="D7" s="626" t="s">
        <v>1976</v>
      </c>
      <c r="E7" s="627" t="s">
        <v>1974</v>
      </c>
      <c r="F7" s="630">
        <v>770.60747918553068</v>
      </c>
      <c r="G7" s="14"/>
    </row>
    <row r="8" spans="2:8" ht="30" customHeight="1">
      <c r="B8" s="546">
        <v>3</v>
      </c>
      <c r="C8" s="626" t="s">
        <v>1977</v>
      </c>
      <c r="D8" s="626" t="s">
        <v>1978</v>
      </c>
      <c r="E8" s="627" t="s">
        <v>1979</v>
      </c>
      <c r="F8" s="630">
        <v>1326.622885027967</v>
      </c>
      <c r="G8" s="14"/>
    </row>
    <row r="9" spans="2:8" ht="30" customHeight="1">
      <c r="B9" s="546">
        <v>4</v>
      </c>
      <c r="C9" s="626" t="s">
        <v>1980</v>
      </c>
      <c r="D9" s="626" t="s">
        <v>1978</v>
      </c>
      <c r="E9" s="627" t="s">
        <v>1981</v>
      </c>
      <c r="F9" s="630">
        <v>779.05706335534967</v>
      </c>
      <c r="G9" s="361"/>
      <c r="H9" s="362"/>
    </row>
    <row r="10" spans="2:8" ht="30" customHeight="1">
      <c r="B10" s="546">
        <v>5</v>
      </c>
      <c r="C10" s="626" t="s">
        <v>1982</v>
      </c>
      <c r="D10" s="626" t="s">
        <v>1978</v>
      </c>
      <c r="E10" s="627" t="s">
        <v>1983</v>
      </c>
      <c r="F10" s="630">
        <v>866.42274831734255</v>
      </c>
      <c r="G10" s="14"/>
    </row>
    <row r="11" spans="2:8" ht="30" customHeight="1">
      <c r="B11" s="546">
        <v>6</v>
      </c>
      <c r="C11" s="626" t="s">
        <v>1984</v>
      </c>
      <c r="D11" s="626" t="s">
        <v>1978</v>
      </c>
      <c r="E11" s="627" t="s">
        <v>1985</v>
      </c>
      <c r="F11" s="630">
        <v>1286.5570931982631</v>
      </c>
      <c r="G11" s="14"/>
    </row>
    <row r="12" spans="2:8" ht="30" customHeight="1">
      <c r="B12" s="546">
        <v>7</v>
      </c>
      <c r="C12" s="626" t="s">
        <v>1986</v>
      </c>
      <c r="D12" s="626" t="s">
        <v>1973</v>
      </c>
      <c r="E12" s="627" t="s">
        <v>1987</v>
      </c>
      <c r="F12" s="630">
        <v>0.78780158141341994</v>
      </c>
      <c r="G12" s="14"/>
    </row>
    <row r="13" spans="2:8" ht="30" customHeight="1">
      <c r="B13" s="546">
        <v>8</v>
      </c>
      <c r="C13" s="626" t="s">
        <v>1988</v>
      </c>
      <c r="D13" s="626" t="s">
        <v>1973</v>
      </c>
      <c r="E13" s="627" t="s">
        <v>1989</v>
      </c>
      <c r="F13" s="630">
        <v>0.78780158141341994</v>
      </c>
      <c r="G13" s="14"/>
    </row>
    <row r="14" spans="2:8" ht="30" customHeight="1">
      <c r="B14" s="546">
        <v>9</v>
      </c>
      <c r="C14" s="626" t="s">
        <v>1990</v>
      </c>
      <c r="D14" s="626" t="s">
        <v>1973</v>
      </c>
      <c r="E14" s="627" t="s">
        <v>1991</v>
      </c>
      <c r="F14" s="630">
        <v>0.78780158141341994</v>
      </c>
      <c r="G14" s="14"/>
    </row>
    <row r="15" spans="2:8" ht="30" customHeight="1">
      <c r="B15" s="546">
        <v>10</v>
      </c>
      <c r="C15" s="626" t="s">
        <v>1992</v>
      </c>
      <c r="D15" s="626" t="s">
        <v>1978</v>
      </c>
      <c r="E15" s="627" t="s">
        <v>1993</v>
      </c>
      <c r="F15" s="630">
        <v>1404.4078445171549</v>
      </c>
      <c r="G15" s="14"/>
    </row>
    <row r="16" spans="2:8" ht="30" customHeight="1">
      <c r="B16" s="546">
        <v>11</v>
      </c>
      <c r="C16" s="626" t="s">
        <v>1994</v>
      </c>
      <c r="D16" s="626" t="s">
        <v>1978</v>
      </c>
      <c r="E16" s="627" t="s">
        <v>1995</v>
      </c>
      <c r="F16" s="630">
        <v>1.2320230987633884</v>
      </c>
      <c r="G16" s="14"/>
    </row>
    <row r="17" spans="2:7" ht="30" customHeight="1">
      <c r="B17" s="546">
        <v>12</v>
      </c>
      <c r="C17" s="626" t="s">
        <v>1996</v>
      </c>
      <c r="D17" s="626" t="s">
        <v>1973</v>
      </c>
      <c r="E17" s="627" t="s">
        <v>1997</v>
      </c>
      <c r="F17" s="630">
        <v>1.1129386619362134</v>
      </c>
      <c r="G17" s="14"/>
    </row>
    <row r="18" spans="2:7" ht="30" customHeight="1">
      <c r="B18" s="546">
        <v>13</v>
      </c>
      <c r="C18" s="626" t="s">
        <v>1998</v>
      </c>
      <c r="D18" s="626" t="s">
        <v>1976</v>
      </c>
      <c r="E18" s="627" t="s">
        <v>1997</v>
      </c>
      <c r="F18" s="630">
        <v>1738.9513330051909</v>
      </c>
      <c r="G18" s="14"/>
    </row>
    <row r="19" spans="2:7" ht="30" customHeight="1">
      <c r="B19" s="546">
        <v>14</v>
      </c>
      <c r="C19" s="626" t="s">
        <v>1999</v>
      </c>
      <c r="D19" s="626" t="s">
        <v>1973</v>
      </c>
      <c r="E19" s="627" t="s">
        <v>2000</v>
      </c>
      <c r="F19" s="630">
        <v>1.1129386619362134</v>
      </c>
      <c r="G19" s="14"/>
    </row>
    <row r="20" spans="2:7" ht="30" customHeight="1">
      <c r="B20" s="546">
        <v>15</v>
      </c>
      <c r="C20" s="626" t="s">
        <v>2001</v>
      </c>
      <c r="D20" s="626" t="s">
        <v>1973</v>
      </c>
      <c r="E20" s="627" t="s">
        <v>2002</v>
      </c>
      <c r="F20" s="630">
        <v>1.4256744259402903</v>
      </c>
      <c r="G20" s="14"/>
    </row>
    <row r="21" spans="2:7" ht="30" customHeight="1">
      <c r="B21" s="546">
        <v>16</v>
      </c>
      <c r="C21" s="626" t="s">
        <v>2003</v>
      </c>
      <c r="D21" s="626" t="s">
        <v>1978</v>
      </c>
      <c r="E21" s="627" t="s">
        <v>2004</v>
      </c>
      <c r="F21" s="630">
        <v>894.80268419671586</v>
      </c>
      <c r="G21" s="14"/>
    </row>
    <row r="22" spans="2:7" ht="30" customHeight="1">
      <c r="B22" s="546">
        <v>17</v>
      </c>
      <c r="C22" s="626" t="s">
        <v>2005</v>
      </c>
      <c r="D22" s="626" t="s">
        <v>1978</v>
      </c>
      <c r="E22" s="627" t="s">
        <v>2006</v>
      </c>
      <c r="F22" s="630">
        <v>779.05706335534967</v>
      </c>
      <c r="G22" s="14"/>
    </row>
    <row r="23" spans="2:7" ht="30" customHeight="1">
      <c r="B23" s="546">
        <v>18</v>
      </c>
      <c r="C23" s="626" t="s">
        <v>2007</v>
      </c>
      <c r="D23" s="626" t="s">
        <v>1978</v>
      </c>
      <c r="E23" s="627" t="s">
        <v>2008</v>
      </c>
      <c r="F23" s="630">
        <v>894.24621486574779</v>
      </c>
      <c r="G23" s="14"/>
    </row>
    <row r="24" spans="2:7" ht="30" customHeight="1">
      <c r="B24" s="546">
        <v>19</v>
      </c>
      <c r="C24" s="626" t="s">
        <v>2009</v>
      </c>
      <c r="D24" s="626" t="s">
        <v>1978</v>
      </c>
      <c r="E24" s="627" t="s">
        <v>2010</v>
      </c>
      <c r="F24" s="630">
        <v>894.24621486574779</v>
      </c>
      <c r="G24" s="14"/>
    </row>
    <row r="25" spans="2:7" ht="30" customHeight="1">
      <c r="B25" s="546">
        <v>20</v>
      </c>
      <c r="C25" s="626" t="s">
        <v>2011</v>
      </c>
      <c r="D25" s="626" t="s">
        <v>1978</v>
      </c>
      <c r="E25" s="627" t="s">
        <v>2012</v>
      </c>
      <c r="F25" s="630">
        <v>894.24621486574779</v>
      </c>
      <c r="G25" s="14"/>
    </row>
    <row r="26" spans="2:7" ht="30" customHeight="1">
      <c r="B26" s="546">
        <v>21</v>
      </c>
      <c r="C26" s="626" t="s">
        <v>2013</v>
      </c>
      <c r="D26" s="626" t="s">
        <v>1978</v>
      </c>
      <c r="E26" s="627" t="s">
        <v>2014</v>
      </c>
      <c r="F26" s="630">
        <v>894.24621486574779</v>
      </c>
      <c r="G26" s="14"/>
    </row>
    <row r="27" spans="2:7" ht="30" customHeight="1">
      <c r="B27" s="546">
        <v>22</v>
      </c>
      <c r="C27" s="626" t="s">
        <v>2015</v>
      </c>
      <c r="D27" s="626" t="s">
        <v>1978</v>
      </c>
      <c r="E27" s="627" t="s">
        <v>2016</v>
      </c>
      <c r="F27" s="630">
        <v>779.05706335534967</v>
      </c>
      <c r="G27" s="14"/>
    </row>
    <row r="28" spans="2:7" ht="30" customHeight="1">
      <c r="B28" s="546">
        <v>23</v>
      </c>
      <c r="C28" s="626" t="s">
        <v>2017</v>
      </c>
      <c r="D28" s="626" t="s">
        <v>1976</v>
      </c>
      <c r="E28" s="627" t="s">
        <v>2018</v>
      </c>
      <c r="F28" s="630">
        <v>1120.7292325697674</v>
      </c>
      <c r="G28" s="14"/>
    </row>
    <row r="29" spans="2:7" ht="30" customHeight="1">
      <c r="B29" s="546">
        <v>24</v>
      </c>
      <c r="C29" s="626" t="s">
        <v>2019</v>
      </c>
      <c r="D29" s="626" t="s">
        <v>1978</v>
      </c>
      <c r="E29" s="627" t="s">
        <v>2020</v>
      </c>
      <c r="F29" s="630">
        <v>779.05706335534967</v>
      </c>
      <c r="G29" s="14"/>
    </row>
    <row r="30" spans="2:7" ht="30" customHeight="1">
      <c r="B30" s="546">
        <v>25</v>
      </c>
      <c r="C30" s="626" t="s">
        <v>2021</v>
      </c>
      <c r="D30" s="626" t="s">
        <v>1978</v>
      </c>
      <c r="E30" s="627" t="s">
        <v>2022</v>
      </c>
      <c r="F30" s="630">
        <v>894.24621486574779</v>
      </c>
      <c r="G30" s="14"/>
    </row>
    <row r="31" spans="2:7" ht="30" customHeight="1">
      <c r="B31" s="546">
        <v>26</v>
      </c>
      <c r="C31" s="626" t="s">
        <v>2023</v>
      </c>
      <c r="D31" s="626" t="s">
        <v>1978</v>
      </c>
      <c r="E31" s="627" t="s">
        <v>2024</v>
      </c>
      <c r="F31" s="630">
        <v>894.24621486574779</v>
      </c>
      <c r="G31" s="14"/>
    </row>
    <row r="32" spans="2:7" ht="30" customHeight="1">
      <c r="B32" s="546">
        <v>27</v>
      </c>
      <c r="C32" s="626" t="s">
        <v>2025</v>
      </c>
      <c r="D32" s="626" t="s">
        <v>1978</v>
      </c>
      <c r="E32" s="627" t="s">
        <v>2026</v>
      </c>
      <c r="F32" s="630">
        <v>1745.0878219159833</v>
      </c>
      <c r="G32" s="14"/>
    </row>
    <row r="33" spans="2:7" ht="30" customHeight="1">
      <c r="B33" s="546">
        <v>28</v>
      </c>
      <c r="C33" s="626" t="s">
        <v>2027</v>
      </c>
      <c r="D33" s="626" t="s">
        <v>1978</v>
      </c>
      <c r="E33" s="627" t="s">
        <v>2028</v>
      </c>
      <c r="F33" s="630">
        <v>1102.922213978788</v>
      </c>
      <c r="G33" s="14"/>
    </row>
    <row r="34" spans="2:7" ht="30" customHeight="1">
      <c r="B34" s="546">
        <v>29</v>
      </c>
      <c r="C34" s="560" t="s">
        <v>2029</v>
      </c>
      <c r="D34" s="626" t="s">
        <v>1978</v>
      </c>
      <c r="E34" s="627" t="s">
        <v>2030</v>
      </c>
      <c r="F34" s="630">
        <v>1711.6996620578968</v>
      </c>
      <c r="G34" s="14"/>
    </row>
    <row r="35" spans="2:7" ht="30" customHeight="1">
      <c r="B35" s="546">
        <v>30</v>
      </c>
      <c r="C35" s="626" t="s">
        <v>2031</v>
      </c>
      <c r="D35" s="626" t="s">
        <v>1978</v>
      </c>
      <c r="E35" s="627" t="s">
        <v>2032</v>
      </c>
      <c r="F35" s="630">
        <v>1745.0878219159833</v>
      </c>
      <c r="G35" s="14"/>
    </row>
    <row r="36" spans="2:7" ht="30" customHeight="1">
      <c r="B36" s="546">
        <v>31</v>
      </c>
      <c r="C36" s="626" t="s">
        <v>2033</v>
      </c>
      <c r="D36" s="626" t="s">
        <v>1978</v>
      </c>
      <c r="E36" s="627" t="s">
        <v>2034</v>
      </c>
      <c r="F36" s="630">
        <v>894.24621486574779</v>
      </c>
      <c r="G36" s="14"/>
    </row>
    <row r="37" spans="2:7" ht="30" customHeight="1">
      <c r="B37" s="546">
        <v>32</v>
      </c>
      <c r="C37" s="626" t="s">
        <v>2035</v>
      </c>
      <c r="D37" s="626" t="s">
        <v>1978</v>
      </c>
      <c r="E37" s="627" t="s">
        <v>2036</v>
      </c>
      <c r="F37" s="630">
        <v>894.24621486574779</v>
      </c>
      <c r="G37" s="14"/>
    </row>
    <row r="38" spans="2:7" ht="30" customHeight="1">
      <c r="B38" s="546">
        <v>33</v>
      </c>
      <c r="C38" s="626" t="s">
        <v>2037</v>
      </c>
      <c r="D38" s="626" t="s">
        <v>1973</v>
      </c>
      <c r="E38" s="627" t="s">
        <v>2038</v>
      </c>
      <c r="F38" s="630">
        <v>1.5176304171324184</v>
      </c>
      <c r="G38" s="14"/>
    </row>
    <row r="39" spans="2:7" ht="30" customHeight="1">
      <c r="B39" s="546">
        <v>34</v>
      </c>
      <c r="C39" s="626" t="s">
        <v>2039</v>
      </c>
      <c r="D39" s="626" t="s">
        <v>1973</v>
      </c>
      <c r="E39" s="627" t="s">
        <v>2040</v>
      </c>
      <c r="F39" s="630">
        <v>2.2258773238724272</v>
      </c>
      <c r="G39" s="14"/>
    </row>
    <row r="40" spans="2:7" ht="30" customHeight="1">
      <c r="B40" s="546">
        <v>35</v>
      </c>
      <c r="C40" s="626" t="s">
        <v>2041</v>
      </c>
      <c r="D40" s="626" t="s">
        <v>1978</v>
      </c>
      <c r="E40" s="627" t="s">
        <v>2042</v>
      </c>
      <c r="F40" s="630">
        <v>894.24621486574779</v>
      </c>
      <c r="G40" s="14"/>
    </row>
    <row r="41" spans="2:7" ht="22.5" customHeight="1">
      <c r="B41" s="609">
        <v>36</v>
      </c>
      <c r="C41" s="628" t="s">
        <v>2043</v>
      </c>
      <c r="D41" s="628" t="s">
        <v>2044</v>
      </c>
      <c r="E41" s="629" t="s">
        <v>2045</v>
      </c>
      <c r="F41" s="630">
        <v>1.3160919540229885</v>
      </c>
    </row>
    <row r="42" spans="2:7" ht="23.25" customHeight="1">
      <c r="B42" s="648">
        <v>37</v>
      </c>
      <c r="C42" s="628" t="s">
        <v>2046</v>
      </c>
      <c r="D42" s="649" t="s">
        <v>1978</v>
      </c>
      <c r="E42" s="650" t="s">
        <v>2047</v>
      </c>
      <c r="F42" s="630">
        <v>1081.9870386373884</v>
      </c>
    </row>
    <row r="43" spans="2:7" ht="15.75" hidden="1">
      <c r="F43" s="630"/>
    </row>
    <row r="44" spans="2:7" ht="15.75" hidden="1">
      <c r="F44" s="630"/>
    </row>
    <row r="45" spans="2:7" ht="15.75" hidden="1">
      <c r="F45" s="630"/>
    </row>
    <row r="46" spans="2:7" ht="15.75" hidden="1">
      <c r="F46" s="630"/>
    </row>
    <row r="47" spans="2:7" ht="15.75" hidden="1">
      <c r="F47" s="630"/>
    </row>
    <row r="48" spans="2:7" ht="15.75" hidden="1">
      <c r="F48" s="630"/>
    </row>
    <row r="49" spans="6:6" ht="15.75" hidden="1">
      <c r="F49" s="630"/>
    </row>
    <row r="50" spans="6:6" ht="15.75" hidden="1">
      <c r="F50" s="630"/>
    </row>
    <row r="51" spans="6:6" ht="15.75" hidden="1">
      <c r="F51" s="630"/>
    </row>
    <row r="52" spans="6:6" ht="15.75" hidden="1">
      <c r="F52" s="630"/>
    </row>
    <row r="53" spans="6:6" ht="15.75" hidden="1">
      <c r="F53" s="630"/>
    </row>
    <row r="54" spans="6:6" ht="15.75" hidden="1">
      <c r="F54" s="630"/>
    </row>
    <row r="55" spans="6:6" ht="15.75" hidden="1">
      <c r="F55" s="630"/>
    </row>
    <row r="56" spans="6:6" ht="15.75" hidden="1">
      <c r="F56" s="630"/>
    </row>
    <row r="57" spans="6:6" ht="15.75" hidden="1">
      <c r="F57" s="630"/>
    </row>
    <row r="58" spans="6:6" ht="15.75" hidden="1">
      <c r="F58" s="630"/>
    </row>
    <row r="59" spans="6:6" ht="15.75" hidden="1">
      <c r="F59" s="630"/>
    </row>
    <row r="60" spans="6:6" ht="15.75" hidden="1">
      <c r="F60" s="630"/>
    </row>
    <row r="61" spans="6:6" ht="15.75" hidden="1">
      <c r="F61" s="630"/>
    </row>
    <row r="62" spans="6:6" ht="15.75" hidden="1">
      <c r="F62" s="630"/>
    </row>
    <row r="63" spans="6:6" ht="15.75" hidden="1">
      <c r="F63" s="630"/>
    </row>
    <row r="64" spans="6:6" ht="15.75" hidden="1">
      <c r="F64" s="630"/>
    </row>
    <row r="65" spans="6:6" ht="15.75" hidden="1">
      <c r="F65" s="630"/>
    </row>
  </sheetData>
  <autoFilter ref="B5:F5" xr:uid="{00000000-0009-0000-0000-000006000000}"/>
  <mergeCells count="3">
    <mergeCell ref="B4:F4"/>
    <mergeCell ref="B1:F3"/>
    <mergeCell ref="G1:G5"/>
  </mergeCells>
  <pageMargins left="0.11811023622047245" right="0.11811023622047245" top="0.15748031496062992" bottom="0.15748031496062992" header="0.19685039370078741" footer="0.19685039370078741"/>
  <pageSetup paperSize="5" scale="75" fitToHeight="0" orientation="portrait" verticalDpi="597"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6">
    <tabColor theme="5" tint="-0.499984740745262"/>
    <pageSetUpPr fitToPage="1"/>
  </sheetPr>
  <dimension ref="A1:I81"/>
  <sheetViews>
    <sheetView zoomScale="90" zoomScaleNormal="90" workbookViewId="0">
      <selection activeCell="F49" sqref="F49"/>
    </sheetView>
  </sheetViews>
  <sheetFormatPr baseColWidth="10" defaultColWidth="0" defaultRowHeight="15.75" zeroHeight="1"/>
  <cols>
    <col min="1" max="1" width="2.42578125" style="12" customWidth="1"/>
    <col min="2" max="2" width="4.42578125" style="440" customWidth="1"/>
    <col min="3" max="3" width="12" style="440" customWidth="1"/>
    <col min="4" max="4" width="9.5703125" style="440" customWidth="1"/>
    <col min="5" max="5" width="65.42578125" style="440" customWidth="1"/>
    <col min="6" max="6" width="25.5703125" style="643" customWidth="1"/>
    <col min="7" max="7" width="15.5703125" style="571" customWidth="1"/>
    <col min="8" max="8" width="20.5703125" style="571" customWidth="1"/>
    <col min="9" max="9" width="4.42578125" style="12" hidden="1" customWidth="1"/>
    <col min="10" max="16384" width="11.42578125" style="12" hidden="1"/>
  </cols>
  <sheetData>
    <row r="1" spans="1:8" ht="24.75" customHeight="1">
      <c r="A1" s="246"/>
      <c r="B1" s="768" t="s">
        <v>2048</v>
      </c>
      <c r="C1" s="768"/>
      <c r="D1" s="768"/>
      <c r="E1" s="768"/>
      <c r="F1" s="768"/>
      <c r="G1" s="768"/>
      <c r="H1" s="768"/>
    </row>
    <row r="2" spans="1:8" ht="24" customHeight="1">
      <c r="A2" s="246"/>
      <c r="B2" s="768"/>
      <c r="C2" s="768"/>
      <c r="D2" s="768"/>
      <c r="E2" s="768"/>
      <c r="F2" s="768"/>
      <c r="G2" s="768"/>
      <c r="H2" s="768"/>
    </row>
    <row r="3" spans="1:8" ht="24" customHeight="1">
      <c r="A3" s="246"/>
      <c r="B3" s="768"/>
      <c r="C3" s="768"/>
      <c r="D3" s="768"/>
      <c r="E3" s="768"/>
      <c r="F3" s="768"/>
      <c r="G3" s="768"/>
      <c r="H3" s="768"/>
    </row>
    <row r="4" spans="1:8" ht="28.5" customHeight="1">
      <c r="A4" s="246"/>
      <c r="B4" s="760" t="s">
        <v>2049</v>
      </c>
      <c r="C4" s="777"/>
      <c r="D4" s="777"/>
      <c r="E4" s="777"/>
      <c r="F4" s="777"/>
      <c r="G4" s="777"/>
      <c r="H4" s="778"/>
    </row>
    <row r="5" spans="1:8" ht="28.5" customHeight="1">
      <c r="A5" s="246"/>
      <c r="B5" s="769" t="s">
        <v>785</v>
      </c>
      <c r="C5" s="769"/>
      <c r="D5" s="770" t="s">
        <v>2050</v>
      </c>
      <c r="E5" s="770"/>
      <c r="F5" s="572" t="s">
        <v>2051</v>
      </c>
      <c r="G5" s="772" t="s">
        <v>324</v>
      </c>
      <c r="H5" s="769"/>
    </row>
    <row r="6" spans="1:8" ht="22.35" customHeight="1">
      <c r="A6" s="246"/>
      <c r="B6" s="767" t="s">
        <v>2052</v>
      </c>
      <c r="C6" s="767"/>
      <c r="D6" s="775" t="s">
        <v>2053</v>
      </c>
      <c r="E6" s="776"/>
      <c r="F6" s="639">
        <v>1160000</v>
      </c>
      <c r="G6" s="779"/>
      <c r="H6" s="779"/>
    </row>
    <row r="7" spans="1:8" ht="22.35" customHeight="1">
      <c r="A7" s="246"/>
      <c r="B7" s="767" t="s">
        <v>2052</v>
      </c>
      <c r="C7" s="767"/>
      <c r="D7" s="775" t="s">
        <v>2054</v>
      </c>
      <c r="E7" s="776"/>
      <c r="F7" s="640">
        <v>140606</v>
      </c>
      <c r="G7" s="779"/>
      <c r="H7" s="779"/>
    </row>
    <row r="8" spans="1:8">
      <c r="A8" s="246"/>
      <c r="B8" s="767" t="s">
        <v>2052</v>
      </c>
      <c r="C8" s="767"/>
      <c r="D8" s="771" t="s">
        <v>2055</v>
      </c>
      <c r="E8" s="771"/>
      <c r="F8" s="639">
        <f>F6+F7</f>
        <v>1300606</v>
      </c>
      <c r="G8" s="773"/>
      <c r="H8" s="774"/>
    </row>
    <row r="9" spans="1:8" ht="20.25" customHeight="1">
      <c r="A9" s="246"/>
      <c r="B9" s="767" t="s">
        <v>2056</v>
      </c>
      <c r="C9" s="767"/>
      <c r="D9" s="775" t="s">
        <v>2057</v>
      </c>
      <c r="E9" s="776"/>
      <c r="F9" s="639">
        <f>F8/30</f>
        <v>43353.533333333333</v>
      </c>
      <c r="G9" s="780"/>
      <c r="H9" s="781"/>
    </row>
    <row r="10" spans="1:8" ht="20.25" customHeight="1">
      <c r="A10" s="246"/>
      <c r="B10" s="767" t="s">
        <v>2058</v>
      </c>
      <c r="C10" s="767"/>
      <c r="D10" s="775" t="s">
        <v>2059</v>
      </c>
      <c r="E10" s="776"/>
      <c r="F10" s="639">
        <v>0.85</v>
      </c>
      <c r="G10" s="773"/>
      <c r="H10" s="774"/>
    </row>
    <row r="11" spans="1:8" ht="20.25" customHeight="1">
      <c r="A11" s="246"/>
      <c r="B11" s="767" t="s">
        <v>2056</v>
      </c>
      <c r="C11" s="767"/>
      <c r="D11" s="771" t="s">
        <v>2060</v>
      </c>
      <c r="E11" s="771"/>
      <c r="F11" s="639">
        <f>(F6/30)+((F6/30)*F10)</f>
        <v>71533.333333333328</v>
      </c>
      <c r="G11" s="773"/>
      <c r="H11" s="774"/>
    </row>
    <row r="12" spans="1:8" ht="23.1" customHeight="1">
      <c r="A12" s="246"/>
      <c r="B12" s="767" t="s">
        <v>2052</v>
      </c>
      <c r="C12" s="767"/>
      <c r="D12" s="771" t="s">
        <v>2061</v>
      </c>
      <c r="E12" s="771"/>
      <c r="F12" s="639">
        <f>F6+(F10*F6)</f>
        <v>2146000</v>
      </c>
      <c r="G12" s="773"/>
      <c r="H12" s="774"/>
    </row>
    <row r="13" spans="1:8" ht="20.25" customHeight="1">
      <c r="A13" s="246"/>
      <c r="B13" s="765"/>
      <c r="C13" s="766"/>
      <c r="D13" s="766"/>
      <c r="E13" s="766"/>
      <c r="F13" s="766"/>
      <c r="G13" s="766"/>
      <c r="H13" s="766"/>
    </row>
    <row r="14" spans="1:8" ht="36" customHeight="1">
      <c r="A14" s="246"/>
      <c r="B14" s="561" t="s">
        <v>14</v>
      </c>
      <c r="C14" s="562" t="s">
        <v>784</v>
      </c>
      <c r="D14" s="562" t="s">
        <v>785</v>
      </c>
      <c r="E14" s="562" t="s">
        <v>786</v>
      </c>
      <c r="F14" s="563" t="s">
        <v>787</v>
      </c>
      <c r="G14" s="564" t="s">
        <v>2062</v>
      </c>
      <c r="H14" s="565" t="s">
        <v>324</v>
      </c>
    </row>
    <row r="15" spans="1:8" ht="20.25" customHeight="1">
      <c r="A15" s="246"/>
      <c r="B15" s="548">
        <v>1</v>
      </c>
      <c r="C15" s="566" t="s">
        <v>2063</v>
      </c>
      <c r="D15" s="566" t="s">
        <v>2056</v>
      </c>
      <c r="E15" s="567" t="s">
        <v>2064</v>
      </c>
      <c r="F15" s="641">
        <f>$F$11*G15</f>
        <v>178833.33333333331</v>
      </c>
      <c r="G15" s="568">
        <v>2.5</v>
      </c>
      <c r="H15" s="569"/>
    </row>
    <row r="16" spans="1:8" ht="20.25" customHeight="1">
      <c r="A16" s="246"/>
      <c r="B16" s="548">
        <v>2</v>
      </c>
      <c r="C16" s="566" t="s">
        <v>2065</v>
      </c>
      <c r="D16" s="566" t="s">
        <v>2056</v>
      </c>
      <c r="E16" s="567" t="s">
        <v>2066</v>
      </c>
      <c r="F16" s="641">
        <f t="shared" ref="F16:F79" si="0">$F$11*G16</f>
        <v>75110</v>
      </c>
      <c r="G16" s="568">
        <v>1.05</v>
      </c>
      <c r="H16" s="569"/>
    </row>
    <row r="17" spans="1:8" ht="20.25" customHeight="1">
      <c r="A17" s="246"/>
      <c r="B17" s="548">
        <v>3</v>
      </c>
      <c r="C17" s="566" t="s">
        <v>2067</v>
      </c>
      <c r="D17" s="566" t="s">
        <v>2056</v>
      </c>
      <c r="E17" s="567" t="s">
        <v>2068</v>
      </c>
      <c r="F17" s="641">
        <f t="shared" si="0"/>
        <v>75110</v>
      </c>
      <c r="G17" s="568">
        <v>1.05</v>
      </c>
      <c r="H17" s="569"/>
    </row>
    <row r="18" spans="1:8" ht="20.25" customHeight="1">
      <c r="A18" s="246"/>
      <c r="B18" s="548">
        <v>4</v>
      </c>
      <c r="C18" s="566" t="s">
        <v>2069</v>
      </c>
      <c r="D18" s="566" t="s">
        <v>2056</v>
      </c>
      <c r="E18" s="567" t="s">
        <v>2070</v>
      </c>
      <c r="F18" s="641">
        <f t="shared" si="0"/>
        <v>71533.333333333328</v>
      </c>
      <c r="G18" s="568">
        <v>1</v>
      </c>
      <c r="H18" s="569"/>
    </row>
    <row r="19" spans="1:8" ht="20.25" customHeight="1">
      <c r="A19" s="246"/>
      <c r="B19" s="548">
        <v>5</v>
      </c>
      <c r="C19" s="566" t="s">
        <v>2071</v>
      </c>
      <c r="D19" s="566" t="s">
        <v>2056</v>
      </c>
      <c r="E19" s="567" t="s">
        <v>2072</v>
      </c>
      <c r="F19" s="641">
        <f t="shared" si="0"/>
        <v>143066.66666666666</v>
      </c>
      <c r="G19" s="568">
        <v>2</v>
      </c>
      <c r="H19" s="569"/>
    </row>
    <row r="20" spans="1:8" ht="20.25" customHeight="1">
      <c r="A20" s="246"/>
      <c r="B20" s="548">
        <v>6</v>
      </c>
      <c r="C20" s="566" t="s">
        <v>2073</v>
      </c>
      <c r="D20" s="566" t="s">
        <v>2056</v>
      </c>
      <c r="E20" s="567" t="s">
        <v>2074</v>
      </c>
      <c r="F20" s="641">
        <f t="shared" si="0"/>
        <v>214600</v>
      </c>
      <c r="G20" s="568">
        <v>3</v>
      </c>
      <c r="H20" s="569"/>
    </row>
    <row r="21" spans="1:8" ht="20.25" customHeight="1">
      <c r="A21" s="246"/>
      <c r="B21" s="548">
        <v>7</v>
      </c>
      <c r="C21" s="566" t="s">
        <v>2075</v>
      </c>
      <c r="D21" s="566" t="s">
        <v>2056</v>
      </c>
      <c r="E21" s="567" t="s">
        <v>2076</v>
      </c>
      <c r="F21" s="641">
        <f t="shared" si="0"/>
        <v>286133.33333333331</v>
      </c>
      <c r="G21" s="568">
        <v>4</v>
      </c>
      <c r="H21" s="569"/>
    </row>
    <row r="22" spans="1:8" ht="20.25" customHeight="1">
      <c r="A22" s="246"/>
      <c r="B22" s="548">
        <v>8</v>
      </c>
      <c r="C22" s="566" t="s">
        <v>2077</v>
      </c>
      <c r="D22" s="566" t="s">
        <v>2056</v>
      </c>
      <c r="E22" s="567" t="s">
        <v>2078</v>
      </c>
      <c r="F22" s="641">
        <f t="shared" si="0"/>
        <v>357666.66666666663</v>
      </c>
      <c r="G22" s="568">
        <v>5</v>
      </c>
      <c r="H22" s="569"/>
    </row>
    <row r="23" spans="1:8" ht="20.25" customHeight="1">
      <c r="A23" s="246"/>
      <c r="B23" s="548">
        <v>9</v>
      </c>
      <c r="C23" s="566" t="s">
        <v>2079</v>
      </c>
      <c r="D23" s="566" t="s">
        <v>2056</v>
      </c>
      <c r="E23" s="567" t="s">
        <v>2080</v>
      </c>
      <c r="F23" s="641">
        <f t="shared" si="0"/>
        <v>429200</v>
      </c>
      <c r="G23" s="568">
        <v>6</v>
      </c>
      <c r="H23" s="569"/>
    </row>
    <row r="24" spans="1:8" ht="20.25" customHeight="1">
      <c r="A24" s="246"/>
      <c r="B24" s="548">
        <v>10</v>
      </c>
      <c r="C24" s="566" t="s">
        <v>2081</v>
      </c>
      <c r="D24" s="566" t="s">
        <v>2056</v>
      </c>
      <c r="E24" s="567" t="s">
        <v>2082</v>
      </c>
      <c r="F24" s="641">
        <f t="shared" si="0"/>
        <v>500733.33333333331</v>
      </c>
      <c r="G24" s="568">
        <v>7</v>
      </c>
      <c r="H24" s="569"/>
    </row>
    <row r="25" spans="1:8" ht="20.25" customHeight="1">
      <c r="A25" s="246"/>
      <c r="B25" s="548">
        <v>11</v>
      </c>
      <c r="C25" s="566" t="s">
        <v>2083</v>
      </c>
      <c r="D25" s="566" t="s">
        <v>2056</v>
      </c>
      <c r="E25" s="567" t="s">
        <v>2084</v>
      </c>
      <c r="F25" s="641">
        <f t="shared" si="0"/>
        <v>572266.66666666663</v>
      </c>
      <c r="G25" s="568">
        <v>8</v>
      </c>
      <c r="H25" s="569"/>
    </row>
    <row r="26" spans="1:8" ht="20.25" customHeight="1">
      <c r="A26" s="246"/>
      <c r="B26" s="548">
        <v>12</v>
      </c>
      <c r="C26" s="566" t="s">
        <v>2085</v>
      </c>
      <c r="D26" s="566" t="s">
        <v>2056</v>
      </c>
      <c r="E26" s="567" t="s">
        <v>2086</v>
      </c>
      <c r="F26" s="641">
        <f t="shared" si="0"/>
        <v>643800</v>
      </c>
      <c r="G26" s="568">
        <v>9</v>
      </c>
      <c r="H26" s="569"/>
    </row>
    <row r="27" spans="1:8" ht="20.25" customHeight="1">
      <c r="A27" s="246"/>
      <c r="B27" s="548">
        <v>13</v>
      </c>
      <c r="C27" s="566" t="s">
        <v>2087</v>
      </c>
      <c r="D27" s="566" t="s">
        <v>2056</v>
      </c>
      <c r="E27" s="567" t="s">
        <v>2088</v>
      </c>
      <c r="F27" s="641">
        <f t="shared" si="0"/>
        <v>715333.33333333326</v>
      </c>
      <c r="G27" s="568">
        <v>10</v>
      </c>
      <c r="H27" s="569"/>
    </row>
    <row r="28" spans="1:8" ht="20.25" customHeight="1">
      <c r="A28" s="246"/>
      <c r="B28" s="548">
        <v>14</v>
      </c>
      <c r="C28" s="566" t="s">
        <v>2089</v>
      </c>
      <c r="D28" s="566" t="s">
        <v>2056</v>
      </c>
      <c r="E28" s="567" t="s">
        <v>2090</v>
      </c>
      <c r="F28" s="641">
        <f t="shared" si="0"/>
        <v>75110</v>
      </c>
      <c r="G28" s="568">
        <v>1.05</v>
      </c>
      <c r="H28" s="569"/>
    </row>
    <row r="29" spans="1:8" ht="20.25" customHeight="1">
      <c r="A29" s="246"/>
      <c r="B29" s="548">
        <v>15</v>
      </c>
      <c r="C29" s="566" t="s">
        <v>2091</v>
      </c>
      <c r="D29" s="566" t="s">
        <v>2056</v>
      </c>
      <c r="E29" s="567" t="s">
        <v>2092</v>
      </c>
      <c r="F29" s="641">
        <f t="shared" si="0"/>
        <v>71533.333333333328</v>
      </c>
      <c r="G29" s="568">
        <v>1</v>
      </c>
      <c r="H29" s="569"/>
    </row>
    <row r="30" spans="1:8" ht="20.25" customHeight="1">
      <c r="A30" s="246"/>
      <c r="B30" s="548">
        <v>16</v>
      </c>
      <c r="C30" s="566" t="s">
        <v>2093</v>
      </c>
      <c r="D30" s="566" t="s">
        <v>2056</v>
      </c>
      <c r="E30" s="567" t="s">
        <v>2094</v>
      </c>
      <c r="F30" s="641">
        <f t="shared" si="0"/>
        <v>133767.33333333334</v>
      </c>
      <c r="G30" s="568">
        <v>1.87</v>
      </c>
      <c r="H30" s="569"/>
    </row>
    <row r="31" spans="1:8" ht="20.25" customHeight="1">
      <c r="A31" s="246"/>
      <c r="B31" s="548">
        <v>17</v>
      </c>
      <c r="C31" s="566" t="s">
        <v>2095</v>
      </c>
      <c r="D31" s="566" t="s">
        <v>2056</v>
      </c>
      <c r="E31" s="567" t="s">
        <v>2096</v>
      </c>
      <c r="F31" s="641">
        <f t="shared" si="0"/>
        <v>71533.333333333328</v>
      </c>
      <c r="G31" s="568">
        <v>1</v>
      </c>
      <c r="H31" s="569"/>
    </row>
    <row r="32" spans="1:8" ht="20.25" customHeight="1">
      <c r="A32" s="246"/>
      <c r="B32" s="548">
        <v>18</v>
      </c>
      <c r="C32" s="566" t="s">
        <v>2097</v>
      </c>
      <c r="D32" s="566" t="s">
        <v>2056</v>
      </c>
      <c r="E32" s="567" t="s">
        <v>2098</v>
      </c>
      <c r="F32" s="641">
        <f t="shared" si="0"/>
        <v>133767.33333333334</v>
      </c>
      <c r="G32" s="568">
        <v>1.87</v>
      </c>
      <c r="H32" s="569"/>
    </row>
    <row r="33" spans="1:8" ht="20.25" customHeight="1">
      <c r="A33" s="246"/>
      <c r="B33" s="548">
        <v>19</v>
      </c>
      <c r="C33" s="566" t="s">
        <v>2099</v>
      </c>
      <c r="D33" s="566" t="s">
        <v>2056</v>
      </c>
      <c r="E33" s="567" t="s">
        <v>2100</v>
      </c>
      <c r="F33" s="641">
        <f t="shared" si="0"/>
        <v>121606.66666666666</v>
      </c>
      <c r="G33" s="568">
        <v>1.7</v>
      </c>
      <c r="H33" s="569"/>
    </row>
    <row r="34" spans="1:8" ht="20.25" customHeight="1">
      <c r="A34" s="246"/>
      <c r="B34" s="548">
        <v>20</v>
      </c>
      <c r="C34" s="566" t="s">
        <v>2101</v>
      </c>
      <c r="D34" s="566" t="s">
        <v>2056</v>
      </c>
      <c r="E34" s="567" t="s">
        <v>2102</v>
      </c>
      <c r="F34" s="641">
        <f t="shared" si="0"/>
        <v>243213.33333333331</v>
      </c>
      <c r="G34" s="568">
        <v>3.4</v>
      </c>
      <c r="H34" s="569"/>
    </row>
    <row r="35" spans="1:8" ht="20.25" customHeight="1">
      <c r="A35" s="246"/>
      <c r="B35" s="548">
        <v>21</v>
      </c>
      <c r="C35" s="566" t="s">
        <v>2103</v>
      </c>
      <c r="D35" s="566" t="s">
        <v>2056</v>
      </c>
      <c r="E35" s="567" t="s">
        <v>2104</v>
      </c>
      <c r="F35" s="641">
        <f t="shared" si="0"/>
        <v>364819.99999999994</v>
      </c>
      <c r="G35" s="568">
        <v>5.0999999999999996</v>
      </c>
      <c r="H35" s="569"/>
    </row>
    <row r="36" spans="1:8">
      <c r="A36" s="246"/>
      <c r="B36" s="548">
        <v>22</v>
      </c>
      <c r="C36" s="566" t="s">
        <v>2105</v>
      </c>
      <c r="D36" s="566" t="s">
        <v>2056</v>
      </c>
      <c r="E36" s="567" t="s">
        <v>2106</v>
      </c>
      <c r="F36" s="641">
        <f t="shared" si="0"/>
        <v>346936.66666666663</v>
      </c>
      <c r="G36" s="568">
        <v>4.8499999999999996</v>
      </c>
      <c r="H36" s="569"/>
    </row>
    <row r="37" spans="1:8" ht="20.25" customHeight="1">
      <c r="A37" s="246"/>
      <c r="B37" s="548">
        <v>23</v>
      </c>
      <c r="C37" s="566" t="s">
        <v>2107</v>
      </c>
      <c r="D37" s="566" t="s">
        <v>2056</v>
      </c>
      <c r="E37" s="567" t="s">
        <v>2108</v>
      </c>
      <c r="F37" s="641">
        <f t="shared" si="0"/>
        <v>143066.66666666666</v>
      </c>
      <c r="G37" s="568">
        <v>2</v>
      </c>
      <c r="H37" s="569"/>
    </row>
    <row r="38" spans="1:8" ht="20.25" customHeight="1">
      <c r="A38" s="246"/>
      <c r="B38" s="548">
        <v>24</v>
      </c>
      <c r="C38" s="566" t="s">
        <v>2109</v>
      </c>
      <c r="D38" s="566" t="s">
        <v>2056</v>
      </c>
      <c r="E38" s="567" t="s">
        <v>2110</v>
      </c>
      <c r="F38" s="641">
        <f t="shared" si="0"/>
        <v>146643.33333333331</v>
      </c>
      <c r="G38" s="568">
        <v>2.0499999999999998</v>
      </c>
      <c r="H38" s="569"/>
    </row>
    <row r="39" spans="1:8">
      <c r="A39" s="246"/>
      <c r="B39" s="548">
        <v>25</v>
      </c>
      <c r="C39" s="566" t="s">
        <v>2111</v>
      </c>
      <c r="D39" s="566" t="s">
        <v>2056</v>
      </c>
      <c r="E39" s="567" t="s">
        <v>2112</v>
      </c>
      <c r="F39" s="641">
        <f t="shared" si="0"/>
        <v>336206.66666666663</v>
      </c>
      <c r="G39" s="568">
        <v>4.7</v>
      </c>
      <c r="H39" s="569"/>
    </row>
    <row r="40" spans="1:8" ht="20.25" customHeight="1">
      <c r="A40" s="246"/>
      <c r="B40" s="548">
        <v>26</v>
      </c>
      <c r="C40" s="566" t="s">
        <v>2113</v>
      </c>
      <c r="D40" s="566" t="s">
        <v>2056</v>
      </c>
      <c r="E40" s="567" t="s">
        <v>2114</v>
      </c>
      <c r="F40" s="641">
        <f t="shared" si="0"/>
        <v>193140</v>
      </c>
      <c r="G40" s="568">
        <v>2.7</v>
      </c>
      <c r="H40" s="569"/>
    </row>
    <row r="41" spans="1:8" ht="20.25" customHeight="1">
      <c r="A41" s="246"/>
      <c r="B41" s="548">
        <v>27</v>
      </c>
      <c r="C41" s="566" t="s">
        <v>2115</v>
      </c>
      <c r="D41" s="566" t="s">
        <v>2056</v>
      </c>
      <c r="E41" s="567" t="s">
        <v>2116</v>
      </c>
      <c r="F41" s="641">
        <f t="shared" si="0"/>
        <v>264673.33333333331</v>
      </c>
      <c r="G41" s="568">
        <v>3.7</v>
      </c>
      <c r="H41" s="569"/>
    </row>
    <row r="42" spans="1:8" ht="20.25" customHeight="1">
      <c r="A42" s="246"/>
      <c r="B42" s="548">
        <v>28</v>
      </c>
      <c r="C42" s="566" t="s">
        <v>2117</v>
      </c>
      <c r="D42" s="566" t="s">
        <v>2056</v>
      </c>
      <c r="E42" s="567" t="s">
        <v>2118</v>
      </c>
      <c r="F42" s="641">
        <f t="shared" si="0"/>
        <v>407740</v>
      </c>
      <c r="G42" s="568">
        <v>5.7</v>
      </c>
      <c r="H42" s="569"/>
    </row>
    <row r="43" spans="1:8" ht="20.25" customHeight="1">
      <c r="A43" s="246"/>
      <c r="B43" s="548">
        <v>29</v>
      </c>
      <c r="C43" s="566" t="s">
        <v>2119</v>
      </c>
      <c r="D43" s="566" t="s">
        <v>2056</v>
      </c>
      <c r="E43" s="567" t="s">
        <v>2120</v>
      </c>
      <c r="F43" s="641">
        <f t="shared" si="0"/>
        <v>670267.33333333326</v>
      </c>
      <c r="G43" s="568">
        <v>9.3699999999999992</v>
      </c>
      <c r="H43" s="569"/>
    </row>
    <row r="44" spans="1:8" ht="20.25" customHeight="1">
      <c r="A44" s="246"/>
      <c r="B44" s="548">
        <v>30</v>
      </c>
      <c r="C44" s="566" t="s">
        <v>2121</v>
      </c>
      <c r="D44" s="566" t="s">
        <v>2056</v>
      </c>
      <c r="E44" s="567" t="s">
        <v>2122</v>
      </c>
      <c r="F44" s="641">
        <f t="shared" si="0"/>
        <v>365535.33333333331</v>
      </c>
      <c r="G44" s="568">
        <v>5.1100000000000003</v>
      </c>
      <c r="H44" s="569"/>
    </row>
    <row r="45" spans="1:8" ht="20.25" customHeight="1">
      <c r="A45" s="246"/>
      <c r="B45" s="548">
        <v>31</v>
      </c>
      <c r="C45" s="566" t="s">
        <v>2123</v>
      </c>
      <c r="D45" s="566" t="s">
        <v>2056</v>
      </c>
      <c r="E45" s="567" t="s">
        <v>2124</v>
      </c>
      <c r="F45" s="641">
        <f t="shared" si="0"/>
        <v>82263.333333333328</v>
      </c>
      <c r="G45" s="568">
        <v>1.1499999999999999</v>
      </c>
      <c r="H45" s="569"/>
    </row>
    <row r="46" spans="1:8" ht="20.25" customHeight="1">
      <c r="A46" s="246"/>
      <c r="B46" s="548">
        <v>32</v>
      </c>
      <c r="C46" s="566" t="s">
        <v>2125</v>
      </c>
      <c r="D46" s="566" t="s">
        <v>2056</v>
      </c>
      <c r="E46" s="567" t="s">
        <v>2126</v>
      </c>
      <c r="F46" s="641">
        <f t="shared" si="0"/>
        <v>164526.66666666666</v>
      </c>
      <c r="G46" s="568">
        <f>+G45*2</f>
        <v>2.2999999999999998</v>
      </c>
      <c r="H46" s="569"/>
    </row>
    <row r="47" spans="1:8" ht="20.25" customHeight="1">
      <c r="A47" s="246"/>
      <c r="B47" s="548">
        <v>33</v>
      </c>
      <c r="C47" s="566" t="s">
        <v>2127</v>
      </c>
      <c r="D47" s="566" t="s">
        <v>2056</v>
      </c>
      <c r="E47" s="567" t="s">
        <v>2128</v>
      </c>
      <c r="F47" s="641">
        <f t="shared" si="0"/>
        <v>143066.66666666666</v>
      </c>
      <c r="G47" s="568">
        <v>2</v>
      </c>
      <c r="H47" s="569"/>
    </row>
    <row r="48" spans="1:8" ht="20.25" customHeight="1">
      <c r="A48" s="246"/>
      <c r="B48" s="548">
        <v>34</v>
      </c>
      <c r="C48" s="566" t="s">
        <v>2129</v>
      </c>
      <c r="D48" s="566" t="s">
        <v>2056</v>
      </c>
      <c r="E48" s="567" t="s">
        <v>2130</v>
      </c>
      <c r="F48" s="641">
        <f t="shared" si="0"/>
        <v>75110</v>
      </c>
      <c r="G48" s="568">
        <v>1.05</v>
      </c>
      <c r="H48" s="569"/>
    </row>
    <row r="49" spans="1:8" ht="20.25" customHeight="1">
      <c r="A49" s="246"/>
      <c r="B49" s="548">
        <v>35</v>
      </c>
      <c r="C49" s="566" t="s">
        <v>2131</v>
      </c>
      <c r="D49" s="566" t="s">
        <v>2056</v>
      </c>
      <c r="E49" s="567" t="s">
        <v>2132</v>
      </c>
      <c r="F49" s="641">
        <f t="shared" si="0"/>
        <v>71533.333333333328</v>
      </c>
      <c r="G49" s="568">
        <v>1</v>
      </c>
      <c r="H49" s="569"/>
    </row>
    <row r="50" spans="1:8" ht="20.25" customHeight="1">
      <c r="A50" s="246"/>
      <c r="B50" s="548">
        <v>36</v>
      </c>
      <c r="C50" s="566" t="s">
        <v>2133</v>
      </c>
      <c r="D50" s="566" t="s">
        <v>2056</v>
      </c>
      <c r="E50" s="567" t="s">
        <v>2134</v>
      </c>
      <c r="F50" s="641">
        <f t="shared" si="0"/>
        <v>143066.66666666666</v>
      </c>
      <c r="G50" s="568">
        <v>2</v>
      </c>
      <c r="H50" s="569"/>
    </row>
    <row r="51" spans="1:8" ht="20.25" customHeight="1">
      <c r="A51" s="246"/>
      <c r="B51" s="548">
        <v>37</v>
      </c>
      <c r="C51" s="566" t="s">
        <v>2135</v>
      </c>
      <c r="D51" s="566" t="s">
        <v>2056</v>
      </c>
      <c r="E51" s="567" t="s">
        <v>2136</v>
      </c>
      <c r="F51" s="641">
        <f t="shared" si="0"/>
        <v>91562.666666666657</v>
      </c>
      <c r="G51" s="568">
        <v>1.28</v>
      </c>
      <c r="H51" s="569"/>
    </row>
    <row r="52" spans="1:8" ht="20.25" customHeight="1">
      <c r="A52" s="246"/>
      <c r="B52" s="548">
        <v>38</v>
      </c>
      <c r="C52" s="566" t="s">
        <v>2137</v>
      </c>
      <c r="D52" s="566" t="s">
        <v>2056</v>
      </c>
      <c r="E52" s="567" t="s">
        <v>2138</v>
      </c>
      <c r="F52" s="641">
        <f t="shared" si="0"/>
        <v>183125.33333333331</v>
      </c>
      <c r="G52" s="568">
        <v>2.56</v>
      </c>
      <c r="H52" s="569"/>
    </row>
    <row r="53" spans="1:8" ht="20.25" customHeight="1">
      <c r="A53" s="246"/>
      <c r="B53" s="548">
        <v>39</v>
      </c>
      <c r="C53" s="566" t="s">
        <v>2139</v>
      </c>
      <c r="D53" s="566" t="s">
        <v>2056</v>
      </c>
      <c r="E53" s="567" t="s">
        <v>2140</v>
      </c>
      <c r="F53" s="641">
        <f t="shared" si="0"/>
        <v>92993.333333333328</v>
      </c>
      <c r="G53" s="568">
        <v>1.3</v>
      </c>
      <c r="H53" s="569"/>
    </row>
    <row r="54" spans="1:8" ht="20.25" customHeight="1">
      <c r="A54" s="246"/>
      <c r="B54" s="548">
        <v>40</v>
      </c>
      <c r="C54" s="566" t="s">
        <v>2141</v>
      </c>
      <c r="D54" s="566" t="s">
        <v>2056</v>
      </c>
      <c r="E54" s="567" t="s">
        <v>2142</v>
      </c>
      <c r="F54" s="641">
        <f t="shared" si="0"/>
        <v>152365.99999999997</v>
      </c>
      <c r="G54" s="568">
        <v>2.13</v>
      </c>
      <c r="H54" s="569"/>
    </row>
    <row r="55" spans="1:8" ht="20.25" customHeight="1">
      <c r="A55" s="246"/>
      <c r="B55" s="548">
        <v>41</v>
      </c>
      <c r="C55" s="566" t="s">
        <v>2143</v>
      </c>
      <c r="D55" s="566" t="s">
        <v>2056</v>
      </c>
      <c r="E55" s="567" t="s">
        <v>2144</v>
      </c>
      <c r="F55" s="641">
        <f t="shared" si="0"/>
        <v>152365.99999999997</v>
      </c>
      <c r="G55" s="568">
        <v>2.13</v>
      </c>
      <c r="H55" s="569"/>
    </row>
    <row r="56" spans="1:8" ht="20.25" customHeight="1">
      <c r="A56" s="246"/>
      <c r="B56" s="548">
        <v>42</v>
      </c>
      <c r="C56" s="566" t="s">
        <v>2145</v>
      </c>
      <c r="D56" s="566" t="s">
        <v>2056</v>
      </c>
      <c r="E56" s="567" t="s">
        <v>2146</v>
      </c>
      <c r="F56" s="641">
        <f t="shared" si="0"/>
        <v>121606.66666666666</v>
      </c>
      <c r="G56" s="568">
        <v>1.7</v>
      </c>
      <c r="H56" s="569"/>
    </row>
    <row r="57" spans="1:8" ht="20.25" customHeight="1">
      <c r="A57" s="246"/>
      <c r="B57" s="548">
        <v>43</v>
      </c>
      <c r="C57" s="566" t="s">
        <v>2147</v>
      </c>
      <c r="D57" s="566" t="s">
        <v>2056</v>
      </c>
      <c r="E57" s="567" t="s">
        <v>2148</v>
      </c>
      <c r="F57" s="641">
        <f t="shared" si="0"/>
        <v>271826.66666666663</v>
      </c>
      <c r="G57" s="568">
        <v>3.8</v>
      </c>
      <c r="H57" s="569"/>
    </row>
    <row r="58" spans="1:8" ht="20.25" customHeight="1">
      <c r="A58" s="246"/>
      <c r="B58" s="548">
        <v>44</v>
      </c>
      <c r="C58" s="566" t="s">
        <v>2149</v>
      </c>
      <c r="D58" s="566" t="s">
        <v>2056</v>
      </c>
      <c r="E58" s="567" t="s">
        <v>2150</v>
      </c>
      <c r="F58" s="641">
        <f t="shared" si="0"/>
        <v>121606.66666666666</v>
      </c>
      <c r="G58" s="568">
        <v>1.7</v>
      </c>
      <c r="H58" s="569"/>
    </row>
    <row r="59" spans="1:8" ht="20.25" customHeight="1">
      <c r="A59" s="246"/>
      <c r="B59" s="548">
        <v>45</v>
      </c>
      <c r="C59" s="566" t="s">
        <v>2151</v>
      </c>
      <c r="D59" s="566" t="s">
        <v>2056</v>
      </c>
      <c r="E59" s="567" t="s">
        <v>2152</v>
      </c>
      <c r="F59" s="641">
        <f t="shared" si="0"/>
        <v>243213.33333333331</v>
      </c>
      <c r="G59" s="568">
        <v>3.4</v>
      </c>
      <c r="H59" s="569"/>
    </row>
    <row r="60" spans="1:8" ht="20.25" customHeight="1">
      <c r="A60" s="246"/>
      <c r="B60" s="548">
        <v>46</v>
      </c>
      <c r="C60" s="566" t="s">
        <v>2153</v>
      </c>
      <c r="D60" s="566" t="s">
        <v>2056</v>
      </c>
      <c r="E60" s="567" t="s">
        <v>2154</v>
      </c>
      <c r="F60" s="641">
        <f t="shared" si="0"/>
        <v>153081.33333333334</v>
      </c>
      <c r="G60" s="568">
        <v>2.14</v>
      </c>
      <c r="H60" s="569"/>
    </row>
    <row r="61" spans="1:8" ht="20.25" customHeight="1">
      <c r="A61" s="246"/>
      <c r="B61" s="548">
        <v>47</v>
      </c>
      <c r="C61" s="566" t="s">
        <v>2155</v>
      </c>
      <c r="D61" s="566" t="s">
        <v>2056</v>
      </c>
      <c r="E61" s="567" t="s">
        <v>2156</v>
      </c>
      <c r="F61" s="641">
        <f t="shared" si="0"/>
        <v>153081.33333333334</v>
      </c>
      <c r="G61" s="568">
        <v>2.14</v>
      </c>
      <c r="H61" s="569"/>
    </row>
    <row r="62" spans="1:8" ht="20.25" customHeight="1">
      <c r="A62" s="246"/>
      <c r="B62" s="548">
        <v>48</v>
      </c>
      <c r="C62" s="566" t="s">
        <v>2157</v>
      </c>
      <c r="D62" s="566" t="s">
        <v>2056</v>
      </c>
      <c r="E62" s="567" t="s">
        <v>2158</v>
      </c>
      <c r="F62" s="641">
        <f t="shared" si="0"/>
        <v>71533.333333333328</v>
      </c>
      <c r="G62" s="568">
        <v>1</v>
      </c>
      <c r="H62" s="569"/>
    </row>
    <row r="63" spans="1:8" ht="20.25" customHeight="1">
      <c r="A63" s="246"/>
      <c r="B63" s="548">
        <v>49</v>
      </c>
      <c r="C63" s="566" t="s">
        <v>2159</v>
      </c>
      <c r="D63" s="566" t="s">
        <v>2056</v>
      </c>
      <c r="E63" s="567" t="s">
        <v>2160</v>
      </c>
      <c r="F63" s="641">
        <f t="shared" si="0"/>
        <v>114453.33333333333</v>
      </c>
      <c r="G63" s="568">
        <v>1.6</v>
      </c>
      <c r="H63" s="569"/>
    </row>
    <row r="64" spans="1:8" ht="20.25" customHeight="1">
      <c r="A64" s="246"/>
      <c r="B64" s="548">
        <v>50</v>
      </c>
      <c r="C64" s="566" t="s">
        <v>2161</v>
      </c>
      <c r="D64" s="566" t="s">
        <v>2056</v>
      </c>
      <c r="E64" s="567" t="s">
        <v>2162</v>
      </c>
      <c r="F64" s="641">
        <f t="shared" si="0"/>
        <v>143066.66666666666</v>
      </c>
      <c r="G64" s="568">
        <v>2</v>
      </c>
      <c r="H64" s="569"/>
    </row>
    <row r="65" spans="1:8" ht="20.25" customHeight="1">
      <c r="A65" s="246"/>
      <c r="B65" s="548">
        <v>51</v>
      </c>
      <c r="C65" s="566" t="s">
        <v>2163</v>
      </c>
      <c r="D65" s="566" t="s">
        <v>2056</v>
      </c>
      <c r="E65" s="567" t="s">
        <v>2164</v>
      </c>
      <c r="F65" s="641">
        <f t="shared" si="0"/>
        <v>114453.33333333333</v>
      </c>
      <c r="G65" s="568">
        <v>1.6</v>
      </c>
      <c r="H65" s="569"/>
    </row>
    <row r="66" spans="1:8" ht="20.25" customHeight="1">
      <c r="A66" s="246"/>
      <c r="B66" s="548">
        <v>52</v>
      </c>
      <c r="C66" s="566" t="s">
        <v>2165</v>
      </c>
      <c r="D66" s="566" t="s">
        <v>2056</v>
      </c>
      <c r="E66" s="567" t="s">
        <v>2166</v>
      </c>
      <c r="F66" s="641">
        <f t="shared" si="0"/>
        <v>107300</v>
      </c>
      <c r="G66" s="568">
        <v>1.5</v>
      </c>
      <c r="H66" s="569"/>
    </row>
    <row r="67" spans="1:8" ht="20.25" customHeight="1">
      <c r="A67" s="246"/>
      <c r="B67" s="548">
        <v>53</v>
      </c>
      <c r="C67" s="566" t="s">
        <v>2167</v>
      </c>
      <c r="D67" s="566" t="s">
        <v>2056</v>
      </c>
      <c r="E67" s="567" t="s">
        <v>2168</v>
      </c>
      <c r="F67" s="641">
        <f t="shared" si="0"/>
        <v>171679.99999999997</v>
      </c>
      <c r="G67" s="568">
        <v>2.4</v>
      </c>
      <c r="H67" s="569"/>
    </row>
    <row r="68" spans="1:8" ht="20.25" customHeight="1">
      <c r="A68" s="246"/>
      <c r="B68" s="548">
        <v>54</v>
      </c>
      <c r="C68" s="566" t="s">
        <v>2169</v>
      </c>
      <c r="D68" s="566" t="s">
        <v>2056</v>
      </c>
      <c r="E68" s="567" t="s">
        <v>2170</v>
      </c>
      <c r="F68" s="641">
        <f t="shared" si="0"/>
        <v>357666.66666666663</v>
      </c>
      <c r="G68" s="568">
        <v>5</v>
      </c>
      <c r="H68" s="569"/>
    </row>
    <row r="69" spans="1:8" ht="20.25" customHeight="1">
      <c r="A69" s="246"/>
      <c r="B69" s="548">
        <v>55</v>
      </c>
      <c r="C69" s="566" t="s">
        <v>2171</v>
      </c>
      <c r="D69" s="566" t="s">
        <v>2056</v>
      </c>
      <c r="E69" s="567" t="s">
        <v>2172</v>
      </c>
      <c r="F69" s="641">
        <f t="shared" si="0"/>
        <v>107300</v>
      </c>
      <c r="G69" s="568">
        <v>1.5</v>
      </c>
      <c r="H69" s="569"/>
    </row>
    <row r="70" spans="1:8" ht="20.25" customHeight="1">
      <c r="A70" s="246"/>
      <c r="B70" s="548">
        <v>56</v>
      </c>
      <c r="C70" s="566" t="s">
        <v>2173</v>
      </c>
      <c r="D70" s="566" t="s">
        <v>2056</v>
      </c>
      <c r="E70" s="567" t="s">
        <v>2174</v>
      </c>
      <c r="F70" s="641">
        <f t="shared" si="0"/>
        <v>107300</v>
      </c>
      <c r="G70" s="568">
        <v>1.5</v>
      </c>
      <c r="H70" s="569"/>
    </row>
    <row r="71" spans="1:8" ht="20.25" customHeight="1">
      <c r="A71" s="246"/>
      <c r="B71" s="548">
        <v>57</v>
      </c>
      <c r="C71" s="566" t="s">
        <v>2175</v>
      </c>
      <c r="D71" s="566" t="s">
        <v>2056</v>
      </c>
      <c r="E71" s="567" t="s">
        <v>2176</v>
      </c>
      <c r="F71" s="641">
        <f t="shared" si="0"/>
        <v>71533.333333333328</v>
      </c>
      <c r="G71" s="568">
        <v>1</v>
      </c>
      <c r="H71" s="569"/>
    </row>
    <row r="72" spans="1:8" ht="20.25" customHeight="1">
      <c r="A72" s="246"/>
      <c r="B72" s="548">
        <v>58</v>
      </c>
      <c r="C72" s="566" t="s">
        <v>2177</v>
      </c>
      <c r="D72" s="566" t="s">
        <v>2056</v>
      </c>
      <c r="E72" s="567" t="s">
        <v>2178</v>
      </c>
      <c r="F72" s="641">
        <f t="shared" si="0"/>
        <v>555098.66666666663</v>
      </c>
      <c r="G72" s="568">
        <v>7.76</v>
      </c>
      <c r="H72" s="569"/>
    </row>
    <row r="73" spans="1:8" ht="20.25" customHeight="1">
      <c r="A73" s="246"/>
      <c r="B73" s="548">
        <v>59</v>
      </c>
      <c r="C73" s="566" t="s">
        <v>2179</v>
      </c>
      <c r="D73" s="566" t="s">
        <v>2056</v>
      </c>
      <c r="E73" s="567" t="s">
        <v>2180</v>
      </c>
      <c r="F73" s="641">
        <f t="shared" si="0"/>
        <v>545084</v>
      </c>
      <c r="G73" s="568">
        <v>7.62</v>
      </c>
      <c r="H73" s="569"/>
    </row>
    <row r="74" spans="1:8" ht="20.25" customHeight="1">
      <c r="A74" s="246"/>
      <c r="B74" s="548">
        <v>60</v>
      </c>
      <c r="C74" s="566" t="s">
        <v>2181</v>
      </c>
      <c r="D74" s="566" t="s">
        <v>2056</v>
      </c>
      <c r="E74" s="567" t="s">
        <v>2182</v>
      </c>
      <c r="F74" s="641">
        <f t="shared" si="0"/>
        <v>468543.33333333331</v>
      </c>
      <c r="G74" s="568">
        <v>6.55</v>
      </c>
      <c r="H74" s="569"/>
    </row>
    <row r="75" spans="1:8" ht="20.25" customHeight="1">
      <c r="A75" s="246"/>
      <c r="B75" s="548">
        <v>61</v>
      </c>
      <c r="C75" s="566" t="s">
        <v>2183</v>
      </c>
      <c r="D75" s="566" t="s">
        <v>2056</v>
      </c>
      <c r="E75" s="567" t="s">
        <v>2184</v>
      </c>
      <c r="F75" s="641">
        <f t="shared" si="0"/>
        <v>468543.33333333331</v>
      </c>
      <c r="G75" s="568">
        <v>6.55</v>
      </c>
      <c r="H75" s="569"/>
    </row>
    <row r="76" spans="1:8" ht="20.25" customHeight="1">
      <c r="A76" s="246"/>
      <c r="B76" s="548">
        <v>62</v>
      </c>
      <c r="C76" s="566" t="s">
        <v>2185</v>
      </c>
      <c r="D76" s="566" t="s">
        <v>2056</v>
      </c>
      <c r="E76" s="567" t="s">
        <v>2186</v>
      </c>
      <c r="F76" s="641">
        <f t="shared" si="0"/>
        <v>422046.66666666669</v>
      </c>
      <c r="G76" s="568">
        <v>5.9</v>
      </c>
      <c r="H76" s="569"/>
    </row>
    <row r="77" spans="1:8" ht="20.25" customHeight="1">
      <c r="A77" s="246"/>
      <c r="B77" s="548">
        <v>63</v>
      </c>
      <c r="C77" s="566" t="s">
        <v>2187</v>
      </c>
      <c r="D77" s="566" t="s">
        <v>2056</v>
      </c>
      <c r="E77" s="567" t="s">
        <v>2188</v>
      </c>
      <c r="F77" s="641">
        <f t="shared" si="0"/>
        <v>650953.33333333326</v>
      </c>
      <c r="G77" s="568">
        <v>9.1</v>
      </c>
      <c r="H77" s="569"/>
    </row>
    <row r="78" spans="1:8" ht="20.25" customHeight="1">
      <c r="A78" s="246"/>
      <c r="B78" s="548">
        <v>64</v>
      </c>
      <c r="C78" s="566" t="s">
        <v>2189</v>
      </c>
      <c r="D78" s="566" t="s">
        <v>2056</v>
      </c>
      <c r="E78" s="567" t="s">
        <v>2190</v>
      </c>
      <c r="F78" s="641">
        <f t="shared" si="0"/>
        <v>650953.33333333326</v>
      </c>
      <c r="G78" s="568">
        <v>9.1</v>
      </c>
      <c r="H78" s="569"/>
    </row>
    <row r="79" spans="1:8" ht="20.25" customHeight="1">
      <c r="A79" s="246"/>
      <c r="B79" s="548">
        <v>65</v>
      </c>
      <c r="C79" s="566" t="s">
        <v>2191</v>
      </c>
      <c r="D79" s="566" t="s">
        <v>2056</v>
      </c>
      <c r="E79" s="567" t="s">
        <v>2192</v>
      </c>
      <c r="F79" s="641">
        <f t="shared" si="0"/>
        <v>157373.33333333334</v>
      </c>
      <c r="G79" s="568">
        <v>2.2000000000000002</v>
      </c>
      <c r="H79" s="569"/>
    </row>
    <row r="80" spans="1:8" hidden="1">
      <c r="F80" s="642"/>
      <c r="G80" s="570"/>
      <c r="H80" s="570"/>
    </row>
    <row r="81" spans="6:8" hidden="1">
      <c r="F81" s="642"/>
      <c r="G81" s="570"/>
      <c r="H81" s="570"/>
    </row>
  </sheetData>
  <sheetProtection autoFilter="0" pivotTables="0"/>
  <mergeCells count="27">
    <mergeCell ref="D10:E10"/>
    <mergeCell ref="D8:E8"/>
    <mergeCell ref="B4:H4"/>
    <mergeCell ref="D6:E6"/>
    <mergeCell ref="D7:E7"/>
    <mergeCell ref="D9:E9"/>
    <mergeCell ref="G6:H6"/>
    <mergeCell ref="G7:H7"/>
    <mergeCell ref="G8:H8"/>
    <mergeCell ref="G9:H9"/>
    <mergeCell ref="G10:H10"/>
    <mergeCell ref="B13:H13"/>
    <mergeCell ref="B9:C9"/>
    <mergeCell ref="B10:C10"/>
    <mergeCell ref="B11:C11"/>
    <mergeCell ref="B1:H3"/>
    <mergeCell ref="B5:C5"/>
    <mergeCell ref="B6:C6"/>
    <mergeCell ref="B7:C7"/>
    <mergeCell ref="B8:C8"/>
    <mergeCell ref="B12:C12"/>
    <mergeCell ref="D5:E5"/>
    <mergeCell ref="D12:E12"/>
    <mergeCell ref="D11:E11"/>
    <mergeCell ref="G5:H5"/>
    <mergeCell ref="G11:H11"/>
    <mergeCell ref="G12:H12"/>
  </mergeCells>
  <dataValidations count="1">
    <dataValidation type="custom" allowBlank="1" showInputMessage="1" showErrorMessage="1" sqref="G6:G12" xr:uid="{00000000-0002-0000-0700-000000000000}">
      <formula1>"NO APLICA"</formula1>
    </dataValidation>
  </dataValidations>
  <pageMargins left="0.11811023622047245" right="0.11811023622047245" top="0.15748031496062992" bottom="0.15748031496062992" header="0.31496062992125984" footer="0.31496062992125984"/>
  <pageSetup paperSize="5" fitToHeight="0" orientation="landscape" verticalDpi="597"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AC75D5"/>
  </sheetPr>
  <dimension ref="B2:KG232"/>
  <sheetViews>
    <sheetView topLeftCell="A61" zoomScale="70" zoomScaleNormal="70" workbookViewId="0">
      <selection activeCell="H43" sqref="H43"/>
    </sheetView>
  </sheetViews>
  <sheetFormatPr baseColWidth="10" defaultColWidth="11.42578125" defaultRowHeight="15"/>
  <cols>
    <col min="1" max="1" width="5.42578125" customWidth="1"/>
    <col min="2" max="2" width="7.5703125" customWidth="1"/>
    <col min="3" max="3" width="18" customWidth="1"/>
    <col min="4" max="4" width="7.5703125" customWidth="1"/>
    <col min="5" max="5" width="36.5703125" customWidth="1"/>
    <col min="6" max="6" width="10.5703125" customWidth="1"/>
    <col min="7" max="7" width="10" customWidth="1"/>
    <col min="8" max="8" width="29" customWidth="1"/>
    <col min="9" max="9" width="8.5703125" customWidth="1"/>
    <col min="10" max="10" width="11.5703125" customWidth="1"/>
    <col min="12" max="12" width="14" customWidth="1"/>
  </cols>
  <sheetData>
    <row r="2" spans="2:293" ht="22.35" customHeight="1">
      <c r="D2" s="782" t="s">
        <v>2193</v>
      </c>
      <c r="E2" s="782"/>
      <c r="F2" s="782"/>
      <c r="G2" s="782"/>
      <c r="H2" s="782"/>
      <c r="I2" s="782"/>
      <c r="J2" s="322"/>
      <c r="K2" s="378"/>
      <c r="L2" s="378"/>
    </row>
    <row r="3" spans="2:293" ht="22.35" customHeight="1">
      <c r="C3" s="785" t="s">
        <v>2194</v>
      </c>
      <c r="D3" s="785"/>
      <c r="E3" s="785" t="s">
        <v>2195</v>
      </c>
      <c r="F3" s="785"/>
      <c r="G3" s="785"/>
      <c r="H3" s="382"/>
      <c r="I3" s="383"/>
      <c r="J3" s="383"/>
      <c r="K3" s="378"/>
      <c r="L3" s="786" t="s">
        <v>2196</v>
      </c>
      <c r="M3" s="786"/>
    </row>
    <row r="4" spans="2:293" ht="8.1" customHeight="1">
      <c r="D4" s="379"/>
      <c r="E4" s="379"/>
      <c r="F4" s="379"/>
      <c r="G4" s="379"/>
      <c r="H4" s="379"/>
      <c r="I4" s="379"/>
      <c r="J4" s="379"/>
      <c r="K4" s="378"/>
      <c r="L4" s="420"/>
      <c r="M4" s="421"/>
    </row>
    <row r="5" spans="2:293" ht="33" customHeight="1">
      <c r="B5" s="389" t="s">
        <v>2197</v>
      </c>
      <c r="C5" s="389" t="s">
        <v>2198</v>
      </c>
      <c r="D5" s="389" t="s">
        <v>2199</v>
      </c>
      <c r="E5" s="389" t="s">
        <v>2200</v>
      </c>
      <c r="F5" s="389" t="s">
        <v>2201</v>
      </c>
      <c r="G5" s="389" t="s">
        <v>2202</v>
      </c>
      <c r="H5" s="389" t="s">
        <v>2203</v>
      </c>
      <c r="I5" s="389" t="s">
        <v>327</v>
      </c>
      <c r="J5" s="393" t="s">
        <v>2204</v>
      </c>
      <c r="K5" s="385" t="s">
        <v>2205</v>
      </c>
      <c r="L5" s="422" t="s">
        <v>2206</v>
      </c>
      <c r="M5" s="422" t="s">
        <v>2207</v>
      </c>
      <c r="N5" s="386"/>
      <c r="O5" s="386"/>
    </row>
    <row r="6" spans="2:293" ht="74.099999999999994" customHeight="1">
      <c r="B6" s="784">
        <v>223</v>
      </c>
      <c r="C6" s="784" t="s">
        <v>2208</v>
      </c>
      <c r="D6" s="424" t="s">
        <v>374</v>
      </c>
      <c r="E6" s="390" t="s">
        <v>2209</v>
      </c>
      <c r="F6" s="390" t="s">
        <v>826</v>
      </c>
      <c r="G6" s="424" t="s">
        <v>1173</v>
      </c>
      <c r="H6" s="390" t="s">
        <v>2210</v>
      </c>
      <c r="I6" s="390" t="s">
        <v>826</v>
      </c>
      <c r="J6" s="391" t="s">
        <v>2211</v>
      </c>
      <c r="K6" s="387" t="s">
        <v>2212</v>
      </c>
      <c r="L6" s="390" t="s">
        <v>2213</v>
      </c>
      <c r="M6" s="390" t="s">
        <v>2214</v>
      </c>
      <c r="N6" s="387"/>
      <c r="O6" s="387"/>
      <c r="P6" s="381"/>
      <c r="Q6" s="381"/>
      <c r="R6" s="381"/>
      <c r="S6" s="381"/>
      <c r="T6" s="381"/>
      <c r="U6" s="381"/>
      <c r="V6" s="381"/>
      <c r="W6" s="381"/>
      <c r="X6" s="381"/>
      <c r="Y6" s="381"/>
      <c r="Z6" s="381"/>
      <c r="AA6" s="381"/>
      <c r="AB6" s="381"/>
      <c r="AC6" s="381"/>
      <c r="AD6" s="381"/>
      <c r="AE6" s="381"/>
      <c r="AF6" s="381"/>
      <c r="AG6" s="381"/>
      <c r="AH6" s="381"/>
      <c r="AI6" s="381"/>
      <c r="AJ6" s="381"/>
      <c r="AK6" s="381"/>
      <c r="AL6" s="381"/>
      <c r="AM6" s="381"/>
      <c r="AN6" s="381"/>
      <c r="AO6" s="381"/>
      <c r="AP6" s="381"/>
      <c r="AQ6" s="381"/>
      <c r="AR6" s="381"/>
      <c r="AS6" s="381"/>
      <c r="AT6" s="381"/>
      <c r="AU6" s="381"/>
      <c r="AV6" s="381"/>
      <c r="AW6" s="381"/>
      <c r="AX6" s="381"/>
      <c r="AY6" s="381"/>
      <c r="AZ6" s="381"/>
      <c r="BA6" s="381"/>
      <c r="BB6" s="381"/>
      <c r="BC6" s="381"/>
      <c r="BD6" s="381"/>
      <c r="BE6" s="381"/>
      <c r="BF6" s="381"/>
      <c r="BG6" s="381"/>
      <c r="BH6" s="381"/>
      <c r="BI6" s="381"/>
      <c r="BJ6" s="381"/>
      <c r="BK6" s="381"/>
      <c r="BL6" s="381"/>
      <c r="BM6" s="381"/>
      <c r="BN6" s="381"/>
      <c r="BO6" s="381"/>
      <c r="BP6" s="381"/>
      <c r="BQ6" s="381"/>
      <c r="BR6" s="381"/>
      <c r="BS6" s="381"/>
      <c r="BT6" s="381"/>
      <c r="BU6" s="381"/>
      <c r="BV6" s="381"/>
      <c r="BW6" s="381"/>
      <c r="BX6" s="381"/>
      <c r="BY6" s="381"/>
      <c r="BZ6" s="381"/>
      <c r="CA6" s="381"/>
      <c r="CB6" s="381"/>
      <c r="CC6" s="381"/>
      <c r="CD6" s="381"/>
      <c r="CE6" s="381"/>
      <c r="CF6" s="381"/>
      <c r="CG6" s="381"/>
      <c r="CH6" s="381"/>
      <c r="CI6" s="381"/>
      <c r="CJ6" s="381"/>
      <c r="CK6" s="381"/>
      <c r="CL6" s="381"/>
      <c r="CM6" s="381"/>
      <c r="CN6" s="381"/>
      <c r="CO6" s="381"/>
      <c r="CP6" s="381"/>
      <c r="CQ6" s="381"/>
      <c r="CR6" s="381"/>
      <c r="CS6" s="381"/>
      <c r="CT6" s="381"/>
      <c r="CU6" s="381"/>
      <c r="CV6" s="381"/>
      <c r="CW6" s="381"/>
      <c r="CX6" s="381"/>
      <c r="CY6" s="381"/>
      <c r="CZ6" s="381"/>
      <c r="DA6" s="381"/>
      <c r="DB6" s="381"/>
      <c r="DC6" s="381"/>
      <c r="DD6" s="381"/>
      <c r="DE6" s="381"/>
      <c r="DF6" s="381"/>
      <c r="DG6" s="381"/>
      <c r="DH6" s="381"/>
      <c r="DI6" s="381"/>
      <c r="DJ6" s="381"/>
      <c r="DK6" s="381"/>
      <c r="DL6" s="381"/>
      <c r="DM6" s="381"/>
      <c r="DN6" s="381"/>
      <c r="DO6" s="381"/>
      <c r="DP6" s="381"/>
      <c r="DQ6" s="381"/>
      <c r="DR6" s="381"/>
      <c r="DS6" s="381"/>
      <c r="DT6" s="381"/>
      <c r="DU6" s="381"/>
      <c r="DV6" s="381"/>
      <c r="DW6" s="381"/>
      <c r="DX6" s="381"/>
      <c r="DY6" s="381"/>
      <c r="DZ6" s="381"/>
      <c r="EA6" s="381"/>
      <c r="EB6" s="381"/>
      <c r="EC6" s="381"/>
      <c r="ED6" s="381"/>
      <c r="EE6" s="381"/>
      <c r="EF6" s="381"/>
      <c r="EG6" s="381"/>
      <c r="EH6" s="381"/>
      <c r="EI6" s="381"/>
      <c r="EJ6" s="381"/>
      <c r="EK6" s="381"/>
      <c r="EL6" s="381"/>
      <c r="EM6" s="381"/>
      <c r="EN6" s="381"/>
      <c r="EO6" s="381"/>
      <c r="EP6" s="381"/>
      <c r="EQ6" s="381"/>
      <c r="ER6" s="381"/>
      <c r="ES6" s="381"/>
      <c r="ET6" s="381"/>
      <c r="EU6" s="381"/>
      <c r="EV6" s="381"/>
      <c r="EW6" s="381"/>
      <c r="EX6" s="381"/>
      <c r="EY6" s="381"/>
      <c r="EZ6" s="381"/>
      <c r="FA6" s="381"/>
      <c r="FB6" s="381"/>
      <c r="FC6" s="381"/>
      <c r="FD6" s="381"/>
      <c r="FE6" s="381"/>
      <c r="FF6" s="381"/>
      <c r="FG6" s="381"/>
      <c r="FH6" s="381"/>
      <c r="FI6" s="381"/>
      <c r="FJ6" s="381"/>
      <c r="FK6" s="381"/>
      <c r="FL6" s="381"/>
      <c r="FM6" s="381"/>
      <c r="FN6" s="381"/>
      <c r="FO6" s="381"/>
      <c r="FP6" s="381"/>
      <c r="FQ6" s="381"/>
      <c r="FR6" s="381"/>
      <c r="FS6" s="381"/>
      <c r="FT6" s="381"/>
      <c r="FU6" s="381"/>
      <c r="FV6" s="381"/>
      <c r="FW6" s="381"/>
      <c r="FX6" s="381"/>
      <c r="FY6" s="381"/>
      <c r="FZ6" s="381"/>
      <c r="GA6" s="381"/>
      <c r="GB6" s="381"/>
      <c r="GC6" s="381"/>
      <c r="GD6" s="381"/>
      <c r="GE6" s="381"/>
      <c r="GF6" s="381"/>
      <c r="GG6" s="381"/>
      <c r="GH6" s="381"/>
      <c r="GI6" s="381"/>
      <c r="GJ6" s="381"/>
      <c r="GK6" s="381"/>
      <c r="GL6" s="381"/>
      <c r="GM6" s="381"/>
      <c r="GN6" s="381"/>
      <c r="GO6" s="381"/>
      <c r="GP6" s="381"/>
      <c r="GQ6" s="381"/>
      <c r="GR6" s="381"/>
      <c r="GS6" s="381"/>
      <c r="GT6" s="381"/>
      <c r="GU6" s="381"/>
      <c r="GV6" s="381"/>
      <c r="GW6" s="381"/>
      <c r="GX6" s="381"/>
      <c r="GY6" s="381"/>
      <c r="GZ6" s="381"/>
      <c r="HA6" s="381"/>
      <c r="HB6" s="381"/>
      <c r="HC6" s="381"/>
      <c r="HD6" s="381"/>
      <c r="HE6" s="381"/>
      <c r="HF6" s="381"/>
      <c r="HG6" s="381"/>
      <c r="HH6" s="381"/>
      <c r="HI6" s="381"/>
      <c r="HJ6" s="381"/>
      <c r="HK6" s="381"/>
      <c r="HL6" s="381"/>
      <c r="HM6" s="381"/>
      <c r="HN6" s="381"/>
      <c r="HO6" s="381"/>
      <c r="HP6" s="381"/>
      <c r="HQ6" s="381"/>
      <c r="HR6" s="381"/>
      <c r="HS6" s="381"/>
      <c r="HT6" s="381"/>
      <c r="HU6" s="381"/>
      <c r="HV6" s="381"/>
      <c r="HW6" s="381"/>
      <c r="HX6" s="381"/>
      <c r="HY6" s="381"/>
      <c r="HZ6" s="381"/>
      <c r="IA6" s="381"/>
      <c r="IB6" s="381"/>
      <c r="IC6" s="381"/>
      <c r="ID6" s="381"/>
      <c r="IE6" s="381"/>
      <c r="IF6" s="381"/>
      <c r="IG6" s="381"/>
      <c r="IH6" s="381"/>
      <c r="II6" s="381"/>
      <c r="IJ6" s="381"/>
      <c r="IK6" s="381"/>
      <c r="IL6" s="381"/>
      <c r="IM6" s="381"/>
      <c r="IN6" s="381"/>
      <c r="IO6" s="381"/>
      <c r="IP6" s="381"/>
      <c r="IQ6" s="381"/>
      <c r="IR6" s="381"/>
      <c r="IS6" s="381"/>
      <c r="IT6" s="381"/>
      <c r="IU6" s="381"/>
      <c r="IV6" s="381"/>
      <c r="IW6" s="381"/>
      <c r="IX6" s="381"/>
      <c r="IY6" s="381"/>
      <c r="IZ6" s="381"/>
      <c r="JA6" s="381"/>
      <c r="JB6" s="381"/>
      <c r="JC6" s="381"/>
      <c r="JD6" s="381"/>
      <c r="JE6" s="381"/>
      <c r="JF6" s="381"/>
      <c r="JG6" s="381"/>
      <c r="JH6" s="381"/>
      <c r="JI6" s="381"/>
      <c r="JJ6" s="381"/>
      <c r="JK6" s="381"/>
      <c r="JL6" s="380"/>
      <c r="JM6" s="380"/>
      <c r="JN6" s="380"/>
      <c r="JO6" s="380"/>
      <c r="JP6" s="380"/>
      <c r="JQ6" s="380"/>
      <c r="JR6" s="380"/>
      <c r="JS6" s="380"/>
      <c r="JT6" s="380"/>
      <c r="JU6" s="380"/>
      <c r="JV6" s="380"/>
      <c r="JW6" s="380"/>
      <c r="JX6" s="380"/>
      <c r="JY6" s="380"/>
      <c r="JZ6" s="380"/>
      <c r="KA6" s="380"/>
      <c r="KB6" s="380"/>
      <c r="KC6" s="380"/>
      <c r="KD6" s="380"/>
      <c r="KE6" s="380"/>
      <c r="KF6" s="380"/>
      <c r="KG6" s="380"/>
    </row>
    <row r="7" spans="2:293" ht="81.599999999999994" customHeight="1">
      <c r="B7" s="784"/>
      <c r="C7" s="784"/>
      <c r="D7" s="424" t="s">
        <v>375</v>
      </c>
      <c r="E7" s="390" t="s">
        <v>2215</v>
      </c>
      <c r="F7" s="390" t="s">
        <v>826</v>
      </c>
      <c r="G7" s="419" t="s">
        <v>1159</v>
      </c>
      <c r="H7" s="390" t="s">
        <v>1160</v>
      </c>
      <c r="I7" s="390" t="s">
        <v>826</v>
      </c>
      <c r="J7" s="391"/>
      <c r="K7" s="387" t="s">
        <v>2212</v>
      </c>
      <c r="L7" s="390" t="s">
        <v>2216</v>
      </c>
      <c r="M7" s="390" t="s">
        <v>2217</v>
      </c>
      <c r="N7" s="387"/>
      <c r="O7" s="387"/>
      <c r="P7" s="381"/>
      <c r="Q7" s="381"/>
      <c r="R7" s="381"/>
      <c r="S7" s="381"/>
      <c r="T7" s="381"/>
      <c r="U7" s="381"/>
      <c r="V7" s="381"/>
      <c r="W7" s="381"/>
      <c r="X7" s="381"/>
      <c r="Y7" s="381"/>
      <c r="Z7" s="381"/>
      <c r="AA7" s="381"/>
      <c r="AB7" s="381"/>
      <c r="AC7" s="381"/>
      <c r="AD7" s="381"/>
      <c r="AE7" s="381"/>
      <c r="AF7" s="381"/>
      <c r="AG7" s="381"/>
      <c r="AH7" s="381"/>
      <c r="AI7" s="381"/>
      <c r="AJ7" s="381"/>
      <c r="AK7" s="381"/>
      <c r="AL7" s="381"/>
      <c r="AM7" s="381"/>
      <c r="AN7" s="381"/>
      <c r="AO7" s="381"/>
      <c r="AP7" s="381"/>
      <c r="AQ7" s="381"/>
      <c r="AR7" s="381"/>
      <c r="AS7" s="381"/>
      <c r="AT7" s="381"/>
      <c r="AU7" s="381"/>
      <c r="AV7" s="381"/>
      <c r="AW7" s="381"/>
      <c r="AX7" s="381"/>
      <c r="AY7" s="381"/>
      <c r="AZ7" s="381"/>
      <c r="BA7" s="381"/>
      <c r="BB7" s="381"/>
      <c r="BC7" s="381"/>
      <c r="BD7" s="381"/>
      <c r="BE7" s="381"/>
      <c r="BF7" s="381"/>
      <c r="BG7" s="381"/>
      <c r="BH7" s="381"/>
      <c r="BI7" s="381"/>
      <c r="BJ7" s="381"/>
      <c r="BK7" s="381"/>
      <c r="BL7" s="381"/>
      <c r="BM7" s="381"/>
      <c r="BN7" s="381"/>
      <c r="BO7" s="381"/>
      <c r="BP7" s="381"/>
      <c r="BQ7" s="381"/>
      <c r="BR7" s="381"/>
      <c r="BS7" s="381"/>
      <c r="BT7" s="381"/>
      <c r="BU7" s="381"/>
      <c r="BV7" s="381"/>
      <c r="BW7" s="381"/>
      <c r="BX7" s="381"/>
      <c r="BY7" s="381"/>
      <c r="BZ7" s="381"/>
      <c r="CA7" s="381"/>
      <c r="CB7" s="381"/>
      <c r="CC7" s="381"/>
      <c r="CD7" s="381"/>
      <c r="CE7" s="381"/>
      <c r="CF7" s="381"/>
      <c r="CG7" s="381"/>
      <c r="CH7" s="381"/>
      <c r="CI7" s="381"/>
      <c r="CJ7" s="381"/>
      <c r="CK7" s="381"/>
      <c r="CL7" s="381"/>
      <c r="CM7" s="381"/>
      <c r="CN7" s="381"/>
      <c r="CO7" s="381"/>
      <c r="CP7" s="381"/>
      <c r="CQ7" s="381"/>
      <c r="CR7" s="381"/>
      <c r="CS7" s="381"/>
      <c r="CT7" s="381"/>
      <c r="CU7" s="381"/>
      <c r="CV7" s="381"/>
      <c r="CW7" s="381"/>
      <c r="CX7" s="381"/>
      <c r="CY7" s="381"/>
      <c r="CZ7" s="381"/>
      <c r="DA7" s="381"/>
      <c r="DB7" s="381"/>
      <c r="DC7" s="381"/>
      <c r="DD7" s="381"/>
      <c r="DE7" s="381"/>
      <c r="DF7" s="381"/>
      <c r="DG7" s="381"/>
      <c r="DH7" s="381"/>
      <c r="DI7" s="381"/>
      <c r="DJ7" s="381"/>
      <c r="DK7" s="381"/>
      <c r="DL7" s="381"/>
      <c r="DM7" s="381"/>
      <c r="DN7" s="381"/>
      <c r="DO7" s="381"/>
      <c r="DP7" s="381"/>
      <c r="DQ7" s="381"/>
      <c r="DR7" s="381"/>
      <c r="DS7" s="381"/>
      <c r="DT7" s="381"/>
      <c r="DU7" s="381"/>
      <c r="DV7" s="381"/>
      <c r="DW7" s="381"/>
      <c r="DX7" s="381"/>
      <c r="DY7" s="381"/>
      <c r="DZ7" s="381"/>
      <c r="EA7" s="381"/>
      <c r="EB7" s="381"/>
      <c r="EC7" s="381"/>
      <c r="ED7" s="381"/>
      <c r="EE7" s="381"/>
      <c r="EF7" s="381"/>
      <c r="EG7" s="381"/>
      <c r="EH7" s="381"/>
      <c r="EI7" s="381"/>
      <c r="EJ7" s="381"/>
      <c r="EK7" s="381"/>
      <c r="EL7" s="381"/>
      <c r="EM7" s="381"/>
      <c r="EN7" s="381"/>
      <c r="EO7" s="381"/>
      <c r="EP7" s="381"/>
      <c r="EQ7" s="381"/>
      <c r="ER7" s="381"/>
      <c r="ES7" s="381"/>
      <c r="ET7" s="381"/>
      <c r="EU7" s="381"/>
      <c r="EV7" s="381"/>
      <c r="EW7" s="381"/>
      <c r="EX7" s="381"/>
      <c r="EY7" s="381"/>
      <c r="EZ7" s="381"/>
      <c r="FA7" s="381"/>
      <c r="FB7" s="381"/>
      <c r="FC7" s="381"/>
      <c r="FD7" s="381"/>
      <c r="FE7" s="381"/>
      <c r="FF7" s="381"/>
      <c r="FG7" s="381"/>
      <c r="FH7" s="381"/>
      <c r="FI7" s="381"/>
      <c r="FJ7" s="381"/>
      <c r="FK7" s="381"/>
      <c r="FL7" s="381"/>
      <c r="FM7" s="381"/>
      <c r="FN7" s="381"/>
      <c r="FO7" s="381"/>
      <c r="FP7" s="381"/>
      <c r="FQ7" s="381"/>
      <c r="FR7" s="381"/>
      <c r="FS7" s="381"/>
      <c r="FT7" s="381"/>
      <c r="FU7" s="381"/>
      <c r="FV7" s="381"/>
      <c r="FW7" s="381"/>
      <c r="FX7" s="381"/>
      <c r="FY7" s="381"/>
      <c r="FZ7" s="381"/>
      <c r="GA7" s="381"/>
      <c r="GB7" s="381"/>
      <c r="GC7" s="381"/>
      <c r="GD7" s="381"/>
      <c r="GE7" s="381"/>
      <c r="GF7" s="381"/>
      <c r="GG7" s="381"/>
      <c r="GH7" s="381"/>
      <c r="GI7" s="381"/>
      <c r="GJ7" s="381"/>
      <c r="GK7" s="381"/>
      <c r="GL7" s="381"/>
      <c r="GM7" s="381"/>
      <c r="GN7" s="381"/>
      <c r="GO7" s="381"/>
      <c r="GP7" s="381"/>
      <c r="GQ7" s="381"/>
      <c r="GR7" s="381"/>
      <c r="GS7" s="381"/>
      <c r="GT7" s="381"/>
      <c r="GU7" s="381"/>
      <c r="GV7" s="381"/>
      <c r="GW7" s="381"/>
      <c r="GX7" s="381"/>
      <c r="GY7" s="381"/>
      <c r="GZ7" s="381"/>
      <c r="HA7" s="381"/>
      <c r="HB7" s="381"/>
      <c r="HC7" s="381"/>
      <c r="HD7" s="381"/>
      <c r="HE7" s="381"/>
      <c r="HF7" s="381"/>
      <c r="HG7" s="381"/>
      <c r="HH7" s="381"/>
      <c r="HI7" s="381"/>
      <c r="HJ7" s="381"/>
      <c r="HK7" s="381"/>
      <c r="HL7" s="381"/>
      <c r="HM7" s="381"/>
      <c r="HN7" s="381"/>
      <c r="HO7" s="381"/>
      <c r="HP7" s="381"/>
      <c r="HQ7" s="381"/>
      <c r="HR7" s="381"/>
      <c r="HS7" s="381"/>
      <c r="HT7" s="381"/>
      <c r="HU7" s="381"/>
      <c r="HV7" s="381"/>
      <c r="HW7" s="381"/>
      <c r="HX7" s="381"/>
      <c r="HY7" s="381"/>
      <c r="HZ7" s="381"/>
      <c r="IA7" s="381"/>
      <c r="IB7" s="381"/>
      <c r="IC7" s="381"/>
      <c r="ID7" s="381"/>
      <c r="IE7" s="381"/>
      <c r="IF7" s="381"/>
      <c r="IG7" s="381"/>
      <c r="IH7" s="381"/>
      <c r="II7" s="381"/>
      <c r="IJ7" s="381"/>
      <c r="IK7" s="381"/>
      <c r="IL7" s="381"/>
      <c r="IM7" s="381"/>
      <c r="IN7" s="381"/>
      <c r="IO7" s="381"/>
      <c r="IP7" s="381"/>
      <c r="IQ7" s="381"/>
      <c r="IR7" s="381"/>
      <c r="IS7" s="381"/>
      <c r="IT7" s="381"/>
      <c r="IU7" s="381"/>
      <c r="IV7" s="381"/>
      <c r="IW7" s="381"/>
      <c r="IX7" s="381"/>
      <c r="IY7" s="381"/>
      <c r="IZ7" s="381"/>
      <c r="JA7" s="381"/>
      <c r="JB7" s="381"/>
      <c r="JC7" s="381"/>
      <c r="JD7" s="381"/>
      <c r="JE7" s="381"/>
      <c r="JF7" s="381"/>
      <c r="JG7" s="381"/>
      <c r="JH7" s="381"/>
      <c r="JI7" s="381"/>
      <c r="JJ7" s="381"/>
      <c r="JK7" s="381"/>
      <c r="JL7" s="380"/>
      <c r="JM7" s="380"/>
      <c r="JN7" s="380"/>
      <c r="JO7" s="380"/>
      <c r="JP7" s="380"/>
      <c r="JQ7" s="380"/>
      <c r="JR7" s="380"/>
      <c r="JS7" s="380"/>
      <c r="JT7" s="380"/>
      <c r="JU7" s="380"/>
      <c r="JV7" s="380"/>
      <c r="JW7" s="380"/>
      <c r="JX7" s="380"/>
      <c r="JY7" s="380"/>
      <c r="JZ7" s="380"/>
      <c r="KA7" s="380"/>
      <c r="KB7" s="380"/>
      <c r="KC7" s="380"/>
      <c r="KD7" s="380"/>
      <c r="KE7" s="380"/>
      <c r="KF7" s="380"/>
      <c r="KG7" s="380"/>
    </row>
    <row r="8" spans="2:293" ht="63.6" customHeight="1">
      <c r="B8" s="390">
        <v>231</v>
      </c>
      <c r="C8" s="390" t="s">
        <v>2218</v>
      </c>
      <c r="D8" s="390" t="s">
        <v>2219</v>
      </c>
      <c r="E8" s="390" t="s">
        <v>2220</v>
      </c>
      <c r="F8" s="390" t="s">
        <v>826</v>
      </c>
      <c r="G8" s="390" t="s">
        <v>1171</v>
      </c>
      <c r="H8" s="390" t="s">
        <v>1172</v>
      </c>
      <c r="I8" s="390" t="s">
        <v>826</v>
      </c>
      <c r="J8" s="391" t="s">
        <v>2211</v>
      </c>
      <c r="K8" s="387"/>
      <c r="L8" s="390"/>
      <c r="M8" s="390" t="s">
        <v>2221</v>
      </c>
      <c r="N8" s="387"/>
      <c r="O8" s="387"/>
      <c r="P8" s="381"/>
      <c r="Q8" s="381"/>
      <c r="R8" s="381"/>
      <c r="S8" s="381"/>
      <c r="T8" s="381"/>
      <c r="U8" s="381"/>
      <c r="V8" s="381"/>
      <c r="W8" s="381"/>
      <c r="X8" s="381"/>
      <c r="Y8" s="381"/>
      <c r="Z8" s="381"/>
      <c r="AA8" s="381"/>
      <c r="AB8" s="381"/>
      <c r="AC8" s="381"/>
      <c r="AD8" s="381"/>
      <c r="AE8" s="381"/>
      <c r="AF8" s="381"/>
      <c r="AG8" s="381"/>
      <c r="AH8" s="381"/>
      <c r="AI8" s="381"/>
      <c r="AJ8" s="381"/>
      <c r="AK8" s="381"/>
      <c r="AL8" s="381"/>
      <c r="AM8" s="381"/>
      <c r="AN8" s="381"/>
      <c r="AO8" s="381"/>
      <c r="AP8" s="381"/>
      <c r="AQ8" s="381"/>
      <c r="AR8" s="381"/>
      <c r="AS8" s="381"/>
      <c r="AT8" s="381"/>
      <c r="AU8" s="381"/>
      <c r="AV8" s="381"/>
      <c r="AW8" s="381"/>
      <c r="AX8" s="381"/>
      <c r="AY8" s="381"/>
      <c r="AZ8" s="381"/>
      <c r="BA8" s="381"/>
      <c r="BB8" s="381"/>
      <c r="BC8" s="381"/>
      <c r="BD8" s="381"/>
      <c r="BE8" s="381"/>
      <c r="BF8" s="381"/>
      <c r="BG8" s="381"/>
      <c r="BH8" s="381"/>
      <c r="BI8" s="381"/>
      <c r="BJ8" s="381"/>
      <c r="BK8" s="381"/>
      <c r="BL8" s="381"/>
      <c r="BM8" s="381"/>
      <c r="BN8" s="381"/>
      <c r="BO8" s="381"/>
      <c r="BP8" s="381"/>
      <c r="BQ8" s="381"/>
      <c r="BR8" s="381"/>
      <c r="BS8" s="381"/>
      <c r="BT8" s="381"/>
      <c r="BU8" s="381"/>
      <c r="BV8" s="381"/>
      <c r="BW8" s="381"/>
      <c r="BX8" s="381"/>
      <c r="BY8" s="381"/>
      <c r="BZ8" s="381"/>
      <c r="CA8" s="381"/>
      <c r="CB8" s="381"/>
      <c r="CC8" s="381"/>
      <c r="CD8" s="381"/>
      <c r="CE8" s="381"/>
      <c r="CF8" s="381"/>
      <c r="CG8" s="381"/>
      <c r="CH8" s="381"/>
      <c r="CI8" s="381"/>
      <c r="CJ8" s="381"/>
      <c r="CK8" s="381"/>
      <c r="CL8" s="381"/>
      <c r="CM8" s="381"/>
      <c r="CN8" s="381"/>
      <c r="CO8" s="381"/>
      <c r="CP8" s="381"/>
      <c r="CQ8" s="381"/>
      <c r="CR8" s="381"/>
      <c r="CS8" s="381"/>
      <c r="CT8" s="381"/>
      <c r="CU8" s="381"/>
      <c r="CV8" s="381"/>
      <c r="CW8" s="381"/>
      <c r="CX8" s="381"/>
      <c r="CY8" s="381"/>
      <c r="CZ8" s="381"/>
      <c r="DA8" s="381"/>
      <c r="DB8" s="381"/>
      <c r="DC8" s="381"/>
      <c r="DD8" s="381"/>
      <c r="DE8" s="381"/>
      <c r="DF8" s="381"/>
      <c r="DG8" s="381"/>
      <c r="DH8" s="381"/>
      <c r="DI8" s="381"/>
      <c r="DJ8" s="381"/>
      <c r="DK8" s="381"/>
      <c r="DL8" s="381"/>
      <c r="DM8" s="381"/>
      <c r="DN8" s="381"/>
      <c r="DO8" s="381"/>
      <c r="DP8" s="381"/>
      <c r="DQ8" s="381"/>
      <c r="DR8" s="381"/>
      <c r="DS8" s="381"/>
      <c r="DT8" s="381"/>
      <c r="DU8" s="381"/>
      <c r="DV8" s="381"/>
      <c r="DW8" s="381"/>
      <c r="DX8" s="381"/>
      <c r="DY8" s="381"/>
      <c r="DZ8" s="381"/>
      <c r="EA8" s="381"/>
      <c r="EB8" s="381"/>
      <c r="EC8" s="381"/>
      <c r="ED8" s="381"/>
      <c r="EE8" s="381"/>
      <c r="EF8" s="381"/>
      <c r="EG8" s="381"/>
      <c r="EH8" s="381"/>
      <c r="EI8" s="381"/>
      <c r="EJ8" s="381"/>
      <c r="EK8" s="381"/>
      <c r="EL8" s="381"/>
      <c r="EM8" s="381"/>
      <c r="EN8" s="381"/>
      <c r="EO8" s="381"/>
      <c r="EP8" s="381"/>
      <c r="EQ8" s="381"/>
      <c r="ER8" s="381"/>
      <c r="ES8" s="381"/>
      <c r="ET8" s="381"/>
      <c r="EU8" s="381"/>
      <c r="EV8" s="381"/>
      <c r="EW8" s="381"/>
      <c r="EX8" s="381"/>
      <c r="EY8" s="381"/>
      <c r="EZ8" s="381"/>
      <c r="FA8" s="381"/>
      <c r="FB8" s="381"/>
      <c r="FC8" s="381"/>
      <c r="FD8" s="381"/>
      <c r="FE8" s="381"/>
      <c r="FF8" s="381"/>
      <c r="FG8" s="381"/>
      <c r="FH8" s="381"/>
      <c r="FI8" s="381"/>
      <c r="FJ8" s="381"/>
      <c r="FK8" s="381"/>
      <c r="FL8" s="381"/>
      <c r="FM8" s="381"/>
      <c r="FN8" s="381"/>
      <c r="FO8" s="381"/>
      <c r="FP8" s="381"/>
      <c r="FQ8" s="381"/>
      <c r="FR8" s="381"/>
      <c r="FS8" s="381"/>
      <c r="FT8" s="381"/>
      <c r="FU8" s="381"/>
      <c r="FV8" s="381"/>
      <c r="FW8" s="381"/>
      <c r="FX8" s="381"/>
      <c r="FY8" s="381"/>
      <c r="FZ8" s="381"/>
      <c r="GA8" s="381"/>
      <c r="GB8" s="381"/>
      <c r="GC8" s="381"/>
      <c r="GD8" s="381"/>
      <c r="GE8" s="381"/>
      <c r="GF8" s="381"/>
      <c r="GG8" s="381"/>
      <c r="GH8" s="381"/>
      <c r="GI8" s="381"/>
      <c r="GJ8" s="381"/>
      <c r="GK8" s="381"/>
      <c r="GL8" s="381"/>
      <c r="GM8" s="381"/>
      <c r="GN8" s="381"/>
      <c r="GO8" s="381"/>
      <c r="GP8" s="381"/>
      <c r="GQ8" s="381"/>
      <c r="GR8" s="381"/>
      <c r="GS8" s="381"/>
      <c r="GT8" s="381"/>
      <c r="GU8" s="381"/>
      <c r="GV8" s="381"/>
      <c r="GW8" s="381"/>
      <c r="GX8" s="381"/>
      <c r="GY8" s="381"/>
      <c r="GZ8" s="381"/>
      <c r="HA8" s="381"/>
      <c r="HB8" s="381"/>
      <c r="HC8" s="381"/>
      <c r="HD8" s="381"/>
      <c r="HE8" s="381"/>
      <c r="HF8" s="381"/>
      <c r="HG8" s="381"/>
      <c r="HH8" s="381"/>
      <c r="HI8" s="381"/>
      <c r="HJ8" s="381"/>
      <c r="HK8" s="381"/>
      <c r="HL8" s="381"/>
      <c r="HM8" s="381"/>
      <c r="HN8" s="381"/>
      <c r="HO8" s="381"/>
      <c r="HP8" s="381"/>
      <c r="HQ8" s="381"/>
      <c r="HR8" s="381"/>
      <c r="HS8" s="381"/>
      <c r="HT8" s="381"/>
      <c r="HU8" s="381"/>
      <c r="HV8" s="381"/>
      <c r="HW8" s="381"/>
      <c r="HX8" s="381"/>
      <c r="HY8" s="381"/>
      <c r="HZ8" s="381"/>
      <c r="IA8" s="381"/>
      <c r="IB8" s="381"/>
      <c r="IC8" s="381"/>
      <c r="ID8" s="381"/>
      <c r="IE8" s="381"/>
      <c r="IF8" s="381"/>
      <c r="IG8" s="381"/>
      <c r="IH8" s="381"/>
      <c r="II8" s="381"/>
      <c r="IJ8" s="381"/>
      <c r="IK8" s="381"/>
      <c r="IL8" s="381"/>
      <c r="IM8" s="381"/>
      <c r="IN8" s="381"/>
      <c r="IO8" s="381"/>
      <c r="IP8" s="381"/>
      <c r="IQ8" s="381"/>
      <c r="IR8" s="381"/>
      <c r="IS8" s="381"/>
      <c r="IT8" s="381"/>
      <c r="IU8" s="381"/>
      <c r="IV8" s="381"/>
      <c r="IW8" s="381"/>
      <c r="IX8" s="381"/>
      <c r="IY8" s="381"/>
      <c r="IZ8" s="381"/>
      <c r="JA8" s="381"/>
      <c r="JB8" s="381"/>
      <c r="JC8" s="381"/>
      <c r="JD8" s="381"/>
      <c r="JE8" s="381"/>
      <c r="JF8" s="381"/>
      <c r="JG8" s="381"/>
      <c r="JH8" s="381"/>
      <c r="JI8" s="381"/>
      <c r="JJ8" s="381"/>
      <c r="JK8" s="381"/>
      <c r="JL8" s="380"/>
      <c r="JM8" s="380"/>
      <c r="JN8" s="380"/>
      <c r="JO8" s="380"/>
      <c r="JP8" s="380"/>
      <c r="JQ8" s="380"/>
      <c r="JR8" s="380"/>
      <c r="JS8" s="380"/>
      <c r="JT8" s="380"/>
      <c r="JU8" s="380"/>
      <c r="JV8" s="380"/>
      <c r="JW8" s="380"/>
      <c r="JX8" s="380"/>
      <c r="JY8" s="380"/>
      <c r="JZ8" s="380"/>
      <c r="KA8" s="380"/>
      <c r="KB8" s="380"/>
      <c r="KC8" s="380"/>
      <c r="KD8" s="380"/>
      <c r="KE8" s="380"/>
      <c r="KF8" s="380"/>
      <c r="KG8" s="380"/>
    </row>
    <row r="9" spans="2:293" ht="63.6" customHeight="1">
      <c r="B9" s="390"/>
      <c r="C9" s="390"/>
      <c r="D9" s="390"/>
      <c r="E9" s="390" t="s">
        <v>2222</v>
      </c>
      <c r="F9" s="424" t="s">
        <v>826</v>
      </c>
      <c r="G9" s="424" t="s">
        <v>1165</v>
      </c>
      <c r="H9" s="424" t="s">
        <v>1166</v>
      </c>
      <c r="I9" s="390" t="s">
        <v>826</v>
      </c>
      <c r="J9" s="391"/>
      <c r="K9" s="387"/>
      <c r="L9" s="390" t="s">
        <v>2223</v>
      </c>
      <c r="M9" s="390" t="s">
        <v>2224</v>
      </c>
      <c r="N9" s="387"/>
      <c r="O9" s="387"/>
      <c r="P9" s="381"/>
      <c r="Q9" s="381"/>
      <c r="R9" s="381"/>
      <c r="S9" s="381"/>
      <c r="T9" s="381"/>
      <c r="U9" s="381"/>
      <c r="V9" s="381"/>
      <c r="W9" s="381"/>
      <c r="X9" s="381"/>
      <c r="Y9" s="381"/>
      <c r="Z9" s="381"/>
      <c r="AA9" s="381"/>
      <c r="AB9" s="381"/>
      <c r="AC9" s="381"/>
      <c r="AD9" s="381"/>
      <c r="AE9" s="381"/>
      <c r="AF9" s="381"/>
      <c r="AG9" s="381"/>
      <c r="AH9" s="381"/>
      <c r="AI9" s="381"/>
      <c r="AJ9" s="381"/>
      <c r="AK9" s="381"/>
      <c r="AL9" s="381"/>
      <c r="AM9" s="381"/>
      <c r="AN9" s="381"/>
      <c r="AO9" s="381"/>
      <c r="AP9" s="381"/>
      <c r="AQ9" s="381"/>
      <c r="AR9" s="381"/>
      <c r="AS9" s="381"/>
      <c r="AT9" s="381"/>
      <c r="AU9" s="381"/>
      <c r="AV9" s="381"/>
      <c r="AW9" s="381"/>
      <c r="AX9" s="381"/>
      <c r="AY9" s="381"/>
      <c r="AZ9" s="381"/>
      <c r="BA9" s="381"/>
      <c r="BB9" s="381"/>
      <c r="BC9" s="381"/>
      <c r="BD9" s="381"/>
      <c r="BE9" s="381"/>
      <c r="BF9" s="381"/>
      <c r="BG9" s="381"/>
      <c r="BH9" s="381"/>
      <c r="BI9" s="381"/>
      <c r="BJ9" s="381"/>
      <c r="BK9" s="381"/>
      <c r="BL9" s="381"/>
      <c r="BM9" s="381"/>
      <c r="BN9" s="381"/>
      <c r="BO9" s="381"/>
      <c r="BP9" s="381"/>
      <c r="BQ9" s="381"/>
      <c r="BR9" s="381"/>
      <c r="BS9" s="381"/>
      <c r="BT9" s="381"/>
      <c r="BU9" s="381"/>
      <c r="BV9" s="381"/>
      <c r="BW9" s="381"/>
      <c r="BX9" s="381"/>
      <c r="BY9" s="381"/>
      <c r="BZ9" s="381"/>
      <c r="CA9" s="381"/>
      <c r="CB9" s="381"/>
      <c r="CC9" s="381"/>
      <c r="CD9" s="381"/>
      <c r="CE9" s="381"/>
      <c r="CF9" s="381"/>
      <c r="CG9" s="381"/>
      <c r="CH9" s="381"/>
      <c r="CI9" s="381"/>
      <c r="CJ9" s="381"/>
      <c r="CK9" s="381"/>
      <c r="CL9" s="381"/>
      <c r="CM9" s="381"/>
      <c r="CN9" s="381"/>
      <c r="CO9" s="381"/>
      <c r="CP9" s="381"/>
      <c r="CQ9" s="381"/>
      <c r="CR9" s="381"/>
      <c r="CS9" s="381"/>
      <c r="CT9" s="381"/>
      <c r="CU9" s="381"/>
      <c r="CV9" s="381"/>
      <c r="CW9" s="381"/>
      <c r="CX9" s="381"/>
      <c r="CY9" s="381"/>
      <c r="CZ9" s="381"/>
      <c r="DA9" s="381"/>
      <c r="DB9" s="381"/>
      <c r="DC9" s="381"/>
      <c r="DD9" s="381"/>
      <c r="DE9" s="381"/>
      <c r="DF9" s="381"/>
      <c r="DG9" s="381"/>
      <c r="DH9" s="381"/>
      <c r="DI9" s="381"/>
      <c r="DJ9" s="381"/>
      <c r="DK9" s="381"/>
      <c r="DL9" s="381"/>
      <c r="DM9" s="381"/>
      <c r="DN9" s="381"/>
      <c r="DO9" s="381"/>
      <c r="DP9" s="381"/>
      <c r="DQ9" s="381"/>
      <c r="DR9" s="381"/>
      <c r="DS9" s="381"/>
      <c r="DT9" s="381"/>
      <c r="DU9" s="381"/>
      <c r="DV9" s="381"/>
      <c r="DW9" s="381"/>
      <c r="DX9" s="381"/>
      <c r="DY9" s="381"/>
      <c r="DZ9" s="381"/>
      <c r="EA9" s="381"/>
      <c r="EB9" s="381"/>
      <c r="EC9" s="381"/>
      <c r="ED9" s="381"/>
      <c r="EE9" s="381"/>
      <c r="EF9" s="381"/>
      <c r="EG9" s="381"/>
      <c r="EH9" s="381"/>
      <c r="EI9" s="381"/>
      <c r="EJ9" s="381"/>
      <c r="EK9" s="381"/>
      <c r="EL9" s="381"/>
      <c r="EM9" s="381"/>
      <c r="EN9" s="381"/>
      <c r="EO9" s="381"/>
      <c r="EP9" s="381"/>
      <c r="EQ9" s="381"/>
      <c r="ER9" s="381"/>
      <c r="ES9" s="381"/>
      <c r="ET9" s="381"/>
      <c r="EU9" s="381"/>
      <c r="EV9" s="381"/>
      <c r="EW9" s="381"/>
      <c r="EX9" s="381"/>
      <c r="EY9" s="381"/>
      <c r="EZ9" s="381"/>
      <c r="FA9" s="381"/>
      <c r="FB9" s="381"/>
      <c r="FC9" s="381"/>
      <c r="FD9" s="381"/>
      <c r="FE9" s="381"/>
      <c r="FF9" s="381"/>
      <c r="FG9" s="381"/>
      <c r="FH9" s="381"/>
      <c r="FI9" s="381"/>
      <c r="FJ9" s="381"/>
      <c r="FK9" s="381"/>
      <c r="FL9" s="381"/>
      <c r="FM9" s="381"/>
      <c r="FN9" s="381"/>
      <c r="FO9" s="381"/>
      <c r="FP9" s="381"/>
      <c r="FQ9" s="381"/>
      <c r="FR9" s="381"/>
      <c r="FS9" s="381"/>
      <c r="FT9" s="381"/>
      <c r="FU9" s="381"/>
      <c r="FV9" s="381"/>
      <c r="FW9" s="381"/>
      <c r="FX9" s="381"/>
      <c r="FY9" s="381"/>
      <c r="FZ9" s="381"/>
      <c r="GA9" s="381"/>
      <c r="GB9" s="381"/>
      <c r="GC9" s="381"/>
      <c r="GD9" s="381"/>
      <c r="GE9" s="381"/>
      <c r="GF9" s="381"/>
      <c r="GG9" s="381"/>
      <c r="GH9" s="381"/>
      <c r="GI9" s="381"/>
      <c r="GJ9" s="381"/>
      <c r="GK9" s="381"/>
      <c r="GL9" s="381"/>
      <c r="GM9" s="381"/>
      <c r="GN9" s="381"/>
      <c r="GO9" s="381"/>
      <c r="GP9" s="381"/>
      <c r="GQ9" s="381"/>
      <c r="GR9" s="381"/>
      <c r="GS9" s="381"/>
      <c r="GT9" s="381"/>
      <c r="GU9" s="381"/>
      <c r="GV9" s="381"/>
      <c r="GW9" s="381"/>
      <c r="GX9" s="381"/>
      <c r="GY9" s="381"/>
      <c r="GZ9" s="381"/>
      <c r="HA9" s="381"/>
      <c r="HB9" s="381"/>
      <c r="HC9" s="381"/>
      <c r="HD9" s="381"/>
      <c r="HE9" s="381"/>
      <c r="HF9" s="381"/>
      <c r="HG9" s="381"/>
      <c r="HH9" s="381"/>
      <c r="HI9" s="381"/>
      <c r="HJ9" s="381"/>
      <c r="HK9" s="381"/>
      <c r="HL9" s="381"/>
      <c r="HM9" s="381"/>
      <c r="HN9" s="381"/>
      <c r="HO9" s="381"/>
      <c r="HP9" s="381"/>
      <c r="HQ9" s="381"/>
      <c r="HR9" s="381"/>
      <c r="HS9" s="381"/>
      <c r="HT9" s="381"/>
      <c r="HU9" s="381"/>
      <c r="HV9" s="381"/>
      <c r="HW9" s="381"/>
      <c r="HX9" s="381"/>
      <c r="HY9" s="381"/>
      <c r="HZ9" s="381"/>
      <c r="IA9" s="381"/>
      <c r="IB9" s="381"/>
      <c r="IC9" s="381"/>
      <c r="ID9" s="381"/>
      <c r="IE9" s="381"/>
      <c r="IF9" s="381"/>
      <c r="IG9" s="381"/>
      <c r="IH9" s="381"/>
      <c r="II9" s="381"/>
      <c r="IJ9" s="381"/>
      <c r="IK9" s="381"/>
      <c r="IL9" s="381"/>
      <c r="IM9" s="381"/>
      <c r="IN9" s="381"/>
      <c r="IO9" s="381"/>
      <c r="IP9" s="381"/>
      <c r="IQ9" s="381"/>
      <c r="IR9" s="381"/>
      <c r="IS9" s="381"/>
      <c r="IT9" s="381"/>
      <c r="IU9" s="381"/>
      <c r="IV9" s="381"/>
      <c r="IW9" s="381"/>
      <c r="IX9" s="381"/>
      <c r="IY9" s="381"/>
      <c r="IZ9" s="381"/>
      <c r="JA9" s="381"/>
      <c r="JB9" s="381"/>
      <c r="JC9" s="381"/>
      <c r="JD9" s="381"/>
      <c r="JE9" s="381"/>
      <c r="JF9" s="381"/>
      <c r="JG9" s="381"/>
      <c r="JH9" s="381"/>
      <c r="JI9" s="381"/>
      <c r="JJ9" s="381"/>
      <c r="JK9" s="381"/>
      <c r="JL9" s="380"/>
      <c r="JM9" s="380"/>
      <c r="JN9" s="380"/>
      <c r="JO9" s="380"/>
      <c r="JP9" s="380"/>
      <c r="JQ9" s="380"/>
      <c r="JR9" s="380"/>
      <c r="JS9" s="380"/>
      <c r="JT9" s="380"/>
      <c r="JU9" s="380"/>
      <c r="JV9" s="380"/>
      <c r="JW9" s="380"/>
      <c r="JX9" s="380"/>
      <c r="JY9" s="380"/>
      <c r="JZ9" s="380"/>
      <c r="KA9" s="380"/>
      <c r="KB9" s="380"/>
      <c r="KC9" s="380"/>
      <c r="KD9" s="380"/>
      <c r="KE9" s="380"/>
      <c r="KF9" s="380"/>
      <c r="KG9" s="380"/>
    </row>
    <row r="10" spans="2:293" ht="53.85" customHeight="1">
      <c r="B10" s="390">
        <v>232</v>
      </c>
      <c r="C10" s="390" t="s">
        <v>2225</v>
      </c>
      <c r="D10" s="390" t="s">
        <v>384</v>
      </c>
      <c r="E10" s="390" t="s">
        <v>2226</v>
      </c>
      <c r="F10" s="390" t="s">
        <v>826</v>
      </c>
      <c r="G10" s="390" t="s">
        <v>1171</v>
      </c>
      <c r="H10" s="390" t="s">
        <v>1172</v>
      </c>
      <c r="I10" s="390" t="s">
        <v>826</v>
      </c>
      <c r="J10" s="391" t="s">
        <v>2211</v>
      </c>
      <c r="K10" s="387"/>
      <c r="L10" s="390"/>
      <c r="M10" s="390"/>
      <c r="N10" s="387"/>
      <c r="O10" s="387"/>
      <c r="P10" s="381"/>
      <c r="Q10" s="381"/>
      <c r="R10" s="381"/>
      <c r="S10" s="381"/>
      <c r="T10" s="381"/>
      <c r="U10" s="381"/>
      <c r="V10" s="381"/>
      <c r="W10" s="381"/>
      <c r="X10" s="381"/>
      <c r="Y10" s="381"/>
      <c r="Z10" s="381"/>
      <c r="AA10" s="381"/>
      <c r="AB10" s="381"/>
      <c r="AC10" s="381"/>
      <c r="AD10" s="381"/>
      <c r="AE10" s="381"/>
      <c r="AF10" s="381"/>
      <c r="AG10" s="381"/>
      <c r="AH10" s="381"/>
      <c r="AI10" s="381"/>
      <c r="AJ10" s="381"/>
      <c r="AK10" s="381"/>
      <c r="AL10" s="381"/>
      <c r="AM10" s="381"/>
      <c r="AN10" s="381"/>
      <c r="AO10" s="381"/>
      <c r="AP10" s="381"/>
      <c r="AQ10" s="381"/>
      <c r="AR10" s="381"/>
      <c r="AS10" s="381"/>
      <c r="AT10" s="381"/>
      <c r="AU10" s="381"/>
      <c r="AV10" s="381"/>
      <c r="AW10" s="381"/>
      <c r="AX10" s="381"/>
      <c r="AY10" s="381"/>
      <c r="AZ10" s="381"/>
      <c r="BA10" s="381"/>
      <c r="BB10" s="381"/>
      <c r="BC10" s="381"/>
      <c r="BD10" s="381"/>
      <c r="BE10" s="381"/>
      <c r="BF10" s="381"/>
      <c r="BG10" s="381"/>
      <c r="BH10" s="381"/>
      <c r="BI10" s="381"/>
      <c r="BJ10" s="381"/>
      <c r="BK10" s="381"/>
      <c r="BL10" s="381"/>
      <c r="BM10" s="381"/>
      <c r="BN10" s="381"/>
      <c r="BO10" s="381"/>
      <c r="BP10" s="381"/>
      <c r="BQ10" s="381"/>
      <c r="BR10" s="381"/>
      <c r="BS10" s="381"/>
      <c r="BT10" s="381"/>
      <c r="BU10" s="381"/>
      <c r="BV10" s="381"/>
      <c r="BW10" s="381"/>
      <c r="BX10" s="381"/>
      <c r="BY10" s="381"/>
      <c r="BZ10" s="381"/>
      <c r="CA10" s="381"/>
      <c r="CB10" s="381"/>
      <c r="CC10" s="381"/>
      <c r="CD10" s="381"/>
      <c r="CE10" s="381"/>
      <c r="CF10" s="381"/>
      <c r="CG10" s="381"/>
      <c r="CH10" s="381"/>
      <c r="CI10" s="381"/>
      <c r="CJ10" s="381"/>
      <c r="CK10" s="381"/>
      <c r="CL10" s="381"/>
      <c r="CM10" s="381"/>
      <c r="CN10" s="381"/>
      <c r="CO10" s="381"/>
      <c r="CP10" s="381"/>
      <c r="CQ10" s="381"/>
      <c r="CR10" s="381"/>
      <c r="CS10" s="381"/>
      <c r="CT10" s="381"/>
      <c r="CU10" s="381"/>
      <c r="CV10" s="381"/>
      <c r="CW10" s="381"/>
      <c r="CX10" s="381"/>
      <c r="CY10" s="381"/>
      <c r="CZ10" s="381"/>
      <c r="DA10" s="381"/>
      <c r="DB10" s="381"/>
      <c r="DC10" s="381"/>
      <c r="DD10" s="381"/>
      <c r="DE10" s="381"/>
      <c r="DF10" s="381"/>
      <c r="DG10" s="381"/>
      <c r="DH10" s="381"/>
      <c r="DI10" s="381"/>
      <c r="DJ10" s="381"/>
      <c r="DK10" s="381"/>
      <c r="DL10" s="381"/>
      <c r="DM10" s="381"/>
      <c r="DN10" s="381"/>
      <c r="DO10" s="381"/>
      <c r="DP10" s="381"/>
      <c r="DQ10" s="381"/>
      <c r="DR10" s="381"/>
      <c r="DS10" s="381"/>
      <c r="DT10" s="381"/>
      <c r="DU10" s="381"/>
      <c r="DV10" s="381"/>
      <c r="DW10" s="381"/>
      <c r="DX10" s="381"/>
      <c r="DY10" s="381"/>
      <c r="DZ10" s="381"/>
      <c r="EA10" s="381"/>
      <c r="EB10" s="381"/>
      <c r="EC10" s="381"/>
      <c r="ED10" s="381"/>
      <c r="EE10" s="381"/>
      <c r="EF10" s="381"/>
      <c r="EG10" s="381"/>
      <c r="EH10" s="381"/>
      <c r="EI10" s="381"/>
      <c r="EJ10" s="381"/>
      <c r="EK10" s="381"/>
      <c r="EL10" s="381"/>
      <c r="EM10" s="381"/>
      <c r="EN10" s="381"/>
      <c r="EO10" s="381"/>
      <c r="EP10" s="381"/>
      <c r="EQ10" s="381"/>
      <c r="ER10" s="381"/>
      <c r="ES10" s="381"/>
      <c r="ET10" s="381"/>
      <c r="EU10" s="381"/>
      <c r="EV10" s="381"/>
      <c r="EW10" s="381"/>
      <c r="EX10" s="381"/>
      <c r="EY10" s="381"/>
      <c r="EZ10" s="381"/>
      <c r="FA10" s="381"/>
      <c r="FB10" s="381"/>
      <c r="FC10" s="381"/>
      <c r="FD10" s="381"/>
      <c r="FE10" s="381"/>
      <c r="FF10" s="381"/>
      <c r="FG10" s="381"/>
      <c r="FH10" s="381"/>
      <c r="FI10" s="381"/>
      <c r="FJ10" s="381"/>
      <c r="FK10" s="381"/>
      <c r="FL10" s="381"/>
      <c r="FM10" s="381"/>
      <c r="FN10" s="381"/>
      <c r="FO10" s="381"/>
      <c r="FP10" s="381"/>
      <c r="FQ10" s="381"/>
      <c r="FR10" s="381"/>
      <c r="FS10" s="381"/>
      <c r="FT10" s="381"/>
      <c r="FU10" s="381"/>
      <c r="FV10" s="381"/>
      <c r="FW10" s="381"/>
      <c r="FX10" s="381"/>
      <c r="FY10" s="381"/>
      <c r="FZ10" s="381"/>
      <c r="GA10" s="381"/>
      <c r="GB10" s="381"/>
      <c r="GC10" s="381"/>
      <c r="GD10" s="381"/>
      <c r="GE10" s="381"/>
      <c r="GF10" s="381"/>
      <c r="GG10" s="381"/>
      <c r="GH10" s="381"/>
      <c r="GI10" s="381"/>
      <c r="GJ10" s="381"/>
      <c r="GK10" s="381"/>
      <c r="GL10" s="381"/>
      <c r="GM10" s="381"/>
      <c r="GN10" s="381"/>
      <c r="GO10" s="381"/>
      <c r="GP10" s="381"/>
      <c r="GQ10" s="381"/>
      <c r="GR10" s="381"/>
      <c r="GS10" s="381"/>
      <c r="GT10" s="381"/>
      <c r="GU10" s="381"/>
      <c r="GV10" s="381"/>
      <c r="GW10" s="381"/>
      <c r="GX10" s="381"/>
      <c r="GY10" s="381"/>
      <c r="GZ10" s="381"/>
      <c r="HA10" s="381"/>
      <c r="HB10" s="381"/>
      <c r="HC10" s="381"/>
      <c r="HD10" s="381"/>
      <c r="HE10" s="381"/>
      <c r="HF10" s="381"/>
      <c r="HG10" s="381"/>
      <c r="HH10" s="381"/>
      <c r="HI10" s="381"/>
      <c r="HJ10" s="381"/>
      <c r="HK10" s="381"/>
      <c r="HL10" s="381"/>
      <c r="HM10" s="381"/>
      <c r="HN10" s="381"/>
      <c r="HO10" s="381"/>
      <c r="HP10" s="381"/>
      <c r="HQ10" s="381"/>
      <c r="HR10" s="381"/>
      <c r="HS10" s="381"/>
      <c r="HT10" s="381"/>
      <c r="HU10" s="381"/>
      <c r="HV10" s="381"/>
      <c r="HW10" s="381"/>
      <c r="HX10" s="381"/>
      <c r="HY10" s="381"/>
      <c r="HZ10" s="381"/>
      <c r="IA10" s="381"/>
      <c r="IB10" s="381"/>
      <c r="IC10" s="381"/>
      <c r="ID10" s="381"/>
      <c r="IE10" s="381"/>
      <c r="IF10" s="381"/>
      <c r="IG10" s="381"/>
      <c r="IH10" s="381"/>
      <c r="II10" s="381"/>
      <c r="IJ10" s="381"/>
      <c r="IK10" s="381"/>
      <c r="IL10" s="381"/>
      <c r="IM10" s="381"/>
      <c r="IN10" s="381"/>
      <c r="IO10" s="381"/>
      <c r="IP10" s="381"/>
      <c r="IQ10" s="381"/>
      <c r="IR10" s="381"/>
      <c r="IS10" s="381"/>
      <c r="IT10" s="381"/>
      <c r="IU10" s="381"/>
      <c r="IV10" s="381"/>
      <c r="IW10" s="381"/>
      <c r="IX10" s="381"/>
      <c r="IY10" s="381"/>
      <c r="IZ10" s="381"/>
      <c r="JA10" s="381"/>
      <c r="JB10" s="381"/>
      <c r="JC10" s="381"/>
      <c r="JD10" s="381"/>
      <c r="JE10" s="381"/>
      <c r="JF10" s="381"/>
      <c r="JG10" s="381"/>
      <c r="JH10" s="381"/>
      <c r="JI10" s="381"/>
      <c r="JJ10" s="381"/>
      <c r="JK10" s="381"/>
      <c r="JL10" s="380"/>
      <c r="JM10" s="380"/>
      <c r="JN10" s="380"/>
      <c r="JO10" s="380"/>
      <c r="JP10" s="380"/>
      <c r="JQ10" s="380"/>
      <c r="JR10" s="380"/>
      <c r="JS10" s="380"/>
      <c r="JT10" s="380"/>
      <c r="JU10" s="380"/>
      <c r="JV10" s="380"/>
      <c r="JW10" s="380"/>
      <c r="JX10" s="380"/>
      <c r="JY10" s="380"/>
      <c r="JZ10" s="380"/>
      <c r="KA10" s="380"/>
      <c r="KB10" s="380"/>
      <c r="KC10" s="380"/>
      <c r="KD10" s="380"/>
      <c r="KE10" s="380"/>
      <c r="KF10" s="380"/>
      <c r="KG10" s="380"/>
    </row>
    <row r="11" spans="2:293" ht="53.85" customHeight="1">
      <c r="B11" s="784">
        <v>233</v>
      </c>
      <c r="C11" s="784" t="s">
        <v>2227</v>
      </c>
      <c r="D11" s="390" t="s">
        <v>385</v>
      </c>
      <c r="E11" s="390" t="s">
        <v>2228</v>
      </c>
      <c r="F11" s="390" t="s">
        <v>826</v>
      </c>
      <c r="G11" s="390" t="s">
        <v>1149</v>
      </c>
      <c r="H11" s="390" t="s">
        <v>1150</v>
      </c>
      <c r="I11" s="390" t="s">
        <v>826</v>
      </c>
      <c r="J11" s="391" t="s">
        <v>2211</v>
      </c>
      <c r="K11" s="387"/>
      <c r="L11" s="390"/>
      <c r="M11" s="390"/>
      <c r="N11" s="387"/>
      <c r="O11" s="387"/>
      <c r="P11" s="381"/>
      <c r="Q11" s="381"/>
      <c r="R11" s="381"/>
      <c r="S11" s="381"/>
      <c r="T11" s="381"/>
      <c r="U11" s="381"/>
      <c r="V11" s="381"/>
      <c r="W11" s="381"/>
      <c r="X11" s="381"/>
      <c r="Y11" s="381"/>
      <c r="Z11" s="381"/>
      <c r="AA11" s="381"/>
      <c r="AB11" s="381"/>
      <c r="AC11" s="381"/>
      <c r="AD11" s="381"/>
      <c r="AE11" s="381"/>
      <c r="AF11" s="381"/>
      <c r="AG11" s="381"/>
      <c r="AH11" s="381"/>
      <c r="AI11" s="381"/>
      <c r="AJ11" s="381"/>
      <c r="AK11" s="381"/>
      <c r="AL11" s="381"/>
      <c r="AM11" s="381"/>
      <c r="AN11" s="381"/>
      <c r="AO11" s="381"/>
      <c r="AP11" s="381"/>
      <c r="AQ11" s="381"/>
      <c r="AR11" s="381"/>
      <c r="AS11" s="381"/>
      <c r="AT11" s="381"/>
      <c r="AU11" s="381"/>
      <c r="AV11" s="381"/>
      <c r="AW11" s="381"/>
      <c r="AX11" s="381"/>
      <c r="AY11" s="381"/>
      <c r="AZ11" s="381"/>
      <c r="BA11" s="381"/>
      <c r="BB11" s="381"/>
      <c r="BC11" s="381"/>
      <c r="BD11" s="381"/>
      <c r="BE11" s="381"/>
      <c r="BF11" s="381"/>
      <c r="BG11" s="381"/>
      <c r="BH11" s="381"/>
      <c r="BI11" s="381"/>
      <c r="BJ11" s="381"/>
      <c r="BK11" s="381"/>
      <c r="BL11" s="381"/>
      <c r="BM11" s="381"/>
      <c r="BN11" s="381"/>
      <c r="BO11" s="381"/>
      <c r="BP11" s="381"/>
      <c r="BQ11" s="381"/>
      <c r="BR11" s="381"/>
      <c r="BS11" s="381"/>
      <c r="BT11" s="381"/>
      <c r="BU11" s="381"/>
      <c r="BV11" s="381"/>
      <c r="BW11" s="381"/>
      <c r="BX11" s="381"/>
      <c r="BY11" s="381"/>
      <c r="BZ11" s="381"/>
      <c r="CA11" s="381"/>
      <c r="CB11" s="381"/>
      <c r="CC11" s="381"/>
      <c r="CD11" s="381"/>
      <c r="CE11" s="381"/>
      <c r="CF11" s="381"/>
      <c r="CG11" s="381"/>
      <c r="CH11" s="381"/>
      <c r="CI11" s="381"/>
      <c r="CJ11" s="381"/>
      <c r="CK11" s="381"/>
      <c r="CL11" s="381"/>
      <c r="CM11" s="381"/>
      <c r="CN11" s="381"/>
      <c r="CO11" s="381"/>
      <c r="CP11" s="381"/>
      <c r="CQ11" s="381"/>
      <c r="CR11" s="381"/>
      <c r="CS11" s="381"/>
      <c r="CT11" s="381"/>
      <c r="CU11" s="381"/>
      <c r="CV11" s="381"/>
      <c r="CW11" s="381"/>
      <c r="CX11" s="381"/>
      <c r="CY11" s="381"/>
      <c r="CZ11" s="381"/>
      <c r="DA11" s="381"/>
      <c r="DB11" s="381"/>
      <c r="DC11" s="381"/>
      <c r="DD11" s="381"/>
      <c r="DE11" s="381"/>
      <c r="DF11" s="381"/>
      <c r="DG11" s="381"/>
      <c r="DH11" s="381"/>
      <c r="DI11" s="381"/>
      <c r="DJ11" s="381"/>
      <c r="DK11" s="381"/>
      <c r="DL11" s="381"/>
      <c r="DM11" s="381"/>
      <c r="DN11" s="381"/>
      <c r="DO11" s="381"/>
      <c r="DP11" s="381"/>
      <c r="DQ11" s="381"/>
      <c r="DR11" s="381"/>
      <c r="DS11" s="381"/>
      <c r="DT11" s="381"/>
      <c r="DU11" s="381"/>
      <c r="DV11" s="381"/>
      <c r="DW11" s="381"/>
      <c r="DX11" s="381"/>
      <c r="DY11" s="381"/>
      <c r="DZ11" s="381"/>
      <c r="EA11" s="381"/>
      <c r="EB11" s="381"/>
      <c r="EC11" s="381"/>
      <c r="ED11" s="381"/>
      <c r="EE11" s="381"/>
      <c r="EF11" s="381"/>
      <c r="EG11" s="381"/>
      <c r="EH11" s="381"/>
      <c r="EI11" s="381"/>
      <c r="EJ11" s="381"/>
      <c r="EK11" s="381"/>
      <c r="EL11" s="381"/>
      <c r="EM11" s="381"/>
      <c r="EN11" s="381"/>
      <c r="EO11" s="381"/>
      <c r="EP11" s="381"/>
      <c r="EQ11" s="381"/>
      <c r="ER11" s="381"/>
      <c r="ES11" s="381"/>
      <c r="ET11" s="381"/>
      <c r="EU11" s="381"/>
      <c r="EV11" s="381"/>
      <c r="EW11" s="381"/>
      <c r="EX11" s="381"/>
      <c r="EY11" s="381"/>
      <c r="EZ11" s="381"/>
      <c r="FA11" s="381"/>
      <c r="FB11" s="381"/>
      <c r="FC11" s="381"/>
      <c r="FD11" s="381"/>
      <c r="FE11" s="381"/>
      <c r="FF11" s="381"/>
      <c r="FG11" s="381"/>
      <c r="FH11" s="381"/>
      <c r="FI11" s="381"/>
      <c r="FJ11" s="381"/>
      <c r="FK11" s="381"/>
      <c r="FL11" s="381"/>
      <c r="FM11" s="381"/>
      <c r="FN11" s="381"/>
      <c r="FO11" s="381"/>
      <c r="FP11" s="381"/>
      <c r="FQ11" s="381"/>
      <c r="FR11" s="381"/>
      <c r="FS11" s="381"/>
      <c r="FT11" s="381"/>
      <c r="FU11" s="381"/>
      <c r="FV11" s="381"/>
      <c r="FW11" s="381"/>
      <c r="FX11" s="381"/>
      <c r="FY11" s="381"/>
      <c r="FZ11" s="381"/>
      <c r="GA11" s="381"/>
      <c r="GB11" s="381"/>
      <c r="GC11" s="381"/>
      <c r="GD11" s="381"/>
      <c r="GE11" s="381"/>
      <c r="GF11" s="381"/>
      <c r="GG11" s="381"/>
      <c r="GH11" s="381"/>
      <c r="GI11" s="381"/>
      <c r="GJ11" s="381"/>
      <c r="GK11" s="381"/>
      <c r="GL11" s="381"/>
      <c r="GM11" s="381"/>
      <c r="GN11" s="381"/>
      <c r="GO11" s="381"/>
      <c r="GP11" s="381"/>
      <c r="GQ11" s="381"/>
      <c r="GR11" s="381"/>
      <c r="GS11" s="381"/>
      <c r="GT11" s="381"/>
      <c r="GU11" s="381"/>
      <c r="GV11" s="381"/>
      <c r="GW11" s="381"/>
      <c r="GX11" s="381"/>
      <c r="GY11" s="381"/>
      <c r="GZ11" s="381"/>
      <c r="HA11" s="381"/>
      <c r="HB11" s="381"/>
      <c r="HC11" s="381"/>
      <c r="HD11" s="381"/>
      <c r="HE11" s="381"/>
      <c r="HF11" s="381"/>
      <c r="HG11" s="381"/>
      <c r="HH11" s="381"/>
      <c r="HI11" s="381"/>
      <c r="HJ11" s="381"/>
      <c r="HK11" s="381"/>
      <c r="HL11" s="381"/>
      <c r="HM11" s="381"/>
      <c r="HN11" s="381"/>
      <c r="HO11" s="381"/>
      <c r="HP11" s="381"/>
      <c r="HQ11" s="381"/>
      <c r="HR11" s="381"/>
      <c r="HS11" s="381"/>
      <c r="HT11" s="381"/>
      <c r="HU11" s="381"/>
      <c r="HV11" s="381"/>
      <c r="HW11" s="381"/>
      <c r="HX11" s="381"/>
      <c r="HY11" s="381"/>
      <c r="HZ11" s="381"/>
      <c r="IA11" s="381"/>
      <c r="IB11" s="381"/>
      <c r="IC11" s="381"/>
      <c r="ID11" s="381"/>
      <c r="IE11" s="381"/>
      <c r="IF11" s="381"/>
      <c r="IG11" s="381"/>
      <c r="IH11" s="381"/>
      <c r="II11" s="381"/>
      <c r="IJ11" s="381"/>
      <c r="IK11" s="381"/>
      <c r="IL11" s="381"/>
      <c r="IM11" s="381"/>
      <c r="IN11" s="381"/>
      <c r="IO11" s="381"/>
      <c r="IP11" s="381"/>
      <c r="IQ11" s="381"/>
      <c r="IR11" s="381"/>
      <c r="IS11" s="381"/>
      <c r="IT11" s="381"/>
      <c r="IU11" s="381"/>
      <c r="IV11" s="381"/>
      <c r="IW11" s="381"/>
      <c r="IX11" s="381"/>
      <c r="IY11" s="381"/>
      <c r="IZ11" s="381"/>
      <c r="JA11" s="381"/>
      <c r="JB11" s="381"/>
      <c r="JC11" s="381"/>
      <c r="JD11" s="381"/>
      <c r="JE11" s="381"/>
      <c r="JF11" s="381"/>
      <c r="JG11" s="381"/>
      <c r="JH11" s="381"/>
      <c r="JI11" s="381"/>
      <c r="JJ11" s="381"/>
      <c r="JK11" s="381"/>
      <c r="JL11" s="380"/>
      <c r="JM11" s="380"/>
      <c r="JN11" s="380"/>
      <c r="JO11" s="380"/>
      <c r="JP11" s="380"/>
      <c r="JQ11" s="380"/>
      <c r="JR11" s="380"/>
      <c r="JS11" s="380"/>
      <c r="JT11" s="380"/>
      <c r="JU11" s="380"/>
      <c r="JV11" s="380"/>
      <c r="JW11" s="380"/>
      <c r="JX11" s="380"/>
      <c r="JY11" s="380"/>
      <c r="JZ11" s="380"/>
      <c r="KA11" s="380"/>
      <c r="KB11" s="380"/>
      <c r="KC11" s="380"/>
      <c r="KD11" s="380"/>
      <c r="KE11" s="380"/>
      <c r="KF11" s="380"/>
      <c r="KG11" s="380"/>
    </row>
    <row r="12" spans="2:293" ht="53.85" customHeight="1">
      <c r="B12" s="784"/>
      <c r="C12" s="784"/>
      <c r="D12" s="390" t="s">
        <v>386</v>
      </c>
      <c r="E12" s="390" t="s">
        <v>2229</v>
      </c>
      <c r="F12" s="390" t="s">
        <v>826</v>
      </c>
      <c r="G12" s="390" t="s">
        <v>1149</v>
      </c>
      <c r="H12" s="390" t="s">
        <v>1150</v>
      </c>
      <c r="I12" s="390" t="s">
        <v>826</v>
      </c>
      <c r="J12" s="391" t="s">
        <v>2211</v>
      </c>
      <c r="K12" s="387"/>
      <c r="L12" s="390"/>
      <c r="M12" s="390"/>
      <c r="N12" s="387"/>
      <c r="O12" s="387"/>
      <c r="P12" s="381"/>
      <c r="Q12" s="381"/>
      <c r="R12" s="381"/>
      <c r="S12" s="381"/>
      <c r="T12" s="381"/>
      <c r="U12" s="381"/>
      <c r="V12" s="381"/>
      <c r="W12" s="381"/>
      <c r="X12" s="381"/>
      <c r="Y12" s="381"/>
      <c r="Z12" s="381"/>
      <c r="AA12" s="381"/>
      <c r="AB12" s="381"/>
      <c r="AC12" s="381"/>
      <c r="AD12" s="381"/>
      <c r="AE12" s="381"/>
      <c r="AF12" s="381"/>
      <c r="AG12" s="381"/>
      <c r="AH12" s="381"/>
      <c r="AI12" s="381"/>
      <c r="AJ12" s="381"/>
      <c r="AK12" s="381"/>
      <c r="AL12" s="381"/>
      <c r="AM12" s="381"/>
      <c r="AN12" s="381"/>
      <c r="AO12" s="381"/>
      <c r="AP12" s="381"/>
      <c r="AQ12" s="381"/>
      <c r="AR12" s="381"/>
      <c r="AS12" s="381"/>
      <c r="AT12" s="381"/>
      <c r="AU12" s="381"/>
      <c r="AV12" s="381"/>
      <c r="AW12" s="381"/>
      <c r="AX12" s="381"/>
      <c r="AY12" s="381"/>
      <c r="AZ12" s="381"/>
      <c r="BA12" s="381"/>
      <c r="BB12" s="381"/>
      <c r="BC12" s="381"/>
      <c r="BD12" s="381"/>
      <c r="BE12" s="381"/>
      <c r="BF12" s="381"/>
      <c r="BG12" s="381"/>
      <c r="BH12" s="381"/>
      <c r="BI12" s="381"/>
      <c r="BJ12" s="381"/>
      <c r="BK12" s="381"/>
      <c r="BL12" s="381"/>
      <c r="BM12" s="381"/>
      <c r="BN12" s="381"/>
      <c r="BO12" s="381"/>
      <c r="BP12" s="381"/>
      <c r="BQ12" s="381"/>
      <c r="BR12" s="381"/>
      <c r="BS12" s="381"/>
      <c r="BT12" s="381"/>
      <c r="BU12" s="381"/>
      <c r="BV12" s="381"/>
      <c r="BW12" s="381"/>
      <c r="BX12" s="381"/>
      <c r="BY12" s="381"/>
      <c r="BZ12" s="381"/>
      <c r="CA12" s="381"/>
      <c r="CB12" s="381"/>
      <c r="CC12" s="381"/>
      <c r="CD12" s="381"/>
      <c r="CE12" s="381"/>
      <c r="CF12" s="381"/>
      <c r="CG12" s="381"/>
      <c r="CH12" s="381"/>
      <c r="CI12" s="381"/>
      <c r="CJ12" s="381"/>
      <c r="CK12" s="381"/>
      <c r="CL12" s="381"/>
      <c r="CM12" s="381"/>
      <c r="CN12" s="381"/>
      <c r="CO12" s="381"/>
      <c r="CP12" s="381"/>
      <c r="CQ12" s="381"/>
      <c r="CR12" s="381"/>
      <c r="CS12" s="381"/>
      <c r="CT12" s="381"/>
      <c r="CU12" s="381"/>
      <c r="CV12" s="381"/>
      <c r="CW12" s="381"/>
      <c r="CX12" s="381"/>
      <c r="CY12" s="381"/>
      <c r="CZ12" s="381"/>
      <c r="DA12" s="381"/>
      <c r="DB12" s="381"/>
      <c r="DC12" s="381"/>
      <c r="DD12" s="381"/>
      <c r="DE12" s="381"/>
      <c r="DF12" s="381"/>
      <c r="DG12" s="381"/>
      <c r="DH12" s="381"/>
      <c r="DI12" s="381"/>
      <c r="DJ12" s="381"/>
      <c r="DK12" s="381"/>
      <c r="DL12" s="381"/>
      <c r="DM12" s="381"/>
      <c r="DN12" s="381"/>
      <c r="DO12" s="381"/>
      <c r="DP12" s="381"/>
      <c r="DQ12" s="381"/>
      <c r="DR12" s="381"/>
      <c r="DS12" s="381"/>
      <c r="DT12" s="381"/>
      <c r="DU12" s="381"/>
      <c r="DV12" s="381"/>
      <c r="DW12" s="381"/>
      <c r="DX12" s="381"/>
      <c r="DY12" s="381"/>
      <c r="DZ12" s="381"/>
      <c r="EA12" s="381"/>
      <c r="EB12" s="381"/>
      <c r="EC12" s="381"/>
      <c r="ED12" s="381"/>
      <c r="EE12" s="381"/>
      <c r="EF12" s="381"/>
      <c r="EG12" s="381"/>
      <c r="EH12" s="381"/>
      <c r="EI12" s="381"/>
      <c r="EJ12" s="381"/>
      <c r="EK12" s="381"/>
      <c r="EL12" s="381"/>
      <c r="EM12" s="381"/>
      <c r="EN12" s="381"/>
      <c r="EO12" s="381"/>
      <c r="EP12" s="381"/>
      <c r="EQ12" s="381"/>
      <c r="ER12" s="381"/>
      <c r="ES12" s="381"/>
      <c r="ET12" s="381"/>
      <c r="EU12" s="381"/>
      <c r="EV12" s="381"/>
      <c r="EW12" s="381"/>
      <c r="EX12" s="381"/>
      <c r="EY12" s="381"/>
      <c r="EZ12" s="381"/>
      <c r="FA12" s="381"/>
      <c r="FB12" s="381"/>
      <c r="FC12" s="381"/>
      <c r="FD12" s="381"/>
      <c r="FE12" s="381"/>
      <c r="FF12" s="381"/>
      <c r="FG12" s="381"/>
      <c r="FH12" s="381"/>
      <c r="FI12" s="381"/>
      <c r="FJ12" s="381"/>
      <c r="FK12" s="381"/>
      <c r="FL12" s="381"/>
      <c r="FM12" s="381"/>
      <c r="FN12" s="381"/>
      <c r="FO12" s="381"/>
      <c r="FP12" s="381"/>
      <c r="FQ12" s="381"/>
      <c r="FR12" s="381"/>
      <c r="FS12" s="381"/>
      <c r="FT12" s="381"/>
      <c r="FU12" s="381"/>
      <c r="FV12" s="381"/>
      <c r="FW12" s="381"/>
      <c r="FX12" s="381"/>
      <c r="FY12" s="381"/>
      <c r="FZ12" s="381"/>
      <c r="GA12" s="381"/>
      <c r="GB12" s="381"/>
      <c r="GC12" s="381"/>
      <c r="GD12" s="381"/>
      <c r="GE12" s="381"/>
      <c r="GF12" s="381"/>
      <c r="GG12" s="381"/>
      <c r="GH12" s="381"/>
      <c r="GI12" s="381"/>
      <c r="GJ12" s="381"/>
      <c r="GK12" s="381"/>
      <c r="GL12" s="381"/>
      <c r="GM12" s="381"/>
      <c r="GN12" s="381"/>
      <c r="GO12" s="381"/>
      <c r="GP12" s="381"/>
      <c r="GQ12" s="381"/>
      <c r="GR12" s="381"/>
      <c r="GS12" s="381"/>
      <c r="GT12" s="381"/>
      <c r="GU12" s="381"/>
      <c r="GV12" s="381"/>
      <c r="GW12" s="381"/>
      <c r="GX12" s="381"/>
      <c r="GY12" s="381"/>
      <c r="GZ12" s="381"/>
      <c r="HA12" s="381"/>
      <c r="HB12" s="381"/>
      <c r="HC12" s="381"/>
      <c r="HD12" s="381"/>
      <c r="HE12" s="381"/>
      <c r="HF12" s="381"/>
      <c r="HG12" s="381"/>
      <c r="HH12" s="381"/>
      <c r="HI12" s="381"/>
      <c r="HJ12" s="381"/>
      <c r="HK12" s="381"/>
      <c r="HL12" s="381"/>
      <c r="HM12" s="381"/>
      <c r="HN12" s="381"/>
      <c r="HO12" s="381"/>
      <c r="HP12" s="381"/>
      <c r="HQ12" s="381"/>
      <c r="HR12" s="381"/>
      <c r="HS12" s="381"/>
      <c r="HT12" s="381"/>
      <c r="HU12" s="381"/>
      <c r="HV12" s="381"/>
      <c r="HW12" s="381"/>
      <c r="HX12" s="381"/>
      <c r="HY12" s="381"/>
      <c r="HZ12" s="381"/>
      <c r="IA12" s="381"/>
      <c r="IB12" s="381"/>
      <c r="IC12" s="381"/>
      <c r="ID12" s="381"/>
      <c r="IE12" s="381"/>
      <c r="IF12" s="381"/>
      <c r="IG12" s="381"/>
      <c r="IH12" s="381"/>
      <c r="II12" s="381"/>
      <c r="IJ12" s="381"/>
      <c r="IK12" s="381"/>
      <c r="IL12" s="381"/>
      <c r="IM12" s="381"/>
      <c r="IN12" s="381"/>
      <c r="IO12" s="381"/>
      <c r="IP12" s="381"/>
      <c r="IQ12" s="381"/>
      <c r="IR12" s="381"/>
      <c r="IS12" s="381"/>
      <c r="IT12" s="381"/>
      <c r="IU12" s="381"/>
      <c r="IV12" s="381"/>
      <c r="IW12" s="381"/>
      <c r="IX12" s="381"/>
      <c r="IY12" s="381"/>
      <c r="IZ12" s="381"/>
      <c r="JA12" s="381"/>
      <c r="JB12" s="381"/>
      <c r="JC12" s="381"/>
      <c r="JD12" s="381"/>
      <c r="JE12" s="381"/>
      <c r="JF12" s="381"/>
      <c r="JG12" s="381"/>
      <c r="JH12" s="381"/>
      <c r="JI12" s="381"/>
      <c r="JJ12" s="381"/>
      <c r="JK12" s="381"/>
      <c r="JL12" s="380"/>
      <c r="JM12" s="380"/>
      <c r="JN12" s="380"/>
      <c r="JO12" s="380"/>
      <c r="JP12" s="380"/>
      <c r="JQ12" s="380"/>
      <c r="JR12" s="380"/>
      <c r="JS12" s="380"/>
      <c r="JT12" s="380"/>
      <c r="JU12" s="380"/>
      <c r="JV12" s="380"/>
      <c r="JW12" s="380"/>
      <c r="JX12" s="380"/>
      <c r="JY12" s="380"/>
      <c r="JZ12" s="380"/>
      <c r="KA12" s="380"/>
      <c r="KB12" s="380"/>
      <c r="KC12" s="380"/>
      <c r="KD12" s="380"/>
      <c r="KE12" s="380"/>
      <c r="KF12" s="380"/>
      <c r="KG12" s="380"/>
    </row>
    <row r="13" spans="2:293" ht="53.85" customHeight="1">
      <c r="B13" s="784">
        <v>464</v>
      </c>
      <c r="C13" s="784" t="s">
        <v>2230</v>
      </c>
      <c r="D13" s="390" t="s">
        <v>572</v>
      </c>
      <c r="E13" s="390" t="s">
        <v>2231</v>
      </c>
      <c r="F13" s="390" t="s">
        <v>826</v>
      </c>
      <c r="G13" s="390" t="s">
        <v>1163</v>
      </c>
      <c r="H13" s="390" t="s">
        <v>1164</v>
      </c>
      <c r="I13" s="390" t="s">
        <v>826</v>
      </c>
      <c r="J13" s="391" t="s">
        <v>2211</v>
      </c>
      <c r="K13" s="387"/>
      <c r="L13" s="390"/>
      <c r="M13" s="390"/>
      <c r="N13" s="387"/>
      <c r="O13" s="387"/>
      <c r="P13" s="381"/>
      <c r="Q13" s="381"/>
      <c r="R13" s="381"/>
      <c r="S13" s="381"/>
      <c r="T13" s="381"/>
      <c r="U13" s="381"/>
      <c r="V13" s="381"/>
      <c r="W13" s="381"/>
      <c r="X13" s="381"/>
      <c r="Y13" s="381"/>
      <c r="Z13" s="381"/>
      <c r="AA13" s="381"/>
      <c r="AB13" s="381"/>
      <c r="AC13" s="381"/>
      <c r="AD13" s="381"/>
      <c r="AE13" s="381"/>
      <c r="AF13" s="381"/>
      <c r="AG13" s="381"/>
      <c r="AH13" s="381"/>
      <c r="AI13" s="381"/>
      <c r="AJ13" s="381"/>
      <c r="AK13" s="381"/>
      <c r="AL13" s="381"/>
      <c r="AM13" s="381"/>
      <c r="AN13" s="381"/>
      <c r="AO13" s="381"/>
      <c r="AP13" s="381"/>
      <c r="AQ13" s="381"/>
      <c r="AR13" s="381"/>
      <c r="AS13" s="381"/>
      <c r="AT13" s="381"/>
      <c r="AU13" s="381"/>
      <c r="AV13" s="381"/>
      <c r="AW13" s="381"/>
      <c r="AX13" s="381"/>
      <c r="AY13" s="381"/>
      <c r="AZ13" s="381"/>
      <c r="BA13" s="381"/>
      <c r="BB13" s="381"/>
      <c r="BC13" s="381"/>
      <c r="BD13" s="381"/>
      <c r="BE13" s="381"/>
      <c r="BF13" s="381"/>
      <c r="BG13" s="381"/>
      <c r="BH13" s="381"/>
      <c r="BI13" s="381"/>
      <c r="BJ13" s="381"/>
      <c r="BK13" s="381"/>
      <c r="BL13" s="381"/>
      <c r="BM13" s="381"/>
      <c r="BN13" s="381"/>
      <c r="BO13" s="381"/>
      <c r="BP13" s="381"/>
      <c r="BQ13" s="381"/>
      <c r="BR13" s="381"/>
      <c r="BS13" s="381"/>
      <c r="BT13" s="381"/>
      <c r="BU13" s="381"/>
      <c r="BV13" s="381"/>
      <c r="BW13" s="381"/>
      <c r="BX13" s="381"/>
      <c r="BY13" s="381"/>
      <c r="BZ13" s="381"/>
      <c r="CA13" s="381"/>
      <c r="CB13" s="381"/>
      <c r="CC13" s="381"/>
      <c r="CD13" s="381"/>
      <c r="CE13" s="381"/>
      <c r="CF13" s="381"/>
      <c r="CG13" s="381"/>
      <c r="CH13" s="381"/>
      <c r="CI13" s="381"/>
      <c r="CJ13" s="381"/>
      <c r="CK13" s="381"/>
      <c r="CL13" s="381"/>
      <c r="CM13" s="381"/>
      <c r="CN13" s="381"/>
      <c r="CO13" s="381"/>
      <c r="CP13" s="381"/>
      <c r="CQ13" s="381"/>
      <c r="CR13" s="381"/>
      <c r="CS13" s="381"/>
      <c r="CT13" s="381"/>
      <c r="CU13" s="381"/>
      <c r="CV13" s="381"/>
      <c r="CW13" s="381"/>
      <c r="CX13" s="381"/>
      <c r="CY13" s="381"/>
      <c r="CZ13" s="381"/>
      <c r="DA13" s="381"/>
      <c r="DB13" s="381"/>
      <c r="DC13" s="381"/>
      <c r="DD13" s="381"/>
      <c r="DE13" s="381"/>
      <c r="DF13" s="381"/>
      <c r="DG13" s="381"/>
      <c r="DH13" s="381"/>
      <c r="DI13" s="381"/>
      <c r="DJ13" s="381"/>
      <c r="DK13" s="381"/>
      <c r="DL13" s="381"/>
      <c r="DM13" s="381"/>
      <c r="DN13" s="381"/>
      <c r="DO13" s="381"/>
      <c r="DP13" s="381"/>
      <c r="DQ13" s="381"/>
      <c r="DR13" s="381"/>
      <c r="DS13" s="381"/>
      <c r="DT13" s="381"/>
      <c r="DU13" s="381"/>
      <c r="DV13" s="381"/>
      <c r="DW13" s="381"/>
      <c r="DX13" s="381"/>
      <c r="DY13" s="381"/>
      <c r="DZ13" s="381"/>
      <c r="EA13" s="381"/>
      <c r="EB13" s="381"/>
      <c r="EC13" s="381"/>
      <c r="ED13" s="381"/>
      <c r="EE13" s="381"/>
      <c r="EF13" s="381"/>
      <c r="EG13" s="381"/>
      <c r="EH13" s="381"/>
      <c r="EI13" s="381"/>
      <c r="EJ13" s="381"/>
      <c r="EK13" s="381"/>
      <c r="EL13" s="381"/>
      <c r="EM13" s="381"/>
      <c r="EN13" s="381"/>
      <c r="EO13" s="381"/>
      <c r="EP13" s="381"/>
      <c r="EQ13" s="381"/>
      <c r="ER13" s="381"/>
      <c r="ES13" s="381"/>
      <c r="ET13" s="381"/>
      <c r="EU13" s="381"/>
      <c r="EV13" s="381"/>
      <c r="EW13" s="381"/>
      <c r="EX13" s="381"/>
      <c r="EY13" s="381"/>
      <c r="EZ13" s="381"/>
      <c r="FA13" s="381"/>
      <c r="FB13" s="381"/>
      <c r="FC13" s="381"/>
      <c r="FD13" s="381"/>
      <c r="FE13" s="381"/>
      <c r="FF13" s="381"/>
      <c r="FG13" s="381"/>
      <c r="FH13" s="381"/>
      <c r="FI13" s="381"/>
      <c r="FJ13" s="381"/>
      <c r="FK13" s="381"/>
      <c r="FL13" s="381"/>
      <c r="FM13" s="381"/>
      <c r="FN13" s="381"/>
      <c r="FO13" s="381"/>
      <c r="FP13" s="381"/>
      <c r="FQ13" s="381"/>
      <c r="FR13" s="381"/>
      <c r="FS13" s="381"/>
      <c r="FT13" s="381"/>
      <c r="FU13" s="381"/>
      <c r="FV13" s="381"/>
      <c r="FW13" s="381"/>
      <c r="FX13" s="381"/>
      <c r="FY13" s="381"/>
      <c r="FZ13" s="381"/>
      <c r="GA13" s="381"/>
      <c r="GB13" s="381"/>
      <c r="GC13" s="381"/>
      <c r="GD13" s="381"/>
      <c r="GE13" s="381"/>
      <c r="GF13" s="381"/>
      <c r="GG13" s="381"/>
      <c r="GH13" s="381"/>
      <c r="GI13" s="381"/>
      <c r="GJ13" s="381"/>
      <c r="GK13" s="381"/>
      <c r="GL13" s="381"/>
      <c r="GM13" s="381"/>
      <c r="GN13" s="381"/>
      <c r="GO13" s="381"/>
      <c r="GP13" s="381"/>
      <c r="GQ13" s="381"/>
      <c r="GR13" s="381"/>
      <c r="GS13" s="381"/>
      <c r="GT13" s="381"/>
      <c r="GU13" s="381"/>
      <c r="GV13" s="381"/>
      <c r="GW13" s="381"/>
      <c r="GX13" s="381"/>
      <c r="GY13" s="381"/>
      <c r="GZ13" s="381"/>
      <c r="HA13" s="381"/>
      <c r="HB13" s="381"/>
      <c r="HC13" s="381"/>
      <c r="HD13" s="381"/>
      <c r="HE13" s="381"/>
      <c r="HF13" s="381"/>
      <c r="HG13" s="381"/>
      <c r="HH13" s="381"/>
      <c r="HI13" s="381"/>
      <c r="HJ13" s="381"/>
      <c r="HK13" s="381"/>
      <c r="HL13" s="381"/>
      <c r="HM13" s="381"/>
      <c r="HN13" s="381"/>
      <c r="HO13" s="381"/>
      <c r="HP13" s="381"/>
      <c r="HQ13" s="381"/>
      <c r="HR13" s="381"/>
      <c r="HS13" s="381"/>
      <c r="HT13" s="381"/>
      <c r="HU13" s="381"/>
      <c r="HV13" s="381"/>
      <c r="HW13" s="381"/>
      <c r="HX13" s="381"/>
      <c r="HY13" s="381"/>
      <c r="HZ13" s="381"/>
      <c r="IA13" s="381"/>
      <c r="IB13" s="381"/>
      <c r="IC13" s="381"/>
      <c r="ID13" s="381"/>
      <c r="IE13" s="381"/>
      <c r="IF13" s="381"/>
      <c r="IG13" s="381"/>
      <c r="IH13" s="381"/>
      <c r="II13" s="381"/>
      <c r="IJ13" s="381"/>
      <c r="IK13" s="381"/>
      <c r="IL13" s="381"/>
      <c r="IM13" s="381"/>
      <c r="IN13" s="381"/>
      <c r="IO13" s="381"/>
      <c r="IP13" s="381"/>
      <c r="IQ13" s="381"/>
      <c r="IR13" s="381"/>
      <c r="IS13" s="381"/>
      <c r="IT13" s="381"/>
      <c r="IU13" s="381"/>
      <c r="IV13" s="381"/>
      <c r="IW13" s="381"/>
      <c r="IX13" s="381"/>
      <c r="IY13" s="381"/>
      <c r="IZ13" s="381"/>
      <c r="JA13" s="381"/>
      <c r="JB13" s="381"/>
      <c r="JC13" s="381"/>
      <c r="JD13" s="381"/>
      <c r="JE13" s="381"/>
      <c r="JF13" s="381"/>
      <c r="JG13" s="381"/>
      <c r="JH13" s="381"/>
      <c r="JI13" s="381"/>
      <c r="JJ13" s="381"/>
      <c r="JK13" s="381"/>
      <c r="JL13" s="380"/>
      <c r="JM13" s="380"/>
      <c r="JN13" s="380"/>
      <c r="JO13" s="380"/>
      <c r="JP13" s="380"/>
      <c r="JQ13" s="380"/>
      <c r="JR13" s="380"/>
      <c r="JS13" s="380"/>
      <c r="JT13" s="380"/>
      <c r="JU13" s="380"/>
      <c r="JV13" s="380"/>
      <c r="JW13" s="380"/>
      <c r="JX13" s="380"/>
      <c r="JY13" s="380"/>
      <c r="JZ13" s="380"/>
      <c r="KA13" s="380"/>
      <c r="KB13" s="380"/>
      <c r="KC13" s="380"/>
      <c r="KD13" s="380"/>
      <c r="KE13" s="380"/>
      <c r="KF13" s="380"/>
      <c r="KG13" s="380"/>
    </row>
    <row r="14" spans="2:293" ht="53.85" customHeight="1">
      <c r="B14" s="784"/>
      <c r="C14" s="784"/>
      <c r="D14" s="390" t="s">
        <v>573</v>
      </c>
      <c r="E14" s="390" t="s">
        <v>2232</v>
      </c>
      <c r="F14" s="390" t="s">
        <v>826</v>
      </c>
      <c r="G14" s="390" t="s">
        <v>1163</v>
      </c>
      <c r="H14" s="390" t="s">
        <v>1164</v>
      </c>
      <c r="I14" s="390" t="s">
        <v>826</v>
      </c>
      <c r="J14" s="391" t="s">
        <v>2211</v>
      </c>
      <c r="K14" s="387"/>
      <c r="L14" s="390"/>
      <c r="M14" s="390"/>
      <c r="N14" s="387"/>
      <c r="O14" s="387"/>
      <c r="P14" s="381"/>
      <c r="Q14" s="381"/>
      <c r="R14" s="381"/>
      <c r="S14" s="381"/>
      <c r="T14" s="381"/>
      <c r="U14" s="381"/>
      <c r="V14" s="381"/>
      <c r="W14" s="381"/>
      <c r="X14" s="381"/>
      <c r="Y14" s="381"/>
      <c r="Z14" s="381"/>
      <c r="AA14" s="381"/>
      <c r="AB14" s="381"/>
      <c r="AC14" s="381"/>
      <c r="AD14" s="381"/>
      <c r="AE14" s="381"/>
      <c r="AF14" s="381"/>
      <c r="AG14" s="381"/>
      <c r="AH14" s="381"/>
      <c r="AI14" s="381"/>
      <c r="AJ14" s="381"/>
      <c r="AK14" s="381"/>
      <c r="AL14" s="381"/>
      <c r="AM14" s="381"/>
      <c r="AN14" s="381"/>
      <c r="AO14" s="381"/>
      <c r="AP14" s="381"/>
      <c r="AQ14" s="381"/>
      <c r="AR14" s="381"/>
      <c r="AS14" s="381"/>
      <c r="AT14" s="381"/>
      <c r="AU14" s="381"/>
      <c r="AV14" s="381"/>
      <c r="AW14" s="381"/>
      <c r="AX14" s="381"/>
      <c r="AY14" s="381"/>
      <c r="AZ14" s="381"/>
      <c r="BA14" s="381"/>
      <c r="BB14" s="381"/>
      <c r="BC14" s="381"/>
      <c r="BD14" s="381"/>
      <c r="BE14" s="381"/>
      <c r="BF14" s="381"/>
      <c r="BG14" s="381"/>
      <c r="BH14" s="381"/>
      <c r="BI14" s="381"/>
      <c r="BJ14" s="381"/>
      <c r="BK14" s="381"/>
      <c r="BL14" s="381"/>
      <c r="BM14" s="381"/>
      <c r="BN14" s="381"/>
      <c r="BO14" s="381"/>
      <c r="BP14" s="381"/>
      <c r="BQ14" s="381"/>
      <c r="BR14" s="381"/>
      <c r="BS14" s="381"/>
      <c r="BT14" s="381"/>
      <c r="BU14" s="381"/>
      <c r="BV14" s="381"/>
      <c r="BW14" s="381"/>
      <c r="BX14" s="381"/>
      <c r="BY14" s="381"/>
      <c r="BZ14" s="381"/>
      <c r="CA14" s="381"/>
      <c r="CB14" s="381"/>
      <c r="CC14" s="381"/>
      <c r="CD14" s="381"/>
      <c r="CE14" s="381"/>
      <c r="CF14" s="381"/>
      <c r="CG14" s="381"/>
      <c r="CH14" s="381"/>
      <c r="CI14" s="381"/>
      <c r="CJ14" s="381"/>
      <c r="CK14" s="381"/>
      <c r="CL14" s="381"/>
      <c r="CM14" s="381"/>
      <c r="CN14" s="381"/>
      <c r="CO14" s="381"/>
      <c r="CP14" s="381"/>
      <c r="CQ14" s="381"/>
      <c r="CR14" s="381"/>
      <c r="CS14" s="381"/>
      <c r="CT14" s="381"/>
      <c r="CU14" s="381"/>
      <c r="CV14" s="381"/>
      <c r="CW14" s="381"/>
      <c r="CX14" s="381"/>
      <c r="CY14" s="381"/>
      <c r="CZ14" s="381"/>
      <c r="DA14" s="381"/>
      <c r="DB14" s="381"/>
      <c r="DC14" s="381"/>
      <c r="DD14" s="381"/>
      <c r="DE14" s="381"/>
      <c r="DF14" s="381"/>
      <c r="DG14" s="381"/>
      <c r="DH14" s="381"/>
      <c r="DI14" s="381"/>
      <c r="DJ14" s="381"/>
      <c r="DK14" s="381"/>
      <c r="DL14" s="381"/>
      <c r="DM14" s="381"/>
      <c r="DN14" s="381"/>
      <c r="DO14" s="381"/>
      <c r="DP14" s="381"/>
      <c r="DQ14" s="381"/>
      <c r="DR14" s="381"/>
      <c r="DS14" s="381"/>
      <c r="DT14" s="381"/>
      <c r="DU14" s="381"/>
      <c r="DV14" s="381"/>
      <c r="DW14" s="381"/>
      <c r="DX14" s="381"/>
      <c r="DY14" s="381"/>
      <c r="DZ14" s="381"/>
      <c r="EA14" s="381"/>
      <c r="EB14" s="381"/>
      <c r="EC14" s="381"/>
      <c r="ED14" s="381"/>
      <c r="EE14" s="381"/>
      <c r="EF14" s="381"/>
      <c r="EG14" s="381"/>
      <c r="EH14" s="381"/>
      <c r="EI14" s="381"/>
      <c r="EJ14" s="381"/>
      <c r="EK14" s="381"/>
      <c r="EL14" s="381"/>
      <c r="EM14" s="381"/>
      <c r="EN14" s="381"/>
      <c r="EO14" s="381"/>
      <c r="EP14" s="381"/>
      <c r="EQ14" s="381"/>
      <c r="ER14" s="381"/>
      <c r="ES14" s="381"/>
      <c r="ET14" s="381"/>
      <c r="EU14" s="381"/>
      <c r="EV14" s="381"/>
      <c r="EW14" s="381"/>
      <c r="EX14" s="381"/>
      <c r="EY14" s="381"/>
      <c r="EZ14" s="381"/>
      <c r="FA14" s="381"/>
      <c r="FB14" s="381"/>
      <c r="FC14" s="381"/>
      <c r="FD14" s="381"/>
      <c r="FE14" s="381"/>
      <c r="FF14" s="381"/>
      <c r="FG14" s="381"/>
      <c r="FH14" s="381"/>
      <c r="FI14" s="381"/>
      <c r="FJ14" s="381"/>
      <c r="FK14" s="381"/>
      <c r="FL14" s="381"/>
      <c r="FM14" s="381"/>
      <c r="FN14" s="381"/>
      <c r="FO14" s="381"/>
      <c r="FP14" s="381"/>
      <c r="FQ14" s="381"/>
      <c r="FR14" s="381"/>
      <c r="FS14" s="381"/>
      <c r="FT14" s="381"/>
      <c r="FU14" s="381"/>
      <c r="FV14" s="381"/>
      <c r="FW14" s="381"/>
      <c r="FX14" s="381"/>
      <c r="FY14" s="381"/>
      <c r="FZ14" s="381"/>
      <c r="GA14" s="381"/>
      <c r="GB14" s="381"/>
      <c r="GC14" s="381"/>
      <c r="GD14" s="381"/>
      <c r="GE14" s="381"/>
      <c r="GF14" s="381"/>
      <c r="GG14" s="381"/>
      <c r="GH14" s="381"/>
      <c r="GI14" s="381"/>
      <c r="GJ14" s="381"/>
      <c r="GK14" s="381"/>
      <c r="GL14" s="381"/>
      <c r="GM14" s="381"/>
      <c r="GN14" s="381"/>
      <c r="GO14" s="381"/>
      <c r="GP14" s="381"/>
      <c r="GQ14" s="381"/>
      <c r="GR14" s="381"/>
      <c r="GS14" s="381"/>
      <c r="GT14" s="381"/>
      <c r="GU14" s="381"/>
      <c r="GV14" s="381"/>
      <c r="GW14" s="381"/>
      <c r="GX14" s="381"/>
      <c r="GY14" s="381"/>
      <c r="GZ14" s="381"/>
      <c r="HA14" s="381"/>
      <c r="HB14" s="381"/>
      <c r="HC14" s="381"/>
      <c r="HD14" s="381"/>
      <c r="HE14" s="381"/>
      <c r="HF14" s="381"/>
      <c r="HG14" s="381"/>
      <c r="HH14" s="381"/>
      <c r="HI14" s="381"/>
      <c r="HJ14" s="381"/>
      <c r="HK14" s="381"/>
      <c r="HL14" s="381"/>
      <c r="HM14" s="381"/>
      <c r="HN14" s="381"/>
      <c r="HO14" s="381"/>
      <c r="HP14" s="381"/>
      <c r="HQ14" s="381"/>
      <c r="HR14" s="381"/>
      <c r="HS14" s="381"/>
      <c r="HT14" s="381"/>
      <c r="HU14" s="381"/>
      <c r="HV14" s="381"/>
      <c r="HW14" s="381"/>
      <c r="HX14" s="381"/>
      <c r="HY14" s="381"/>
      <c r="HZ14" s="381"/>
      <c r="IA14" s="381"/>
      <c r="IB14" s="381"/>
      <c r="IC14" s="381"/>
      <c r="ID14" s="381"/>
      <c r="IE14" s="381"/>
      <c r="IF14" s="381"/>
      <c r="IG14" s="381"/>
      <c r="IH14" s="381"/>
      <c r="II14" s="381"/>
      <c r="IJ14" s="381"/>
      <c r="IK14" s="381"/>
      <c r="IL14" s="381"/>
      <c r="IM14" s="381"/>
      <c r="IN14" s="381"/>
      <c r="IO14" s="381"/>
      <c r="IP14" s="381"/>
      <c r="IQ14" s="381"/>
      <c r="IR14" s="381"/>
      <c r="IS14" s="381"/>
      <c r="IT14" s="381"/>
      <c r="IU14" s="381"/>
      <c r="IV14" s="381"/>
      <c r="IW14" s="381"/>
      <c r="IX14" s="381"/>
      <c r="IY14" s="381"/>
      <c r="IZ14" s="381"/>
      <c r="JA14" s="381"/>
      <c r="JB14" s="381"/>
      <c r="JC14" s="381"/>
      <c r="JD14" s="381"/>
      <c r="JE14" s="381"/>
      <c r="JF14" s="381"/>
      <c r="JG14" s="381"/>
      <c r="JH14" s="381"/>
      <c r="JI14" s="381"/>
      <c r="JJ14" s="381"/>
      <c r="JK14" s="381"/>
      <c r="JL14" s="380"/>
      <c r="JM14" s="380"/>
      <c r="JN14" s="380"/>
      <c r="JO14" s="380"/>
      <c r="JP14" s="380"/>
      <c r="JQ14" s="380"/>
      <c r="JR14" s="380"/>
      <c r="JS14" s="380"/>
      <c r="JT14" s="380"/>
      <c r="JU14" s="380"/>
      <c r="JV14" s="380"/>
      <c r="JW14" s="380"/>
      <c r="JX14" s="380"/>
      <c r="JY14" s="380"/>
      <c r="JZ14" s="380"/>
      <c r="KA14" s="380"/>
      <c r="KB14" s="380"/>
      <c r="KC14" s="380"/>
      <c r="KD14" s="380"/>
      <c r="KE14" s="380"/>
      <c r="KF14" s="380"/>
      <c r="KG14" s="380"/>
    </row>
    <row r="15" spans="2:293" ht="53.85" customHeight="1">
      <c r="B15" s="784">
        <v>673</v>
      </c>
      <c r="C15" s="784" t="s">
        <v>2233</v>
      </c>
      <c r="D15" s="390" t="s">
        <v>671</v>
      </c>
      <c r="E15" s="390" t="s">
        <v>2234</v>
      </c>
      <c r="F15" s="390" t="s">
        <v>826</v>
      </c>
      <c r="G15" s="390" t="s">
        <v>1165</v>
      </c>
      <c r="H15" s="390" t="s">
        <v>1166</v>
      </c>
      <c r="I15" s="390" t="s">
        <v>826</v>
      </c>
      <c r="J15" s="391"/>
      <c r="K15" s="387"/>
      <c r="L15" s="390"/>
      <c r="M15" s="390"/>
      <c r="N15" s="387"/>
      <c r="O15" s="387"/>
      <c r="P15" s="381"/>
      <c r="Q15" s="381"/>
      <c r="R15" s="381"/>
      <c r="S15" s="381"/>
      <c r="T15" s="381"/>
      <c r="U15" s="381"/>
      <c r="V15" s="381"/>
      <c r="W15" s="381"/>
      <c r="X15" s="381"/>
      <c r="Y15" s="381"/>
      <c r="Z15" s="381"/>
      <c r="AA15" s="381"/>
      <c r="AB15" s="381"/>
      <c r="AC15" s="381"/>
      <c r="AD15" s="381"/>
      <c r="AE15" s="381"/>
      <c r="AF15" s="381"/>
      <c r="AG15" s="381"/>
      <c r="AH15" s="381"/>
      <c r="AI15" s="381"/>
      <c r="AJ15" s="381"/>
      <c r="AK15" s="381"/>
      <c r="AL15" s="381"/>
      <c r="AM15" s="381"/>
      <c r="AN15" s="381"/>
      <c r="AO15" s="381"/>
      <c r="AP15" s="381"/>
      <c r="AQ15" s="381"/>
      <c r="AR15" s="381"/>
      <c r="AS15" s="381"/>
      <c r="AT15" s="381"/>
      <c r="AU15" s="381"/>
      <c r="AV15" s="381"/>
      <c r="AW15" s="381"/>
      <c r="AX15" s="381"/>
      <c r="AY15" s="381"/>
      <c r="AZ15" s="381"/>
      <c r="BA15" s="381"/>
      <c r="BB15" s="381"/>
      <c r="BC15" s="381"/>
      <c r="BD15" s="381"/>
      <c r="BE15" s="381"/>
      <c r="BF15" s="381"/>
      <c r="BG15" s="381"/>
      <c r="BH15" s="381"/>
      <c r="BI15" s="381"/>
      <c r="BJ15" s="381"/>
      <c r="BK15" s="381"/>
      <c r="BL15" s="381"/>
      <c r="BM15" s="381"/>
      <c r="BN15" s="381"/>
      <c r="BO15" s="381"/>
      <c r="BP15" s="381"/>
      <c r="BQ15" s="381"/>
      <c r="BR15" s="381"/>
      <c r="BS15" s="381"/>
      <c r="BT15" s="381"/>
      <c r="BU15" s="381"/>
      <c r="BV15" s="381"/>
      <c r="BW15" s="381"/>
      <c r="BX15" s="381"/>
      <c r="BY15" s="381"/>
      <c r="BZ15" s="381"/>
      <c r="CA15" s="381"/>
      <c r="CB15" s="381"/>
      <c r="CC15" s="381"/>
      <c r="CD15" s="381"/>
      <c r="CE15" s="381"/>
      <c r="CF15" s="381"/>
      <c r="CG15" s="381"/>
      <c r="CH15" s="381"/>
      <c r="CI15" s="381"/>
      <c r="CJ15" s="381"/>
      <c r="CK15" s="381"/>
      <c r="CL15" s="381"/>
      <c r="CM15" s="381"/>
      <c r="CN15" s="381"/>
      <c r="CO15" s="381"/>
      <c r="CP15" s="381"/>
      <c r="CQ15" s="381"/>
      <c r="CR15" s="381"/>
      <c r="CS15" s="381"/>
      <c r="CT15" s="381"/>
      <c r="CU15" s="381"/>
      <c r="CV15" s="381"/>
      <c r="CW15" s="381"/>
      <c r="CX15" s="381"/>
      <c r="CY15" s="381"/>
      <c r="CZ15" s="381"/>
      <c r="DA15" s="381"/>
      <c r="DB15" s="381"/>
      <c r="DC15" s="381"/>
      <c r="DD15" s="381"/>
      <c r="DE15" s="381"/>
      <c r="DF15" s="381"/>
      <c r="DG15" s="381"/>
      <c r="DH15" s="381"/>
      <c r="DI15" s="381"/>
      <c r="DJ15" s="381"/>
      <c r="DK15" s="381"/>
      <c r="DL15" s="381"/>
      <c r="DM15" s="381"/>
      <c r="DN15" s="381"/>
      <c r="DO15" s="381"/>
      <c r="DP15" s="381"/>
      <c r="DQ15" s="381"/>
      <c r="DR15" s="381"/>
      <c r="DS15" s="381"/>
      <c r="DT15" s="381"/>
      <c r="DU15" s="381"/>
      <c r="DV15" s="381"/>
      <c r="DW15" s="381"/>
      <c r="DX15" s="381"/>
      <c r="DY15" s="381"/>
      <c r="DZ15" s="381"/>
      <c r="EA15" s="381"/>
      <c r="EB15" s="381"/>
      <c r="EC15" s="381"/>
      <c r="ED15" s="381"/>
      <c r="EE15" s="381"/>
      <c r="EF15" s="381"/>
      <c r="EG15" s="381"/>
      <c r="EH15" s="381"/>
      <c r="EI15" s="381"/>
      <c r="EJ15" s="381"/>
      <c r="EK15" s="381"/>
      <c r="EL15" s="381"/>
      <c r="EM15" s="381"/>
      <c r="EN15" s="381"/>
      <c r="EO15" s="381"/>
      <c r="EP15" s="381"/>
      <c r="EQ15" s="381"/>
      <c r="ER15" s="381"/>
      <c r="ES15" s="381"/>
      <c r="ET15" s="381"/>
      <c r="EU15" s="381"/>
      <c r="EV15" s="381"/>
      <c r="EW15" s="381"/>
      <c r="EX15" s="381"/>
      <c r="EY15" s="381"/>
      <c r="EZ15" s="381"/>
      <c r="FA15" s="381"/>
      <c r="FB15" s="381"/>
      <c r="FC15" s="381"/>
      <c r="FD15" s="381"/>
      <c r="FE15" s="381"/>
      <c r="FF15" s="381"/>
      <c r="FG15" s="381"/>
      <c r="FH15" s="381"/>
      <c r="FI15" s="381"/>
      <c r="FJ15" s="381"/>
      <c r="FK15" s="381"/>
      <c r="FL15" s="381"/>
      <c r="FM15" s="381"/>
      <c r="FN15" s="381"/>
      <c r="FO15" s="381"/>
      <c r="FP15" s="381"/>
      <c r="FQ15" s="381"/>
      <c r="FR15" s="381"/>
      <c r="FS15" s="381"/>
      <c r="FT15" s="381"/>
      <c r="FU15" s="381"/>
      <c r="FV15" s="381"/>
      <c r="FW15" s="381"/>
      <c r="FX15" s="381"/>
      <c r="FY15" s="381"/>
      <c r="FZ15" s="381"/>
      <c r="GA15" s="381"/>
      <c r="GB15" s="381"/>
      <c r="GC15" s="381"/>
      <c r="GD15" s="381"/>
      <c r="GE15" s="381"/>
      <c r="GF15" s="381"/>
      <c r="GG15" s="381"/>
      <c r="GH15" s="381"/>
      <c r="GI15" s="381"/>
      <c r="GJ15" s="381"/>
      <c r="GK15" s="381"/>
      <c r="GL15" s="381"/>
      <c r="GM15" s="381"/>
      <c r="GN15" s="381"/>
      <c r="GO15" s="381"/>
      <c r="GP15" s="381"/>
      <c r="GQ15" s="381"/>
      <c r="GR15" s="381"/>
      <c r="GS15" s="381"/>
      <c r="GT15" s="381"/>
      <c r="GU15" s="381"/>
      <c r="GV15" s="381"/>
      <c r="GW15" s="381"/>
      <c r="GX15" s="381"/>
      <c r="GY15" s="381"/>
      <c r="GZ15" s="381"/>
      <c r="HA15" s="381"/>
      <c r="HB15" s="381"/>
      <c r="HC15" s="381"/>
      <c r="HD15" s="381"/>
      <c r="HE15" s="381"/>
      <c r="HF15" s="381"/>
      <c r="HG15" s="381"/>
      <c r="HH15" s="381"/>
      <c r="HI15" s="381"/>
      <c r="HJ15" s="381"/>
      <c r="HK15" s="381"/>
      <c r="HL15" s="381"/>
      <c r="HM15" s="381"/>
      <c r="HN15" s="381"/>
      <c r="HO15" s="381"/>
      <c r="HP15" s="381"/>
      <c r="HQ15" s="381"/>
      <c r="HR15" s="381"/>
      <c r="HS15" s="381"/>
      <c r="HT15" s="381"/>
      <c r="HU15" s="381"/>
      <c r="HV15" s="381"/>
      <c r="HW15" s="381"/>
      <c r="HX15" s="381"/>
      <c r="HY15" s="381"/>
      <c r="HZ15" s="381"/>
      <c r="IA15" s="381"/>
      <c r="IB15" s="381"/>
      <c r="IC15" s="381"/>
      <c r="ID15" s="381"/>
      <c r="IE15" s="381"/>
      <c r="IF15" s="381"/>
      <c r="IG15" s="381"/>
      <c r="IH15" s="381"/>
      <c r="II15" s="381"/>
      <c r="IJ15" s="381"/>
      <c r="IK15" s="381"/>
      <c r="IL15" s="381"/>
      <c r="IM15" s="381"/>
      <c r="IN15" s="381"/>
      <c r="IO15" s="381"/>
      <c r="IP15" s="381"/>
      <c r="IQ15" s="381"/>
      <c r="IR15" s="381"/>
      <c r="IS15" s="381"/>
      <c r="IT15" s="381"/>
      <c r="IU15" s="381"/>
      <c r="IV15" s="381"/>
      <c r="IW15" s="381"/>
      <c r="IX15" s="381"/>
      <c r="IY15" s="381"/>
      <c r="IZ15" s="381"/>
      <c r="JA15" s="381"/>
      <c r="JB15" s="381"/>
      <c r="JC15" s="381"/>
      <c r="JD15" s="381"/>
      <c r="JE15" s="381"/>
      <c r="JF15" s="381"/>
      <c r="JG15" s="381"/>
      <c r="JH15" s="381"/>
      <c r="JI15" s="381"/>
      <c r="JJ15" s="381"/>
      <c r="JK15" s="381"/>
      <c r="JL15" s="380"/>
      <c r="JM15" s="380"/>
      <c r="JN15" s="380"/>
      <c r="JO15" s="380"/>
      <c r="JP15" s="380"/>
      <c r="JQ15" s="380"/>
      <c r="JR15" s="380"/>
      <c r="JS15" s="380"/>
      <c r="JT15" s="380"/>
      <c r="JU15" s="380"/>
      <c r="JV15" s="380"/>
      <c r="JW15" s="380"/>
      <c r="JX15" s="380"/>
      <c r="JY15" s="380"/>
      <c r="JZ15" s="380"/>
      <c r="KA15" s="380"/>
      <c r="KB15" s="380"/>
      <c r="KC15" s="380"/>
      <c r="KD15" s="380"/>
      <c r="KE15" s="380"/>
      <c r="KF15" s="380"/>
      <c r="KG15" s="380"/>
    </row>
    <row r="16" spans="2:293" ht="53.85" customHeight="1">
      <c r="B16" s="784"/>
      <c r="C16" s="784"/>
      <c r="D16" s="390" t="s">
        <v>672</v>
      </c>
      <c r="E16" s="390" t="s">
        <v>2235</v>
      </c>
      <c r="F16" s="390" t="s">
        <v>826</v>
      </c>
      <c r="G16" s="390" t="s">
        <v>1173</v>
      </c>
      <c r="H16" s="390" t="s">
        <v>1174</v>
      </c>
      <c r="I16" s="390" t="s">
        <v>826</v>
      </c>
      <c r="J16" s="391"/>
      <c r="K16" s="387"/>
      <c r="L16" s="390"/>
      <c r="M16" s="390"/>
      <c r="N16" s="387"/>
      <c r="O16" s="387"/>
      <c r="P16" s="381"/>
      <c r="Q16" s="381"/>
      <c r="R16" s="381"/>
      <c r="S16" s="381"/>
      <c r="T16" s="381"/>
      <c r="U16" s="381"/>
      <c r="V16" s="381"/>
      <c r="W16" s="381"/>
      <c r="X16" s="381"/>
      <c r="Y16" s="381"/>
      <c r="Z16" s="381"/>
      <c r="AA16" s="381"/>
      <c r="AB16" s="381"/>
      <c r="AC16" s="381"/>
      <c r="AD16" s="381"/>
      <c r="AE16" s="381"/>
      <c r="AF16" s="381"/>
      <c r="AG16" s="381"/>
      <c r="AH16" s="381"/>
      <c r="AI16" s="381"/>
      <c r="AJ16" s="381"/>
      <c r="AK16" s="381"/>
      <c r="AL16" s="381"/>
      <c r="AM16" s="381"/>
      <c r="AN16" s="381"/>
      <c r="AO16" s="381"/>
      <c r="AP16" s="381"/>
      <c r="AQ16" s="381"/>
      <c r="AR16" s="381"/>
      <c r="AS16" s="381"/>
      <c r="AT16" s="381"/>
      <c r="AU16" s="381"/>
      <c r="AV16" s="381"/>
      <c r="AW16" s="381"/>
      <c r="AX16" s="381"/>
      <c r="AY16" s="381"/>
      <c r="AZ16" s="381"/>
      <c r="BA16" s="381"/>
      <c r="BB16" s="381"/>
      <c r="BC16" s="381"/>
      <c r="BD16" s="381"/>
      <c r="BE16" s="381"/>
      <c r="BF16" s="381"/>
      <c r="BG16" s="381"/>
      <c r="BH16" s="381"/>
      <c r="BI16" s="381"/>
      <c r="BJ16" s="381"/>
      <c r="BK16" s="381"/>
      <c r="BL16" s="381"/>
      <c r="BM16" s="381"/>
      <c r="BN16" s="381"/>
      <c r="BO16" s="381"/>
      <c r="BP16" s="381"/>
      <c r="BQ16" s="381"/>
      <c r="BR16" s="381"/>
      <c r="BS16" s="381"/>
      <c r="BT16" s="381"/>
      <c r="BU16" s="381"/>
      <c r="BV16" s="381"/>
      <c r="BW16" s="381"/>
      <c r="BX16" s="381"/>
      <c r="BY16" s="381"/>
      <c r="BZ16" s="381"/>
      <c r="CA16" s="381"/>
      <c r="CB16" s="381"/>
      <c r="CC16" s="381"/>
      <c r="CD16" s="381"/>
      <c r="CE16" s="381"/>
      <c r="CF16" s="381"/>
      <c r="CG16" s="381"/>
      <c r="CH16" s="381"/>
      <c r="CI16" s="381"/>
      <c r="CJ16" s="381"/>
      <c r="CK16" s="381"/>
      <c r="CL16" s="381"/>
      <c r="CM16" s="381"/>
      <c r="CN16" s="381"/>
      <c r="CO16" s="381"/>
      <c r="CP16" s="381"/>
      <c r="CQ16" s="381"/>
      <c r="CR16" s="381"/>
      <c r="CS16" s="381"/>
      <c r="CT16" s="381"/>
      <c r="CU16" s="381"/>
      <c r="CV16" s="381"/>
      <c r="CW16" s="381"/>
      <c r="CX16" s="381"/>
      <c r="CY16" s="381"/>
      <c r="CZ16" s="381"/>
      <c r="DA16" s="381"/>
      <c r="DB16" s="381"/>
      <c r="DC16" s="381"/>
      <c r="DD16" s="381"/>
      <c r="DE16" s="381"/>
      <c r="DF16" s="381"/>
      <c r="DG16" s="381"/>
      <c r="DH16" s="381"/>
      <c r="DI16" s="381"/>
      <c r="DJ16" s="381"/>
      <c r="DK16" s="381"/>
      <c r="DL16" s="381"/>
      <c r="DM16" s="381"/>
      <c r="DN16" s="381"/>
      <c r="DO16" s="381"/>
      <c r="DP16" s="381"/>
      <c r="DQ16" s="381"/>
      <c r="DR16" s="381"/>
      <c r="DS16" s="381"/>
      <c r="DT16" s="381"/>
      <c r="DU16" s="381"/>
      <c r="DV16" s="381"/>
      <c r="DW16" s="381"/>
      <c r="DX16" s="381"/>
      <c r="DY16" s="381"/>
      <c r="DZ16" s="381"/>
      <c r="EA16" s="381"/>
      <c r="EB16" s="381"/>
      <c r="EC16" s="381"/>
      <c r="ED16" s="381"/>
      <c r="EE16" s="381"/>
      <c r="EF16" s="381"/>
      <c r="EG16" s="381"/>
      <c r="EH16" s="381"/>
      <c r="EI16" s="381"/>
      <c r="EJ16" s="381"/>
      <c r="EK16" s="381"/>
      <c r="EL16" s="381"/>
      <c r="EM16" s="381"/>
      <c r="EN16" s="381"/>
      <c r="EO16" s="381"/>
      <c r="EP16" s="381"/>
      <c r="EQ16" s="381"/>
      <c r="ER16" s="381"/>
      <c r="ES16" s="381"/>
      <c r="ET16" s="381"/>
      <c r="EU16" s="381"/>
      <c r="EV16" s="381"/>
      <c r="EW16" s="381"/>
      <c r="EX16" s="381"/>
      <c r="EY16" s="381"/>
      <c r="EZ16" s="381"/>
      <c r="FA16" s="381"/>
      <c r="FB16" s="381"/>
      <c r="FC16" s="381"/>
      <c r="FD16" s="381"/>
      <c r="FE16" s="381"/>
      <c r="FF16" s="381"/>
      <c r="FG16" s="381"/>
      <c r="FH16" s="381"/>
      <c r="FI16" s="381"/>
      <c r="FJ16" s="381"/>
      <c r="FK16" s="381"/>
      <c r="FL16" s="381"/>
      <c r="FM16" s="381"/>
      <c r="FN16" s="381"/>
      <c r="FO16" s="381"/>
      <c r="FP16" s="381"/>
      <c r="FQ16" s="381"/>
      <c r="FR16" s="381"/>
      <c r="FS16" s="381"/>
      <c r="FT16" s="381"/>
      <c r="FU16" s="381"/>
      <c r="FV16" s="381"/>
      <c r="FW16" s="381"/>
      <c r="FX16" s="381"/>
      <c r="FY16" s="381"/>
      <c r="FZ16" s="381"/>
      <c r="GA16" s="381"/>
      <c r="GB16" s="381"/>
      <c r="GC16" s="381"/>
      <c r="GD16" s="381"/>
      <c r="GE16" s="381"/>
      <c r="GF16" s="381"/>
      <c r="GG16" s="381"/>
      <c r="GH16" s="381"/>
      <c r="GI16" s="381"/>
      <c r="GJ16" s="381"/>
      <c r="GK16" s="381"/>
      <c r="GL16" s="381"/>
      <c r="GM16" s="381"/>
      <c r="GN16" s="381"/>
      <c r="GO16" s="381"/>
      <c r="GP16" s="381"/>
      <c r="GQ16" s="381"/>
      <c r="GR16" s="381"/>
      <c r="GS16" s="381"/>
      <c r="GT16" s="381"/>
      <c r="GU16" s="381"/>
      <c r="GV16" s="381"/>
      <c r="GW16" s="381"/>
      <c r="GX16" s="381"/>
      <c r="GY16" s="381"/>
      <c r="GZ16" s="381"/>
      <c r="HA16" s="381"/>
      <c r="HB16" s="381"/>
      <c r="HC16" s="381"/>
      <c r="HD16" s="381"/>
      <c r="HE16" s="381"/>
      <c r="HF16" s="381"/>
      <c r="HG16" s="381"/>
      <c r="HH16" s="381"/>
      <c r="HI16" s="381"/>
      <c r="HJ16" s="381"/>
      <c r="HK16" s="381"/>
      <c r="HL16" s="381"/>
      <c r="HM16" s="381"/>
      <c r="HN16" s="381"/>
      <c r="HO16" s="381"/>
      <c r="HP16" s="381"/>
      <c r="HQ16" s="381"/>
      <c r="HR16" s="381"/>
      <c r="HS16" s="381"/>
      <c r="HT16" s="381"/>
      <c r="HU16" s="381"/>
      <c r="HV16" s="381"/>
      <c r="HW16" s="381"/>
      <c r="HX16" s="381"/>
      <c r="HY16" s="381"/>
      <c r="HZ16" s="381"/>
      <c r="IA16" s="381"/>
      <c r="IB16" s="381"/>
      <c r="IC16" s="381"/>
      <c r="ID16" s="381"/>
      <c r="IE16" s="381"/>
      <c r="IF16" s="381"/>
      <c r="IG16" s="381"/>
      <c r="IH16" s="381"/>
      <c r="II16" s="381"/>
      <c r="IJ16" s="381"/>
      <c r="IK16" s="381"/>
      <c r="IL16" s="381"/>
      <c r="IM16" s="381"/>
      <c r="IN16" s="381"/>
      <c r="IO16" s="381"/>
      <c r="IP16" s="381"/>
      <c r="IQ16" s="381"/>
      <c r="IR16" s="381"/>
      <c r="IS16" s="381"/>
      <c r="IT16" s="381"/>
      <c r="IU16" s="381"/>
      <c r="IV16" s="381"/>
      <c r="IW16" s="381"/>
      <c r="IX16" s="381"/>
      <c r="IY16" s="381"/>
      <c r="IZ16" s="381"/>
      <c r="JA16" s="381"/>
      <c r="JB16" s="381"/>
      <c r="JC16" s="381"/>
      <c r="JD16" s="381"/>
      <c r="JE16" s="381"/>
      <c r="JF16" s="381"/>
      <c r="JG16" s="381"/>
      <c r="JH16" s="381"/>
      <c r="JI16" s="381"/>
      <c r="JJ16" s="381"/>
      <c r="JK16" s="381"/>
      <c r="JL16" s="380"/>
      <c r="JM16" s="380"/>
      <c r="JN16" s="380"/>
      <c r="JO16" s="380"/>
      <c r="JP16" s="380"/>
      <c r="JQ16" s="380"/>
      <c r="JR16" s="380"/>
      <c r="JS16" s="380"/>
      <c r="JT16" s="380"/>
      <c r="JU16" s="380"/>
      <c r="JV16" s="380"/>
      <c r="JW16" s="380"/>
      <c r="JX16" s="380"/>
      <c r="JY16" s="380"/>
      <c r="JZ16" s="380"/>
      <c r="KA16" s="380"/>
      <c r="KB16" s="380"/>
      <c r="KC16" s="380"/>
      <c r="KD16" s="380"/>
      <c r="KE16" s="380"/>
      <c r="KF16" s="380"/>
      <c r="KG16" s="380"/>
    </row>
    <row r="17" spans="2:293" ht="53.85" customHeight="1">
      <c r="B17" s="784">
        <v>683</v>
      </c>
      <c r="C17" s="784" t="s">
        <v>2236</v>
      </c>
      <c r="D17" s="390" t="s">
        <v>687</v>
      </c>
      <c r="E17" s="390" t="s">
        <v>2237</v>
      </c>
      <c r="F17" s="390" t="s">
        <v>826</v>
      </c>
      <c r="G17" s="390" t="s">
        <v>1169</v>
      </c>
      <c r="H17" s="390" t="s">
        <v>1170</v>
      </c>
      <c r="I17" s="390" t="s">
        <v>826</v>
      </c>
      <c r="J17" s="391" t="s">
        <v>2211</v>
      </c>
      <c r="K17" s="387"/>
      <c r="L17" s="390"/>
      <c r="M17" s="390"/>
      <c r="N17" s="387"/>
      <c r="O17" s="387"/>
      <c r="P17" s="381"/>
      <c r="Q17" s="381"/>
      <c r="R17" s="381"/>
      <c r="S17" s="381"/>
      <c r="T17" s="381"/>
      <c r="U17" s="381"/>
      <c r="V17" s="381"/>
      <c r="W17" s="381"/>
      <c r="X17" s="381"/>
      <c r="Y17" s="381"/>
      <c r="Z17" s="381"/>
      <c r="AA17" s="381"/>
      <c r="AB17" s="381"/>
      <c r="AC17" s="381"/>
      <c r="AD17" s="381"/>
      <c r="AE17" s="381"/>
      <c r="AF17" s="381"/>
      <c r="AG17" s="381"/>
      <c r="AH17" s="381"/>
      <c r="AI17" s="381"/>
      <c r="AJ17" s="381"/>
      <c r="AK17" s="381"/>
      <c r="AL17" s="381"/>
      <c r="AM17" s="381"/>
      <c r="AN17" s="381"/>
      <c r="AO17" s="381"/>
      <c r="AP17" s="381"/>
      <c r="AQ17" s="381"/>
      <c r="AR17" s="381"/>
      <c r="AS17" s="381"/>
      <c r="AT17" s="381"/>
      <c r="AU17" s="381"/>
      <c r="AV17" s="381"/>
      <c r="AW17" s="381"/>
      <c r="AX17" s="381"/>
      <c r="AY17" s="381"/>
      <c r="AZ17" s="381"/>
      <c r="BA17" s="381"/>
      <c r="BB17" s="381"/>
      <c r="BC17" s="381"/>
      <c r="BD17" s="381"/>
      <c r="BE17" s="381"/>
      <c r="BF17" s="381"/>
      <c r="BG17" s="381"/>
      <c r="BH17" s="381"/>
      <c r="BI17" s="381"/>
      <c r="BJ17" s="381"/>
      <c r="BK17" s="381"/>
      <c r="BL17" s="381"/>
      <c r="BM17" s="381"/>
      <c r="BN17" s="381"/>
      <c r="BO17" s="381"/>
      <c r="BP17" s="381"/>
      <c r="BQ17" s="381"/>
      <c r="BR17" s="381"/>
      <c r="BS17" s="381"/>
      <c r="BT17" s="381"/>
      <c r="BU17" s="381"/>
      <c r="BV17" s="381"/>
      <c r="BW17" s="381"/>
      <c r="BX17" s="381"/>
      <c r="BY17" s="381"/>
      <c r="BZ17" s="381"/>
      <c r="CA17" s="381"/>
      <c r="CB17" s="381"/>
      <c r="CC17" s="381"/>
      <c r="CD17" s="381"/>
      <c r="CE17" s="381"/>
      <c r="CF17" s="381"/>
      <c r="CG17" s="381"/>
      <c r="CH17" s="381"/>
      <c r="CI17" s="381"/>
      <c r="CJ17" s="381"/>
      <c r="CK17" s="381"/>
      <c r="CL17" s="381"/>
      <c r="CM17" s="381"/>
      <c r="CN17" s="381"/>
      <c r="CO17" s="381"/>
      <c r="CP17" s="381"/>
      <c r="CQ17" s="381"/>
      <c r="CR17" s="381"/>
      <c r="CS17" s="381"/>
      <c r="CT17" s="381"/>
      <c r="CU17" s="381"/>
      <c r="CV17" s="381"/>
      <c r="CW17" s="381"/>
      <c r="CX17" s="381"/>
      <c r="CY17" s="381"/>
      <c r="CZ17" s="381"/>
      <c r="DA17" s="381"/>
      <c r="DB17" s="381"/>
      <c r="DC17" s="381"/>
      <c r="DD17" s="381"/>
      <c r="DE17" s="381"/>
      <c r="DF17" s="381"/>
      <c r="DG17" s="381"/>
      <c r="DH17" s="381"/>
      <c r="DI17" s="381"/>
      <c r="DJ17" s="381"/>
      <c r="DK17" s="381"/>
      <c r="DL17" s="381"/>
      <c r="DM17" s="381"/>
      <c r="DN17" s="381"/>
      <c r="DO17" s="381"/>
      <c r="DP17" s="381"/>
      <c r="DQ17" s="381"/>
      <c r="DR17" s="381"/>
      <c r="DS17" s="381"/>
      <c r="DT17" s="381"/>
      <c r="DU17" s="381"/>
      <c r="DV17" s="381"/>
      <c r="DW17" s="381"/>
      <c r="DX17" s="381"/>
      <c r="DY17" s="381"/>
      <c r="DZ17" s="381"/>
      <c r="EA17" s="381"/>
      <c r="EB17" s="381"/>
      <c r="EC17" s="381"/>
      <c r="ED17" s="381"/>
      <c r="EE17" s="381"/>
      <c r="EF17" s="381"/>
      <c r="EG17" s="381"/>
      <c r="EH17" s="381"/>
      <c r="EI17" s="381"/>
      <c r="EJ17" s="381"/>
      <c r="EK17" s="381"/>
      <c r="EL17" s="381"/>
      <c r="EM17" s="381"/>
      <c r="EN17" s="381"/>
      <c r="EO17" s="381"/>
      <c r="EP17" s="381"/>
      <c r="EQ17" s="381"/>
      <c r="ER17" s="381"/>
      <c r="ES17" s="381"/>
      <c r="ET17" s="381"/>
      <c r="EU17" s="381"/>
      <c r="EV17" s="381"/>
      <c r="EW17" s="381"/>
      <c r="EX17" s="381"/>
      <c r="EY17" s="381"/>
      <c r="EZ17" s="381"/>
      <c r="FA17" s="381"/>
      <c r="FB17" s="381"/>
      <c r="FC17" s="381"/>
      <c r="FD17" s="381"/>
      <c r="FE17" s="381"/>
      <c r="FF17" s="381"/>
      <c r="FG17" s="381"/>
      <c r="FH17" s="381"/>
      <c r="FI17" s="381"/>
      <c r="FJ17" s="381"/>
      <c r="FK17" s="381"/>
      <c r="FL17" s="381"/>
      <c r="FM17" s="381"/>
      <c r="FN17" s="381"/>
      <c r="FO17" s="381"/>
      <c r="FP17" s="381"/>
      <c r="FQ17" s="381"/>
      <c r="FR17" s="381"/>
      <c r="FS17" s="381"/>
      <c r="FT17" s="381"/>
      <c r="FU17" s="381"/>
      <c r="FV17" s="381"/>
      <c r="FW17" s="381"/>
      <c r="FX17" s="381"/>
      <c r="FY17" s="381"/>
      <c r="FZ17" s="381"/>
      <c r="GA17" s="381"/>
      <c r="GB17" s="381"/>
      <c r="GC17" s="381"/>
      <c r="GD17" s="381"/>
      <c r="GE17" s="381"/>
      <c r="GF17" s="381"/>
      <c r="GG17" s="381"/>
      <c r="GH17" s="381"/>
      <c r="GI17" s="381"/>
      <c r="GJ17" s="381"/>
      <c r="GK17" s="381"/>
      <c r="GL17" s="381"/>
      <c r="GM17" s="381"/>
      <c r="GN17" s="381"/>
      <c r="GO17" s="381"/>
      <c r="GP17" s="381"/>
      <c r="GQ17" s="381"/>
      <c r="GR17" s="381"/>
      <c r="GS17" s="381"/>
      <c r="GT17" s="381"/>
      <c r="GU17" s="381"/>
      <c r="GV17" s="381"/>
      <c r="GW17" s="381"/>
      <c r="GX17" s="381"/>
      <c r="GY17" s="381"/>
      <c r="GZ17" s="381"/>
      <c r="HA17" s="381"/>
      <c r="HB17" s="381"/>
      <c r="HC17" s="381"/>
      <c r="HD17" s="381"/>
      <c r="HE17" s="381"/>
      <c r="HF17" s="381"/>
      <c r="HG17" s="381"/>
      <c r="HH17" s="381"/>
      <c r="HI17" s="381"/>
      <c r="HJ17" s="381"/>
      <c r="HK17" s="381"/>
      <c r="HL17" s="381"/>
      <c r="HM17" s="381"/>
      <c r="HN17" s="381"/>
      <c r="HO17" s="381"/>
      <c r="HP17" s="381"/>
      <c r="HQ17" s="381"/>
      <c r="HR17" s="381"/>
      <c r="HS17" s="381"/>
      <c r="HT17" s="381"/>
      <c r="HU17" s="381"/>
      <c r="HV17" s="381"/>
      <c r="HW17" s="381"/>
      <c r="HX17" s="381"/>
      <c r="HY17" s="381"/>
      <c r="HZ17" s="381"/>
      <c r="IA17" s="381"/>
      <c r="IB17" s="381"/>
      <c r="IC17" s="381"/>
      <c r="ID17" s="381"/>
      <c r="IE17" s="381"/>
      <c r="IF17" s="381"/>
      <c r="IG17" s="381"/>
      <c r="IH17" s="381"/>
      <c r="II17" s="381"/>
      <c r="IJ17" s="381"/>
      <c r="IK17" s="381"/>
      <c r="IL17" s="381"/>
      <c r="IM17" s="381"/>
      <c r="IN17" s="381"/>
      <c r="IO17" s="381"/>
      <c r="IP17" s="381"/>
      <c r="IQ17" s="381"/>
      <c r="IR17" s="381"/>
      <c r="IS17" s="381"/>
      <c r="IT17" s="381"/>
      <c r="IU17" s="381"/>
      <c r="IV17" s="381"/>
      <c r="IW17" s="381"/>
      <c r="IX17" s="381"/>
      <c r="IY17" s="381"/>
      <c r="IZ17" s="381"/>
      <c r="JA17" s="381"/>
      <c r="JB17" s="381"/>
      <c r="JC17" s="381"/>
      <c r="JD17" s="381"/>
      <c r="JE17" s="381"/>
      <c r="JF17" s="381"/>
      <c r="JG17" s="381"/>
      <c r="JH17" s="381"/>
      <c r="JI17" s="381"/>
      <c r="JJ17" s="381"/>
      <c r="JK17" s="381"/>
      <c r="JL17" s="380"/>
      <c r="JM17" s="380"/>
      <c r="JN17" s="380"/>
      <c r="JO17" s="380"/>
      <c r="JP17" s="380"/>
      <c r="JQ17" s="380"/>
      <c r="JR17" s="380"/>
      <c r="JS17" s="380"/>
      <c r="JT17" s="380"/>
      <c r="JU17" s="380"/>
      <c r="JV17" s="380"/>
      <c r="JW17" s="380"/>
      <c r="JX17" s="380"/>
      <c r="JY17" s="380"/>
      <c r="JZ17" s="380"/>
      <c r="KA17" s="380"/>
      <c r="KB17" s="380"/>
      <c r="KC17" s="380"/>
      <c r="KD17" s="380"/>
      <c r="KE17" s="380"/>
      <c r="KF17" s="380"/>
      <c r="KG17" s="380"/>
    </row>
    <row r="18" spans="2:293" ht="53.85" customHeight="1">
      <c r="B18" s="784"/>
      <c r="C18" s="784"/>
      <c r="D18" s="390" t="s">
        <v>688</v>
      </c>
      <c r="E18" s="390" t="s">
        <v>2238</v>
      </c>
      <c r="F18" s="390" t="s">
        <v>826</v>
      </c>
      <c r="G18" s="390" t="s">
        <v>1159</v>
      </c>
      <c r="H18" s="390" t="s">
        <v>1160</v>
      </c>
      <c r="I18" s="390" t="s">
        <v>826</v>
      </c>
      <c r="J18" s="391" t="s">
        <v>2211</v>
      </c>
      <c r="K18" s="387"/>
      <c r="L18" s="390"/>
      <c r="M18" s="390"/>
      <c r="N18" s="387"/>
      <c r="O18" s="387"/>
      <c r="P18" s="381"/>
      <c r="Q18" s="381"/>
      <c r="R18" s="381"/>
      <c r="S18" s="381"/>
      <c r="T18" s="381"/>
      <c r="U18" s="381"/>
      <c r="V18" s="381"/>
      <c r="W18" s="381"/>
      <c r="X18" s="381"/>
      <c r="Y18" s="381"/>
      <c r="Z18" s="381"/>
      <c r="AA18" s="381"/>
      <c r="AB18" s="381"/>
      <c r="AC18" s="381"/>
      <c r="AD18" s="381"/>
      <c r="AE18" s="381"/>
      <c r="AF18" s="381"/>
      <c r="AG18" s="381"/>
      <c r="AH18" s="381"/>
      <c r="AI18" s="381"/>
      <c r="AJ18" s="381"/>
      <c r="AK18" s="381"/>
      <c r="AL18" s="381"/>
      <c r="AM18" s="381"/>
      <c r="AN18" s="381"/>
      <c r="AO18" s="381"/>
      <c r="AP18" s="381"/>
      <c r="AQ18" s="381"/>
      <c r="AR18" s="381"/>
      <c r="AS18" s="381"/>
      <c r="AT18" s="381"/>
      <c r="AU18" s="381"/>
      <c r="AV18" s="381"/>
      <c r="AW18" s="381"/>
      <c r="AX18" s="381"/>
      <c r="AY18" s="381"/>
      <c r="AZ18" s="381"/>
      <c r="BA18" s="381"/>
      <c r="BB18" s="381"/>
      <c r="BC18" s="381"/>
      <c r="BD18" s="381"/>
      <c r="BE18" s="381"/>
      <c r="BF18" s="381"/>
      <c r="BG18" s="381"/>
      <c r="BH18" s="381"/>
      <c r="BI18" s="381"/>
      <c r="BJ18" s="381"/>
      <c r="BK18" s="381"/>
      <c r="BL18" s="381"/>
      <c r="BM18" s="381"/>
      <c r="BN18" s="381"/>
      <c r="BO18" s="381"/>
      <c r="BP18" s="381"/>
      <c r="BQ18" s="381"/>
      <c r="BR18" s="381"/>
      <c r="BS18" s="381"/>
      <c r="BT18" s="381"/>
      <c r="BU18" s="381"/>
      <c r="BV18" s="381"/>
      <c r="BW18" s="381"/>
      <c r="BX18" s="381"/>
      <c r="BY18" s="381"/>
      <c r="BZ18" s="381"/>
      <c r="CA18" s="381"/>
      <c r="CB18" s="381"/>
      <c r="CC18" s="381"/>
      <c r="CD18" s="381"/>
      <c r="CE18" s="381"/>
      <c r="CF18" s="381"/>
      <c r="CG18" s="381"/>
      <c r="CH18" s="381"/>
      <c r="CI18" s="381"/>
      <c r="CJ18" s="381"/>
      <c r="CK18" s="381"/>
      <c r="CL18" s="381"/>
      <c r="CM18" s="381"/>
      <c r="CN18" s="381"/>
      <c r="CO18" s="381"/>
      <c r="CP18" s="381"/>
      <c r="CQ18" s="381"/>
      <c r="CR18" s="381"/>
      <c r="CS18" s="381"/>
      <c r="CT18" s="381"/>
      <c r="CU18" s="381"/>
      <c r="CV18" s="381"/>
      <c r="CW18" s="381"/>
      <c r="CX18" s="381"/>
      <c r="CY18" s="381"/>
      <c r="CZ18" s="381"/>
      <c r="DA18" s="381"/>
      <c r="DB18" s="381"/>
      <c r="DC18" s="381"/>
      <c r="DD18" s="381"/>
      <c r="DE18" s="381"/>
      <c r="DF18" s="381"/>
      <c r="DG18" s="381"/>
      <c r="DH18" s="381"/>
      <c r="DI18" s="381"/>
      <c r="DJ18" s="381"/>
      <c r="DK18" s="381"/>
      <c r="DL18" s="381"/>
      <c r="DM18" s="381"/>
      <c r="DN18" s="381"/>
      <c r="DO18" s="381"/>
      <c r="DP18" s="381"/>
      <c r="DQ18" s="381"/>
      <c r="DR18" s="381"/>
      <c r="DS18" s="381"/>
      <c r="DT18" s="381"/>
      <c r="DU18" s="381"/>
      <c r="DV18" s="381"/>
      <c r="DW18" s="381"/>
      <c r="DX18" s="381"/>
      <c r="DY18" s="381"/>
      <c r="DZ18" s="381"/>
      <c r="EA18" s="381"/>
      <c r="EB18" s="381"/>
      <c r="EC18" s="381"/>
      <c r="ED18" s="381"/>
      <c r="EE18" s="381"/>
      <c r="EF18" s="381"/>
      <c r="EG18" s="381"/>
      <c r="EH18" s="381"/>
      <c r="EI18" s="381"/>
      <c r="EJ18" s="381"/>
      <c r="EK18" s="381"/>
      <c r="EL18" s="381"/>
      <c r="EM18" s="381"/>
      <c r="EN18" s="381"/>
      <c r="EO18" s="381"/>
      <c r="EP18" s="381"/>
      <c r="EQ18" s="381"/>
      <c r="ER18" s="381"/>
      <c r="ES18" s="381"/>
      <c r="ET18" s="381"/>
      <c r="EU18" s="381"/>
      <c r="EV18" s="381"/>
      <c r="EW18" s="381"/>
      <c r="EX18" s="381"/>
      <c r="EY18" s="381"/>
      <c r="EZ18" s="381"/>
      <c r="FA18" s="381"/>
      <c r="FB18" s="381"/>
      <c r="FC18" s="381"/>
      <c r="FD18" s="381"/>
      <c r="FE18" s="381"/>
      <c r="FF18" s="381"/>
      <c r="FG18" s="381"/>
      <c r="FH18" s="381"/>
      <c r="FI18" s="381"/>
      <c r="FJ18" s="381"/>
      <c r="FK18" s="381"/>
      <c r="FL18" s="381"/>
      <c r="FM18" s="381"/>
      <c r="FN18" s="381"/>
      <c r="FO18" s="381"/>
      <c r="FP18" s="381"/>
      <c r="FQ18" s="381"/>
      <c r="FR18" s="381"/>
      <c r="FS18" s="381"/>
      <c r="FT18" s="381"/>
      <c r="FU18" s="381"/>
      <c r="FV18" s="381"/>
      <c r="FW18" s="381"/>
      <c r="FX18" s="381"/>
      <c r="FY18" s="381"/>
      <c r="FZ18" s="381"/>
      <c r="GA18" s="381"/>
      <c r="GB18" s="381"/>
      <c r="GC18" s="381"/>
      <c r="GD18" s="381"/>
      <c r="GE18" s="381"/>
      <c r="GF18" s="381"/>
      <c r="GG18" s="381"/>
      <c r="GH18" s="381"/>
      <c r="GI18" s="381"/>
      <c r="GJ18" s="381"/>
      <c r="GK18" s="381"/>
      <c r="GL18" s="381"/>
      <c r="GM18" s="381"/>
      <c r="GN18" s="381"/>
      <c r="GO18" s="381"/>
      <c r="GP18" s="381"/>
      <c r="GQ18" s="381"/>
      <c r="GR18" s="381"/>
      <c r="GS18" s="381"/>
      <c r="GT18" s="381"/>
      <c r="GU18" s="381"/>
      <c r="GV18" s="381"/>
      <c r="GW18" s="381"/>
      <c r="GX18" s="381"/>
      <c r="GY18" s="381"/>
      <c r="GZ18" s="381"/>
      <c r="HA18" s="381"/>
      <c r="HB18" s="381"/>
      <c r="HC18" s="381"/>
      <c r="HD18" s="381"/>
      <c r="HE18" s="381"/>
      <c r="HF18" s="381"/>
      <c r="HG18" s="381"/>
      <c r="HH18" s="381"/>
      <c r="HI18" s="381"/>
      <c r="HJ18" s="381"/>
      <c r="HK18" s="381"/>
      <c r="HL18" s="381"/>
      <c r="HM18" s="381"/>
      <c r="HN18" s="381"/>
      <c r="HO18" s="381"/>
      <c r="HP18" s="381"/>
      <c r="HQ18" s="381"/>
      <c r="HR18" s="381"/>
      <c r="HS18" s="381"/>
      <c r="HT18" s="381"/>
      <c r="HU18" s="381"/>
      <c r="HV18" s="381"/>
      <c r="HW18" s="381"/>
      <c r="HX18" s="381"/>
      <c r="HY18" s="381"/>
      <c r="HZ18" s="381"/>
      <c r="IA18" s="381"/>
      <c r="IB18" s="381"/>
      <c r="IC18" s="381"/>
      <c r="ID18" s="381"/>
      <c r="IE18" s="381"/>
      <c r="IF18" s="381"/>
      <c r="IG18" s="381"/>
      <c r="IH18" s="381"/>
      <c r="II18" s="381"/>
      <c r="IJ18" s="381"/>
      <c r="IK18" s="381"/>
      <c r="IL18" s="381"/>
      <c r="IM18" s="381"/>
      <c r="IN18" s="381"/>
      <c r="IO18" s="381"/>
      <c r="IP18" s="381"/>
      <c r="IQ18" s="381"/>
      <c r="IR18" s="381"/>
      <c r="IS18" s="381"/>
      <c r="IT18" s="381"/>
      <c r="IU18" s="381"/>
      <c r="IV18" s="381"/>
      <c r="IW18" s="381"/>
      <c r="IX18" s="381"/>
      <c r="IY18" s="381"/>
      <c r="IZ18" s="381"/>
      <c r="JA18" s="381"/>
      <c r="JB18" s="381"/>
      <c r="JC18" s="381"/>
      <c r="JD18" s="381"/>
      <c r="JE18" s="381"/>
      <c r="JF18" s="381"/>
      <c r="JG18" s="381"/>
      <c r="JH18" s="381"/>
      <c r="JI18" s="381"/>
      <c r="JJ18" s="381"/>
      <c r="JK18" s="381"/>
      <c r="JL18" s="380"/>
      <c r="JM18" s="380"/>
      <c r="JN18" s="380"/>
      <c r="JO18" s="380"/>
      <c r="JP18" s="380"/>
      <c r="JQ18" s="380"/>
      <c r="JR18" s="380"/>
      <c r="JS18" s="380"/>
      <c r="JT18" s="380"/>
      <c r="JU18" s="380"/>
      <c r="JV18" s="380"/>
      <c r="JW18" s="380"/>
      <c r="JX18" s="380"/>
      <c r="JY18" s="380"/>
      <c r="JZ18" s="380"/>
      <c r="KA18" s="380"/>
      <c r="KB18" s="380"/>
      <c r="KC18" s="380"/>
      <c r="KD18" s="380"/>
      <c r="KE18" s="380"/>
      <c r="KF18" s="380"/>
      <c r="KG18" s="380"/>
    </row>
    <row r="19" spans="2:293" ht="53.85" customHeight="1">
      <c r="B19" s="784"/>
      <c r="C19" s="784"/>
      <c r="D19" s="390" t="s">
        <v>689</v>
      </c>
      <c r="E19" s="390" t="s">
        <v>2239</v>
      </c>
      <c r="F19" s="390" t="s">
        <v>826</v>
      </c>
      <c r="G19" s="390" t="s">
        <v>1169</v>
      </c>
      <c r="H19" s="390" t="s">
        <v>1170</v>
      </c>
      <c r="I19" s="390" t="s">
        <v>826</v>
      </c>
      <c r="J19" s="391" t="s">
        <v>2211</v>
      </c>
      <c r="K19" s="387"/>
      <c r="L19" s="390"/>
      <c r="M19" s="390"/>
      <c r="N19" s="387"/>
      <c r="O19" s="387"/>
      <c r="P19" s="381"/>
      <c r="Q19" s="381"/>
      <c r="R19" s="381"/>
      <c r="S19" s="381"/>
      <c r="T19" s="381"/>
      <c r="U19" s="381"/>
      <c r="V19" s="381"/>
      <c r="W19" s="381"/>
      <c r="X19" s="381"/>
      <c r="Y19" s="381"/>
      <c r="Z19" s="381"/>
      <c r="AA19" s="381"/>
      <c r="AB19" s="381"/>
      <c r="AC19" s="381"/>
      <c r="AD19" s="381"/>
      <c r="AE19" s="381"/>
      <c r="AF19" s="381"/>
      <c r="AG19" s="381"/>
      <c r="AH19" s="381"/>
      <c r="AI19" s="381"/>
      <c r="AJ19" s="381"/>
      <c r="AK19" s="381"/>
      <c r="AL19" s="381"/>
      <c r="AM19" s="381"/>
      <c r="AN19" s="381"/>
      <c r="AO19" s="381"/>
      <c r="AP19" s="381"/>
      <c r="AQ19" s="381"/>
      <c r="AR19" s="381"/>
      <c r="AS19" s="381"/>
      <c r="AT19" s="381"/>
      <c r="AU19" s="381"/>
      <c r="AV19" s="381"/>
      <c r="AW19" s="381"/>
      <c r="AX19" s="381"/>
      <c r="AY19" s="381"/>
      <c r="AZ19" s="381"/>
      <c r="BA19" s="381"/>
      <c r="BB19" s="381"/>
      <c r="BC19" s="381"/>
      <c r="BD19" s="381"/>
      <c r="BE19" s="381"/>
      <c r="BF19" s="381"/>
      <c r="BG19" s="381"/>
      <c r="BH19" s="381"/>
      <c r="BI19" s="381"/>
      <c r="BJ19" s="381"/>
      <c r="BK19" s="381"/>
      <c r="BL19" s="381"/>
      <c r="BM19" s="381"/>
      <c r="BN19" s="381"/>
      <c r="BO19" s="381"/>
      <c r="BP19" s="381"/>
      <c r="BQ19" s="381"/>
      <c r="BR19" s="381"/>
      <c r="BS19" s="381"/>
      <c r="BT19" s="381"/>
      <c r="BU19" s="381"/>
      <c r="BV19" s="381"/>
      <c r="BW19" s="381"/>
      <c r="BX19" s="381"/>
      <c r="BY19" s="381"/>
      <c r="BZ19" s="381"/>
      <c r="CA19" s="381"/>
      <c r="CB19" s="381"/>
      <c r="CC19" s="381"/>
      <c r="CD19" s="381"/>
      <c r="CE19" s="381"/>
      <c r="CF19" s="381"/>
      <c r="CG19" s="381"/>
      <c r="CH19" s="381"/>
      <c r="CI19" s="381"/>
      <c r="CJ19" s="381"/>
      <c r="CK19" s="381"/>
      <c r="CL19" s="381"/>
      <c r="CM19" s="381"/>
      <c r="CN19" s="381"/>
      <c r="CO19" s="381"/>
      <c r="CP19" s="381"/>
      <c r="CQ19" s="381"/>
      <c r="CR19" s="381"/>
      <c r="CS19" s="381"/>
      <c r="CT19" s="381"/>
      <c r="CU19" s="381"/>
      <c r="CV19" s="381"/>
      <c r="CW19" s="381"/>
      <c r="CX19" s="381"/>
      <c r="CY19" s="381"/>
      <c r="CZ19" s="381"/>
      <c r="DA19" s="381"/>
      <c r="DB19" s="381"/>
      <c r="DC19" s="381"/>
      <c r="DD19" s="381"/>
      <c r="DE19" s="381"/>
      <c r="DF19" s="381"/>
      <c r="DG19" s="381"/>
      <c r="DH19" s="381"/>
      <c r="DI19" s="381"/>
      <c r="DJ19" s="381"/>
      <c r="DK19" s="381"/>
      <c r="DL19" s="381"/>
      <c r="DM19" s="381"/>
      <c r="DN19" s="381"/>
      <c r="DO19" s="381"/>
      <c r="DP19" s="381"/>
      <c r="DQ19" s="381"/>
      <c r="DR19" s="381"/>
      <c r="DS19" s="381"/>
      <c r="DT19" s="381"/>
      <c r="DU19" s="381"/>
      <c r="DV19" s="381"/>
      <c r="DW19" s="381"/>
      <c r="DX19" s="381"/>
      <c r="DY19" s="381"/>
      <c r="DZ19" s="381"/>
      <c r="EA19" s="381"/>
      <c r="EB19" s="381"/>
      <c r="EC19" s="381"/>
      <c r="ED19" s="381"/>
      <c r="EE19" s="381"/>
      <c r="EF19" s="381"/>
      <c r="EG19" s="381"/>
      <c r="EH19" s="381"/>
      <c r="EI19" s="381"/>
      <c r="EJ19" s="381"/>
      <c r="EK19" s="381"/>
      <c r="EL19" s="381"/>
      <c r="EM19" s="381"/>
      <c r="EN19" s="381"/>
      <c r="EO19" s="381"/>
      <c r="EP19" s="381"/>
      <c r="EQ19" s="381"/>
      <c r="ER19" s="381"/>
      <c r="ES19" s="381"/>
      <c r="ET19" s="381"/>
      <c r="EU19" s="381"/>
      <c r="EV19" s="381"/>
      <c r="EW19" s="381"/>
      <c r="EX19" s="381"/>
      <c r="EY19" s="381"/>
      <c r="EZ19" s="381"/>
      <c r="FA19" s="381"/>
      <c r="FB19" s="381"/>
      <c r="FC19" s="381"/>
      <c r="FD19" s="381"/>
      <c r="FE19" s="381"/>
      <c r="FF19" s="381"/>
      <c r="FG19" s="381"/>
      <c r="FH19" s="381"/>
      <c r="FI19" s="381"/>
      <c r="FJ19" s="381"/>
      <c r="FK19" s="381"/>
      <c r="FL19" s="381"/>
      <c r="FM19" s="381"/>
      <c r="FN19" s="381"/>
      <c r="FO19" s="381"/>
      <c r="FP19" s="381"/>
      <c r="FQ19" s="381"/>
      <c r="FR19" s="381"/>
      <c r="FS19" s="381"/>
      <c r="FT19" s="381"/>
      <c r="FU19" s="381"/>
      <c r="FV19" s="381"/>
      <c r="FW19" s="381"/>
      <c r="FX19" s="381"/>
      <c r="FY19" s="381"/>
      <c r="FZ19" s="381"/>
      <c r="GA19" s="381"/>
      <c r="GB19" s="381"/>
      <c r="GC19" s="381"/>
      <c r="GD19" s="381"/>
      <c r="GE19" s="381"/>
      <c r="GF19" s="381"/>
      <c r="GG19" s="381"/>
      <c r="GH19" s="381"/>
      <c r="GI19" s="381"/>
      <c r="GJ19" s="381"/>
      <c r="GK19" s="381"/>
      <c r="GL19" s="381"/>
      <c r="GM19" s="381"/>
      <c r="GN19" s="381"/>
      <c r="GO19" s="381"/>
      <c r="GP19" s="381"/>
      <c r="GQ19" s="381"/>
      <c r="GR19" s="381"/>
      <c r="GS19" s="381"/>
      <c r="GT19" s="381"/>
      <c r="GU19" s="381"/>
      <c r="GV19" s="381"/>
      <c r="GW19" s="381"/>
      <c r="GX19" s="381"/>
      <c r="GY19" s="381"/>
      <c r="GZ19" s="381"/>
      <c r="HA19" s="381"/>
      <c r="HB19" s="381"/>
      <c r="HC19" s="381"/>
      <c r="HD19" s="381"/>
      <c r="HE19" s="381"/>
      <c r="HF19" s="381"/>
      <c r="HG19" s="381"/>
      <c r="HH19" s="381"/>
      <c r="HI19" s="381"/>
      <c r="HJ19" s="381"/>
      <c r="HK19" s="381"/>
      <c r="HL19" s="381"/>
      <c r="HM19" s="381"/>
      <c r="HN19" s="381"/>
      <c r="HO19" s="381"/>
      <c r="HP19" s="381"/>
      <c r="HQ19" s="381"/>
      <c r="HR19" s="381"/>
      <c r="HS19" s="381"/>
      <c r="HT19" s="381"/>
      <c r="HU19" s="381"/>
      <c r="HV19" s="381"/>
      <c r="HW19" s="381"/>
      <c r="HX19" s="381"/>
      <c r="HY19" s="381"/>
      <c r="HZ19" s="381"/>
      <c r="IA19" s="381"/>
      <c r="IB19" s="381"/>
      <c r="IC19" s="381"/>
      <c r="ID19" s="381"/>
      <c r="IE19" s="381"/>
      <c r="IF19" s="381"/>
      <c r="IG19" s="381"/>
      <c r="IH19" s="381"/>
      <c r="II19" s="381"/>
      <c r="IJ19" s="381"/>
      <c r="IK19" s="381"/>
      <c r="IL19" s="381"/>
      <c r="IM19" s="381"/>
      <c r="IN19" s="381"/>
      <c r="IO19" s="381"/>
      <c r="IP19" s="381"/>
      <c r="IQ19" s="381"/>
      <c r="IR19" s="381"/>
      <c r="IS19" s="381"/>
      <c r="IT19" s="381"/>
      <c r="IU19" s="381"/>
      <c r="IV19" s="381"/>
      <c r="IW19" s="381"/>
      <c r="IX19" s="381"/>
      <c r="IY19" s="381"/>
      <c r="IZ19" s="381"/>
      <c r="JA19" s="381"/>
      <c r="JB19" s="381"/>
      <c r="JC19" s="381"/>
      <c r="JD19" s="381"/>
      <c r="JE19" s="381"/>
      <c r="JF19" s="381"/>
      <c r="JG19" s="381"/>
      <c r="JH19" s="381"/>
      <c r="JI19" s="381"/>
      <c r="JJ19" s="381"/>
      <c r="JK19" s="381"/>
      <c r="JL19" s="380"/>
      <c r="JM19" s="380"/>
      <c r="JN19" s="380"/>
      <c r="JO19" s="380"/>
      <c r="JP19" s="380"/>
      <c r="JQ19" s="380"/>
      <c r="JR19" s="380"/>
      <c r="JS19" s="380"/>
      <c r="JT19" s="380"/>
      <c r="JU19" s="380"/>
      <c r="JV19" s="380"/>
      <c r="JW19" s="380"/>
      <c r="JX19" s="380"/>
      <c r="JY19" s="380"/>
      <c r="JZ19" s="380"/>
      <c r="KA19" s="380"/>
      <c r="KB19" s="380"/>
      <c r="KC19" s="380"/>
      <c r="KD19" s="380"/>
      <c r="KE19" s="380"/>
      <c r="KF19" s="380"/>
      <c r="KG19" s="380"/>
    </row>
    <row r="20" spans="2:293" ht="53.85" customHeight="1">
      <c r="B20" s="784"/>
      <c r="C20" s="784"/>
      <c r="D20" s="390" t="s">
        <v>690</v>
      </c>
      <c r="E20" s="390" t="s">
        <v>2240</v>
      </c>
      <c r="F20" s="390" t="s">
        <v>826</v>
      </c>
      <c r="G20" s="390" t="s">
        <v>1159</v>
      </c>
      <c r="H20" s="390" t="s">
        <v>1160</v>
      </c>
      <c r="I20" s="390" t="s">
        <v>826</v>
      </c>
      <c r="J20" s="391" t="s">
        <v>2211</v>
      </c>
      <c r="K20" s="387"/>
      <c r="L20" s="390"/>
      <c r="M20" s="390"/>
      <c r="N20" s="387"/>
      <c r="O20" s="387"/>
      <c r="P20" s="381"/>
      <c r="Q20" s="381"/>
      <c r="R20" s="381"/>
      <c r="S20" s="381"/>
      <c r="T20" s="381"/>
      <c r="U20" s="381"/>
      <c r="V20" s="381"/>
      <c r="W20" s="381"/>
      <c r="X20" s="381"/>
      <c r="Y20" s="381"/>
      <c r="Z20" s="381"/>
      <c r="AA20" s="381"/>
      <c r="AB20" s="381"/>
      <c r="AC20" s="381"/>
      <c r="AD20" s="381"/>
      <c r="AE20" s="381"/>
      <c r="AF20" s="381"/>
      <c r="AG20" s="381"/>
      <c r="AH20" s="381"/>
      <c r="AI20" s="381"/>
      <c r="AJ20" s="381"/>
      <c r="AK20" s="381"/>
      <c r="AL20" s="381"/>
      <c r="AM20" s="381"/>
      <c r="AN20" s="381"/>
      <c r="AO20" s="381"/>
      <c r="AP20" s="381"/>
      <c r="AQ20" s="381"/>
      <c r="AR20" s="381"/>
      <c r="AS20" s="381"/>
      <c r="AT20" s="381"/>
      <c r="AU20" s="381"/>
      <c r="AV20" s="381"/>
      <c r="AW20" s="381"/>
      <c r="AX20" s="381"/>
      <c r="AY20" s="381"/>
      <c r="AZ20" s="381"/>
      <c r="BA20" s="381"/>
      <c r="BB20" s="381"/>
      <c r="BC20" s="381"/>
      <c r="BD20" s="381"/>
      <c r="BE20" s="381"/>
      <c r="BF20" s="381"/>
      <c r="BG20" s="381"/>
      <c r="BH20" s="381"/>
      <c r="BI20" s="381"/>
      <c r="BJ20" s="381"/>
      <c r="BK20" s="381"/>
      <c r="BL20" s="381"/>
      <c r="BM20" s="381"/>
      <c r="BN20" s="381"/>
      <c r="BO20" s="381"/>
      <c r="BP20" s="381"/>
      <c r="BQ20" s="381"/>
      <c r="BR20" s="381"/>
      <c r="BS20" s="381"/>
      <c r="BT20" s="381"/>
      <c r="BU20" s="381"/>
      <c r="BV20" s="381"/>
      <c r="BW20" s="381"/>
      <c r="BX20" s="381"/>
      <c r="BY20" s="381"/>
      <c r="BZ20" s="381"/>
      <c r="CA20" s="381"/>
      <c r="CB20" s="381"/>
      <c r="CC20" s="381"/>
      <c r="CD20" s="381"/>
      <c r="CE20" s="381"/>
      <c r="CF20" s="381"/>
      <c r="CG20" s="381"/>
      <c r="CH20" s="381"/>
      <c r="CI20" s="381"/>
      <c r="CJ20" s="381"/>
      <c r="CK20" s="381"/>
      <c r="CL20" s="381"/>
      <c r="CM20" s="381"/>
      <c r="CN20" s="381"/>
      <c r="CO20" s="381"/>
      <c r="CP20" s="381"/>
      <c r="CQ20" s="381"/>
      <c r="CR20" s="381"/>
      <c r="CS20" s="381"/>
      <c r="CT20" s="381"/>
      <c r="CU20" s="381"/>
      <c r="CV20" s="381"/>
      <c r="CW20" s="381"/>
      <c r="CX20" s="381"/>
      <c r="CY20" s="381"/>
      <c r="CZ20" s="381"/>
      <c r="DA20" s="381"/>
      <c r="DB20" s="381"/>
      <c r="DC20" s="381"/>
      <c r="DD20" s="381"/>
      <c r="DE20" s="381"/>
      <c r="DF20" s="381"/>
      <c r="DG20" s="381"/>
      <c r="DH20" s="381"/>
      <c r="DI20" s="381"/>
      <c r="DJ20" s="381"/>
      <c r="DK20" s="381"/>
      <c r="DL20" s="381"/>
      <c r="DM20" s="381"/>
      <c r="DN20" s="381"/>
      <c r="DO20" s="381"/>
      <c r="DP20" s="381"/>
      <c r="DQ20" s="381"/>
      <c r="DR20" s="381"/>
      <c r="DS20" s="381"/>
      <c r="DT20" s="381"/>
      <c r="DU20" s="381"/>
      <c r="DV20" s="381"/>
      <c r="DW20" s="381"/>
      <c r="DX20" s="381"/>
      <c r="DY20" s="381"/>
      <c r="DZ20" s="381"/>
      <c r="EA20" s="381"/>
      <c r="EB20" s="381"/>
      <c r="EC20" s="381"/>
      <c r="ED20" s="381"/>
      <c r="EE20" s="381"/>
      <c r="EF20" s="381"/>
      <c r="EG20" s="381"/>
      <c r="EH20" s="381"/>
      <c r="EI20" s="381"/>
      <c r="EJ20" s="381"/>
      <c r="EK20" s="381"/>
      <c r="EL20" s="381"/>
      <c r="EM20" s="381"/>
      <c r="EN20" s="381"/>
      <c r="EO20" s="381"/>
      <c r="EP20" s="381"/>
      <c r="EQ20" s="381"/>
      <c r="ER20" s="381"/>
      <c r="ES20" s="381"/>
      <c r="ET20" s="381"/>
      <c r="EU20" s="381"/>
      <c r="EV20" s="381"/>
      <c r="EW20" s="381"/>
      <c r="EX20" s="381"/>
      <c r="EY20" s="381"/>
      <c r="EZ20" s="381"/>
      <c r="FA20" s="381"/>
      <c r="FB20" s="381"/>
      <c r="FC20" s="381"/>
      <c r="FD20" s="381"/>
      <c r="FE20" s="381"/>
      <c r="FF20" s="381"/>
      <c r="FG20" s="381"/>
      <c r="FH20" s="381"/>
      <c r="FI20" s="381"/>
      <c r="FJ20" s="381"/>
      <c r="FK20" s="381"/>
      <c r="FL20" s="381"/>
      <c r="FM20" s="381"/>
      <c r="FN20" s="381"/>
      <c r="FO20" s="381"/>
      <c r="FP20" s="381"/>
      <c r="FQ20" s="381"/>
      <c r="FR20" s="381"/>
      <c r="FS20" s="381"/>
      <c r="FT20" s="381"/>
      <c r="FU20" s="381"/>
      <c r="FV20" s="381"/>
      <c r="FW20" s="381"/>
      <c r="FX20" s="381"/>
      <c r="FY20" s="381"/>
      <c r="FZ20" s="381"/>
      <c r="GA20" s="381"/>
      <c r="GB20" s="381"/>
      <c r="GC20" s="381"/>
      <c r="GD20" s="381"/>
      <c r="GE20" s="381"/>
      <c r="GF20" s="381"/>
      <c r="GG20" s="381"/>
      <c r="GH20" s="381"/>
      <c r="GI20" s="381"/>
      <c r="GJ20" s="381"/>
      <c r="GK20" s="381"/>
      <c r="GL20" s="381"/>
      <c r="GM20" s="381"/>
      <c r="GN20" s="381"/>
      <c r="GO20" s="381"/>
      <c r="GP20" s="381"/>
      <c r="GQ20" s="381"/>
      <c r="GR20" s="381"/>
      <c r="GS20" s="381"/>
      <c r="GT20" s="381"/>
      <c r="GU20" s="381"/>
      <c r="GV20" s="381"/>
      <c r="GW20" s="381"/>
      <c r="GX20" s="381"/>
      <c r="GY20" s="381"/>
      <c r="GZ20" s="381"/>
      <c r="HA20" s="381"/>
      <c r="HB20" s="381"/>
      <c r="HC20" s="381"/>
      <c r="HD20" s="381"/>
      <c r="HE20" s="381"/>
      <c r="HF20" s="381"/>
      <c r="HG20" s="381"/>
      <c r="HH20" s="381"/>
      <c r="HI20" s="381"/>
      <c r="HJ20" s="381"/>
      <c r="HK20" s="381"/>
      <c r="HL20" s="381"/>
      <c r="HM20" s="381"/>
      <c r="HN20" s="381"/>
      <c r="HO20" s="381"/>
      <c r="HP20" s="381"/>
      <c r="HQ20" s="381"/>
      <c r="HR20" s="381"/>
      <c r="HS20" s="381"/>
      <c r="HT20" s="381"/>
      <c r="HU20" s="381"/>
      <c r="HV20" s="381"/>
      <c r="HW20" s="381"/>
      <c r="HX20" s="381"/>
      <c r="HY20" s="381"/>
      <c r="HZ20" s="381"/>
      <c r="IA20" s="381"/>
      <c r="IB20" s="381"/>
      <c r="IC20" s="381"/>
      <c r="ID20" s="381"/>
      <c r="IE20" s="381"/>
      <c r="IF20" s="381"/>
      <c r="IG20" s="381"/>
      <c r="IH20" s="381"/>
      <c r="II20" s="381"/>
      <c r="IJ20" s="381"/>
      <c r="IK20" s="381"/>
      <c r="IL20" s="381"/>
      <c r="IM20" s="381"/>
      <c r="IN20" s="381"/>
      <c r="IO20" s="381"/>
      <c r="IP20" s="381"/>
      <c r="IQ20" s="381"/>
      <c r="IR20" s="381"/>
      <c r="IS20" s="381"/>
      <c r="IT20" s="381"/>
      <c r="IU20" s="381"/>
      <c r="IV20" s="381"/>
      <c r="IW20" s="381"/>
      <c r="IX20" s="381"/>
      <c r="IY20" s="381"/>
      <c r="IZ20" s="381"/>
      <c r="JA20" s="381"/>
      <c r="JB20" s="381"/>
      <c r="JC20" s="381"/>
      <c r="JD20" s="381"/>
      <c r="JE20" s="381"/>
      <c r="JF20" s="381"/>
      <c r="JG20" s="381"/>
      <c r="JH20" s="381"/>
      <c r="JI20" s="381"/>
      <c r="JJ20" s="381"/>
      <c r="JK20" s="381"/>
      <c r="JL20" s="380"/>
      <c r="JM20" s="380"/>
      <c r="JN20" s="380"/>
      <c r="JO20" s="380"/>
      <c r="JP20" s="380"/>
      <c r="JQ20" s="380"/>
      <c r="JR20" s="380"/>
      <c r="JS20" s="380"/>
      <c r="JT20" s="380"/>
      <c r="JU20" s="380"/>
      <c r="JV20" s="380"/>
      <c r="JW20" s="380"/>
      <c r="JX20" s="380"/>
      <c r="JY20" s="380"/>
      <c r="JZ20" s="380"/>
      <c r="KA20" s="380"/>
      <c r="KB20" s="380"/>
      <c r="KC20" s="380"/>
      <c r="KD20" s="380"/>
      <c r="KE20" s="380"/>
      <c r="KF20" s="380"/>
      <c r="KG20" s="380"/>
    </row>
    <row r="21" spans="2:293" ht="53.85" customHeight="1">
      <c r="B21" s="784">
        <v>811</v>
      </c>
      <c r="C21" s="784" t="s">
        <v>2241</v>
      </c>
      <c r="D21" s="390" t="s">
        <v>2242</v>
      </c>
      <c r="E21" s="390" t="s">
        <v>2243</v>
      </c>
      <c r="F21" s="390" t="s">
        <v>826</v>
      </c>
      <c r="G21" s="390" t="s">
        <v>1241</v>
      </c>
      <c r="H21" s="390" t="s">
        <v>1242</v>
      </c>
      <c r="I21" s="390" t="s">
        <v>826</v>
      </c>
      <c r="J21" s="391"/>
      <c r="K21" s="387"/>
      <c r="L21" s="390"/>
      <c r="M21" s="390"/>
      <c r="N21" s="387"/>
      <c r="O21" s="387"/>
      <c r="P21" s="381"/>
      <c r="Q21" s="381"/>
      <c r="R21" s="381"/>
      <c r="S21" s="381"/>
      <c r="T21" s="381"/>
      <c r="U21" s="381"/>
      <c r="V21" s="381"/>
      <c r="W21" s="381"/>
      <c r="X21" s="381"/>
      <c r="Y21" s="381"/>
      <c r="Z21" s="381"/>
      <c r="AA21" s="381"/>
      <c r="AB21" s="381"/>
      <c r="AC21" s="381"/>
      <c r="AD21" s="381"/>
      <c r="AE21" s="381"/>
      <c r="AF21" s="381"/>
      <c r="AG21" s="381"/>
      <c r="AH21" s="381"/>
      <c r="AI21" s="381"/>
      <c r="AJ21" s="381"/>
      <c r="AK21" s="381"/>
      <c r="AL21" s="381"/>
      <c r="AM21" s="381"/>
      <c r="AN21" s="381"/>
      <c r="AO21" s="381"/>
      <c r="AP21" s="381"/>
      <c r="AQ21" s="381"/>
      <c r="AR21" s="381"/>
      <c r="AS21" s="381"/>
      <c r="AT21" s="381"/>
      <c r="AU21" s="381"/>
      <c r="AV21" s="381"/>
      <c r="AW21" s="381"/>
      <c r="AX21" s="381"/>
      <c r="AY21" s="381"/>
      <c r="AZ21" s="381"/>
      <c r="BA21" s="381"/>
      <c r="BB21" s="381"/>
      <c r="BC21" s="381"/>
      <c r="BD21" s="381"/>
      <c r="BE21" s="381"/>
      <c r="BF21" s="381"/>
      <c r="BG21" s="381"/>
      <c r="BH21" s="381"/>
      <c r="BI21" s="381"/>
      <c r="BJ21" s="381"/>
      <c r="BK21" s="381"/>
      <c r="BL21" s="381"/>
      <c r="BM21" s="381"/>
      <c r="BN21" s="381"/>
      <c r="BO21" s="381"/>
      <c r="BP21" s="381"/>
      <c r="BQ21" s="381"/>
      <c r="BR21" s="381"/>
      <c r="BS21" s="381"/>
      <c r="BT21" s="381"/>
      <c r="BU21" s="381"/>
      <c r="BV21" s="381"/>
      <c r="BW21" s="381"/>
      <c r="BX21" s="381"/>
      <c r="BY21" s="381"/>
      <c r="BZ21" s="381"/>
      <c r="CA21" s="381"/>
      <c r="CB21" s="381"/>
      <c r="CC21" s="381"/>
      <c r="CD21" s="381"/>
      <c r="CE21" s="381"/>
      <c r="CF21" s="381"/>
      <c r="CG21" s="381"/>
      <c r="CH21" s="381"/>
      <c r="CI21" s="381"/>
      <c r="CJ21" s="381"/>
      <c r="CK21" s="381"/>
      <c r="CL21" s="381"/>
      <c r="CM21" s="381"/>
      <c r="CN21" s="381"/>
      <c r="CO21" s="381"/>
      <c r="CP21" s="381"/>
      <c r="CQ21" s="381"/>
      <c r="CR21" s="381"/>
      <c r="CS21" s="381"/>
      <c r="CT21" s="381"/>
      <c r="CU21" s="381"/>
      <c r="CV21" s="381"/>
      <c r="CW21" s="381"/>
      <c r="CX21" s="381"/>
      <c r="CY21" s="381"/>
      <c r="CZ21" s="381"/>
      <c r="DA21" s="381"/>
      <c r="DB21" s="381"/>
      <c r="DC21" s="381"/>
      <c r="DD21" s="381"/>
      <c r="DE21" s="381"/>
      <c r="DF21" s="381"/>
      <c r="DG21" s="381"/>
      <c r="DH21" s="381"/>
      <c r="DI21" s="381"/>
      <c r="DJ21" s="381"/>
      <c r="DK21" s="381"/>
      <c r="DL21" s="381"/>
      <c r="DM21" s="381"/>
      <c r="DN21" s="381"/>
      <c r="DO21" s="381"/>
      <c r="DP21" s="381"/>
      <c r="DQ21" s="381"/>
      <c r="DR21" s="381"/>
      <c r="DS21" s="381"/>
      <c r="DT21" s="381"/>
      <c r="DU21" s="381"/>
      <c r="DV21" s="381"/>
      <c r="DW21" s="381"/>
      <c r="DX21" s="381"/>
      <c r="DY21" s="381"/>
      <c r="DZ21" s="381"/>
      <c r="EA21" s="381"/>
      <c r="EB21" s="381"/>
      <c r="EC21" s="381"/>
      <c r="ED21" s="381"/>
      <c r="EE21" s="381"/>
      <c r="EF21" s="381"/>
      <c r="EG21" s="381"/>
      <c r="EH21" s="381"/>
      <c r="EI21" s="381"/>
      <c r="EJ21" s="381"/>
      <c r="EK21" s="381"/>
      <c r="EL21" s="381"/>
      <c r="EM21" s="381"/>
      <c r="EN21" s="381"/>
      <c r="EO21" s="381"/>
      <c r="EP21" s="381"/>
      <c r="EQ21" s="381"/>
      <c r="ER21" s="381"/>
      <c r="ES21" s="381"/>
      <c r="ET21" s="381"/>
      <c r="EU21" s="381"/>
      <c r="EV21" s="381"/>
      <c r="EW21" s="381"/>
      <c r="EX21" s="381"/>
      <c r="EY21" s="381"/>
      <c r="EZ21" s="381"/>
      <c r="FA21" s="381"/>
      <c r="FB21" s="381"/>
      <c r="FC21" s="381"/>
      <c r="FD21" s="381"/>
      <c r="FE21" s="381"/>
      <c r="FF21" s="381"/>
      <c r="FG21" s="381"/>
      <c r="FH21" s="381"/>
      <c r="FI21" s="381"/>
      <c r="FJ21" s="381"/>
      <c r="FK21" s="381"/>
      <c r="FL21" s="381"/>
      <c r="FM21" s="381"/>
      <c r="FN21" s="381"/>
      <c r="FO21" s="381"/>
      <c r="FP21" s="381"/>
      <c r="FQ21" s="381"/>
      <c r="FR21" s="381"/>
      <c r="FS21" s="381"/>
      <c r="FT21" s="381"/>
      <c r="FU21" s="381"/>
      <c r="FV21" s="381"/>
      <c r="FW21" s="381"/>
      <c r="FX21" s="381"/>
      <c r="FY21" s="381"/>
      <c r="FZ21" s="381"/>
      <c r="GA21" s="381"/>
      <c r="GB21" s="381"/>
      <c r="GC21" s="381"/>
      <c r="GD21" s="381"/>
      <c r="GE21" s="381"/>
      <c r="GF21" s="381"/>
      <c r="GG21" s="381"/>
      <c r="GH21" s="381"/>
      <c r="GI21" s="381"/>
      <c r="GJ21" s="381"/>
      <c r="GK21" s="381"/>
      <c r="GL21" s="381"/>
      <c r="GM21" s="381"/>
      <c r="GN21" s="381"/>
      <c r="GO21" s="381"/>
      <c r="GP21" s="381"/>
      <c r="GQ21" s="381"/>
      <c r="GR21" s="381"/>
      <c r="GS21" s="381"/>
      <c r="GT21" s="381"/>
      <c r="GU21" s="381"/>
      <c r="GV21" s="381"/>
      <c r="GW21" s="381"/>
      <c r="GX21" s="381"/>
      <c r="GY21" s="381"/>
      <c r="GZ21" s="381"/>
      <c r="HA21" s="381"/>
      <c r="HB21" s="381"/>
      <c r="HC21" s="381"/>
      <c r="HD21" s="381"/>
      <c r="HE21" s="381"/>
      <c r="HF21" s="381"/>
      <c r="HG21" s="381"/>
      <c r="HH21" s="381"/>
      <c r="HI21" s="381"/>
      <c r="HJ21" s="381"/>
      <c r="HK21" s="381"/>
      <c r="HL21" s="381"/>
      <c r="HM21" s="381"/>
      <c r="HN21" s="381"/>
      <c r="HO21" s="381"/>
      <c r="HP21" s="381"/>
      <c r="HQ21" s="381"/>
      <c r="HR21" s="381"/>
      <c r="HS21" s="381"/>
      <c r="HT21" s="381"/>
      <c r="HU21" s="381"/>
      <c r="HV21" s="381"/>
      <c r="HW21" s="381"/>
      <c r="HX21" s="381"/>
      <c r="HY21" s="381"/>
      <c r="HZ21" s="381"/>
      <c r="IA21" s="381"/>
      <c r="IB21" s="381"/>
      <c r="IC21" s="381"/>
      <c r="ID21" s="381"/>
      <c r="IE21" s="381"/>
      <c r="IF21" s="381"/>
      <c r="IG21" s="381"/>
      <c r="IH21" s="381"/>
      <c r="II21" s="381"/>
      <c r="IJ21" s="381"/>
      <c r="IK21" s="381"/>
      <c r="IL21" s="381"/>
      <c r="IM21" s="381"/>
      <c r="IN21" s="381"/>
      <c r="IO21" s="381"/>
      <c r="IP21" s="381"/>
      <c r="IQ21" s="381"/>
      <c r="IR21" s="381"/>
      <c r="IS21" s="381"/>
      <c r="IT21" s="381"/>
      <c r="IU21" s="381"/>
      <c r="IV21" s="381"/>
      <c r="IW21" s="381"/>
      <c r="IX21" s="381"/>
      <c r="IY21" s="381"/>
      <c r="IZ21" s="381"/>
      <c r="JA21" s="381"/>
      <c r="JB21" s="381"/>
      <c r="JC21" s="381"/>
      <c r="JD21" s="381"/>
      <c r="JE21" s="381"/>
      <c r="JF21" s="381"/>
      <c r="JG21" s="381"/>
      <c r="JH21" s="381"/>
      <c r="JI21" s="381"/>
      <c r="JJ21" s="381"/>
      <c r="JK21" s="381"/>
      <c r="JL21" s="380"/>
      <c r="JM21" s="380"/>
      <c r="JN21" s="380"/>
      <c r="JO21" s="380"/>
      <c r="JP21" s="380"/>
      <c r="JQ21" s="380"/>
      <c r="JR21" s="380"/>
      <c r="JS21" s="380"/>
      <c r="JT21" s="380"/>
      <c r="JU21" s="380"/>
      <c r="JV21" s="380"/>
      <c r="JW21" s="380"/>
      <c r="JX21" s="380"/>
      <c r="JY21" s="380"/>
      <c r="JZ21" s="380"/>
      <c r="KA21" s="380"/>
      <c r="KB21" s="380"/>
      <c r="KC21" s="380"/>
      <c r="KD21" s="380"/>
      <c r="KE21" s="380"/>
      <c r="KF21" s="380"/>
      <c r="KG21" s="380"/>
    </row>
    <row r="22" spans="2:293" ht="53.85" customHeight="1">
      <c r="B22" s="784"/>
      <c r="C22" s="784"/>
      <c r="D22" s="390" t="s">
        <v>2244</v>
      </c>
      <c r="E22" s="390" t="s">
        <v>2245</v>
      </c>
      <c r="F22" s="390" t="s">
        <v>826</v>
      </c>
      <c r="G22" s="390" t="s">
        <v>1232</v>
      </c>
      <c r="H22" s="390" t="s">
        <v>1233</v>
      </c>
      <c r="I22" s="390" t="s">
        <v>826</v>
      </c>
      <c r="J22" s="391"/>
      <c r="K22" s="387"/>
      <c r="L22" s="390"/>
      <c r="M22" s="390"/>
      <c r="N22" s="387"/>
      <c r="O22" s="387"/>
      <c r="P22" s="381"/>
      <c r="Q22" s="381"/>
      <c r="R22" s="381"/>
      <c r="S22" s="381"/>
      <c r="T22" s="381"/>
      <c r="U22" s="381"/>
      <c r="V22" s="381"/>
      <c r="W22" s="381"/>
      <c r="X22" s="381"/>
      <c r="Y22" s="381"/>
      <c r="Z22" s="381"/>
      <c r="AA22" s="381"/>
      <c r="AB22" s="381"/>
      <c r="AC22" s="381"/>
      <c r="AD22" s="381"/>
      <c r="AE22" s="381"/>
      <c r="AF22" s="381"/>
      <c r="AG22" s="381"/>
      <c r="AH22" s="381"/>
      <c r="AI22" s="381"/>
      <c r="AJ22" s="381"/>
      <c r="AK22" s="381"/>
      <c r="AL22" s="381"/>
      <c r="AM22" s="381"/>
      <c r="AN22" s="381"/>
      <c r="AO22" s="381"/>
      <c r="AP22" s="381"/>
      <c r="AQ22" s="381"/>
      <c r="AR22" s="381"/>
      <c r="AS22" s="381"/>
      <c r="AT22" s="381"/>
      <c r="AU22" s="381"/>
      <c r="AV22" s="381"/>
      <c r="AW22" s="381"/>
      <c r="AX22" s="381"/>
      <c r="AY22" s="381"/>
      <c r="AZ22" s="381"/>
      <c r="BA22" s="381"/>
      <c r="BB22" s="381"/>
      <c r="BC22" s="381"/>
      <c r="BD22" s="381"/>
      <c r="BE22" s="381"/>
      <c r="BF22" s="381"/>
      <c r="BG22" s="381"/>
      <c r="BH22" s="381"/>
      <c r="BI22" s="381"/>
      <c r="BJ22" s="381"/>
      <c r="BK22" s="381"/>
      <c r="BL22" s="381"/>
      <c r="BM22" s="381"/>
      <c r="BN22" s="381"/>
      <c r="BO22" s="381"/>
      <c r="BP22" s="381"/>
      <c r="BQ22" s="381"/>
      <c r="BR22" s="381"/>
      <c r="BS22" s="381"/>
      <c r="BT22" s="381"/>
      <c r="BU22" s="381"/>
      <c r="BV22" s="381"/>
      <c r="BW22" s="381"/>
      <c r="BX22" s="381"/>
      <c r="BY22" s="381"/>
      <c r="BZ22" s="381"/>
      <c r="CA22" s="381"/>
      <c r="CB22" s="381"/>
      <c r="CC22" s="381"/>
      <c r="CD22" s="381"/>
      <c r="CE22" s="381"/>
      <c r="CF22" s="381"/>
      <c r="CG22" s="381"/>
      <c r="CH22" s="381"/>
      <c r="CI22" s="381"/>
      <c r="CJ22" s="381"/>
      <c r="CK22" s="381"/>
      <c r="CL22" s="381"/>
      <c r="CM22" s="381"/>
      <c r="CN22" s="381"/>
      <c r="CO22" s="381"/>
      <c r="CP22" s="381"/>
      <c r="CQ22" s="381"/>
      <c r="CR22" s="381"/>
      <c r="CS22" s="381"/>
      <c r="CT22" s="381"/>
      <c r="CU22" s="381"/>
      <c r="CV22" s="381"/>
      <c r="CW22" s="381"/>
      <c r="CX22" s="381"/>
      <c r="CY22" s="381"/>
      <c r="CZ22" s="381"/>
      <c r="DA22" s="381"/>
      <c r="DB22" s="381"/>
      <c r="DC22" s="381"/>
      <c r="DD22" s="381"/>
      <c r="DE22" s="381"/>
      <c r="DF22" s="381"/>
      <c r="DG22" s="381"/>
      <c r="DH22" s="381"/>
      <c r="DI22" s="381"/>
      <c r="DJ22" s="381"/>
      <c r="DK22" s="381"/>
      <c r="DL22" s="381"/>
      <c r="DM22" s="381"/>
      <c r="DN22" s="381"/>
      <c r="DO22" s="381"/>
      <c r="DP22" s="381"/>
      <c r="DQ22" s="381"/>
      <c r="DR22" s="381"/>
      <c r="DS22" s="381"/>
      <c r="DT22" s="381"/>
      <c r="DU22" s="381"/>
      <c r="DV22" s="381"/>
      <c r="DW22" s="381"/>
      <c r="DX22" s="381"/>
      <c r="DY22" s="381"/>
      <c r="DZ22" s="381"/>
      <c r="EA22" s="381"/>
      <c r="EB22" s="381"/>
      <c r="EC22" s="381"/>
      <c r="ED22" s="381"/>
      <c r="EE22" s="381"/>
      <c r="EF22" s="381"/>
      <c r="EG22" s="381"/>
      <c r="EH22" s="381"/>
      <c r="EI22" s="381"/>
      <c r="EJ22" s="381"/>
      <c r="EK22" s="381"/>
      <c r="EL22" s="381"/>
      <c r="EM22" s="381"/>
      <c r="EN22" s="381"/>
      <c r="EO22" s="381"/>
      <c r="EP22" s="381"/>
      <c r="EQ22" s="381"/>
      <c r="ER22" s="381"/>
      <c r="ES22" s="381"/>
      <c r="ET22" s="381"/>
      <c r="EU22" s="381"/>
      <c r="EV22" s="381"/>
      <c r="EW22" s="381"/>
      <c r="EX22" s="381"/>
      <c r="EY22" s="381"/>
      <c r="EZ22" s="381"/>
      <c r="FA22" s="381"/>
      <c r="FB22" s="381"/>
      <c r="FC22" s="381"/>
      <c r="FD22" s="381"/>
      <c r="FE22" s="381"/>
      <c r="FF22" s="381"/>
      <c r="FG22" s="381"/>
      <c r="FH22" s="381"/>
      <c r="FI22" s="381"/>
      <c r="FJ22" s="381"/>
      <c r="FK22" s="381"/>
      <c r="FL22" s="381"/>
      <c r="FM22" s="381"/>
      <c r="FN22" s="381"/>
      <c r="FO22" s="381"/>
      <c r="FP22" s="381"/>
      <c r="FQ22" s="381"/>
      <c r="FR22" s="381"/>
      <c r="FS22" s="381"/>
      <c r="FT22" s="381"/>
      <c r="FU22" s="381"/>
      <c r="FV22" s="381"/>
      <c r="FW22" s="381"/>
      <c r="FX22" s="381"/>
      <c r="FY22" s="381"/>
      <c r="FZ22" s="381"/>
      <c r="GA22" s="381"/>
      <c r="GB22" s="381"/>
      <c r="GC22" s="381"/>
      <c r="GD22" s="381"/>
      <c r="GE22" s="381"/>
      <c r="GF22" s="381"/>
      <c r="GG22" s="381"/>
      <c r="GH22" s="381"/>
      <c r="GI22" s="381"/>
      <c r="GJ22" s="381"/>
      <c r="GK22" s="381"/>
      <c r="GL22" s="381"/>
      <c r="GM22" s="381"/>
      <c r="GN22" s="381"/>
      <c r="GO22" s="381"/>
      <c r="GP22" s="381"/>
      <c r="GQ22" s="381"/>
      <c r="GR22" s="381"/>
      <c r="GS22" s="381"/>
      <c r="GT22" s="381"/>
      <c r="GU22" s="381"/>
      <c r="GV22" s="381"/>
      <c r="GW22" s="381"/>
      <c r="GX22" s="381"/>
      <c r="GY22" s="381"/>
      <c r="GZ22" s="381"/>
      <c r="HA22" s="381"/>
      <c r="HB22" s="381"/>
      <c r="HC22" s="381"/>
      <c r="HD22" s="381"/>
      <c r="HE22" s="381"/>
      <c r="HF22" s="381"/>
      <c r="HG22" s="381"/>
      <c r="HH22" s="381"/>
      <c r="HI22" s="381"/>
      <c r="HJ22" s="381"/>
      <c r="HK22" s="381"/>
      <c r="HL22" s="381"/>
      <c r="HM22" s="381"/>
      <c r="HN22" s="381"/>
      <c r="HO22" s="381"/>
      <c r="HP22" s="381"/>
      <c r="HQ22" s="381"/>
      <c r="HR22" s="381"/>
      <c r="HS22" s="381"/>
      <c r="HT22" s="381"/>
      <c r="HU22" s="381"/>
      <c r="HV22" s="381"/>
      <c r="HW22" s="381"/>
      <c r="HX22" s="381"/>
      <c r="HY22" s="381"/>
      <c r="HZ22" s="381"/>
      <c r="IA22" s="381"/>
      <c r="IB22" s="381"/>
      <c r="IC22" s="381"/>
      <c r="ID22" s="381"/>
      <c r="IE22" s="381"/>
      <c r="IF22" s="381"/>
      <c r="IG22" s="381"/>
      <c r="IH22" s="381"/>
      <c r="II22" s="381"/>
      <c r="IJ22" s="381"/>
      <c r="IK22" s="381"/>
      <c r="IL22" s="381"/>
      <c r="IM22" s="381"/>
      <c r="IN22" s="381"/>
      <c r="IO22" s="381"/>
      <c r="IP22" s="381"/>
      <c r="IQ22" s="381"/>
      <c r="IR22" s="381"/>
      <c r="IS22" s="381"/>
      <c r="IT22" s="381"/>
      <c r="IU22" s="381"/>
      <c r="IV22" s="381"/>
      <c r="IW22" s="381"/>
      <c r="IX22" s="381"/>
      <c r="IY22" s="381"/>
      <c r="IZ22" s="381"/>
      <c r="JA22" s="381"/>
      <c r="JB22" s="381"/>
      <c r="JC22" s="381"/>
      <c r="JD22" s="381"/>
      <c r="JE22" s="381"/>
      <c r="JF22" s="381"/>
      <c r="JG22" s="381"/>
      <c r="JH22" s="381"/>
      <c r="JI22" s="381"/>
      <c r="JJ22" s="381"/>
      <c r="JK22" s="381"/>
      <c r="JL22" s="380"/>
      <c r="JM22" s="380"/>
      <c r="JN22" s="380"/>
      <c r="JO22" s="380"/>
      <c r="JP22" s="380"/>
      <c r="JQ22" s="380"/>
      <c r="JR22" s="380"/>
      <c r="JS22" s="380"/>
      <c r="JT22" s="380"/>
      <c r="JU22" s="380"/>
      <c r="JV22" s="380"/>
      <c r="JW22" s="380"/>
      <c r="JX22" s="380"/>
      <c r="JY22" s="380"/>
      <c r="JZ22" s="380"/>
      <c r="KA22" s="380"/>
      <c r="KB22" s="380"/>
      <c r="KC22" s="380"/>
      <c r="KD22" s="380"/>
      <c r="KE22" s="380"/>
      <c r="KF22" s="380"/>
      <c r="KG22" s="380"/>
    </row>
    <row r="23" spans="2:293" ht="32.1" customHeight="1">
      <c r="B23" s="387"/>
      <c r="C23" s="387"/>
      <c r="D23" s="387"/>
      <c r="E23" s="387"/>
      <c r="F23" s="387"/>
      <c r="G23" s="387"/>
      <c r="H23" s="387"/>
      <c r="I23" s="387"/>
      <c r="J23" s="387"/>
      <c r="K23" s="387"/>
      <c r="L23" s="387"/>
      <c r="M23" s="387"/>
      <c r="N23" s="387"/>
      <c r="O23" s="387"/>
      <c r="P23" s="381"/>
      <c r="Q23" s="381"/>
      <c r="R23" s="381"/>
      <c r="S23" s="381"/>
      <c r="T23" s="381"/>
      <c r="U23" s="381"/>
      <c r="V23" s="381"/>
      <c r="W23" s="381"/>
      <c r="X23" s="381"/>
      <c r="Y23" s="381"/>
      <c r="Z23" s="381"/>
      <c r="AA23" s="381"/>
      <c r="AB23" s="381"/>
      <c r="AC23" s="381"/>
      <c r="AD23" s="381"/>
      <c r="AE23" s="381"/>
      <c r="AF23" s="381"/>
      <c r="AG23" s="381"/>
      <c r="AH23" s="381"/>
      <c r="AI23" s="381"/>
      <c r="AJ23" s="381"/>
      <c r="AK23" s="381"/>
      <c r="AL23" s="381"/>
      <c r="AM23" s="381"/>
      <c r="AN23" s="381"/>
      <c r="AO23" s="381"/>
      <c r="AP23" s="381"/>
      <c r="AQ23" s="381"/>
      <c r="AR23" s="381"/>
      <c r="AS23" s="381"/>
      <c r="AT23" s="381"/>
      <c r="AU23" s="381"/>
      <c r="AV23" s="381"/>
      <c r="AW23" s="381"/>
      <c r="AX23" s="381"/>
      <c r="AY23" s="381"/>
      <c r="AZ23" s="381"/>
      <c r="BA23" s="381"/>
      <c r="BB23" s="381"/>
      <c r="BC23" s="381"/>
      <c r="BD23" s="381"/>
      <c r="BE23" s="381"/>
      <c r="BF23" s="381"/>
      <c r="BG23" s="381"/>
      <c r="BH23" s="381"/>
      <c r="BI23" s="381"/>
      <c r="BJ23" s="381"/>
      <c r="BK23" s="381"/>
      <c r="BL23" s="381"/>
      <c r="BM23" s="381"/>
      <c r="BN23" s="381"/>
      <c r="BO23" s="381"/>
      <c r="BP23" s="381"/>
      <c r="BQ23" s="381"/>
      <c r="BR23" s="381"/>
      <c r="BS23" s="381"/>
      <c r="BT23" s="381"/>
      <c r="BU23" s="381"/>
      <c r="BV23" s="381"/>
      <c r="BW23" s="381"/>
      <c r="BX23" s="381"/>
      <c r="BY23" s="381"/>
      <c r="BZ23" s="381"/>
      <c r="CA23" s="381"/>
      <c r="CB23" s="381"/>
      <c r="CC23" s="381"/>
      <c r="CD23" s="381"/>
      <c r="CE23" s="381"/>
      <c r="CF23" s="381"/>
      <c r="CG23" s="381"/>
      <c r="CH23" s="381"/>
      <c r="CI23" s="381"/>
      <c r="CJ23" s="381"/>
      <c r="CK23" s="381"/>
      <c r="CL23" s="381"/>
      <c r="CM23" s="381"/>
      <c r="CN23" s="381"/>
      <c r="CO23" s="381"/>
      <c r="CP23" s="381"/>
      <c r="CQ23" s="381"/>
      <c r="CR23" s="381"/>
      <c r="CS23" s="381"/>
      <c r="CT23" s="381"/>
      <c r="CU23" s="381"/>
      <c r="CV23" s="381"/>
      <c r="CW23" s="381"/>
      <c r="CX23" s="381"/>
      <c r="CY23" s="381"/>
      <c r="CZ23" s="381"/>
      <c r="DA23" s="381"/>
      <c r="DB23" s="381"/>
      <c r="DC23" s="381"/>
      <c r="DD23" s="381"/>
      <c r="DE23" s="381"/>
      <c r="DF23" s="381"/>
      <c r="DG23" s="381"/>
      <c r="DH23" s="381"/>
      <c r="DI23" s="381"/>
      <c r="DJ23" s="381"/>
      <c r="DK23" s="381"/>
      <c r="DL23" s="381"/>
      <c r="DM23" s="381"/>
      <c r="DN23" s="381"/>
      <c r="DO23" s="381"/>
      <c r="DP23" s="381"/>
      <c r="DQ23" s="381"/>
      <c r="DR23" s="381"/>
      <c r="DS23" s="381"/>
      <c r="DT23" s="381"/>
      <c r="DU23" s="381"/>
      <c r="DV23" s="381"/>
      <c r="DW23" s="381"/>
      <c r="DX23" s="381"/>
      <c r="DY23" s="381"/>
      <c r="DZ23" s="381"/>
      <c r="EA23" s="381"/>
      <c r="EB23" s="381"/>
      <c r="EC23" s="381"/>
      <c r="ED23" s="381"/>
      <c r="EE23" s="381"/>
      <c r="EF23" s="381"/>
      <c r="EG23" s="381"/>
      <c r="EH23" s="381"/>
      <c r="EI23" s="381"/>
      <c r="EJ23" s="381"/>
      <c r="EK23" s="381"/>
      <c r="EL23" s="381"/>
      <c r="EM23" s="381"/>
      <c r="EN23" s="381"/>
      <c r="EO23" s="381"/>
      <c r="EP23" s="381"/>
      <c r="EQ23" s="381"/>
      <c r="ER23" s="381"/>
      <c r="ES23" s="381"/>
      <c r="ET23" s="381"/>
      <c r="EU23" s="381"/>
      <c r="EV23" s="381"/>
      <c r="EW23" s="381"/>
      <c r="EX23" s="381"/>
      <c r="EY23" s="381"/>
      <c r="EZ23" s="381"/>
      <c r="FA23" s="381"/>
      <c r="FB23" s="381"/>
      <c r="FC23" s="381"/>
      <c r="FD23" s="381"/>
      <c r="FE23" s="381"/>
      <c r="FF23" s="381"/>
      <c r="FG23" s="381"/>
      <c r="FH23" s="381"/>
      <c r="FI23" s="381"/>
      <c r="FJ23" s="381"/>
      <c r="FK23" s="381"/>
      <c r="FL23" s="381"/>
      <c r="FM23" s="381"/>
      <c r="FN23" s="381"/>
      <c r="FO23" s="381"/>
      <c r="FP23" s="381"/>
      <c r="FQ23" s="381"/>
      <c r="FR23" s="381"/>
      <c r="FS23" s="381"/>
      <c r="FT23" s="381"/>
      <c r="FU23" s="381"/>
      <c r="FV23" s="381"/>
      <c r="FW23" s="381"/>
      <c r="FX23" s="381"/>
      <c r="FY23" s="381"/>
      <c r="FZ23" s="381"/>
      <c r="GA23" s="381"/>
      <c r="GB23" s="381"/>
      <c r="GC23" s="381"/>
      <c r="GD23" s="381"/>
      <c r="GE23" s="381"/>
      <c r="GF23" s="381"/>
      <c r="GG23" s="381"/>
      <c r="GH23" s="381"/>
      <c r="GI23" s="381"/>
      <c r="GJ23" s="381"/>
      <c r="GK23" s="381"/>
      <c r="GL23" s="381"/>
      <c r="GM23" s="381"/>
      <c r="GN23" s="381"/>
      <c r="GO23" s="381"/>
      <c r="GP23" s="381"/>
      <c r="GQ23" s="381"/>
      <c r="GR23" s="381"/>
      <c r="GS23" s="381"/>
      <c r="GT23" s="381"/>
      <c r="GU23" s="381"/>
      <c r="GV23" s="381"/>
      <c r="GW23" s="381"/>
      <c r="GX23" s="381"/>
      <c r="GY23" s="381"/>
      <c r="GZ23" s="381"/>
      <c r="HA23" s="381"/>
      <c r="HB23" s="381"/>
      <c r="HC23" s="381"/>
      <c r="HD23" s="381"/>
      <c r="HE23" s="381"/>
      <c r="HF23" s="381"/>
      <c r="HG23" s="381"/>
      <c r="HH23" s="381"/>
      <c r="HI23" s="381"/>
      <c r="HJ23" s="381"/>
      <c r="HK23" s="381"/>
      <c r="HL23" s="381"/>
      <c r="HM23" s="381"/>
      <c r="HN23" s="381"/>
      <c r="HO23" s="381"/>
      <c r="HP23" s="381"/>
      <c r="HQ23" s="381"/>
      <c r="HR23" s="381"/>
      <c r="HS23" s="381"/>
      <c r="HT23" s="381"/>
      <c r="HU23" s="381"/>
      <c r="HV23" s="381"/>
      <c r="HW23" s="381"/>
      <c r="HX23" s="381"/>
      <c r="HY23" s="381"/>
      <c r="HZ23" s="381"/>
      <c r="IA23" s="381"/>
      <c r="IB23" s="381"/>
      <c r="IC23" s="381"/>
      <c r="ID23" s="381"/>
      <c r="IE23" s="381"/>
      <c r="IF23" s="381"/>
      <c r="IG23" s="381"/>
      <c r="IH23" s="381"/>
      <c r="II23" s="381"/>
      <c r="IJ23" s="381"/>
      <c r="IK23" s="381"/>
      <c r="IL23" s="381"/>
      <c r="IM23" s="381"/>
      <c r="IN23" s="381"/>
      <c r="IO23" s="381"/>
      <c r="IP23" s="381"/>
      <c r="IQ23" s="381"/>
      <c r="IR23" s="381"/>
      <c r="IS23" s="381"/>
      <c r="IT23" s="381"/>
      <c r="IU23" s="381"/>
      <c r="IV23" s="381"/>
      <c r="IW23" s="381"/>
      <c r="IX23" s="381"/>
      <c r="IY23" s="381"/>
      <c r="IZ23" s="381"/>
      <c r="JA23" s="381"/>
      <c r="JB23" s="381"/>
      <c r="JC23" s="381"/>
      <c r="JD23" s="381"/>
      <c r="JE23" s="381"/>
      <c r="JF23" s="381"/>
      <c r="JG23" s="381"/>
      <c r="JH23" s="381"/>
      <c r="JI23" s="381"/>
      <c r="JJ23" s="381"/>
      <c r="JK23" s="381"/>
      <c r="JL23" s="380"/>
      <c r="JM23" s="380"/>
      <c r="JN23" s="380"/>
      <c r="JO23" s="380"/>
      <c r="JP23" s="380"/>
      <c r="JQ23" s="380"/>
      <c r="JR23" s="380"/>
      <c r="JS23" s="380"/>
      <c r="JT23" s="380"/>
      <c r="JU23" s="380"/>
      <c r="JV23" s="380"/>
      <c r="JW23" s="380"/>
      <c r="JX23" s="380"/>
      <c r="JY23" s="380"/>
      <c r="JZ23" s="380"/>
      <c r="KA23" s="380"/>
      <c r="KB23" s="380"/>
      <c r="KC23" s="380"/>
      <c r="KD23" s="380"/>
      <c r="KE23" s="380"/>
      <c r="KF23" s="380"/>
      <c r="KG23" s="380"/>
    </row>
    <row r="24" spans="2:293" ht="32.1" customHeight="1">
      <c r="B24" s="387"/>
      <c r="C24" s="783" t="s">
        <v>2246</v>
      </c>
      <c r="D24" s="783"/>
      <c r="E24" s="783"/>
      <c r="F24" s="387"/>
      <c r="G24" s="387"/>
      <c r="H24" s="387"/>
      <c r="I24" s="387"/>
      <c r="J24" s="387"/>
      <c r="K24" s="387"/>
      <c r="L24" s="387"/>
      <c r="M24" s="387"/>
      <c r="N24" s="387"/>
      <c r="O24" s="387"/>
      <c r="P24" s="381"/>
      <c r="Q24" s="381"/>
      <c r="R24" s="381"/>
      <c r="S24" s="381"/>
      <c r="T24" s="381"/>
      <c r="U24" s="381"/>
      <c r="V24" s="381"/>
      <c r="W24" s="381"/>
      <c r="X24" s="381"/>
      <c r="Y24" s="381"/>
      <c r="Z24" s="381"/>
      <c r="AA24" s="381"/>
      <c r="AB24" s="381"/>
      <c r="AC24" s="381"/>
      <c r="AD24" s="381"/>
      <c r="AE24" s="381"/>
      <c r="AF24" s="381"/>
      <c r="AG24" s="381"/>
      <c r="AH24" s="381"/>
      <c r="AI24" s="381"/>
      <c r="AJ24" s="381"/>
      <c r="AK24" s="381"/>
      <c r="AL24" s="381"/>
      <c r="AM24" s="381"/>
      <c r="AN24" s="381"/>
      <c r="AO24" s="381"/>
      <c r="AP24" s="381"/>
      <c r="AQ24" s="381"/>
      <c r="AR24" s="381"/>
      <c r="AS24" s="381"/>
      <c r="AT24" s="381"/>
      <c r="AU24" s="381"/>
      <c r="AV24" s="381"/>
      <c r="AW24" s="381"/>
      <c r="AX24" s="381"/>
      <c r="AY24" s="381"/>
      <c r="AZ24" s="381"/>
      <c r="BA24" s="381"/>
      <c r="BB24" s="381"/>
      <c r="BC24" s="381"/>
      <c r="BD24" s="381"/>
      <c r="BE24" s="381"/>
      <c r="BF24" s="381"/>
      <c r="BG24" s="381"/>
      <c r="BH24" s="381"/>
      <c r="BI24" s="381"/>
      <c r="BJ24" s="381"/>
      <c r="BK24" s="381"/>
      <c r="BL24" s="381"/>
      <c r="BM24" s="381"/>
      <c r="BN24" s="381"/>
      <c r="BO24" s="381"/>
      <c r="BP24" s="381"/>
      <c r="BQ24" s="381"/>
      <c r="BR24" s="381"/>
      <c r="BS24" s="381"/>
      <c r="BT24" s="381"/>
      <c r="BU24" s="381"/>
      <c r="BV24" s="381"/>
      <c r="BW24" s="381"/>
      <c r="BX24" s="381"/>
      <c r="BY24" s="381"/>
      <c r="BZ24" s="381"/>
      <c r="CA24" s="381"/>
      <c r="CB24" s="381"/>
      <c r="CC24" s="381"/>
      <c r="CD24" s="381"/>
      <c r="CE24" s="381"/>
      <c r="CF24" s="381"/>
      <c r="CG24" s="381"/>
      <c r="CH24" s="381"/>
      <c r="CI24" s="381"/>
      <c r="CJ24" s="381"/>
      <c r="CK24" s="381"/>
      <c r="CL24" s="381"/>
      <c r="CM24" s="381"/>
      <c r="CN24" s="381"/>
      <c r="CO24" s="381"/>
      <c r="CP24" s="381"/>
      <c r="CQ24" s="381"/>
      <c r="CR24" s="381"/>
      <c r="CS24" s="381"/>
      <c r="CT24" s="381"/>
      <c r="CU24" s="381"/>
      <c r="CV24" s="381"/>
      <c r="CW24" s="381"/>
      <c r="CX24" s="381"/>
      <c r="CY24" s="381"/>
      <c r="CZ24" s="381"/>
      <c r="DA24" s="381"/>
      <c r="DB24" s="381"/>
      <c r="DC24" s="381"/>
      <c r="DD24" s="381"/>
      <c r="DE24" s="381"/>
      <c r="DF24" s="381"/>
      <c r="DG24" s="381"/>
      <c r="DH24" s="381"/>
      <c r="DI24" s="381"/>
      <c r="DJ24" s="381"/>
      <c r="DK24" s="381"/>
      <c r="DL24" s="381"/>
      <c r="DM24" s="381"/>
      <c r="DN24" s="381"/>
      <c r="DO24" s="381"/>
      <c r="DP24" s="381"/>
      <c r="DQ24" s="381"/>
      <c r="DR24" s="381"/>
      <c r="DS24" s="381"/>
      <c r="DT24" s="381"/>
      <c r="DU24" s="381"/>
      <c r="DV24" s="381"/>
      <c r="DW24" s="381"/>
      <c r="DX24" s="381"/>
      <c r="DY24" s="381"/>
      <c r="DZ24" s="381"/>
      <c r="EA24" s="381"/>
      <c r="EB24" s="381"/>
      <c r="EC24" s="381"/>
      <c r="ED24" s="381"/>
      <c r="EE24" s="381"/>
      <c r="EF24" s="381"/>
      <c r="EG24" s="381"/>
      <c r="EH24" s="381"/>
      <c r="EI24" s="381"/>
      <c r="EJ24" s="381"/>
      <c r="EK24" s="381"/>
      <c r="EL24" s="381"/>
      <c r="EM24" s="381"/>
      <c r="EN24" s="381"/>
      <c r="EO24" s="381"/>
      <c r="EP24" s="381"/>
      <c r="EQ24" s="381"/>
      <c r="ER24" s="381"/>
      <c r="ES24" s="381"/>
      <c r="ET24" s="381"/>
      <c r="EU24" s="381"/>
      <c r="EV24" s="381"/>
      <c r="EW24" s="381"/>
      <c r="EX24" s="381"/>
      <c r="EY24" s="381"/>
      <c r="EZ24" s="381"/>
      <c r="FA24" s="381"/>
      <c r="FB24" s="381"/>
      <c r="FC24" s="381"/>
      <c r="FD24" s="381"/>
      <c r="FE24" s="381"/>
      <c r="FF24" s="381"/>
      <c r="FG24" s="381"/>
      <c r="FH24" s="381"/>
      <c r="FI24" s="381"/>
      <c r="FJ24" s="381"/>
      <c r="FK24" s="381"/>
      <c r="FL24" s="381"/>
      <c r="FM24" s="381"/>
      <c r="FN24" s="381"/>
      <c r="FO24" s="381"/>
      <c r="FP24" s="381"/>
      <c r="FQ24" s="381"/>
      <c r="FR24" s="381"/>
      <c r="FS24" s="381"/>
      <c r="FT24" s="381"/>
      <c r="FU24" s="381"/>
      <c r="FV24" s="381"/>
      <c r="FW24" s="381"/>
      <c r="FX24" s="381"/>
      <c r="FY24" s="381"/>
      <c r="FZ24" s="381"/>
      <c r="GA24" s="381"/>
      <c r="GB24" s="381"/>
      <c r="GC24" s="381"/>
      <c r="GD24" s="381"/>
      <c r="GE24" s="381"/>
      <c r="GF24" s="381"/>
      <c r="GG24" s="381"/>
      <c r="GH24" s="381"/>
      <c r="GI24" s="381"/>
      <c r="GJ24" s="381"/>
      <c r="GK24" s="381"/>
      <c r="GL24" s="381"/>
      <c r="GM24" s="381"/>
      <c r="GN24" s="381"/>
      <c r="GO24" s="381"/>
      <c r="GP24" s="381"/>
      <c r="GQ24" s="381"/>
      <c r="GR24" s="381"/>
      <c r="GS24" s="381"/>
      <c r="GT24" s="381"/>
      <c r="GU24" s="381"/>
      <c r="GV24" s="381"/>
      <c r="GW24" s="381"/>
      <c r="GX24" s="381"/>
      <c r="GY24" s="381"/>
      <c r="GZ24" s="381"/>
      <c r="HA24" s="381"/>
      <c r="HB24" s="381"/>
      <c r="HC24" s="381"/>
      <c r="HD24" s="381"/>
      <c r="HE24" s="381"/>
      <c r="HF24" s="381"/>
      <c r="HG24" s="381"/>
      <c r="HH24" s="381"/>
      <c r="HI24" s="381"/>
      <c r="HJ24" s="381"/>
      <c r="HK24" s="381"/>
      <c r="HL24" s="381"/>
      <c r="HM24" s="381"/>
      <c r="HN24" s="381"/>
      <c r="HO24" s="381"/>
      <c r="HP24" s="381"/>
      <c r="HQ24" s="381"/>
      <c r="HR24" s="381"/>
      <c r="HS24" s="381"/>
      <c r="HT24" s="381"/>
      <c r="HU24" s="381"/>
      <c r="HV24" s="381"/>
      <c r="HW24" s="381"/>
      <c r="HX24" s="381"/>
      <c r="HY24" s="381"/>
      <c r="HZ24" s="381"/>
      <c r="IA24" s="381"/>
      <c r="IB24" s="381"/>
      <c r="IC24" s="381"/>
      <c r="ID24" s="381"/>
      <c r="IE24" s="381"/>
      <c r="IF24" s="381"/>
      <c r="IG24" s="381"/>
      <c r="IH24" s="381"/>
      <c r="II24" s="381"/>
      <c r="IJ24" s="381"/>
      <c r="IK24" s="381"/>
      <c r="IL24" s="381"/>
      <c r="IM24" s="381"/>
      <c r="IN24" s="381"/>
      <c r="IO24" s="381"/>
      <c r="IP24" s="381"/>
      <c r="IQ24" s="381"/>
      <c r="IR24" s="381"/>
      <c r="IS24" s="381"/>
      <c r="IT24" s="381"/>
      <c r="IU24" s="381"/>
      <c r="IV24" s="381"/>
      <c r="IW24" s="381"/>
      <c r="IX24" s="381"/>
      <c r="IY24" s="381"/>
      <c r="IZ24" s="381"/>
      <c r="JA24" s="381"/>
      <c r="JB24" s="381"/>
      <c r="JC24" s="381"/>
      <c r="JD24" s="381"/>
      <c r="JE24" s="381"/>
      <c r="JF24" s="381"/>
      <c r="JG24" s="381"/>
      <c r="JH24" s="381"/>
      <c r="JI24" s="381"/>
      <c r="JJ24" s="381"/>
      <c r="JK24" s="381"/>
      <c r="JL24" s="380"/>
      <c r="JM24" s="380"/>
      <c r="JN24" s="380"/>
      <c r="JO24" s="380"/>
      <c r="JP24" s="380"/>
      <c r="JQ24" s="380"/>
      <c r="JR24" s="380"/>
      <c r="JS24" s="380"/>
      <c r="JT24" s="380"/>
      <c r="JU24" s="380"/>
      <c r="JV24" s="380"/>
      <c r="JW24" s="380"/>
      <c r="JX24" s="380"/>
      <c r="JY24" s="380"/>
      <c r="JZ24" s="380"/>
      <c r="KA24" s="380"/>
      <c r="KB24" s="380"/>
      <c r="KC24" s="380"/>
      <c r="KD24" s="380"/>
      <c r="KE24" s="380"/>
      <c r="KF24" s="380"/>
      <c r="KG24" s="380"/>
    </row>
    <row r="25" spans="2:293" ht="32.1" customHeight="1">
      <c r="B25" s="387"/>
      <c r="C25" s="389" t="s">
        <v>2247</v>
      </c>
      <c r="D25" s="389" t="s">
        <v>327</v>
      </c>
      <c r="E25" s="389" t="s">
        <v>2248</v>
      </c>
      <c r="F25" s="387" t="s">
        <v>2249</v>
      </c>
      <c r="G25" s="387" t="s">
        <v>2250</v>
      </c>
      <c r="H25" s="387" t="s">
        <v>2251</v>
      </c>
      <c r="I25" s="387"/>
      <c r="J25" s="387"/>
      <c r="K25" s="387"/>
      <c r="L25" s="387"/>
      <c r="M25" s="387"/>
      <c r="N25" s="387"/>
      <c r="O25" s="387"/>
      <c r="P25" s="381"/>
      <c r="Q25" s="381"/>
      <c r="R25" s="381"/>
      <c r="S25" s="381"/>
      <c r="T25" s="381"/>
      <c r="U25" s="381"/>
      <c r="V25" s="381"/>
      <c r="W25" s="381"/>
      <c r="X25" s="381"/>
      <c r="Y25" s="381"/>
      <c r="Z25" s="381"/>
      <c r="AA25" s="381"/>
      <c r="AB25" s="381"/>
      <c r="AC25" s="381"/>
      <c r="AD25" s="381"/>
      <c r="AE25" s="381"/>
      <c r="AF25" s="381"/>
      <c r="AG25" s="381"/>
      <c r="AH25" s="381"/>
      <c r="AI25" s="381"/>
      <c r="AJ25" s="381"/>
      <c r="AK25" s="381"/>
      <c r="AL25" s="381"/>
      <c r="AM25" s="381"/>
      <c r="AN25" s="381"/>
      <c r="AO25" s="381"/>
      <c r="AP25" s="381"/>
      <c r="AQ25" s="381"/>
      <c r="AR25" s="381"/>
      <c r="AS25" s="381"/>
      <c r="AT25" s="381"/>
      <c r="AU25" s="381"/>
      <c r="AV25" s="381"/>
      <c r="AW25" s="381"/>
      <c r="AX25" s="381"/>
      <c r="AY25" s="381"/>
      <c r="AZ25" s="381"/>
      <c r="BA25" s="381"/>
      <c r="BB25" s="381"/>
      <c r="BC25" s="381"/>
      <c r="BD25" s="381"/>
      <c r="BE25" s="381"/>
      <c r="BF25" s="381"/>
      <c r="BG25" s="381"/>
      <c r="BH25" s="381"/>
      <c r="BI25" s="381"/>
      <c r="BJ25" s="381"/>
      <c r="BK25" s="381"/>
      <c r="BL25" s="381"/>
      <c r="BM25" s="381"/>
      <c r="BN25" s="381"/>
      <c r="BO25" s="381"/>
      <c r="BP25" s="381"/>
      <c r="BQ25" s="381"/>
      <c r="BR25" s="381"/>
      <c r="BS25" s="381"/>
      <c r="BT25" s="381"/>
      <c r="BU25" s="381"/>
      <c r="BV25" s="381"/>
      <c r="BW25" s="381"/>
      <c r="BX25" s="381"/>
      <c r="BY25" s="381"/>
      <c r="BZ25" s="381"/>
      <c r="CA25" s="381"/>
      <c r="CB25" s="381"/>
      <c r="CC25" s="381"/>
      <c r="CD25" s="381"/>
      <c r="CE25" s="381"/>
      <c r="CF25" s="381"/>
      <c r="CG25" s="381"/>
      <c r="CH25" s="381"/>
      <c r="CI25" s="381"/>
      <c r="CJ25" s="381"/>
      <c r="CK25" s="381"/>
      <c r="CL25" s="381"/>
      <c r="CM25" s="381"/>
      <c r="CN25" s="381"/>
      <c r="CO25" s="381"/>
      <c r="CP25" s="381"/>
      <c r="CQ25" s="381"/>
      <c r="CR25" s="381"/>
      <c r="CS25" s="381"/>
      <c r="CT25" s="381"/>
      <c r="CU25" s="381"/>
      <c r="CV25" s="381"/>
      <c r="CW25" s="381"/>
      <c r="CX25" s="381"/>
      <c r="CY25" s="381"/>
      <c r="CZ25" s="381"/>
      <c r="DA25" s="381"/>
      <c r="DB25" s="381"/>
      <c r="DC25" s="381"/>
      <c r="DD25" s="381"/>
      <c r="DE25" s="381"/>
      <c r="DF25" s="381"/>
      <c r="DG25" s="381"/>
      <c r="DH25" s="381"/>
      <c r="DI25" s="381"/>
      <c r="DJ25" s="381"/>
      <c r="DK25" s="381"/>
      <c r="DL25" s="381"/>
      <c r="DM25" s="381"/>
      <c r="DN25" s="381"/>
      <c r="DO25" s="381"/>
      <c r="DP25" s="381"/>
      <c r="DQ25" s="381"/>
      <c r="DR25" s="381"/>
      <c r="DS25" s="381"/>
      <c r="DT25" s="381"/>
      <c r="DU25" s="381"/>
      <c r="DV25" s="381"/>
      <c r="DW25" s="381"/>
      <c r="DX25" s="381"/>
      <c r="DY25" s="381"/>
      <c r="DZ25" s="381"/>
      <c r="EA25" s="381"/>
      <c r="EB25" s="381"/>
      <c r="EC25" s="381"/>
      <c r="ED25" s="381"/>
      <c r="EE25" s="381"/>
      <c r="EF25" s="381"/>
      <c r="EG25" s="381"/>
      <c r="EH25" s="381"/>
      <c r="EI25" s="381"/>
      <c r="EJ25" s="381"/>
      <c r="EK25" s="381"/>
      <c r="EL25" s="381"/>
      <c r="EM25" s="381"/>
      <c r="EN25" s="381"/>
      <c r="EO25" s="381"/>
      <c r="EP25" s="381"/>
      <c r="EQ25" s="381"/>
      <c r="ER25" s="381"/>
      <c r="ES25" s="381"/>
      <c r="ET25" s="381"/>
      <c r="EU25" s="381"/>
      <c r="EV25" s="381"/>
      <c r="EW25" s="381"/>
      <c r="EX25" s="381"/>
      <c r="EY25" s="381"/>
      <c r="EZ25" s="381"/>
      <c r="FA25" s="381"/>
      <c r="FB25" s="381"/>
      <c r="FC25" s="381"/>
      <c r="FD25" s="381"/>
      <c r="FE25" s="381"/>
      <c r="FF25" s="381"/>
      <c r="FG25" s="381"/>
      <c r="FH25" s="381"/>
      <c r="FI25" s="381"/>
      <c r="FJ25" s="381"/>
      <c r="FK25" s="381"/>
      <c r="FL25" s="381"/>
      <c r="FM25" s="381"/>
      <c r="FN25" s="381"/>
      <c r="FO25" s="381"/>
      <c r="FP25" s="381"/>
      <c r="FQ25" s="381"/>
      <c r="FR25" s="381"/>
      <c r="FS25" s="381"/>
      <c r="FT25" s="381"/>
      <c r="FU25" s="381"/>
      <c r="FV25" s="381"/>
      <c r="FW25" s="381"/>
      <c r="FX25" s="381"/>
      <c r="FY25" s="381"/>
      <c r="FZ25" s="381"/>
      <c r="GA25" s="381"/>
      <c r="GB25" s="381"/>
      <c r="GC25" s="381"/>
      <c r="GD25" s="381"/>
      <c r="GE25" s="381"/>
      <c r="GF25" s="381"/>
      <c r="GG25" s="381"/>
      <c r="GH25" s="381"/>
      <c r="GI25" s="381"/>
      <c r="GJ25" s="381"/>
      <c r="GK25" s="381"/>
      <c r="GL25" s="381"/>
      <c r="GM25" s="381"/>
      <c r="GN25" s="381"/>
      <c r="GO25" s="381"/>
      <c r="GP25" s="381"/>
      <c r="GQ25" s="381"/>
      <c r="GR25" s="381"/>
      <c r="GS25" s="381"/>
      <c r="GT25" s="381"/>
      <c r="GU25" s="381"/>
      <c r="GV25" s="381"/>
      <c r="GW25" s="381"/>
      <c r="GX25" s="381"/>
      <c r="GY25" s="381"/>
      <c r="GZ25" s="381"/>
      <c r="HA25" s="381"/>
      <c r="HB25" s="381"/>
      <c r="HC25" s="381"/>
      <c r="HD25" s="381"/>
      <c r="HE25" s="381"/>
      <c r="HF25" s="381"/>
      <c r="HG25" s="381"/>
      <c r="HH25" s="381"/>
      <c r="HI25" s="381"/>
      <c r="HJ25" s="381"/>
      <c r="HK25" s="381"/>
      <c r="HL25" s="381"/>
      <c r="HM25" s="381"/>
      <c r="HN25" s="381"/>
      <c r="HO25" s="381"/>
      <c r="HP25" s="381"/>
      <c r="HQ25" s="381"/>
      <c r="HR25" s="381"/>
      <c r="HS25" s="381"/>
      <c r="HT25" s="381"/>
      <c r="HU25" s="381"/>
      <c r="HV25" s="381"/>
      <c r="HW25" s="381"/>
      <c r="HX25" s="381"/>
      <c r="HY25" s="381"/>
      <c r="HZ25" s="381"/>
      <c r="IA25" s="381"/>
      <c r="IB25" s="381"/>
      <c r="IC25" s="381"/>
      <c r="ID25" s="381"/>
      <c r="IE25" s="381"/>
      <c r="IF25" s="381"/>
      <c r="IG25" s="381"/>
      <c r="IH25" s="381"/>
      <c r="II25" s="381"/>
      <c r="IJ25" s="381"/>
      <c r="IK25" s="381"/>
      <c r="IL25" s="381"/>
      <c r="IM25" s="381"/>
      <c r="IN25" s="381"/>
      <c r="IO25" s="381"/>
      <c r="IP25" s="381"/>
      <c r="IQ25" s="381"/>
      <c r="IR25" s="381"/>
      <c r="IS25" s="381"/>
      <c r="IT25" s="381"/>
      <c r="IU25" s="381"/>
      <c r="IV25" s="381"/>
      <c r="IW25" s="381"/>
      <c r="IX25" s="381"/>
      <c r="IY25" s="381"/>
      <c r="IZ25" s="381"/>
      <c r="JA25" s="381"/>
      <c r="JB25" s="381"/>
      <c r="JC25" s="381"/>
      <c r="JD25" s="381"/>
      <c r="JE25" s="381"/>
      <c r="JF25" s="381"/>
      <c r="JG25" s="381"/>
      <c r="JH25" s="381"/>
      <c r="JI25" s="381"/>
      <c r="JJ25" s="381"/>
      <c r="JK25" s="381"/>
      <c r="JL25" s="380"/>
      <c r="JM25" s="380"/>
      <c r="JN25" s="380"/>
      <c r="JO25" s="380"/>
      <c r="JP25" s="380"/>
      <c r="JQ25" s="380"/>
      <c r="JR25" s="380"/>
      <c r="JS25" s="380"/>
      <c r="JT25" s="380"/>
      <c r="JU25" s="380"/>
      <c r="JV25" s="380"/>
      <c r="JW25" s="380"/>
      <c r="JX25" s="380"/>
      <c r="JY25" s="380"/>
      <c r="JZ25" s="380"/>
      <c r="KA25" s="380"/>
      <c r="KB25" s="380"/>
      <c r="KC25" s="380"/>
      <c r="KD25" s="380"/>
      <c r="KE25" s="380"/>
      <c r="KF25" s="380"/>
      <c r="KG25" s="380"/>
    </row>
    <row r="26" spans="2:293" ht="44.85" customHeight="1">
      <c r="B26" s="387"/>
      <c r="C26" s="390" t="s">
        <v>1149</v>
      </c>
      <c r="D26" s="390" t="s">
        <v>826</v>
      </c>
      <c r="E26" s="390" t="s">
        <v>1150</v>
      </c>
      <c r="F26" s="387" t="s">
        <v>2212</v>
      </c>
      <c r="G26" s="387"/>
      <c r="H26" s="387"/>
      <c r="I26" s="387"/>
      <c r="J26" s="387"/>
      <c r="K26" s="387"/>
      <c r="L26" s="387"/>
      <c r="M26" s="387"/>
      <c r="N26" s="387"/>
      <c r="O26" s="387"/>
      <c r="P26" s="381"/>
      <c r="Q26" s="381"/>
      <c r="R26" s="381"/>
      <c r="S26" s="381"/>
      <c r="T26" s="381"/>
      <c r="U26" s="381"/>
      <c r="V26" s="381"/>
      <c r="W26" s="381"/>
      <c r="X26" s="381"/>
      <c r="Y26" s="381"/>
      <c r="Z26" s="381"/>
      <c r="AA26" s="381"/>
      <c r="AB26" s="381"/>
      <c r="AC26" s="381"/>
      <c r="AD26" s="381"/>
      <c r="AE26" s="381"/>
      <c r="AF26" s="381"/>
      <c r="AG26" s="381"/>
      <c r="AH26" s="381"/>
      <c r="AI26" s="381"/>
      <c r="AJ26" s="381"/>
      <c r="AK26" s="381"/>
      <c r="AL26" s="381"/>
      <c r="AM26" s="381"/>
      <c r="AN26" s="381"/>
      <c r="AO26" s="381"/>
      <c r="AP26" s="381"/>
      <c r="AQ26" s="381"/>
      <c r="AR26" s="381"/>
      <c r="AS26" s="381"/>
      <c r="AT26" s="381"/>
      <c r="AU26" s="381"/>
      <c r="AV26" s="381"/>
      <c r="AW26" s="381"/>
      <c r="AX26" s="381"/>
      <c r="AY26" s="381"/>
      <c r="AZ26" s="381"/>
      <c r="BA26" s="381"/>
      <c r="BB26" s="381"/>
      <c r="BC26" s="381"/>
      <c r="BD26" s="381"/>
      <c r="BE26" s="381"/>
      <c r="BF26" s="381"/>
      <c r="BG26" s="381"/>
      <c r="BH26" s="381"/>
      <c r="BI26" s="381"/>
      <c r="BJ26" s="381"/>
      <c r="BK26" s="381"/>
      <c r="BL26" s="381"/>
      <c r="BM26" s="381"/>
      <c r="BN26" s="381"/>
      <c r="BO26" s="381"/>
      <c r="BP26" s="381"/>
      <c r="BQ26" s="381"/>
      <c r="BR26" s="381"/>
      <c r="BS26" s="381"/>
      <c r="BT26" s="381"/>
      <c r="BU26" s="381"/>
      <c r="BV26" s="381"/>
      <c r="BW26" s="381"/>
      <c r="BX26" s="381"/>
      <c r="BY26" s="381"/>
      <c r="BZ26" s="381"/>
      <c r="CA26" s="381"/>
      <c r="CB26" s="381"/>
      <c r="CC26" s="381"/>
      <c r="CD26" s="381"/>
      <c r="CE26" s="381"/>
      <c r="CF26" s="381"/>
      <c r="CG26" s="381"/>
      <c r="CH26" s="381"/>
      <c r="CI26" s="381"/>
      <c r="CJ26" s="381"/>
      <c r="CK26" s="381"/>
      <c r="CL26" s="381"/>
      <c r="CM26" s="381"/>
      <c r="CN26" s="381"/>
      <c r="CO26" s="381"/>
      <c r="CP26" s="381"/>
      <c r="CQ26" s="381"/>
      <c r="CR26" s="381"/>
      <c r="CS26" s="381"/>
      <c r="CT26" s="381"/>
      <c r="CU26" s="381"/>
      <c r="CV26" s="381"/>
      <c r="CW26" s="381"/>
      <c r="CX26" s="381"/>
      <c r="CY26" s="381"/>
      <c r="CZ26" s="381"/>
      <c r="DA26" s="381"/>
      <c r="DB26" s="381"/>
      <c r="DC26" s="381"/>
      <c r="DD26" s="381"/>
      <c r="DE26" s="381"/>
      <c r="DF26" s="381"/>
      <c r="DG26" s="381"/>
      <c r="DH26" s="381"/>
      <c r="DI26" s="381"/>
      <c r="DJ26" s="381"/>
      <c r="DK26" s="381"/>
      <c r="DL26" s="381"/>
      <c r="DM26" s="381"/>
      <c r="DN26" s="381"/>
      <c r="DO26" s="381"/>
      <c r="DP26" s="381"/>
      <c r="DQ26" s="381"/>
      <c r="DR26" s="381"/>
      <c r="DS26" s="381"/>
      <c r="DT26" s="381"/>
      <c r="DU26" s="381"/>
      <c r="DV26" s="381"/>
      <c r="DW26" s="381"/>
      <c r="DX26" s="381"/>
      <c r="DY26" s="381"/>
      <c r="DZ26" s="381"/>
      <c r="EA26" s="381"/>
      <c r="EB26" s="381"/>
      <c r="EC26" s="381"/>
      <c r="ED26" s="381"/>
      <c r="EE26" s="381"/>
      <c r="EF26" s="381"/>
      <c r="EG26" s="381"/>
      <c r="EH26" s="381"/>
      <c r="EI26" s="381"/>
      <c r="EJ26" s="381"/>
      <c r="EK26" s="381"/>
      <c r="EL26" s="381"/>
      <c r="EM26" s="381"/>
      <c r="EN26" s="381"/>
      <c r="EO26" s="381"/>
      <c r="EP26" s="381"/>
      <c r="EQ26" s="381"/>
      <c r="ER26" s="381"/>
      <c r="ES26" s="381"/>
      <c r="ET26" s="381"/>
      <c r="EU26" s="381"/>
      <c r="EV26" s="381"/>
      <c r="EW26" s="381"/>
      <c r="EX26" s="381"/>
      <c r="EY26" s="381"/>
      <c r="EZ26" s="381"/>
      <c r="FA26" s="381"/>
      <c r="FB26" s="381"/>
      <c r="FC26" s="381"/>
      <c r="FD26" s="381"/>
      <c r="FE26" s="381"/>
      <c r="FF26" s="381"/>
      <c r="FG26" s="381"/>
      <c r="FH26" s="381"/>
      <c r="FI26" s="381"/>
      <c r="FJ26" s="381"/>
      <c r="FK26" s="381"/>
      <c r="FL26" s="381"/>
      <c r="FM26" s="381"/>
      <c r="FN26" s="381"/>
      <c r="FO26" s="381"/>
      <c r="FP26" s="381"/>
      <c r="FQ26" s="381"/>
      <c r="FR26" s="381"/>
      <c r="FS26" s="381"/>
      <c r="FT26" s="381"/>
      <c r="FU26" s="381"/>
      <c r="FV26" s="381"/>
      <c r="FW26" s="381"/>
      <c r="FX26" s="381"/>
      <c r="FY26" s="381"/>
      <c r="FZ26" s="381"/>
      <c r="GA26" s="381"/>
      <c r="GB26" s="381"/>
      <c r="GC26" s="381"/>
      <c r="GD26" s="381"/>
      <c r="GE26" s="381"/>
      <c r="GF26" s="381"/>
      <c r="GG26" s="381"/>
      <c r="GH26" s="381"/>
      <c r="GI26" s="381"/>
      <c r="GJ26" s="381"/>
      <c r="GK26" s="381"/>
      <c r="GL26" s="381"/>
      <c r="GM26" s="381"/>
      <c r="GN26" s="381"/>
      <c r="GO26" s="381"/>
      <c r="GP26" s="381"/>
      <c r="GQ26" s="381"/>
      <c r="GR26" s="381"/>
      <c r="GS26" s="381"/>
      <c r="GT26" s="381"/>
      <c r="GU26" s="381"/>
      <c r="GV26" s="381"/>
      <c r="GW26" s="381"/>
      <c r="GX26" s="381"/>
      <c r="GY26" s="381"/>
      <c r="GZ26" s="381"/>
      <c r="HA26" s="381"/>
      <c r="HB26" s="381"/>
      <c r="HC26" s="381"/>
      <c r="HD26" s="381"/>
      <c r="HE26" s="381"/>
      <c r="HF26" s="381"/>
      <c r="HG26" s="381"/>
      <c r="HH26" s="381"/>
      <c r="HI26" s="381"/>
      <c r="HJ26" s="381"/>
      <c r="HK26" s="381"/>
      <c r="HL26" s="381"/>
      <c r="HM26" s="381"/>
      <c r="HN26" s="381"/>
      <c r="HO26" s="381"/>
      <c r="HP26" s="381"/>
      <c r="HQ26" s="381"/>
      <c r="HR26" s="381"/>
      <c r="HS26" s="381"/>
      <c r="HT26" s="381"/>
      <c r="HU26" s="381"/>
      <c r="HV26" s="381"/>
      <c r="HW26" s="381"/>
      <c r="HX26" s="381"/>
      <c r="HY26" s="381"/>
      <c r="HZ26" s="381"/>
      <c r="IA26" s="381"/>
      <c r="IB26" s="381"/>
      <c r="IC26" s="381"/>
      <c r="ID26" s="381"/>
      <c r="IE26" s="381"/>
      <c r="IF26" s="381"/>
      <c r="IG26" s="381"/>
      <c r="IH26" s="381"/>
      <c r="II26" s="381"/>
      <c r="IJ26" s="381"/>
      <c r="IK26" s="381"/>
      <c r="IL26" s="381"/>
      <c r="IM26" s="381"/>
      <c r="IN26" s="381"/>
      <c r="IO26" s="381"/>
      <c r="IP26" s="381"/>
      <c r="IQ26" s="381"/>
      <c r="IR26" s="381"/>
      <c r="IS26" s="381"/>
      <c r="IT26" s="381"/>
      <c r="IU26" s="381"/>
      <c r="IV26" s="381"/>
      <c r="IW26" s="381"/>
      <c r="IX26" s="381"/>
      <c r="IY26" s="381"/>
      <c r="IZ26" s="381"/>
      <c r="JA26" s="381"/>
      <c r="JB26" s="381"/>
      <c r="JC26" s="381"/>
      <c r="JD26" s="381"/>
      <c r="JE26" s="381"/>
      <c r="JF26" s="381"/>
      <c r="JG26" s="381"/>
      <c r="JH26" s="381"/>
      <c r="JI26" s="381"/>
      <c r="JJ26" s="381"/>
      <c r="JK26" s="381"/>
      <c r="JL26" s="380"/>
      <c r="JM26" s="380"/>
      <c r="JN26" s="380"/>
      <c r="JO26" s="380"/>
      <c r="JP26" s="380"/>
      <c r="JQ26" s="380"/>
      <c r="JR26" s="380"/>
      <c r="JS26" s="380"/>
      <c r="JT26" s="380"/>
      <c r="JU26" s="380"/>
      <c r="JV26" s="380"/>
      <c r="JW26" s="380"/>
      <c r="JX26" s="380"/>
      <c r="JY26" s="380"/>
      <c r="JZ26" s="380"/>
      <c r="KA26" s="380"/>
      <c r="KB26" s="380"/>
      <c r="KC26" s="380"/>
      <c r="KD26" s="380"/>
      <c r="KE26" s="380"/>
      <c r="KF26" s="380"/>
      <c r="KG26" s="380"/>
    </row>
    <row r="27" spans="2:293" ht="50.1" customHeight="1">
      <c r="B27" s="387"/>
      <c r="C27" s="390" t="s">
        <v>1151</v>
      </c>
      <c r="D27" s="390" t="s">
        <v>826</v>
      </c>
      <c r="E27" s="390" t="s">
        <v>1152</v>
      </c>
      <c r="F27" s="387"/>
      <c r="G27" s="387"/>
      <c r="H27" s="387"/>
      <c r="I27" s="387"/>
      <c r="J27" s="387"/>
      <c r="K27" s="387"/>
      <c r="L27" s="387"/>
      <c r="M27" s="387"/>
      <c r="N27" s="387"/>
      <c r="O27" s="387"/>
      <c r="P27" s="381"/>
      <c r="Q27" s="381"/>
      <c r="R27" s="381"/>
      <c r="S27" s="381"/>
      <c r="T27" s="381"/>
      <c r="U27" s="381"/>
      <c r="V27" s="381"/>
      <c r="W27" s="381"/>
      <c r="X27" s="381"/>
      <c r="Y27" s="381"/>
      <c r="Z27" s="381"/>
      <c r="AA27" s="381"/>
      <c r="AB27" s="381"/>
      <c r="AC27" s="381"/>
      <c r="AD27" s="381"/>
      <c r="AE27" s="381"/>
      <c r="AF27" s="381"/>
      <c r="AG27" s="381"/>
      <c r="AH27" s="381"/>
      <c r="AI27" s="381"/>
      <c r="AJ27" s="381"/>
      <c r="AK27" s="381"/>
      <c r="AL27" s="381"/>
      <c r="AM27" s="381"/>
      <c r="AN27" s="381"/>
      <c r="AO27" s="381"/>
      <c r="AP27" s="381"/>
      <c r="AQ27" s="381"/>
      <c r="AR27" s="381"/>
      <c r="AS27" s="381"/>
      <c r="AT27" s="381"/>
      <c r="AU27" s="381"/>
      <c r="AV27" s="381"/>
      <c r="AW27" s="381"/>
      <c r="AX27" s="381"/>
      <c r="AY27" s="381"/>
      <c r="AZ27" s="381"/>
      <c r="BA27" s="381"/>
      <c r="BB27" s="381"/>
      <c r="BC27" s="381"/>
      <c r="BD27" s="381"/>
      <c r="BE27" s="381"/>
      <c r="BF27" s="381"/>
      <c r="BG27" s="381"/>
      <c r="BH27" s="381"/>
      <c r="BI27" s="381"/>
      <c r="BJ27" s="381"/>
      <c r="BK27" s="381"/>
      <c r="BL27" s="381"/>
      <c r="BM27" s="381"/>
      <c r="BN27" s="381"/>
      <c r="BO27" s="381"/>
      <c r="BP27" s="381"/>
      <c r="BQ27" s="381"/>
      <c r="BR27" s="381"/>
      <c r="BS27" s="381"/>
      <c r="BT27" s="381"/>
      <c r="BU27" s="381"/>
      <c r="BV27" s="381"/>
      <c r="BW27" s="381"/>
      <c r="BX27" s="381"/>
      <c r="BY27" s="381"/>
      <c r="BZ27" s="381"/>
      <c r="CA27" s="381"/>
      <c r="CB27" s="381"/>
      <c r="CC27" s="381"/>
      <c r="CD27" s="381"/>
      <c r="CE27" s="381"/>
      <c r="CF27" s="381"/>
      <c r="CG27" s="381"/>
      <c r="CH27" s="381"/>
      <c r="CI27" s="381"/>
      <c r="CJ27" s="381"/>
      <c r="CK27" s="381"/>
      <c r="CL27" s="381"/>
      <c r="CM27" s="381"/>
      <c r="CN27" s="381"/>
      <c r="CO27" s="381"/>
      <c r="CP27" s="381"/>
      <c r="CQ27" s="381"/>
      <c r="CR27" s="381"/>
      <c r="CS27" s="381"/>
      <c r="CT27" s="381"/>
      <c r="CU27" s="381"/>
      <c r="CV27" s="381"/>
      <c r="CW27" s="381"/>
      <c r="CX27" s="381"/>
      <c r="CY27" s="381"/>
      <c r="CZ27" s="381"/>
      <c r="DA27" s="381"/>
      <c r="DB27" s="381"/>
      <c r="DC27" s="381"/>
      <c r="DD27" s="381"/>
      <c r="DE27" s="381"/>
      <c r="DF27" s="381"/>
      <c r="DG27" s="381"/>
      <c r="DH27" s="381"/>
      <c r="DI27" s="381"/>
      <c r="DJ27" s="381"/>
      <c r="DK27" s="381"/>
      <c r="DL27" s="381"/>
      <c r="DM27" s="381"/>
      <c r="DN27" s="381"/>
      <c r="DO27" s="381"/>
      <c r="DP27" s="381"/>
      <c r="DQ27" s="381"/>
      <c r="DR27" s="381"/>
      <c r="DS27" s="381"/>
      <c r="DT27" s="381"/>
      <c r="DU27" s="381"/>
      <c r="DV27" s="381"/>
      <c r="DW27" s="381"/>
      <c r="DX27" s="381"/>
      <c r="DY27" s="381"/>
      <c r="DZ27" s="381"/>
      <c r="EA27" s="381"/>
      <c r="EB27" s="381"/>
      <c r="EC27" s="381"/>
      <c r="ED27" s="381"/>
      <c r="EE27" s="381"/>
      <c r="EF27" s="381"/>
      <c r="EG27" s="381"/>
      <c r="EH27" s="381"/>
      <c r="EI27" s="381"/>
      <c r="EJ27" s="381"/>
      <c r="EK27" s="381"/>
      <c r="EL27" s="381"/>
      <c r="EM27" s="381"/>
      <c r="EN27" s="381"/>
      <c r="EO27" s="381"/>
      <c r="EP27" s="381"/>
      <c r="EQ27" s="381"/>
      <c r="ER27" s="381"/>
      <c r="ES27" s="381"/>
      <c r="ET27" s="381"/>
      <c r="EU27" s="381"/>
      <c r="EV27" s="381"/>
      <c r="EW27" s="381"/>
      <c r="EX27" s="381"/>
      <c r="EY27" s="381"/>
      <c r="EZ27" s="381"/>
      <c r="FA27" s="381"/>
      <c r="FB27" s="381"/>
      <c r="FC27" s="381"/>
      <c r="FD27" s="381"/>
      <c r="FE27" s="381"/>
      <c r="FF27" s="381"/>
      <c r="FG27" s="381"/>
      <c r="FH27" s="381"/>
      <c r="FI27" s="381"/>
      <c r="FJ27" s="381"/>
      <c r="FK27" s="381"/>
      <c r="FL27" s="381"/>
      <c r="FM27" s="381"/>
      <c r="FN27" s="381"/>
      <c r="FO27" s="381"/>
      <c r="FP27" s="381"/>
      <c r="FQ27" s="381"/>
      <c r="FR27" s="381"/>
      <c r="FS27" s="381"/>
      <c r="FT27" s="381"/>
      <c r="FU27" s="381"/>
      <c r="FV27" s="381"/>
      <c r="FW27" s="381"/>
      <c r="FX27" s="381"/>
      <c r="FY27" s="381"/>
      <c r="FZ27" s="381"/>
      <c r="GA27" s="381"/>
      <c r="GB27" s="381"/>
      <c r="GC27" s="381"/>
      <c r="GD27" s="381"/>
      <c r="GE27" s="381"/>
      <c r="GF27" s="381"/>
      <c r="GG27" s="381"/>
      <c r="GH27" s="381"/>
      <c r="GI27" s="381"/>
      <c r="GJ27" s="381"/>
      <c r="GK27" s="381"/>
      <c r="GL27" s="381"/>
      <c r="GM27" s="381"/>
      <c r="GN27" s="381"/>
      <c r="GO27" s="381"/>
      <c r="GP27" s="381"/>
      <c r="GQ27" s="381"/>
      <c r="GR27" s="381"/>
      <c r="GS27" s="381"/>
      <c r="GT27" s="381"/>
      <c r="GU27" s="381"/>
      <c r="GV27" s="381"/>
      <c r="GW27" s="381"/>
      <c r="GX27" s="381"/>
      <c r="GY27" s="381"/>
      <c r="GZ27" s="381"/>
      <c r="HA27" s="381"/>
      <c r="HB27" s="381"/>
      <c r="HC27" s="381"/>
      <c r="HD27" s="381"/>
      <c r="HE27" s="381"/>
      <c r="HF27" s="381"/>
      <c r="HG27" s="381"/>
      <c r="HH27" s="381"/>
      <c r="HI27" s="381"/>
      <c r="HJ27" s="381"/>
      <c r="HK27" s="381"/>
      <c r="HL27" s="381"/>
      <c r="HM27" s="381"/>
      <c r="HN27" s="381"/>
      <c r="HO27" s="381"/>
      <c r="HP27" s="381"/>
      <c r="HQ27" s="381"/>
      <c r="HR27" s="381"/>
      <c r="HS27" s="381"/>
      <c r="HT27" s="381"/>
      <c r="HU27" s="381"/>
      <c r="HV27" s="381"/>
      <c r="HW27" s="381"/>
      <c r="HX27" s="381"/>
      <c r="HY27" s="381"/>
      <c r="HZ27" s="381"/>
      <c r="IA27" s="381"/>
      <c r="IB27" s="381"/>
      <c r="IC27" s="381"/>
      <c r="ID27" s="381"/>
      <c r="IE27" s="381"/>
      <c r="IF27" s="381"/>
      <c r="IG27" s="381"/>
      <c r="IH27" s="381"/>
      <c r="II27" s="381"/>
      <c r="IJ27" s="381"/>
      <c r="IK27" s="381"/>
      <c r="IL27" s="381"/>
      <c r="IM27" s="381"/>
      <c r="IN27" s="381"/>
      <c r="IO27" s="381"/>
      <c r="IP27" s="381"/>
      <c r="IQ27" s="381"/>
      <c r="IR27" s="381"/>
      <c r="IS27" s="381"/>
      <c r="IT27" s="381"/>
      <c r="IU27" s="381"/>
      <c r="IV27" s="381"/>
      <c r="IW27" s="381"/>
      <c r="IX27" s="381"/>
      <c r="IY27" s="381"/>
      <c r="IZ27" s="381"/>
      <c r="JA27" s="381"/>
      <c r="JB27" s="381"/>
      <c r="JC27" s="381"/>
      <c r="JD27" s="381"/>
      <c r="JE27" s="381"/>
      <c r="JF27" s="381"/>
      <c r="JG27" s="381"/>
      <c r="JH27" s="381"/>
      <c r="JI27" s="381"/>
      <c r="JJ27" s="381"/>
      <c r="JK27" s="381"/>
      <c r="JL27" s="380"/>
      <c r="JM27" s="380"/>
      <c r="JN27" s="380"/>
      <c r="JO27" s="380"/>
      <c r="JP27" s="380"/>
      <c r="JQ27" s="380"/>
      <c r="JR27" s="380"/>
      <c r="JS27" s="380"/>
      <c r="JT27" s="380"/>
      <c r="JU27" s="380"/>
      <c r="JV27" s="380"/>
      <c r="JW27" s="380"/>
      <c r="JX27" s="380"/>
      <c r="JY27" s="380"/>
      <c r="JZ27" s="380"/>
      <c r="KA27" s="380"/>
      <c r="KB27" s="380"/>
      <c r="KC27" s="380"/>
      <c r="KD27" s="380"/>
      <c r="KE27" s="380"/>
      <c r="KF27" s="380"/>
      <c r="KG27" s="380"/>
    </row>
    <row r="28" spans="2:293" ht="32.1" customHeight="1">
      <c r="B28" s="387"/>
      <c r="C28" s="390" t="s">
        <v>1153</v>
      </c>
      <c r="D28" s="390" t="s">
        <v>826</v>
      </c>
      <c r="E28" s="390" t="s">
        <v>1154</v>
      </c>
      <c r="F28" s="387"/>
      <c r="G28" s="387"/>
      <c r="H28" s="387"/>
      <c r="I28" s="387"/>
      <c r="J28" s="387"/>
      <c r="K28" s="387"/>
      <c r="L28" s="387"/>
      <c r="M28" s="387"/>
      <c r="N28" s="387"/>
      <c r="O28" s="387"/>
      <c r="P28" s="381"/>
      <c r="Q28" s="381"/>
      <c r="R28" s="381"/>
      <c r="S28" s="381"/>
      <c r="T28" s="381"/>
      <c r="U28" s="381"/>
      <c r="V28" s="381"/>
      <c r="W28" s="381"/>
      <c r="X28" s="381"/>
      <c r="Y28" s="381"/>
      <c r="Z28" s="381"/>
      <c r="AA28" s="381"/>
      <c r="AB28" s="381"/>
      <c r="AC28" s="381"/>
      <c r="AD28" s="381"/>
      <c r="AE28" s="381"/>
      <c r="AF28" s="381"/>
      <c r="AG28" s="381"/>
      <c r="AH28" s="381"/>
      <c r="AI28" s="381"/>
      <c r="AJ28" s="381"/>
      <c r="AK28" s="381"/>
      <c r="AL28" s="381"/>
      <c r="AM28" s="381"/>
      <c r="AN28" s="381"/>
      <c r="AO28" s="381"/>
      <c r="AP28" s="381"/>
      <c r="AQ28" s="381"/>
      <c r="AR28" s="381"/>
      <c r="AS28" s="381"/>
      <c r="AT28" s="381"/>
      <c r="AU28" s="381"/>
      <c r="AV28" s="381"/>
      <c r="AW28" s="381"/>
      <c r="AX28" s="381"/>
      <c r="AY28" s="381"/>
      <c r="AZ28" s="381"/>
      <c r="BA28" s="381"/>
      <c r="BB28" s="381"/>
      <c r="BC28" s="381"/>
      <c r="BD28" s="381"/>
      <c r="BE28" s="381"/>
      <c r="BF28" s="381"/>
      <c r="BG28" s="381"/>
      <c r="BH28" s="381"/>
      <c r="BI28" s="381"/>
      <c r="BJ28" s="381"/>
      <c r="BK28" s="381"/>
      <c r="BL28" s="381"/>
      <c r="BM28" s="381"/>
      <c r="BN28" s="381"/>
      <c r="BO28" s="381"/>
      <c r="BP28" s="381"/>
      <c r="BQ28" s="381"/>
      <c r="BR28" s="381"/>
      <c r="BS28" s="381"/>
      <c r="BT28" s="381"/>
      <c r="BU28" s="381"/>
      <c r="BV28" s="381"/>
      <c r="BW28" s="381"/>
      <c r="BX28" s="381"/>
      <c r="BY28" s="381"/>
      <c r="BZ28" s="381"/>
      <c r="CA28" s="381"/>
      <c r="CB28" s="381"/>
      <c r="CC28" s="381"/>
      <c r="CD28" s="381"/>
      <c r="CE28" s="381"/>
      <c r="CF28" s="381"/>
      <c r="CG28" s="381"/>
      <c r="CH28" s="381"/>
      <c r="CI28" s="381"/>
      <c r="CJ28" s="381"/>
      <c r="CK28" s="381"/>
      <c r="CL28" s="381"/>
      <c r="CM28" s="381"/>
      <c r="CN28" s="381"/>
      <c r="CO28" s="381"/>
      <c r="CP28" s="381"/>
      <c r="CQ28" s="381"/>
      <c r="CR28" s="381"/>
      <c r="CS28" s="381"/>
      <c r="CT28" s="381"/>
      <c r="CU28" s="381"/>
      <c r="CV28" s="381"/>
      <c r="CW28" s="381"/>
      <c r="CX28" s="381"/>
      <c r="CY28" s="381"/>
      <c r="CZ28" s="381"/>
      <c r="DA28" s="381"/>
      <c r="DB28" s="381"/>
      <c r="DC28" s="381"/>
      <c r="DD28" s="381"/>
      <c r="DE28" s="381"/>
      <c r="DF28" s="381"/>
      <c r="DG28" s="381"/>
      <c r="DH28" s="381"/>
      <c r="DI28" s="381"/>
      <c r="DJ28" s="381"/>
      <c r="DK28" s="381"/>
      <c r="DL28" s="381"/>
      <c r="DM28" s="381"/>
      <c r="DN28" s="381"/>
      <c r="DO28" s="381"/>
      <c r="DP28" s="381"/>
      <c r="DQ28" s="381"/>
      <c r="DR28" s="381"/>
      <c r="DS28" s="381"/>
      <c r="DT28" s="381"/>
      <c r="DU28" s="381"/>
      <c r="DV28" s="381"/>
      <c r="DW28" s="381"/>
      <c r="DX28" s="381"/>
      <c r="DY28" s="381"/>
      <c r="DZ28" s="381"/>
      <c r="EA28" s="381"/>
      <c r="EB28" s="381"/>
      <c r="EC28" s="381"/>
      <c r="ED28" s="381"/>
      <c r="EE28" s="381"/>
      <c r="EF28" s="381"/>
      <c r="EG28" s="381"/>
      <c r="EH28" s="381"/>
      <c r="EI28" s="381"/>
      <c r="EJ28" s="381"/>
      <c r="EK28" s="381"/>
      <c r="EL28" s="381"/>
      <c r="EM28" s="381"/>
      <c r="EN28" s="381"/>
      <c r="EO28" s="381"/>
      <c r="EP28" s="381"/>
      <c r="EQ28" s="381"/>
      <c r="ER28" s="381"/>
      <c r="ES28" s="381"/>
      <c r="ET28" s="381"/>
      <c r="EU28" s="381"/>
      <c r="EV28" s="381"/>
      <c r="EW28" s="381"/>
      <c r="EX28" s="381"/>
      <c r="EY28" s="381"/>
      <c r="EZ28" s="381"/>
      <c r="FA28" s="381"/>
      <c r="FB28" s="381"/>
      <c r="FC28" s="381"/>
      <c r="FD28" s="381"/>
      <c r="FE28" s="381"/>
      <c r="FF28" s="381"/>
      <c r="FG28" s="381"/>
      <c r="FH28" s="381"/>
      <c r="FI28" s="381"/>
      <c r="FJ28" s="381"/>
      <c r="FK28" s="381"/>
      <c r="FL28" s="381"/>
      <c r="FM28" s="381"/>
      <c r="FN28" s="381"/>
      <c r="FO28" s="381"/>
      <c r="FP28" s="381"/>
      <c r="FQ28" s="381"/>
      <c r="FR28" s="381"/>
      <c r="FS28" s="381"/>
      <c r="FT28" s="381"/>
      <c r="FU28" s="381"/>
      <c r="FV28" s="381"/>
      <c r="FW28" s="381"/>
      <c r="FX28" s="381"/>
      <c r="FY28" s="381"/>
      <c r="FZ28" s="381"/>
      <c r="GA28" s="381"/>
      <c r="GB28" s="381"/>
      <c r="GC28" s="381"/>
      <c r="GD28" s="381"/>
      <c r="GE28" s="381"/>
      <c r="GF28" s="381"/>
      <c r="GG28" s="381"/>
      <c r="GH28" s="381"/>
      <c r="GI28" s="381"/>
      <c r="GJ28" s="381"/>
      <c r="GK28" s="381"/>
      <c r="GL28" s="381"/>
      <c r="GM28" s="381"/>
      <c r="GN28" s="381"/>
      <c r="GO28" s="381"/>
      <c r="GP28" s="381"/>
      <c r="GQ28" s="381"/>
      <c r="GR28" s="381"/>
      <c r="GS28" s="381"/>
      <c r="GT28" s="381"/>
      <c r="GU28" s="381"/>
      <c r="GV28" s="381"/>
      <c r="GW28" s="381"/>
      <c r="GX28" s="381"/>
      <c r="GY28" s="381"/>
      <c r="GZ28" s="381"/>
      <c r="HA28" s="381"/>
      <c r="HB28" s="381"/>
      <c r="HC28" s="381"/>
      <c r="HD28" s="381"/>
      <c r="HE28" s="381"/>
      <c r="HF28" s="381"/>
      <c r="HG28" s="381"/>
      <c r="HH28" s="381"/>
      <c r="HI28" s="381"/>
      <c r="HJ28" s="381"/>
      <c r="HK28" s="381"/>
      <c r="HL28" s="381"/>
      <c r="HM28" s="381"/>
      <c r="HN28" s="381"/>
      <c r="HO28" s="381"/>
      <c r="HP28" s="381"/>
      <c r="HQ28" s="381"/>
      <c r="HR28" s="381"/>
      <c r="HS28" s="381"/>
      <c r="HT28" s="381"/>
      <c r="HU28" s="381"/>
      <c r="HV28" s="381"/>
      <c r="HW28" s="381"/>
      <c r="HX28" s="381"/>
      <c r="HY28" s="381"/>
      <c r="HZ28" s="381"/>
      <c r="IA28" s="381"/>
      <c r="IB28" s="381"/>
      <c r="IC28" s="381"/>
      <c r="ID28" s="381"/>
      <c r="IE28" s="381"/>
      <c r="IF28" s="381"/>
      <c r="IG28" s="381"/>
      <c r="IH28" s="381"/>
      <c r="II28" s="381"/>
      <c r="IJ28" s="381"/>
      <c r="IK28" s="381"/>
      <c r="IL28" s="381"/>
      <c r="IM28" s="381"/>
      <c r="IN28" s="381"/>
      <c r="IO28" s="381"/>
      <c r="IP28" s="381"/>
      <c r="IQ28" s="381"/>
      <c r="IR28" s="381"/>
      <c r="IS28" s="381"/>
      <c r="IT28" s="381"/>
      <c r="IU28" s="381"/>
      <c r="IV28" s="381"/>
      <c r="IW28" s="381"/>
      <c r="IX28" s="381"/>
      <c r="IY28" s="381"/>
      <c r="IZ28" s="381"/>
      <c r="JA28" s="381"/>
      <c r="JB28" s="381"/>
      <c r="JC28" s="381"/>
      <c r="JD28" s="381"/>
      <c r="JE28" s="381"/>
      <c r="JF28" s="381"/>
      <c r="JG28" s="381"/>
      <c r="JH28" s="381"/>
      <c r="JI28" s="381"/>
      <c r="JJ28" s="381"/>
      <c r="JK28" s="381"/>
      <c r="JL28" s="380"/>
      <c r="JM28" s="380"/>
      <c r="JN28" s="380"/>
      <c r="JO28" s="380"/>
      <c r="JP28" s="380"/>
      <c r="JQ28" s="380"/>
      <c r="JR28" s="380"/>
      <c r="JS28" s="380"/>
      <c r="JT28" s="380"/>
      <c r="JU28" s="380"/>
      <c r="JV28" s="380"/>
      <c r="JW28" s="380"/>
      <c r="JX28" s="380"/>
      <c r="JY28" s="380"/>
      <c r="JZ28" s="380"/>
      <c r="KA28" s="380"/>
      <c r="KB28" s="380"/>
      <c r="KC28" s="380"/>
      <c r="KD28" s="380"/>
      <c r="KE28" s="380"/>
      <c r="KF28" s="380"/>
      <c r="KG28" s="380"/>
    </row>
    <row r="29" spans="2:293" ht="32.1" customHeight="1">
      <c r="B29" s="387"/>
      <c r="C29" s="390" t="s">
        <v>1155</v>
      </c>
      <c r="D29" s="390" t="s">
        <v>826</v>
      </c>
      <c r="E29" s="390" t="s">
        <v>1156</v>
      </c>
      <c r="F29" s="387"/>
      <c r="G29" s="387"/>
      <c r="H29" s="387"/>
      <c r="I29" s="387"/>
      <c r="J29" s="387"/>
      <c r="K29" s="387"/>
      <c r="L29" s="387"/>
      <c r="M29" s="387"/>
      <c r="N29" s="387"/>
      <c r="O29" s="387"/>
      <c r="P29" s="381"/>
      <c r="Q29" s="381"/>
      <c r="R29" s="381"/>
      <c r="S29" s="381"/>
      <c r="T29" s="381"/>
      <c r="U29" s="381"/>
      <c r="V29" s="381"/>
      <c r="W29" s="381"/>
      <c r="X29" s="381"/>
      <c r="Y29" s="381"/>
      <c r="Z29" s="381"/>
      <c r="AA29" s="381"/>
      <c r="AB29" s="381"/>
      <c r="AC29" s="381"/>
      <c r="AD29" s="381"/>
      <c r="AE29" s="381"/>
      <c r="AF29" s="381"/>
      <c r="AG29" s="381"/>
      <c r="AH29" s="381"/>
      <c r="AI29" s="381"/>
      <c r="AJ29" s="381"/>
      <c r="AK29" s="381"/>
      <c r="AL29" s="381"/>
      <c r="AM29" s="381"/>
      <c r="AN29" s="381"/>
      <c r="AO29" s="381"/>
      <c r="AP29" s="381"/>
      <c r="AQ29" s="381"/>
      <c r="AR29" s="381"/>
      <c r="AS29" s="381"/>
      <c r="AT29" s="381"/>
      <c r="AU29" s="381"/>
      <c r="AV29" s="381"/>
      <c r="AW29" s="381"/>
      <c r="AX29" s="381"/>
      <c r="AY29" s="381"/>
      <c r="AZ29" s="381"/>
      <c r="BA29" s="381"/>
      <c r="BB29" s="381"/>
      <c r="BC29" s="381"/>
      <c r="BD29" s="381"/>
      <c r="BE29" s="381"/>
      <c r="BF29" s="381"/>
      <c r="BG29" s="381"/>
      <c r="BH29" s="381"/>
      <c r="BI29" s="381"/>
      <c r="BJ29" s="381"/>
      <c r="BK29" s="381"/>
      <c r="BL29" s="381"/>
      <c r="BM29" s="381"/>
      <c r="BN29" s="381"/>
      <c r="BO29" s="381"/>
      <c r="BP29" s="381"/>
      <c r="BQ29" s="381"/>
      <c r="BR29" s="381"/>
      <c r="BS29" s="381"/>
      <c r="BT29" s="381"/>
      <c r="BU29" s="381"/>
      <c r="BV29" s="381"/>
      <c r="BW29" s="381"/>
      <c r="BX29" s="381"/>
      <c r="BY29" s="381"/>
      <c r="BZ29" s="381"/>
      <c r="CA29" s="381"/>
      <c r="CB29" s="381"/>
      <c r="CC29" s="381"/>
      <c r="CD29" s="381"/>
      <c r="CE29" s="381"/>
      <c r="CF29" s="381"/>
      <c r="CG29" s="381"/>
      <c r="CH29" s="381"/>
      <c r="CI29" s="381"/>
      <c r="CJ29" s="381"/>
      <c r="CK29" s="381"/>
      <c r="CL29" s="381"/>
      <c r="CM29" s="381"/>
      <c r="CN29" s="381"/>
      <c r="CO29" s="381"/>
      <c r="CP29" s="381"/>
      <c r="CQ29" s="381"/>
      <c r="CR29" s="381"/>
      <c r="CS29" s="381"/>
      <c r="CT29" s="381"/>
      <c r="CU29" s="381"/>
      <c r="CV29" s="381"/>
      <c r="CW29" s="381"/>
      <c r="CX29" s="381"/>
      <c r="CY29" s="381"/>
      <c r="CZ29" s="381"/>
      <c r="DA29" s="381"/>
      <c r="DB29" s="381"/>
      <c r="DC29" s="381"/>
      <c r="DD29" s="381"/>
      <c r="DE29" s="381"/>
      <c r="DF29" s="381"/>
      <c r="DG29" s="381"/>
      <c r="DH29" s="381"/>
      <c r="DI29" s="381"/>
      <c r="DJ29" s="381"/>
      <c r="DK29" s="381"/>
      <c r="DL29" s="381"/>
      <c r="DM29" s="381"/>
      <c r="DN29" s="381"/>
      <c r="DO29" s="381"/>
      <c r="DP29" s="381"/>
      <c r="DQ29" s="381"/>
      <c r="DR29" s="381"/>
      <c r="DS29" s="381"/>
      <c r="DT29" s="381"/>
      <c r="DU29" s="381"/>
      <c r="DV29" s="381"/>
      <c r="DW29" s="381"/>
      <c r="DX29" s="381"/>
      <c r="DY29" s="381"/>
      <c r="DZ29" s="381"/>
      <c r="EA29" s="381"/>
      <c r="EB29" s="381"/>
      <c r="EC29" s="381"/>
      <c r="ED29" s="381"/>
      <c r="EE29" s="381"/>
      <c r="EF29" s="381"/>
      <c r="EG29" s="381"/>
      <c r="EH29" s="381"/>
      <c r="EI29" s="381"/>
      <c r="EJ29" s="381"/>
      <c r="EK29" s="381"/>
      <c r="EL29" s="381"/>
      <c r="EM29" s="381"/>
      <c r="EN29" s="381"/>
      <c r="EO29" s="381"/>
      <c r="EP29" s="381"/>
      <c r="EQ29" s="381"/>
      <c r="ER29" s="381"/>
      <c r="ES29" s="381"/>
      <c r="ET29" s="381"/>
      <c r="EU29" s="381"/>
      <c r="EV29" s="381"/>
      <c r="EW29" s="381"/>
      <c r="EX29" s="381"/>
      <c r="EY29" s="381"/>
      <c r="EZ29" s="381"/>
      <c r="FA29" s="381"/>
      <c r="FB29" s="381"/>
      <c r="FC29" s="381"/>
      <c r="FD29" s="381"/>
      <c r="FE29" s="381"/>
      <c r="FF29" s="381"/>
      <c r="FG29" s="381"/>
      <c r="FH29" s="381"/>
      <c r="FI29" s="381"/>
      <c r="FJ29" s="381"/>
      <c r="FK29" s="381"/>
      <c r="FL29" s="381"/>
      <c r="FM29" s="381"/>
      <c r="FN29" s="381"/>
      <c r="FO29" s="381"/>
      <c r="FP29" s="381"/>
      <c r="FQ29" s="381"/>
      <c r="FR29" s="381"/>
      <c r="FS29" s="381"/>
      <c r="FT29" s="381"/>
      <c r="FU29" s="381"/>
      <c r="FV29" s="381"/>
      <c r="FW29" s="381"/>
      <c r="FX29" s="381"/>
      <c r="FY29" s="381"/>
      <c r="FZ29" s="381"/>
      <c r="GA29" s="381"/>
      <c r="GB29" s="381"/>
      <c r="GC29" s="381"/>
      <c r="GD29" s="381"/>
      <c r="GE29" s="381"/>
      <c r="GF29" s="381"/>
      <c r="GG29" s="381"/>
      <c r="GH29" s="381"/>
      <c r="GI29" s="381"/>
      <c r="GJ29" s="381"/>
      <c r="GK29" s="381"/>
      <c r="GL29" s="381"/>
      <c r="GM29" s="381"/>
      <c r="GN29" s="381"/>
      <c r="GO29" s="381"/>
      <c r="GP29" s="381"/>
      <c r="GQ29" s="381"/>
      <c r="GR29" s="381"/>
      <c r="GS29" s="381"/>
      <c r="GT29" s="381"/>
      <c r="GU29" s="381"/>
      <c r="GV29" s="381"/>
      <c r="GW29" s="381"/>
      <c r="GX29" s="381"/>
      <c r="GY29" s="381"/>
      <c r="GZ29" s="381"/>
      <c r="HA29" s="381"/>
      <c r="HB29" s="381"/>
      <c r="HC29" s="381"/>
      <c r="HD29" s="381"/>
      <c r="HE29" s="381"/>
      <c r="HF29" s="381"/>
      <c r="HG29" s="381"/>
      <c r="HH29" s="381"/>
      <c r="HI29" s="381"/>
      <c r="HJ29" s="381"/>
      <c r="HK29" s="381"/>
      <c r="HL29" s="381"/>
      <c r="HM29" s="381"/>
      <c r="HN29" s="381"/>
      <c r="HO29" s="381"/>
      <c r="HP29" s="381"/>
      <c r="HQ29" s="381"/>
      <c r="HR29" s="381"/>
      <c r="HS29" s="381"/>
      <c r="HT29" s="381"/>
      <c r="HU29" s="381"/>
      <c r="HV29" s="381"/>
      <c r="HW29" s="381"/>
      <c r="HX29" s="381"/>
      <c r="HY29" s="381"/>
      <c r="HZ29" s="381"/>
      <c r="IA29" s="381"/>
      <c r="IB29" s="381"/>
      <c r="IC29" s="381"/>
      <c r="ID29" s="381"/>
      <c r="IE29" s="381"/>
      <c r="IF29" s="381"/>
      <c r="IG29" s="381"/>
      <c r="IH29" s="381"/>
      <c r="II29" s="381"/>
      <c r="IJ29" s="381"/>
      <c r="IK29" s="381"/>
      <c r="IL29" s="381"/>
      <c r="IM29" s="381"/>
      <c r="IN29" s="381"/>
      <c r="IO29" s="381"/>
      <c r="IP29" s="381"/>
      <c r="IQ29" s="381"/>
      <c r="IR29" s="381"/>
      <c r="IS29" s="381"/>
      <c r="IT29" s="381"/>
      <c r="IU29" s="381"/>
      <c r="IV29" s="381"/>
      <c r="IW29" s="381"/>
      <c r="IX29" s="381"/>
      <c r="IY29" s="381"/>
      <c r="IZ29" s="381"/>
      <c r="JA29" s="381"/>
      <c r="JB29" s="381"/>
      <c r="JC29" s="381"/>
      <c r="JD29" s="381"/>
      <c r="JE29" s="381"/>
      <c r="JF29" s="381"/>
      <c r="JG29" s="381"/>
      <c r="JH29" s="381"/>
      <c r="JI29" s="381"/>
      <c r="JJ29" s="381"/>
      <c r="JK29" s="381"/>
      <c r="JL29" s="380"/>
      <c r="JM29" s="380"/>
      <c r="JN29" s="380"/>
      <c r="JO29" s="380"/>
      <c r="JP29" s="380"/>
      <c r="JQ29" s="380"/>
      <c r="JR29" s="380"/>
      <c r="JS29" s="380"/>
      <c r="JT29" s="380"/>
      <c r="JU29" s="380"/>
      <c r="JV29" s="380"/>
      <c r="JW29" s="380"/>
      <c r="JX29" s="380"/>
      <c r="JY29" s="380"/>
      <c r="JZ29" s="380"/>
      <c r="KA29" s="380"/>
      <c r="KB29" s="380"/>
      <c r="KC29" s="380"/>
      <c r="KD29" s="380"/>
      <c r="KE29" s="380"/>
      <c r="KF29" s="380"/>
      <c r="KG29" s="380"/>
    </row>
    <row r="30" spans="2:293" ht="52.35" customHeight="1">
      <c r="B30" s="387"/>
      <c r="C30" s="390" t="s">
        <v>1157</v>
      </c>
      <c r="D30" s="390" t="s">
        <v>826</v>
      </c>
      <c r="E30" s="390" t="s">
        <v>1158</v>
      </c>
      <c r="F30" s="387"/>
      <c r="G30" s="387"/>
      <c r="H30" s="387"/>
      <c r="I30" s="387"/>
      <c r="J30" s="387"/>
      <c r="K30" s="387"/>
      <c r="L30" s="387"/>
      <c r="M30" s="387"/>
      <c r="N30" s="387"/>
      <c r="O30" s="387"/>
      <c r="P30" s="381"/>
      <c r="Q30" s="381"/>
      <c r="R30" s="381"/>
      <c r="S30" s="381"/>
      <c r="T30" s="381"/>
      <c r="U30" s="381"/>
      <c r="V30" s="381"/>
      <c r="W30" s="381"/>
      <c r="X30" s="381"/>
      <c r="Y30" s="381"/>
      <c r="Z30" s="381"/>
      <c r="AA30" s="381"/>
      <c r="AB30" s="381"/>
      <c r="AC30" s="381"/>
      <c r="AD30" s="381"/>
      <c r="AE30" s="381"/>
      <c r="AF30" s="381"/>
      <c r="AG30" s="381"/>
      <c r="AH30" s="381"/>
      <c r="AI30" s="381"/>
      <c r="AJ30" s="381"/>
      <c r="AK30" s="381"/>
      <c r="AL30" s="381"/>
      <c r="AM30" s="381"/>
      <c r="AN30" s="381"/>
      <c r="AO30" s="381"/>
      <c r="AP30" s="381"/>
      <c r="AQ30" s="381"/>
      <c r="AR30" s="381"/>
      <c r="AS30" s="381"/>
      <c r="AT30" s="381"/>
      <c r="AU30" s="381"/>
      <c r="AV30" s="381"/>
      <c r="AW30" s="381"/>
      <c r="AX30" s="381"/>
      <c r="AY30" s="381"/>
      <c r="AZ30" s="381"/>
      <c r="BA30" s="381"/>
      <c r="BB30" s="381"/>
      <c r="BC30" s="381"/>
      <c r="BD30" s="381"/>
      <c r="BE30" s="381"/>
      <c r="BF30" s="381"/>
      <c r="BG30" s="381"/>
      <c r="BH30" s="381"/>
      <c r="BI30" s="381"/>
      <c r="BJ30" s="381"/>
      <c r="BK30" s="381"/>
      <c r="BL30" s="381"/>
      <c r="BM30" s="381"/>
      <c r="BN30" s="381"/>
      <c r="BO30" s="381"/>
      <c r="BP30" s="381"/>
      <c r="BQ30" s="381"/>
      <c r="BR30" s="381"/>
      <c r="BS30" s="381"/>
      <c r="BT30" s="381"/>
      <c r="BU30" s="381"/>
      <c r="BV30" s="381"/>
      <c r="BW30" s="381"/>
      <c r="BX30" s="381"/>
      <c r="BY30" s="381"/>
      <c r="BZ30" s="381"/>
      <c r="CA30" s="381"/>
      <c r="CB30" s="381"/>
      <c r="CC30" s="381"/>
      <c r="CD30" s="381"/>
      <c r="CE30" s="381"/>
      <c r="CF30" s="381"/>
      <c r="CG30" s="381"/>
      <c r="CH30" s="381"/>
      <c r="CI30" s="381"/>
      <c r="CJ30" s="381"/>
      <c r="CK30" s="381"/>
      <c r="CL30" s="381"/>
      <c r="CM30" s="381"/>
      <c r="CN30" s="381"/>
      <c r="CO30" s="381"/>
      <c r="CP30" s="381"/>
      <c r="CQ30" s="381"/>
      <c r="CR30" s="381"/>
      <c r="CS30" s="381"/>
      <c r="CT30" s="381"/>
      <c r="CU30" s="381"/>
      <c r="CV30" s="381"/>
      <c r="CW30" s="381"/>
      <c r="CX30" s="381"/>
      <c r="CY30" s="381"/>
      <c r="CZ30" s="381"/>
      <c r="DA30" s="381"/>
      <c r="DB30" s="381"/>
      <c r="DC30" s="381"/>
      <c r="DD30" s="381"/>
      <c r="DE30" s="381"/>
      <c r="DF30" s="381"/>
      <c r="DG30" s="381"/>
      <c r="DH30" s="381"/>
      <c r="DI30" s="381"/>
      <c r="DJ30" s="381"/>
      <c r="DK30" s="381"/>
      <c r="DL30" s="381"/>
      <c r="DM30" s="381"/>
      <c r="DN30" s="381"/>
      <c r="DO30" s="381"/>
      <c r="DP30" s="381"/>
      <c r="DQ30" s="381"/>
      <c r="DR30" s="381"/>
      <c r="DS30" s="381"/>
      <c r="DT30" s="381"/>
      <c r="DU30" s="381"/>
      <c r="DV30" s="381"/>
      <c r="DW30" s="381"/>
      <c r="DX30" s="381"/>
      <c r="DY30" s="381"/>
      <c r="DZ30" s="381"/>
      <c r="EA30" s="381"/>
      <c r="EB30" s="381"/>
      <c r="EC30" s="381"/>
      <c r="ED30" s="381"/>
      <c r="EE30" s="381"/>
      <c r="EF30" s="381"/>
      <c r="EG30" s="381"/>
      <c r="EH30" s="381"/>
      <c r="EI30" s="381"/>
      <c r="EJ30" s="381"/>
      <c r="EK30" s="381"/>
      <c r="EL30" s="381"/>
      <c r="EM30" s="381"/>
      <c r="EN30" s="381"/>
      <c r="EO30" s="381"/>
      <c r="EP30" s="381"/>
      <c r="EQ30" s="381"/>
      <c r="ER30" s="381"/>
      <c r="ES30" s="381"/>
      <c r="ET30" s="381"/>
      <c r="EU30" s="381"/>
      <c r="EV30" s="381"/>
      <c r="EW30" s="381"/>
      <c r="EX30" s="381"/>
      <c r="EY30" s="381"/>
      <c r="EZ30" s="381"/>
      <c r="FA30" s="381"/>
      <c r="FB30" s="381"/>
      <c r="FC30" s="381"/>
      <c r="FD30" s="381"/>
      <c r="FE30" s="381"/>
      <c r="FF30" s="381"/>
      <c r="FG30" s="381"/>
      <c r="FH30" s="381"/>
      <c r="FI30" s="381"/>
      <c r="FJ30" s="381"/>
      <c r="FK30" s="381"/>
      <c r="FL30" s="381"/>
      <c r="FM30" s="381"/>
      <c r="FN30" s="381"/>
      <c r="FO30" s="381"/>
      <c r="FP30" s="381"/>
      <c r="FQ30" s="381"/>
      <c r="FR30" s="381"/>
      <c r="FS30" s="381"/>
      <c r="FT30" s="381"/>
      <c r="FU30" s="381"/>
      <c r="FV30" s="381"/>
      <c r="FW30" s="381"/>
      <c r="FX30" s="381"/>
      <c r="FY30" s="381"/>
      <c r="FZ30" s="381"/>
      <c r="GA30" s="381"/>
      <c r="GB30" s="381"/>
      <c r="GC30" s="381"/>
      <c r="GD30" s="381"/>
      <c r="GE30" s="381"/>
      <c r="GF30" s="381"/>
      <c r="GG30" s="381"/>
      <c r="GH30" s="381"/>
      <c r="GI30" s="381"/>
      <c r="GJ30" s="381"/>
      <c r="GK30" s="381"/>
      <c r="GL30" s="381"/>
      <c r="GM30" s="381"/>
      <c r="GN30" s="381"/>
      <c r="GO30" s="381"/>
      <c r="GP30" s="381"/>
      <c r="GQ30" s="381"/>
      <c r="GR30" s="381"/>
      <c r="GS30" s="381"/>
      <c r="GT30" s="381"/>
      <c r="GU30" s="381"/>
      <c r="GV30" s="381"/>
      <c r="GW30" s="381"/>
      <c r="GX30" s="381"/>
      <c r="GY30" s="381"/>
      <c r="GZ30" s="381"/>
      <c r="HA30" s="381"/>
      <c r="HB30" s="381"/>
      <c r="HC30" s="381"/>
      <c r="HD30" s="381"/>
      <c r="HE30" s="381"/>
      <c r="HF30" s="381"/>
      <c r="HG30" s="381"/>
      <c r="HH30" s="381"/>
      <c r="HI30" s="381"/>
      <c r="HJ30" s="381"/>
      <c r="HK30" s="381"/>
      <c r="HL30" s="381"/>
      <c r="HM30" s="381"/>
      <c r="HN30" s="381"/>
      <c r="HO30" s="381"/>
      <c r="HP30" s="381"/>
      <c r="HQ30" s="381"/>
      <c r="HR30" s="381"/>
      <c r="HS30" s="381"/>
      <c r="HT30" s="381"/>
      <c r="HU30" s="381"/>
      <c r="HV30" s="381"/>
      <c r="HW30" s="381"/>
      <c r="HX30" s="381"/>
      <c r="HY30" s="381"/>
      <c r="HZ30" s="381"/>
      <c r="IA30" s="381"/>
      <c r="IB30" s="381"/>
      <c r="IC30" s="381"/>
      <c r="ID30" s="381"/>
      <c r="IE30" s="381"/>
      <c r="IF30" s="381"/>
      <c r="IG30" s="381"/>
      <c r="IH30" s="381"/>
      <c r="II30" s="381"/>
      <c r="IJ30" s="381"/>
      <c r="IK30" s="381"/>
      <c r="IL30" s="381"/>
      <c r="IM30" s="381"/>
      <c r="IN30" s="381"/>
      <c r="IO30" s="381"/>
      <c r="IP30" s="381"/>
      <c r="IQ30" s="381"/>
      <c r="IR30" s="381"/>
      <c r="IS30" s="381"/>
      <c r="IT30" s="381"/>
      <c r="IU30" s="381"/>
      <c r="IV30" s="381"/>
      <c r="IW30" s="381"/>
      <c r="IX30" s="381"/>
      <c r="IY30" s="381"/>
      <c r="IZ30" s="381"/>
      <c r="JA30" s="381"/>
      <c r="JB30" s="381"/>
      <c r="JC30" s="381"/>
      <c r="JD30" s="381"/>
      <c r="JE30" s="381"/>
      <c r="JF30" s="381"/>
      <c r="JG30" s="381"/>
      <c r="JH30" s="381"/>
      <c r="JI30" s="381"/>
      <c r="JJ30" s="381"/>
      <c r="JK30" s="381"/>
      <c r="JL30" s="380"/>
      <c r="JM30" s="380"/>
      <c r="JN30" s="380"/>
      <c r="JO30" s="380"/>
      <c r="JP30" s="380"/>
      <c r="JQ30" s="380"/>
      <c r="JR30" s="380"/>
      <c r="JS30" s="380"/>
      <c r="JT30" s="380"/>
      <c r="JU30" s="380"/>
      <c r="JV30" s="380"/>
      <c r="JW30" s="380"/>
      <c r="JX30" s="380"/>
      <c r="JY30" s="380"/>
      <c r="JZ30" s="380"/>
      <c r="KA30" s="380"/>
      <c r="KB30" s="380"/>
      <c r="KC30" s="380"/>
      <c r="KD30" s="380"/>
      <c r="KE30" s="380"/>
      <c r="KF30" s="380"/>
      <c r="KG30" s="380"/>
    </row>
    <row r="31" spans="2:293" ht="52.35" customHeight="1">
      <c r="B31" s="387"/>
      <c r="C31" s="390" t="s">
        <v>1159</v>
      </c>
      <c r="D31" s="390" t="s">
        <v>826</v>
      </c>
      <c r="E31" s="390" t="s">
        <v>1160</v>
      </c>
      <c r="F31" s="387" t="s">
        <v>2212</v>
      </c>
      <c r="G31" s="387"/>
      <c r="H31" s="387"/>
      <c r="I31" s="387"/>
      <c r="J31" s="387"/>
      <c r="K31" s="387"/>
      <c r="L31" s="387"/>
      <c r="M31" s="387"/>
      <c r="N31" s="387"/>
      <c r="O31" s="387"/>
      <c r="P31" s="381"/>
      <c r="Q31" s="381"/>
      <c r="R31" s="381"/>
      <c r="S31" s="381"/>
      <c r="T31" s="381"/>
      <c r="U31" s="381"/>
      <c r="V31" s="381"/>
      <c r="W31" s="381"/>
      <c r="X31" s="381"/>
      <c r="Y31" s="381"/>
      <c r="Z31" s="381"/>
      <c r="AA31" s="381"/>
      <c r="AB31" s="381"/>
      <c r="AC31" s="381"/>
      <c r="AD31" s="381"/>
      <c r="AE31" s="381"/>
      <c r="AF31" s="381"/>
      <c r="AG31" s="381"/>
      <c r="AH31" s="381"/>
      <c r="AI31" s="381"/>
      <c r="AJ31" s="381"/>
      <c r="AK31" s="381"/>
      <c r="AL31" s="381"/>
      <c r="AM31" s="381"/>
      <c r="AN31" s="381"/>
      <c r="AO31" s="381"/>
      <c r="AP31" s="381"/>
      <c r="AQ31" s="381"/>
      <c r="AR31" s="381"/>
      <c r="AS31" s="381"/>
      <c r="AT31" s="381"/>
      <c r="AU31" s="381"/>
      <c r="AV31" s="381"/>
      <c r="AW31" s="381"/>
      <c r="AX31" s="381"/>
      <c r="AY31" s="381"/>
      <c r="AZ31" s="381"/>
      <c r="BA31" s="381"/>
      <c r="BB31" s="381"/>
      <c r="BC31" s="381"/>
      <c r="BD31" s="381"/>
      <c r="BE31" s="381"/>
      <c r="BF31" s="381"/>
      <c r="BG31" s="381"/>
      <c r="BH31" s="381"/>
      <c r="BI31" s="381"/>
      <c r="BJ31" s="381"/>
      <c r="BK31" s="381"/>
      <c r="BL31" s="381"/>
      <c r="BM31" s="381"/>
      <c r="BN31" s="381"/>
      <c r="BO31" s="381"/>
      <c r="BP31" s="381"/>
      <c r="BQ31" s="381"/>
      <c r="BR31" s="381"/>
      <c r="BS31" s="381"/>
      <c r="BT31" s="381"/>
      <c r="BU31" s="381"/>
      <c r="BV31" s="381"/>
      <c r="BW31" s="381"/>
      <c r="BX31" s="381"/>
      <c r="BY31" s="381"/>
      <c r="BZ31" s="381"/>
      <c r="CA31" s="381"/>
      <c r="CB31" s="381"/>
      <c r="CC31" s="381"/>
      <c r="CD31" s="381"/>
      <c r="CE31" s="381"/>
      <c r="CF31" s="381"/>
      <c r="CG31" s="381"/>
      <c r="CH31" s="381"/>
      <c r="CI31" s="381"/>
      <c r="CJ31" s="381"/>
      <c r="CK31" s="381"/>
      <c r="CL31" s="381"/>
      <c r="CM31" s="381"/>
      <c r="CN31" s="381"/>
      <c r="CO31" s="381"/>
      <c r="CP31" s="381"/>
      <c r="CQ31" s="381"/>
      <c r="CR31" s="381"/>
      <c r="CS31" s="381"/>
      <c r="CT31" s="381"/>
      <c r="CU31" s="381"/>
      <c r="CV31" s="381"/>
      <c r="CW31" s="381"/>
      <c r="CX31" s="381"/>
      <c r="CY31" s="381"/>
      <c r="CZ31" s="381"/>
      <c r="DA31" s="381"/>
      <c r="DB31" s="381"/>
      <c r="DC31" s="381"/>
      <c r="DD31" s="381"/>
      <c r="DE31" s="381"/>
      <c r="DF31" s="381"/>
      <c r="DG31" s="381"/>
      <c r="DH31" s="381"/>
      <c r="DI31" s="381"/>
      <c r="DJ31" s="381"/>
      <c r="DK31" s="381"/>
      <c r="DL31" s="381"/>
      <c r="DM31" s="381"/>
      <c r="DN31" s="381"/>
      <c r="DO31" s="381"/>
      <c r="DP31" s="381"/>
      <c r="DQ31" s="381"/>
      <c r="DR31" s="381"/>
      <c r="DS31" s="381"/>
      <c r="DT31" s="381"/>
      <c r="DU31" s="381"/>
      <c r="DV31" s="381"/>
      <c r="DW31" s="381"/>
      <c r="DX31" s="381"/>
      <c r="DY31" s="381"/>
      <c r="DZ31" s="381"/>
      <c r="EA31" s="381"/>
      <c r="EB31" s="381"/>
      <c r="EC31" s="381"/>
      <c r="ED31" s="381"/>
      <c r="EE31" s="381"/>
      <c r="EF31" s="381"/>
      <c r="EG31" s="381"/>
      <c r="EH31" s="381"/>
      <c r="EI31" s="381"/>
      <c r="EJ31" s="381"/>
      <c r="EK31" s="381"/>
      <c r="EL31" s="381"/>
      <c r="EM31" s="381"/>
      <c r="EN31" s="381"/>
      <c r="EO31" s="381"/>
      <c r="EP31" s="381"/>
      <c r="EQ31" s="381"/>
      <c r="ER31" s="381"/>
      <c r="ES31" s="381"/>
      <c r="ET31" s="381"/>
      <c r="EU31" s="381"/>
      <c r="EV31" s="381"/>
      <c r="EW31" s="381"/>
      <c r="EX31" s="381"/>
      <c r="EY31" s="381"/>
      <c r="EZ31" s="381"/>
      <c r="FA31" s="381"/>
      <c r="FB31" s="381"/>
      <c r="FC31" s="381"/>
      <c r="FD31" s="381"/>
      <c r="FE31" s="381"/>
      <c r="FF31" s="381"/>
      <c r="FG31" s="381"/>
      <c r="FH31" s="381"/>
      <c r="FI31" s="381"/>
      <c r="FJ31" s="381"/>
      <c r="FK31" s="381"/>
      <c r="FL31" s="381"/>
      <c r="FM31" s="381"/>
      <c r="FN31" s="381"/>
      <c r="FO31" s="381"/>
      <c r="FP31" s="381"/>
      <c r="FQ31" s="381"/>
      <c r="FR31" s="381"/>
      <c r="FS31" s="381"/>
      <c r="FT31" s="381"/>
      <c r="FU31" s="381"/>
      <c r="FV31" s="381"/>
      <c r="FW31" s="381"/>
      <c r="FX31" s="381"/>
      <c r="FY31" s="381"/>
      <c r="FZ31" s="381"/>
      <c r="GA31" s="381"/>
      <c r="GB31" s="381"/>
      <c r="GC31" s="381"/>
      <c r="GD31" s="381"/>
      <c r="GE31" s="381"/>
      <c r="GF31" s="381"/>
      <c r="GG31" s="381"/>
      <c r="GH31" s="381"/>
      <c r="GI31" s="381"/>
      <c r="GJ31" s="381"/>
      <c r="GK31" s="381"/>
      <c r="GL31" s="381"/>
      <c r="GM31" s="381"/>
      <c r="GN31" s="381"/>
      <c r="GO31" s="381"/>
      <c r="GP31" s="381"/>
      <c r="GQ31" s="381"/>
      <c r="GR31" s="381"/>
      <c r="GS31" s="381"/>
      <c r="GT31" s="381"/>
      <c r="GU31" s="381"/>
      <c r="GV31" s="381"/>
      <c r="GW31" s="381"/>
      <c r="GX31" s="381"/>
      <c r="GY31" s="381"/>
      <c r="GZ31" s="381"/>
      <c r="HA31" s="381"/>
      <c r="HB31" s="381"/>
      <c r="HC31" s="381"/>
      <c r="HD31" s="381"/>
      <c r="HE31" s="381"/>
      <c r="HF31" s="381"/>
      <c r="HG31" s="381"/>
      <c r="HH31" s="381"/>
      <c r="HI31" s="381"/>
      <c r="HJ31" s="381"/>
      <c r="HK31" s="381"/>
      <c r="HL31" s="381"/>
      <c r="HM31" s="381"/>
      <c r="HN31" s="381"/>
      <c r="HO31" s="381"/>
      <c r="HP31" s="381"/>
      <c r="HQ31" s="381"/>
      <c r="HR31" s="381"/>
      <c r="HS31" s="381"/>
      <c r="HT31" s="381"/>
      <c r="HU31" s="381"/>
      <c r="HV31" s="381"/>
      <c r="HW31" s="381"/>
      <c r="HX31" s="381"/>
      <c r="HY31" s="381"/>
      <c r="HZ31" s="381"/>
      <c r="IA31" s="381"/>
      <c r="IB31" s="381"/>
      <c r="IC31" s="381"/>
      <c r="ID31" s="381"/>
      <c r="IE31" s="381"/>
      <c r="IF31" s="381"/>
      <c r="IG31" s="381"/>
      <c r="IH31" s="381"/>
      <c r="II31" s="381"/>
      <c r="IJ31" s="381"/>
      <c r="IK31" s="381"/>
      <c r="IL31" s="381"/>
      <c r="IM31" s="381"/>
      <c r="IN31" s="381"/>
      <c r="IO31" s="381"/>
      <c r="IP31" s="381"/>
      <c r="IQ31" s="381"/>
      <c r="IR31" s="381"/>
      <c r="IS31" s="381"/>
      <c r="IT31" s="381"/>
      <c r="IU31" s="381"/>
      <c r="IV31" s="381"/>
      <c r="IW31" s="381"/>
      <c r="IX31" s="381"/>
      <c r="IY31" s="381"/>
      <c r="IZ31" s="381"/>
      <c r="JA31" s="381"/>
      <c r="JB31" s="381"/>
      <c r="JC31" s="381"/>
      <c r="JD31" s="381"/>
      <c r="JE31" s="381"/>
      <c r="JF31" s="381"/>
      <c r="JG31" s="381"/>
      <c r="JH31" s="381"/>
      <c r="JI31" s="381"/>
      <c r="JJ31" s="381"/>
      <c r="JK31" s="381"/>
      <c r="JL31" s="380"/>
      <c r="JM31" s="380"/>
      <c r="JN31" s="380"/>
      <c r="JO31" s="380"/>
      <c r="JP31" s="380"/>
      <c r="JQ31" s="380"/>
      <c r="JR31" s="380"/>
      <c r="JS31" s="380"/>
      <c r="JT31" s="380"/>
      <c r="JU31" s="380"/>
      <c r="JV31" s="380"/>
      <c r="JW31" s="380"/>
      <c r="JX31" s="380"/>
      <c r="JY31" s="380"/>
      <c r="JZ31" s="380"/>
      <c r="KA31" s="380"/>
      <c r="KB31" s="380"/>
      <c r="KC31" s="380"/>
      <c r="KD31" s="380"/>
      <c r="KE31" s="380"/>
      <c r="KF31" s="380"/>
      <c r="KG31" s="380"/>
    </row>
    <row r="32" spans="2:293" ht="76.349999999999994" customHeight="1">
      <c r="B32" s="387"/>
      <c r="C32" s="390" t="s">
        <v>1161</v>
      </c>
      <c r="D32" s="390" t="s">
        <v>826</v>
      </c>
      <c r="E32" s="390" t="s">
        <v>1162</v>
      </c>
      <c r="F32" s="387"/>
      <c r="G32" s="387"/>
      <c r="H32" s="387"/>
      <c r="I32" s="387"/>
      <c r="J32" s="387"/>
      <c r="K32" s="387"/>
      <c r="L32" s="387"/>
      <c r="M32" s="387"/>
      <c r="N32" s="387"/>
      <c r="O32" s="387"/>
      <c r="P32" s="381"/>
      <c r="Q32" s="381"/>
      <c r="R32" s="381"/>
      <c r="S32" s="381"/>
      <c r="T32" s="381"/>
      <c r="U32" s="381"/>
      <c r="V32" s="381"/>
      <c r="W32" s="381"/>
      <c r="X32" s="381"/>
      <c r="Y32" s="381"/>
      <c r="Z32" s="381"/>
      <c r="AA32" s="381"/>
      <c r="AB32" s="381"/>
      <c r="AC32" s="381"/>
      <c r="AD32" s="381"/>
      <c r="AE32" s="381"/>
      <c r="AF32" s="381"/>
      <c r="AG32" s="381"/>
      <c r="AH32" s="381"/>
      <c r="AI32" s="381"/>
      <c r="AJ32" s="381"/>
      <c r="AK32" s="381"/>
      <c r="AL32" s="381"/>
      <c r="AM32" s="381"/>
      <c r="AN32" s="381"/>
      <c r="AO32" s="381"/>
      <c r="AP32" s="381"/>
      <c r="AQ32" s="381"/>
      <c r="AR32" s="381"/>
      <c r="AS32" s="381"/>
      <c r="AT32" s="381"/>
      <c r="AU32" s="381"/>
      <c r="AV32" s="381"/>
      <c r="AW32" s="381"/>
      <c r="AX32" s="381"/>
      <c r="AY32" s="381"/>
      <c r="AZ32" s="381"/>
      <c r="BA32" s="381"/>
      <c r="BB32" s="381"/>
      <c r="BC32" s="381"/>
      <c r="BD32" s="381"/>
      <c r="BE32" s="381"/>
      <c r="BF32" s="381"/>
      <c r="BG32" s="381"/>
      <c r="BH32" s="381"/>
      <c r="BI32" s="381"/>
      <c r="BJ32" s="381"/>
      <c r="BK32" s="381"/>
      <c r="BL32" s="381"/>
      <c r="BM32" s="381"/>
      <c r="BN32" s="381"/>
      <c r="BO32" s="381"/>
      <c r="BP32" s="381"/>
      <c r="BQ32" s="381"/>
      <c r="BR32" s="381"/>
      <c r="BS32" s="381"/>
      <c r="BT32" s="381"/>
      <c r="BU32" s="381"/>
      <c r="BV32" s="381"/>
      <c r="BW32" s="381"/>
      <c r="BX32" s="381"/>
      <c r="BY32" s="381"/>
      <c r="BZ32" s="381"/>
      <c r="CA32" s="381"/>
      <c r="CB32" s="381"/>
      <c r="CC32" s="381"/>
      <c r="CD32" s="381"/>
      <c r="CE32" s="381"/>
      <c r="CF32" s="381"/>
      <c r="CG32" s="381"/>
      <c r="CH32" s="381"/>
      <c r="CI32" s="381"/>
      <c r="CJ32" s="381"/>
      <c r="CK32" s="381"/>
      <c r="CL32" s="381"/>
      <c r="CM32" s="381"/>
      <c r="CN32" s="381"/>
      <c r="CO32" s="381"/>
      <c r="CP32" s="381"/>
      <c r="CQ32" s="381"/>
      <c r="CR32" s="381"/>
      <c r="CS32" s="381"/>
      <c r="CT32" s="381"/>
      <c r="CU32" s="381"/>
      <c r="CV32" s="381"/>
      <c r="CW32" s="381"/>
      <c r="CX32" s="381"/>
      <c r="CY32" s="381"/>
      <c r="CZ32" s="381"/>
      <c r="DA32" s="381"/>
      <c r="DB32" s="381"/>
      <c r="DC32" s="381"/>
      <c r="DD32" s="381"/>
      <c r="DE32" s="381"/>
      <c r="DF32" s="381"/>
      <c r="DG32" s="381"/>
      <c r="DH32" s="381"/>
      <c r="DI32" s="381"/>
      <c r="DJ32" s="381"/>
      <c r="DK32" s="381"/>
      <c r="DL32" s="381"/>
      <c r="DM32" s="381"/>
      <c r="DN32" s="381"/>
      <c r="DO32" s="381"/>
      <c r="DP32" s="381"/>
      <c r="DQ32" s="381"/>
      <c r="DR32" s="381"/>
      <c r="DS32" s="381"/>
      <c r="DT32" s="381"/>
      <c r="DU32" s="381"/>
      <c r="DV32" s="381"/>
      <c r="DW32" s="381"/>
      <c r="DX32" s="381"/>
      <c r="DY32" s="381"/>
      <c r="DZ32" s="381"/>
      <c r="EA32" s="381"/>
      <c r="EB32" s="381"/>
      <c r="EC32" s="381"/>
      <c r="ED32" s="381"/>
      <c r="EE32" s="381"/>
      <c r="EF32" s="381"/>
      <c r="EG32" s="381"/>
      <c r="EH32" s="381"/>
      <c r="EI32" s="381"/>
      <c r="EJ32" s="381"/>
      <c r="EK32" s="381"/>
      <c r="EL32" s="381"/>
      <c r="EM32" s="381"/>
      <c r="EN32" s="381"/>
      <c r="EO32" s="381"/>
      <c r="EP32" s="381"/>
      <c r="EQ32" s="381"/>
      <c r="ER32" s="381"/>
      <c r="ES32" s="381"/>
      <c r="ET32" s="381"/>
      <c r="EU32" s="381"/>
      <c r="EV32" s="381"/>
      <c r="EW32" s="381"/>
      <c r="EX32" s="381"/>
      <c r="EY32" s="381"/>
      <c r="EZ32" s="381"/>
      <c r="FA32" s="381"/>
      <c r="FB32" s="381"/>
      <c r="FC32" s="381"/>
      <c r="FD32" s="381"/>
      <c r="FE32" s="381"/>
      <c r="FF32" s="381"/>
      <c r="FG32" s="381"/>
      <c r="FH32" s="381"/>
      <c r="FI32" s="381"/>
      <c r="FJ32" s="381"/>
      <c r="FK32" s="381"/>
      <c r="FL32" s="381"/>
      <c r="FM32" s="381"/>
      <c r="FN32" s="381"/>
      <c r="FO32" s="381"/>
      <c r="FP32" s="381"/>
      <c r="FQ32" s="381"/>
      <c r="FR32" s="381"/>
      <c r="FS32" s="381"/>
      <c r="FT32" s="381"/>
      <c r="FU32" s="381"/>
      <c r="FV32" s="381"/>
      <c r="FW32" s="381"/>
      <c r="FX32" s="381"/>
      <c r="FY32" s="381"/>
      <c r="FZ32" s="381"/>
      <c r="GA32" s="381"/>
      <c r="GB32" s="381"/>
      <c r="GC32" s="381"/>
      <c r="GD32" s="381"/>
      <c r="GE32" s="381"/>
      <c r="GF32" s="381"/>
      <c r="GG32" s="381"/>
      <c r="GH32" s="381"/>
      <c r="GI32" s="381"/>
      <c r="GJ32" s="381"/>
      <c r="GK32" s="381"/>
      <c r="GL32" s="381"/>
      <c r="GM32" s="381"/>
      <c r="GN32" s="381"/>
      <c r="GO32" s="381"/>
      <c r="GP32" s="381"/>
      <c r="GQ32" s="381"/>
      <c r="GR32" s="381"/>
      <c r="GS32" s="381"/>
      <c r="GT32" s="381"/>
      <c r="GU32" s="381"/>
      <c r="GV32" s="381"/>
      <c r="GW32" s="381"/>
      <c r="GX32" s="381"/>
      <c r="GY32" s="381"/>
      <c r="GZ32" s="381"/>
      <c r="HA32" s="381"/>
      <c r="HB32" s="381"/>
      <c r="HC32" s="381"/>
      <c r="HD32" s="381"/>
      <c r="HE32" s="381"/>
      <c r="HF32" s="381"/>
      <c r="HG32" s="381"/>
      <c r="HH32" s="381"/>
      <c r="HI32" s="381"/>
      <c r="HJ32" s="381"/>
      <c r="HK32" s="381"/>
      <c r="HL32" s="381"/>
      <c r="HM32" s="381"/>
      <c r="HN32" s="381"/>
      <c r="HO32" s="381"/>
      <c r="HP32" s="381"/>
      <c r="HQ32" s="381"/>
      <c r="HR32" s="381"/>
      <c r="HS32" s="381"/>
      <c r="HT32" s="381"/>
      <c r="HU32" s="381"/>
      <c r="HV32" s="381"/>
      <c r="HW32" s="381"/>
      <c r="HX32" s="381"/>
      <c r="HY32" s="381"/>
      <c r="HZ32" s="381"/>
      <c r="IA32" s="381"/>
      <c r="IB32" s="381"/>
      <c r="IC32" s="381"/>
      <c r="ID32" s="381"/>
      <c r="IE32" s="381"/>
      <c r="IF32" s="381"/>
      <c r="IG32" s="381"/>
      <c r="IH32" s="381"/>
      <c r="II32" s="381"/>
      <c r="IJ32" s="381"/>
      <c r="IK32" s="381"/>
      <c r="IL32" s="381"/>
      <c r="IM32" s="381"/>
      <c r="IN32" s="381"/>
      <c r="IO32" s="381"/>
      <c r="IP32" s="381"/>
      <c r="IQ32" s="381"/>
      <c r="IR32" s="381"/>
      <c r="IS32" s="381"/>
      <c r="IT32" s="381"/>
      <c r="IU32" s="381"/>
      <c r="IV32" s="381"/>
      <c r="IW32" s="381"/>
      <c r="IX32" s="381"/>
      <c r="IY32" s="381"/>
      <c r="IZ32" s="381"/>
      <c r="JA32" s="381"/>
      <c r="JB32" s="381"/>
      <c r="JC32" s="381"/>
      <c r="JD32" s="381"/>
      <c r="JE32" s="381"/>
      <c r="JF32" s="381"/>
      <c r="JG32" s="381"/>
      <c r="JH32" s="381"/>
      <c r="JI32" s="381"/>
      <c r="JJ32" s="381"/>
      <c r="JK32" s="381"/>
      <c r="JL32" s="380"/>
      <c r="JM32" s="380"/>
      <c r="JN32" s="380"/>
      <c r="JO32" s="380"/>
      <c r="JP32" s="380"/>
      <c r="JQ32" s="380"/>
      <c r="JR32" s="380"/>
      <c r="JS32" s="380"/>
      <c r="JT32" s="380"/>
      <c r="JU32" s="380"/>
      <c r="JV32" s="380"/>
      <c r="JW32" s="380"/>
      <c r="JX32" s="380"/>
      <c r="JY32" s="380"/>
      <c r="JZ32" s="380"/>
      <c r="KA32" s="380"/>
      <c r="KB32" s="380"/>
      <c r="KC32" s="380"/>
      <c r="KD32" s="380"/>
      <c r="KE32" s="380"/>
      <c r="KF32" s="380"/>
      <c r="KG32" s="380"/>
    </row>
    <row r="33" spans="2:293" ht="52.35" customHeight="1">
      <c r="B33" s="387"/>
      <c r="C33" s="390" t="s">
        <v>1163</v>
      </c>
      <c r="D33" s="390" t="s">
        <v>826</v>
      </c>
      <c r="E33" s="390" t="s">
        <v>1164</v>
      </c>
      <c r="F33" s="387" t="s">
        <v>2212</v>
      </c>
      <c r="G33" s="387"/>
      <c r="H33" s="387"/>
      <c r="I33" s="387"/>
      <c r="J33" s="387"/>
      <c r="K33" s="387"/>
      <c r="L33" s="387"/>
      <c r="M33" s="387"/>
      <c r="N33" s="387"/>
      <c r="O33" s="387"/>
      <c r="P33" s="381"/>
      <c r="Q33" s="381"/>
      <c r="R33" s="381"/>
      <c r="S33" s="381"/>
      <c r="T33" s="381"/>
      <c r="U33" s="381"/>
      <c r="V33" s="381"/>
      <c r="W33" s="381"/>
      <c r="X33" s="381"/>
      <c r="Y33" s="381"/>
      <c r="Z33" s="381"/>
      <c r="AA33" s="381"/>
      <c r="AB33" s="381"/>
      <c r="AC33" s="381"/>
      <c r="AD33" s="381"/>
      <c r="AE33" s="381"/>
      <c r="AF33" s="381"/>
      <c r="AG33" s="381"/>
      <c r="AH33" s="381"/>
      <c r="AI33" s="381"/>
      <c r="AJ33" s="381"/>
      <c r="AK33" s="381"/>
      <c r="AL33" s="381"/>
      <c r="AM33" s="381"/>
      <c r="AN33" s="381"/>
      <c r="AO33" s="381"/>
      <c r="AP33" s="381"/>
      <c r="AQ33" s="381"/>
      <c r="AR33" s="381"/>
      <c r="AS33" s="381"/>
      <c r="AT33" s="381"/>
      <c r="AU33" s="381"/>
      <c r="AV33" s="381"/>
      <c r="AW33" s="381"/>
      <c r="AX33" s="381"/>
      <c r="AY33" s="381"/>
      <c r="AZ33" s="381"/>
      <c r="BA33" s="381"/>
      <c r="BB33" s="381"/>
      <c r="BC33" s="381"/>
      <c r="BD33" s="381"/>
      <c r="BE33" s="381"/>
      <c r="BF33" s="381"/>
      <c r="BG33" s="381"/>
      <c r="BH33" s="381"/>
      <c r="BI33" s="381"/>
      <c r="BJ33" s="381"/>
      <c r="BK33" s="381"/>
      <c r="BL33" s="381"/>
      <c r="BM33" s="381"/>
      <c r="BN33" s="381"/>
      <c r="BO33" s="381"/>
      <c r="BP33" s="381"/>
      <c r="BQ33" s="381"/>
      <c r="BR33" s="381"/>
      <c r="BS33" s="381"/>
      <c r="BT33" s="381"/>
      <c r="BU33" s="381"/>
      <c r="BV33" s="381"/>
      <c r="BW33" s="381"/>
      <c r="BX33" s="381"/>
      <c r="BY33" s="381"/>
      <c r="BZ33" s="381"/>
      <c r="CA33" s="381"/>
      <c r="CB33" s="381"/>
      <c r="CC33" s="381"/>
      <c r="CD33" s="381"/>
      <c r="CE33" s="381"/>
      <c r="CF33" s="381"/>
      <c r="CG33" s="381"/>
      <c r="CH33" s="381"/>
      <c r="CI33" s="381"/>
      <c r="CJ33" s="381"/>
      <c r="CK33" s="381"/>
      <c r="CL33" s="381"/>
      <c r="CM33" s="381"/>
      <c r="CN33" s="381"/>
      <c r="CO33" s="381"/>
      <c r="CP33" s="381"/>
      <c r="CQ33" s="381"/>
      <c r="CR33" s="381"/>
      <c r="CS33" s="381"/>
      <c r="CT33" s="381"/>
      <c r="CU33" s="381"/>
      <c r="CV33" s="381"/>
      <c r="CW33" s="381"/>
      <c r="CX33" s="381"/>
      <c r="CY33" s="381"/>
      <c r="CZ33" s="381"/>
      <c r="DA33" s="381"/>
      <c r="DB33" s="381"/>
      <c r="DC33" s="381"/>
      <c r="DD33" s="381"/>
      <c r="DE33" s="381"/>
      <c r="DF33" s="381"/>
      <c r="DG33" s="381"/>
      <c r="DH33" s="381"/>
      <c r="DI33" s="381"/>
      <c r="DJ33" s="381"/>
      <c r="DK33" s="381"/>
      <c r="DL33" s="381"/>
      <c r="DM33" s="381"/>
      <c r="DN33" s="381"/>
      <c r="DO33" s="381"/>
      <c r="DP33" s="381"/>
      <c r="DQ33" s="381"/>
      <c r="DR33" s="381"/>
      <c r="DS33" s="381"/>
      <c r="DT33" s="381"/>
      <c r="DU33" s="381"/>
      <c r="DV33" s="381"/>
      <c r="DW33" s="381"/>
      <c r="DX33" s="381"/>
      <c r="DY33" s="381"/>
      <c r="DZ33" s="381"/>
      <c r="EA33" s="381"/>
      <c r="EB33" s="381"/>
      <c r="EC33" s="381"/>
      <c r="ED33" s="381"/>
      <c r="EE33" s="381"/>
      <c r="EF33" s="381"/>
      <c r="EG33" s="381"/>
      <c r="EH33" s="381"/>
      <c r="EI33" s="381"/>
      <c r="EJ33" s="381"/>
      <c r="EK33" s="381"/>
      <c r="EL33" s="381"/>
      <c r="EM33" s="381"/>
      <c r="EN33" s="381"/>
      <c r="EO33" s="381"/>
      <c r="EP33" s="381"/>
      <c r="EQ33" s="381"/>
      <c r="ER33" s="381"/>
      <c r="ES33" s="381"/>
      <c r="ET33" s="381"/>
      <c r="EU33" s="381"/>
      <c r="EV33" s="381"/>
      <c r="EW33" s="381"/>
      <c r="EX33" s="381"/>
      <c r="EY33" s="381"/>
      <c r="EZ33" s="381"/>
      <c r="FA33" s="381"/>
      <c r="FB33" s="381"/>
      <c r="FC33" s="381"/>
      <c r="FD33" s="381"/>
      <c r="FE33" s="381"/>
      <c r="FF33" s="381"/>
      <c r="FG33" s="381"/>
      <c r="FH33" s="381"/>
      <c r="FI33" s="381"/>
      <c r="FJ33" s="381"/>
      <c r="FK33" s="381"/>
      <c r="FL33" s="381"/>
      <c r="FM33" s="381"/>
      <c r="FN33" s="381"/>
      <c r="FO33" s="381"/>
      <c r="FP33" s="381"/>
      <c r="FQ33" s="381"/>
      <c r="FR33" s="381"/>
      <c r="FS33" s="381"/>
      <c r="FT33" s="381"/>
      <c r="FU33" s="381"/>
      <c r="FV33" s="381"/>
      <c r="FW33" s="381"/>
      <c r="FX33" s="381"/>
      <c r="FY33" s="381"/>
      <c r="FZ33" s="381"/>
      <c r="GA33" s="381"/>
      <c r="GB33" s="381"/>
      <c r="GC33" s="381"/>
      <c r="GD33" s="381"/>
      <c r="GE33" s="381"/>
      <c r="GF33" s="381"/>
      <c r="GG33" s="381"/>
      <c r="GH33" s="381"/>
      <c r="GI33" s="381"/>
      <c r="GJ33" s="381"/>
      <c r="GK33" s="381"/>
      <c r="GL33" s="381"/>
      <c r="GM33" s="381"/>
      <c r="GN33" s="381"/>
      <c r="GO33" s="381"/>
      <c r="GP33" s="381"/>
      <c r="GQ33" s="381"/>
      <c r="GR33" s="381"/>
      <c r="GS33" s="381"/>
      <c r="GT33" s="381"/>
      <c r="GU33" s="381"/>
      <c r="GV33" s="381"/>
      <c r="GW33" s="381"/>
      <c r="GX33" s="381"/>
      <c r="GY33" s="381"/>
      <c r="GZ33" s="381"/>
      <c r="HA33" s="381"/>
      <c r="HB33" s="381"/>
      <c r="HC33" s="381"/>
      <c r="HD33" s="381"/>
      <c r="HE33" s="381"/>
      <c r="HF33" s="381"/>
      <c r="HG33" s="381"/>
      <c r="HH33" s="381"/>
      <c r="HI33" s="381"/>
      <c r="HJ33" s="381"/>
      <c r="HK33" s="381"/>
      <c r="HL33" s="381"/>
      <c r="HM33" s="381"/>
      <c r="HN33" s="381"/>
      <c r="HO33" s="381"/>
      <c r="HP33" s="381"/>
      <c r="HQ33" s="381"/>
      <c r="HR33" s="381"/>
      <c r="HS33" s="381"/>
      <c r="HT33" s="381"/>
      <c r="HU33" s="381"/>
      <c r="HV33" s="381"/>
      <c r="HW33" s="381"/>
      <c r="HX33" s="381"/>
      <c r="HY33" s="381"/>
      <c r="HZ33" s="381"/>
      <c r="IA33" s="381"/>
      <c r="IB33" s="381"/>
      <c r="IC33" s="381"/>
      <c r="ID33" s="381"/>
      <c r="IE33" s="381"/>
      <c r="IF33" s="381"/>
      <c r="IG33" s="381"/>
      <c r="IH33" s="381"/>
      <c r="II33" s="381"/>
      <c r="IJ33" s="381"/>
      <c r="IK33" s="381"/>
      <c r="IL33" s="381"/>
      <c r="IM33" s="381"/>
      <c r="IN33" s="381"/>
      <c r="IO33" s="381"/>
      <c r="IP33" s="381"/>
      <c r="IQ33" s="381"/>
      <c r="IR33" s="381"/>
      <c r="IS33" s="381"/>
      <c r="IT33" s="381"/>
      <c r="IU33" s="381"/>
      <c r="IV33" s="381"/>
      <c r="IW33" s="381"/>
      <c r="IX33" s="381"/>
      <c r="IY33" s="381"/>
      <c r="IZ33" s="381"/>
      <c r="JA33" s="381"/>
      <c r="JB33" s="381"/>
      <c r="JC33" s="381"/>
      <c r="JD33" s="381"/>
      <c r="JE33" s="381"/>
      <c r="JF33" s="381"/>
      <c r="JG33" s="381"/>
      <c r="JH33" s="381"/>
      <c r="JI33" s="381"/>
      <c r="JJ33" s="381"/>
      <c r="JK33" s="381"/>
      <c r="JL33" s="380"/>
      <c r="JM33" s="380"/>
      <c r="JN33" s="380"/>
      <c r="JO33" s="380"/>
      <c r="JP33" s="380"/>
      <c r="JQ33" s="380"/>
      <c r="JR33" s="380"/>
      <c r="JS33" s="380"/>
      <c r="JT33" s="380"/>
      <c r="JU33" s="380"/>
      <c r="JV33" s="380"/>
      <c r="JW33" s="380"/>
      <c r="JX33" s="380"/>
      <c r="JY33" s="380"/>
      <c r="JZ33" s="380"/>
      <c r="KA33" s="380"/>
      <c r="KB33" s="380"/>
      <c r="KC33" s="380"/>
      <c r="KD33" s="380"/>
      <c r="KE33" s="380"/>
      <c r="KF33" s="380"/>
      <c r="KG33" s="380"/>
    </row>
    <row r="34" spans="2:293" ht="52.35" customHeight="1">
      <c r="B34" s="387"/>
      <c r="C34" s="390" t="s">
        <v>1165</v>
      </c>
      <c r="D34" s="390" t="s">
        <v>826</v>
      </c>
      <c r="E34" s="390" t="s">
        <v>1166</v>
      </c>
      <c r="F34" s="387" t="s">
        <v>2212</v>
      </c>
      <c r="G34" s="387"/>
      <c r="H34" s="387"/>
      <c r="I34" s="387"/>
      <c r="J34" s="387"/>
      <c r="K34" s="387"/>
      <c r="L34" s="387"/>
      <c r="M34" s="387"/>
      <c r="N34" s="387"/>
      <c r="O34" s="387"/>
      <c r="P34" s="381"/>
      <c r="Q34" s="381"/>
      <c r="R34" s="381"/>
      <c r="S34" s="381"/>
      <c r="T34" s="381"/>
      <c r="U34" s="381"/>
      <c r="V34" s="381"/>
      <c r="W34" s="381"/>
      <c r="X34" s="381"/>
      <c r="Y34" s="381"/>
      <c r="Z34" s="381"/>
      <c r="AA34" s="381"/>
      <c r="AB34" s="381"/>
      <c r="AC34" s="381"/>
      <c r="AD34" s="381"/>
      <c r="AE34" s="381"/>
      <c r="AF34" s="381"/>
      <c r="AG34" s="381"/>
      <c r="AH34" s="381"/>
      <c r="AI34" s="381"/>
      <c r="AJ34" s="381"/>
      <c r="AK34" s="381"/>
      <c r="AL34" s="381"/>
      <c r="AM34" s="381"/>
      <c r="AN34" s="381"/>
      <c r="AO34" s="381"/>
      <c r="AP34" s="381"/>
      <c r="AQ34" s="381"/>
      <c r="AR34" s="381"/>
      <c r="AS34" s="381"/>
      <c r="AT34" s="381"/>
      <c r="AU34" s="381"/>
      <c r="AV34" s="381"/>
      <c r="AW34" s="381"/>
      <c r="AX34" s="381"/>
      <c r="AY34" s="381"/>
      <c r="AZ34" s="381"/>
      <c r="BA34" s="381"/>
      <c r="BB34" s="381"/>
      <c r="BC34" s="381"/>
      <c r="BD34" s="381"/>
      <c r="BE34" s="381"/>
      <c r="BF34" s="381"/>
      <c r="BG34" s="381"/>
      <c r="BH34" s="381"/>
      <c r="BI34" s="381"/>
      <c r="BJ34" s="381"/>
      <c r="BK34" s="381"/>
      <c r="BL34" s="381"/>
      <c r="BM34" s="381"/>
      <c r="BN34" s="381"/>
      <c r="BO34" s="381"/>
      <c r="BP34" s="381"/>
      <c r="BQ34" s="381"/>
      <c r="BR34" s="381"/>
      <c r="BS34" s="381"/>
      <c r="BT34" s="381"/>
      <c r="BU34" s="381"/>
      <c r="BV34" s="381"/>
      <c r="BW34" s="381"/>
      <c r="BX34" s="381"/>
      <c r="BY34" s="381"/>
      <c r="BZ34" s="381"/>
      <c r="CA34" s="381"/>
      <c r="CB34" s="381"/>
      <c r="CC34" s="381"/>
      <c r="CD34" s="381"/>
      <c r="CE34" s="381"/>
      <c r="CF34" s="381"/>
      <c r="CG34" s="381"/>
      <c r="CH34" s="381"/>
      <c r="CI34" s="381"/>
      <c r="CJ34" s="381"/>
      <c r="CK34" s="381"/>
      <c r="CL34" s="381"/>
      <c r="CM34" s="381"/>
      <c r="CN34" s="381"/>
      <c r="CO34" s="381"/>
      <c r="CP34" s="381"/>
      <c r="CQ34" s="381"/>
      <c r="CR34" s="381"/>
      <c r="CS34" s="381"/>
      <c r="CT34" s="381"/>
      <c r="CU34" s="381"/>
      <c r="CV34" s="381"/>
      <c r="CW34" s="381"/>
      <c r="CX34" s="381"/>
      <c r="CY34" s="381"/>
      <c r="CZ34" s="381"/>
      <c r="DA34" s="381"/>
      <c r="DB34" s="381"/>
      <c r="DC34" s="381"/>
      <c r="DD34" s="381"/>
      <c r="DE34" s="381"/>
      <c r="DF34" s="381"/>
      <c r="DG34" s="381"/>
      <c r="DH34" s="381"/>
      <c r="DI34" s="381"/>
      <c r="DJ34" s="381"/>
      <c r="DK34" s="381"/>
      <c r="DL34" s="381"/>
      <c r="DM34" s="381"/>
      <c r="DN34" s="381"/>
      <c r="DO34" s="381"/>
      <c r="DP34" s="381"/>
      <c r="DQ34" s="381"/>
      <c r="DR34" s="381"/>
      <c r="DS34" s="381"/>
      <c r="DT34" s="381"/>
      <c r="DU34" s="381"/>
      <c r="DV34" s="381"/>
      <c r="DW34" s="381"/>
      <c r="DX34" s="381"/>
      <c r="DY34" s="381"/>
      <c r="DZ34" s="381"/>
      <c r="EA34" s="381"/>
      <c r="EB34" s="381"/>
      <c r="EC34" s="381"/>
      <c r="ED34" s="381"/>
      <c r="EE34" s="381"/>
      <c r="EF34" s="381"/>
      <c r="EG34" s="381"/>
      <c r="EH34" s="381"/>
      <c r="EI34" s="381"/>
      <c r="EJ34" s="381"/>
      <c r="EK34" s="381"/>
      <c r="EL34" s="381"/>
      <c r="EM34" s="381"/>
      <c r="EN34" s="381"/>
      <c r="EO34" s="381"/>
      <c r="EP34" s="381"/>
      <c r="EQ34" s="381"/>
      <c r="ER34" s="381"/>
      <c r="ES34" s="381"/>
      <c r="ET34" s="381"/>
      <c r="EU34" s="381"/>
      <c r="EV34" s="381"/>
      <c r="EW34" s="381"/>
      <c r="EX34" s="381"/>
      <c r="EY34" s="381"/>
      <c r="EZ34" s="381"/>
      <c r="FA34" s="381"/>
      <c r="FB34" s="381"/>
      <c r="FC34" s="381"/>
      <c r="FD34" s="381"/>
      <c r="FE34" s="381"/>
      <c r="FF34" s="381"/>
      <c r="FG34" s="381"/>
      <c r="FH34" s="381"/>
      <c r="FI34" s="381"/>
      <c r="FJ34" s="381"/>
      <c r="FK34" s="381"/>
      <c r="FL34" s="381"/>
      <c r="FM34" s="381"/>
      <c r="FN34" s="381"/>
      <c r="FO34" s="381"/>
      <c r="FP34" s="381"/>
      <c r="FQ34" s="381"/>
      <c r="FR34" s="381"/>
      <c r="FS34" s="381"/>
      <c r="FT34" s="381"/>
      <c r="FU34" s="381"/>
      <c r="FV34" s="381"/>
      <c r="FW34" s="381"/>
      <c r="FX34" s="381"/>
      <c r="FY34" s="381"/>
      <c r="FZ34" s="381"/>
      <c r="GA34" s="381"/>
      <c r="GB34" s="381"/>
      <c r="GC34" s="381"/>
      <c r="GD34" s="381"/>
      <c r="GE34" s="381"/>
      <c r="GF34" s="381"/>
      <c r="GG34" s="381"/>
      <c r="GH34" s="381"/>
      <c r="GI34" s="381"/>
      <c r="GJ34" s="381"/>
      <c r="GK34" s="381"/>
      <c r="GL34" s="381"/>
      <c r="GM34" s="381"/>
      <c r="GN34" s="381"/>
      <c r="GO34" s="381"/>
      <c r="GP34" s="381"/>
      <c r="GQ34" s="381"/>
      <c r="GR34" s="381"/>
      <c r="GS34" s="381"/>
      <c r="GT34" s="381"/>
      <c r="GU34" s="381"/>
      <c r="GV34" s="381"/>
      <c r="GW34" s="381"/>
      <c r="GX34" s="381"/>
      <c r="GY34" s="381"/>
      <c r="GZ34" s="381"/>
      <c r="HA34" s="381"/>
      <c r="HB34" s="381"/>
      <c r="HC34" s="381"/>
      <c r="HD34" s="381"/>
      <c r="HE34" s="381"/>
      <c r="HF34" s="381"/>
      <c r="HG34" s="381"/>
      <c r="HH34" s="381"/>
      <c r="HI34" s="381"/>
      <c r="HJ34" s="381"/>
      <c r="HK34" s="381"/>
      <c r="HL34" s="381"/>
      <c r="HM34" s="381"/>
      <c r="HN34" s="381"/>
      <c r="HO34" s="381"/>
      <c r="HP34" s="381"/>
      <c r="HQ34" s="381"/>
      <c r="HR34" s="381"/>
      <c r="HS34" s="381"/>
      <c r="HT34" s="381"/>
      <c r="HU34" s="381"/>
      <c r="HV34" s="381"/>
      <c r="HW34" s="381"/>
      <c r="HX34" s="381"/>
      <c r="HY34" s="381"/>
      <c r="HZ34" s="381"/>
      <c r="IA34" s="381"/>
      <c r="IB34" s="381"/>
      <c r="IC34" s="381"/>
      <c r="ID34" s="381"/>
      <c r="IE34" s="381"/>
      <c r="IF34" s="381"/>
      <c r="IG34" s="381"/>
      <c r="IH34" s="381"/>
      <c r="II34" s="381"/>
      <c r="IJ34" s="381"/>
      <c r="IK34" s="381"/>
      <c r="IL34" s="381"/>
      <c r="IM34" s="381"/>
      <c r="IN34" s="381"/>
      <c r="IO34" s="381"/>
      <c r="IP34" s="381"/>
      <c r="IQ34" s="381"/>
      <c r="IR34" s="381"/>
      <c r="IS34" s="381"/>
      <c r="IT34" s="381"/>
      <c r="IU34" s="381"/>
      <c r="IV34" s="381"/>
      <c r="IW34" s="381"/>
      <c r="IX34" s="381"/>
      <c r="IY34" s="381"/>
      <c r="IZ34" s="381"/>
      <c r="JA34" s="381"/>
      <c r="JB34" s="381"/>
      <c r="JC34" s="381"/>
      <c r="JD34" s="381"/>
      <c r="JE34" s="381"/>
      <c r="JF34" s="381"/>
      <c r="JG34" s="381"/>
      <c r="JH34" s="381"/>
      <c r="JI34" s="381"/>
      <c r="JJ34" s="381"/>
      <c r="JK34" s="381"/>
      <c r="JL34" s="380"/>
      <c r="JM34" s="380"/>
      <c r="JN34" s="380"/>
      <c r="JO34" s="380"/>
      <c r="JP34" s="380"/>
      <c r="JQ34" s="380"/>
      <c r="JR34" s="380"/>
      <c r="JS34" s="380"/>
      <c r="JT34" s="380"/>
      <c r="JU34" s="380"/>
      <c r="JV34" s="380"/>
      <c r="JW34" s="380"/>
      <c r="JX34" s="380"/>
      <c r="JY34" s="380"/>
      <c r="JZ34" s="380"/>
      <c r="KA34" s="380"/>
      <c r="KB34" s="380"/>
      <c r="KC34" s="380"/>
      <c r="KD34" s="380"/>
      <c r="KE34" s="380"/>
      <c r="KF34" s="380"/>
      <c r="KG34" s="380"/>
    </row>
    <row r="35" spans="2:293" ht="52.35" customHeight="1">
      <c r="B35" s="387"/>
      <c r="C35" s="390" t="s">
        <v>1167</v>
      </c>
      <c r="D35" s="390" t="s">
        <v>826</v>
      </c>
      <c r="E35" s="390" t="s">
        <v>1168</v>
      </c>
      <c r="F35" s="387"/>
      <c r="G35" s="387"/>
      <c r="H35" s="387"/>
      <c r="I35" s="387"/>
      <c r="J35" s="387"/>
      <c r="K35" s="387"/>
      <c r="L35" s="387"/>
      <c r="M35" s="387"/>
      <c r="N35" s="387"/>
      <c r="O35" s="387"/>
      <c r="P35" s="381"/>
      <c r="Q35" s="381"/>
      <c r="R35" s="381"/>
      <c r="S35" s="381"/>
      <c r="T35" s="381"/>
      <c r="U35" s="381"/>
      <c r="V35" s="381"/>
      <c r="W35" s="381"/>
      <c r="X35" s="381"/>
      <c r="Y35" s="381"/>
      <c r="Z35" s="381"/>
      <c r="AA35" s="381"/>
      <c r="AB35" s="381"/>
      <c r="AC35" s="381"/>
      <c r="AD35" s="381"/>
      <c r="AE35" s="381"/>
      <c r="AF35" s="381"/>
      <c r="AG35" s="381"/>
      <c r="AH35" s="381"/>
      <c r="AI35" s="381"/>
      <c r="AJ35" s="381"/>
      <c r="AK35" s="381"/>
      <c r="AL35" s="381"/>
      <c r="AM35" s="381"/>
      <c r="AN35" s="381"/>
      <c r="AO35" s="381"/>
      <c r="AP35" s="381"/>
      <c r="AQ35" s="381"/>
      <c r="AR35" s="381"/>
      <c r="AS35" s="381"/>
      <c r="AT35" s="381"/>
      <c r="AU35" s="381"/>
      <c r="AV35" s="381"/>
      <c r="AW35" s="381"/>
      <c r="AX35" s="381"/>
      <c r="AY35" s="381"/>
      <c r="AZ35" s="381"/>
      <c r="BA35" s="381"/>
      <c r="BB35" s="381"/>
      <c r="BC35" s="381"/>
      <c r="BD35" s="381"/>
      <c r="BE35" s="381"/>
      <c r="BF35" s="381"/>
      <c r="BG35" s="381"/>
      <c r="BH35" s="381"/>
      <c r="BI35" s="381"/>
      <c r="BJ35" s="381"/>
      <c r="BK35" s="381"/>
      <c r="BL35" s="381"/>
      <c r="BM35" s="381"/>
      <c r="BN35" s="381"/>
      <c r="BO35" s="381"/>
      <c r="BP35" s="381"/>
      <c r="BQ35" s="381"/>
      <c r="BR35" s="381"/>
      <c r="BS35" s="381"/>
      <c r="BT35" s="381"/>
      <c r="BU35" s="381"/>
      <c r="BV35" s="381"/>
      <c r="BW35" s="381"/>
      <c r="BX35" s="381"/>
      <c r="BY35" s="381"/>
      <c r="BZ35" s="381"/>
      <c r="CA35" s="381"/>
      <c r="CB35" s="381"/>
      <c r="CC35" s="381"/>
      <c r="CD35" s="381"/>
      <c r="CE35" s="381"/>
      <c r="CF35" s="381"/>
      <c r="CG35" s="381"/>
      <c r="CH35" s="381"/>
      <c r="CI35" s="381"/>
      <c r="CJ35" s="381"/>
      <c r="CK35" s="381"/>
      <c r="CL35" s="381"/>
      <c r="CM35" s="381"/>
      <c r="CN35" s="381"/>
      <c r="CO35" s="381"/>
      <c r="CP35" s="381"/>
      <c r="CQ35" s="381"/>
      <c r="CR35" s="381"/>
      <c r="CS35" s="381"/>
      <c r="CT35" s="381"/>
      <c r="CU35" s="381"/>
      <c r="CV35" s="381"/>
      <c r="CW35" s="381"/>
      <c r="CX35" s="381"/>
      <c r="CY35" s="381"/>
      <c r="CZ35" s="381"/>
      <c r="DA35" s="381"/>
      <c r="DB35" s="381"/>
      <c r="DC35" s="381"/>
      <c r="DD35" s="381"/>
      <c r="DE35" s="381"/>
      <c r="DF35" s="381"/>
      <c r="DG35" s="381"/>
      <c r="DH35" s="381"/>
      <c r="DI35" s="381"/>
      <c r="DJ35" s="381"/>
      <c r="DK35" s="381"/>
      <c r="DL35" s="381"/>
      <c r="DM35" s="381"/>
      <c r="DN35" s="381"/>
      <c r="DO35" s="381"/>
      <c r="DP35" s="381"/>
      <c r="DQ35" s="381"/>
      <c r="DR35" s="381"/>
      <c r="DS35" s="381"/>
      <c r="DT35" s="381"/>
      <c r="DU35" s="381"/>
      <c r="DV35" s="381"/>
      <c r="DW35" s="381"/>
      <c r="DX35" s="381"/>
      <c r="DY35" s="381"/>
      <c r="DZ35" s="381"/>
      <c r="EA35" s="381"/>
      <c r="EB35" s="381"/>
      <c r="EC35" s="381"/>
      <c r="ED35" s="381"/>
      <c r="EE35" s="381"/>
      <c r="EF35" s="381"/>
      <c r="EG35" s="381"/>
      <c r="EH35" s="381"/>
      <c r="EI35" s="381"/>
      <c r="EJ35" s="381"/>
      <c r="EK35" s="381"/>
      <c r="EL35" s="381"/>
      <c r="EM35" s="381"/>
      <c r="EN35" s="381"/>
      <c r="EO35" s="381"/>
      <c r="EP35" s="381"/>
      <c r="EQ35" s="381"/>
      <c r="ER35" s="381"/>
      <c r="ES35" s="381"/>
      <c r="ET35" s="381"/>
      <c r="EU35" s="381"/>
      <c r="EV35" s="381"/>
      <c r="EW35" s="381"/>
      <c r="EX35" s="381"/>
      <c r="EY35" s="381"/>
      <c r="EZ35" s="381"/>
      <c r="FA35" s="381"/>
      <c r="FB35" s="381"/>
      <c r="FC35" s="381"/>
      <c r="FD35" s="381"/>
      <c r="FE35" s="381"/>
      <c r="FF35" s="381"/>
      <c r="FG35" s="381"/>
      <c r="FH35" s="381"/>
      <c r="FI35" s="381"/>
      <c r="FJ35" s="381"/>
      <c r="FK35" s="381"/>
      <c r="FL35" s="381"/>
      <c r="FM35" s="381"/>
      <c r="FN35" s="381"/>
      <c r="FO35" s="381"/>
      <c r="FP35" s="381"/>
      <c r="FQ35" s="381"/>
      <c r="FR35" s="381"/>
      <c r="FS35" s="381"/>
      <c r="FT35" s="381"/>
      <c r="FU35" s="381"/>
      <c r="FV35" s="381"/>
      <c r="FW35" s="381"/>
      <c r="FX35" s="381"/>
      <c r="FY35" s="381"/>
      <c r="FZ35" s="381"/>
      <c r="GA35" s="381"/>
      <c r="GB35" s="381"/>
      <c r="GC35" s="381"/>
      <c r="GD35" s="381"/>
      <c r="GE35" s="381"/>
      <c r="GF35" s="381"/>
      <c r="GG35" s="381"/>
      <c r="GH35" s="381"/>
      <c r="GI35" s="381"/>
      <c r="GJ35" s="381"/>
      <c r="GK35" s="381"/>
      <c r="GL35" s="381"/>
      <c r="GM35" s="381"/>
      <c r="GN35" s="381"/>
      <c r="GO35" s="381"/>
      <c r="GP35" s="381"/>
      <c r="GQ35" s="381"/>
      <c r="GR35" s="381"/>
      <c r="GS35" s="381"/>
      <c r="GT35" s="381"/>
      <c r="GU35" s="381"/>
      <c r="GV35" s="381"/>
      <c r="GW35" s="381"/>
      <c r="GX35" s="381"/>
      <c r="GY35" s="381"/>
      <c r="GZ35" s="381"/>
      <c r="HA35" s="381"/>
      <c r="HB35" s="381"/>
      <c r="HC35" s="381"/>
      <c r="HD35" s="381"/>
      <c r="HE35" s="381"/>
      <c r="HF35" s="381"/>
      <c r="HG35" s="381"/>
      <c r="HH35" s="381"/>
      <c r="HI35" s="381"/>
      <c r="HJ35" s="381"/>
      <c r="HK35" s="381"/>
      <c r="HL35" s="381"/>
      <c r="HM35" s="381"/>
      <c r="HN35" s="381"/>
      <c r="HO35" s="381"/>
      <c r="HP35" s="381"/>
      <c r="HQ35" s="381"/>
      <c r="HR35" s="381"/>
      <c r="HS35" s="381"/>
      <c r="HT35" s="381"/>
      <c r="HU35" s="381"/>
      <c r="HV35" s="381"/>
      <c r="HW35" s="381"/>
      <c r="HX35" s="381"/>
      <c r="HY35" s="381"/>
      <c r="HZ35" s="381"/>
      <c r="IA35" s="381"/>
      <c r="IB35" s="381"/>
      <c r="IC35" s="381"/>
      <c r="ID35" s="381"/>
      <c r="IE35" s="381"/>
      <c r="IF35" s="381"/>
      <c r="IG35" s="381"/>
      <c r="IH35" s="381"/>
      <c r="II35" s="381"/>
      <c r="IJ35" s="381"/>
      <c r="IK35" s="381"/>
      <c r="IL35" s="381"/>
      <c r="IM35" s="381"/>
      <c r="IN35" s="381"/>
      <c r="IO35" s="381"/>
      <c r="IP35" s="381"/>
      <c r="IQ35" s="381"/>
      <c r="IR35" s="381"/>
      <c r="IS35" s="381"/>
      <c r="IT35" s="381"/>
      <c r="IU35" s="381"/>
      <c r="IV35" s="381"/>
      <c r="IW35" s="381"/>
      <c r="IX35" s="381"/>
      <c r="IY35" s="381"/>
      <c r="IZ35" s="381"/>
      <c r="JA35" s="381"/>
      <c r="JB35" s="381"/>
      <c r="JC35" s="381"/>
      <c r="JD35" s="381"/>
      <c r="JE35" s="381"/>
      <c r="JF35" s="381"/>
      <c r="JG35" s="381"/>
      <c r="JH35" s="381"/>
      <c r="JI35" s="381"/>
      <c r="JJ35" s="381"/>
      <c r="JK35" s="381"/>
      <c r="JL35" s="380"/>
      <c r="JM35" s="380"/>
      <c r="JN35" s="380"/>
      <c r="JO35" s="380"/>
      <c r="JP35" s="380"/>
      <c r="JQ35" s="380"/>
      <c r="JR35" s="380"/>
      <c r="JS35" s="380"/>
      <c r="JT35" s="380"/>
      <c r="JU35" s="380"/>
      <c r="JV35" s="380"/>
      <c r="JW35" s="380"/>
      <c r="JX35" s="380"/>
      <c r="JY35" s="380"/>
      <c r="JZ35" s="380"/>
      <c r="KA35" s="380"/>
      <c r="KB35" s="380"/>
      <c r="KC35" s="380"/>
      <c r="KD35" s="380"/>
      <c r="KE35" s="380"/>
      <c r="KF35" s="380"/>
      <c r="KG35" s="380"/>
    </row>
    <row r="36" spans="2:293" ht="44.1" customHeight="1">
      <c r="B36" s="387"/>
      <c r="C36" s="390" t="s">
        <v>1169</v>
      </c>
      <c r="D36" s="390" t="s">
        <v>826</v>
      </c>
      <c r="E36" s="423" t="s">
        <v>1170</v>
      </c>
      <c r="F36" s="387" t="s">
        <v>2212</v>
      </c>
      <c r="G36" s="387"/>
      <c r="H36" s="387"/>
      <c r="I36" s="387"/>
      <c r="J36" s="387"/>
      <c r="K36" s="387"/>
      <c r="L36" s="387"/>
      <c r="M36" s="387"/>
      <c r="N36" s="387"/>
      <c r="O36" s="387"/>
      <c r="P36" s="381"/>
      <c r="Q36" s="381"/>
      <c r="R36" s="381"/>
      <c r="S36" s="381"/>
      <c r="T36" s="381"/>
      <c r="U36" s="381"/>
      <c r="V36" s="381"/>
      <c r="W36" s="381"/>
      <c r="X36" s="381"/>
      <c r="Y36" s="381"/>
      <c r="Z36" s="381"/>
      <c r="AA36" s="381"/>
      <c r="AB36" s="381"/>
      <c r="AC36" s="381"/>
      <c r="AD36" s="381"/>
      <c r="AE36" s="381"/>
      <c r="AF36" s="381"/>
      <c r="AG36" s="381"/>
      <c r="AH36" s="381"/>
      <c r="AI36" s="381"/>
      <c r="AJ36" s="381"/>
      <c r="AK36" s="381"/>
      <c r="AL36" s="381"/>
      <c r="AM36" s="381"/>
      <c r="AN36" s="381"/>
      <c r="AO36" s="381"/>
      <c r="AP36" s="381"/>
      <c r="AQ36" s="381"/>
      <c r="AR36" s="381"/>
      <c r="AS36" s="381"/>
      <c r="AT36" s="381"/>
      <c r="AU36" s="381"/>
      <c r="AV36" s="381"/>
      <c r="AW36" s="381"/>
      <c r="AX36" s="381"/>
      <c r="AY36" s="381"/>
      <c r="AZ36" s="381"/>
      <c r="BA36" s="381"/>
      <c r="BB36" s="381"/>
      <c r="BC36" s="381"/>
      <c r="BD36" s="381"/>
      <c r="BE36" s="381"/>
      <c r="BF36" s="381"/>
      <c r="BG36" s="381"/>
      <c r="BH36" s="381"/>
      <c r="BI36" s="381"/>
      <c r="BJ36" s="381"/>
      <c r="BK36" s="381"/>
      <c r="BL36" s="381"/>
      <c r="BM36" s="381"/>
      <c r="BN36" s="381"/>
      <c r="BO36" s="381"/>
      <c r="BP36" s="381"/>
      <c r="BQ36" s="381"/>
      <c r="BR36" s="381"/>
      <c r="BS36" s="381"/>
      <c r="BT36" s="381"/>
      <c r="BU36" s="381"/>
      <c r="BV36" s="381"/>
      <c r="BW36" s="381"/>
      <c r="BX36" s="381"/>
      <c r="BY36" s="381"/>
      <c r="BZ36" s="381"/>
      <c r="CA36" s="381"/>
      <c r="CB36" s="381"/>
      <c r="CC36" s="381"/>
      <c r="CD36" s="381"/>
      <c r="CE36" s="381"/>
      <c r="CF36" s="381"/>
      <c r="CG36" s="381"/>
      <c r="CH36" s="381"/>
      <c r="CI36" s="381"/>
      <c r="CJ36" s="381"/>
      <c r="CK36" s="381"/>
      <c r="CL36" s="381"/>
      <c r="CM36" s="381"/>
      <c r="CN36" s="381"/>
      <c r="CO36" s="381"/>
      <c r="CP36" s="381"/>
      <c r="CQ36" s="381"/>
      <c r="CR36" s="381"/>
      <c r="CS36" s="381"/>
      <c r="CT36" s="381"/>
      <c r="CU36" s="381"/>
      <c r="CV36" s="381"/>
      <c r="CW36" s="381"/>
      <c r="CX36" s="381"/>
      <c r="CY36" s="381"/>
      <c r="CZ36" s="381"/>
      <c r="DA36" s="381"/>
      <c r="DB36" s="381"/>
      <c r="DC36" s="381"/>
      <c r="DD36" s="381"/>
      <c r="DE36" s="381"/>
      <c r="DF36" s="381"/>
      <c r="DG36" s="381"/>
      <c r="DH36" s="381"/>
      <c r="DI36" s="381"/>
      <c r="DJ36" s="381"/>
      <c r="DK36" s="381"/>
      <c r="DL36" s="381"/>
      <c r="DM36" s="381"/>
      <c r="DN36" s="381"/>
      <c r="DO36" s="381"/>
      <c r="DP36" s="381"/>
      <c r="DQ36" s="381"/>
      <c r="DR36" s="381"/>
      <c r="DS36" s="381"/>
      <c r="DT36" s="381"/>
      <c r="DU36" s="381"/>
      <c r="DV36" s="381"/>
      <c r="DW36" s="381"/>
      <c r="DX36" s="381"/>
      <c r="DY36" s="381"/>
      <c r="DZ36" s="381"/>
      <c r="EA36" s="381"/>
      <c r="EB36" s="381"/>
      <c r="EC36" s="381"/>
      <c r="ED36" s="381"/>
      <c r="EE36" s="381"/>
      <c r="EF36" s="381"/>
      <c r="EG36" s="381"/>
      <c r="EH36" s="381"/>
      <c r="EI36" s="381"/>
      <c r="EJ36" s="381"/>
      <c r="EK36" s="381"/>
      <c r="EL36" s="381"/>
      <c r="EM36" s="381"/>
      <c r="EN36" s="381"/>
      <c r="EO36" s="381"/>
      <c r="EP36" s="381"/>
      <c r="EQ36" s="381"/>
      <c r="ER36" s="381"/>
      <c r="ES36" s="381"/>
      <c r="ET36" s="381"/>
      <c r="EU36" s="381"/>
      <c r="EV36" s="381"/>
      <c r="EW36" s="381"/>
      <c r="EX36" s="381"/>
      <c r="EY36" s="381"/>
      <c r="EZ36" s="381"/>
      <c r="FA36" s="381"/>
      <c r="FB36" s="381"/>
      <c r="FC36" s="381"/>
      <c r="FD36" s="381"/>
      <c r="FE36" s="381"/>
      <c r="FF36" s="381"/>
      <c r="FG36" s="381"/>
      <c r="FH36" s="381"/>
      <c r="FI36" s="381"/>
      <c r="FJ36" s="381"/>
      <c r="FK36" s="381"/>
      <c r="FL36" s="381"/>
      <c r="FM36" s="381"/>
      <c r="FN36" s="381"/>
      <c r="FO36" s="381"/>
      <c r="FP36" s="381"/>
      <c r="FQ36" s="381"/>
      <c r="FR36" s="381"/>
      <c r="FS36" s="381"/>
      <c r="FT36" s="381"/>
      <c r="FU36" s="381"/>
      <c r="FV36" s="381"/>
      <c r="FW36" s="381"/>
      <c r="FX36" s="381"/>
      <c r="FY36" s="381"/>
      <c r="FZ36" s="381"/>
      <c r="GA36" s="381"/>
      <c r="GB36" s="381"/>
      <c r="GC36" s="381"/>
      <c r="GD36" s="381"/>
      <c r="GE36" s="381"/>
      <c r="GF36" s="381"/>
      <c r="GG36" s="381"/>
      <c r="GH36" s="381"/>
      <c r="GI36" s="381"/>
      <c r="GJ36" s="381"/>
      <c r="GK36" s="381"/>
      <c r="GL36" s="381"/>
      <c r="GM36" s="381"/>
      <c r="GN36" s="381"/>
      <c r="GO36" s="381"/>
      <c r="GP36" s="381"/>
      <c r="GQ36" s="381"/>
      <c r="GR36" s="381"/>
      <c r="GS36" s="381"/>
      <c r="GT36" s="381"/>
      <c r="GU36" s="381"/>
      <c r="GV36" s="381"/>
      <c r="GW36" s="381"/>
      <c r="GX36" s="381"/>
      <c r="GY36" s="381"/>
      <c r="GZ36" s="381"/>
      <c r="HA36" s="381"/>
      <c r="HB36" s="381"/>
      <c r="HC36" s="381"/>
      <c r="HD36" s="381"/>
      <c r="HE36" s="381"/>
      <c r="HF36" s="381"/>
      <c r="HG36" s="381"/>
      <c r="HH36" s="381"/>
      <c r="HI36" s="381"/>
      <c r="HJ36" s="381"/>
      <c r="HK36" s="381"/>
      <c r="HL36" s="381"/>
      <c r="HM36" s="381"/>
      <c r="HN36" s="381"/>
      <c r="HO36" s="381"/>
      <c r="HP36" s="381"/>
      <c r="HQ36" s="381"/>
      <c r="HR36" s="381"/>
      <c r="HS36" s="381"/>
      <c r="HT36" s="381"/>
      <c r="HU36" s="381"/>
      <c r="HV36" s="381"/>
      <c r="HW36" s="381"/>
      <c r="HX36" s="381"/>
      <c r="HY36" s="381"/>
      <c r="HZ36" s="381"/>
      <c r="IA36" s="381"/>
      <c r="IB36" s="381"/>
      <c r="IC36" s="381"/>
      <c r="ID36" s="381"/>
      <c r="IE36" s="381"/>
      <c r="IF36" s="381"/>
      <c r="IG36" s="381"/>
      <c r="IH36" s="381"/>
      <c r="II36" s="381"/>
      <c r="IJ36" s="381"/>
      <c r="IK36" s="381"/>
      <c r="IL36" s="381"/>
      <c r="IM36" s="381"/>
      <c r="IN36" s="381"/>
      <c r="IO36" s="381"/>
      <c r="IP36" s="381"/>
      <c r="IQ36" s="381"/>
      <c r="IR36" s="381"/>
      <c r="IS36" s="381"/>
      <c r="IT36" s="381"/>
      <c r="IU36" s="381"/>
      <c r="IV36" s="381"/>
      <c r="IW36" s="381"/>
      <c r="IX36" s="381"/>
      <c r="IY36" s="381"/>
      <c r="IZ36" s="381"/>
      <c r="JA36" s="381"/>
      <c r="JB36" s="381"/>
      <c r="JC36" s="381"/>
      <c r="JD36" s="381"/>
      <c r="JE36" s="381"/>
      <c r="JF36" s="381"/>
      <c r="JG36" s="381"/>
      <c r="JH36" s="381"/>
      <c r="JI36" s="381"/>
      <c r="JJ36" s="381"/>
      <c r="JK36" s="381"/>
      <c r="JL36" s="380"/>
      <c r="JM36" s="380"/>
      <c r="JN36" s="380"/>
      <c r="JO36" s="380"/>
      <c r="JP36" s="380"/>
      <c r="JQ36" s="380"/>
      <c r="JR36" s="380"/>
      <c r="JS36" s="380"/>
      <c r="JT36" s="380"/>
      <c r="JU36" s="380"/>
      <c r="JV36" s="380"/>
      <c r="JW36" s="380"/>
      <c r="JX36" s="380"/>
      <c r="JY36" s="380"/>
      <c r="JZ36" s="380"/>
      <c r="KA36" s="380"/>
      <c r="KB36" s="380"/>
      <c r="KC36" s="380"/>
      <c r="KD36" s="380"/>
      <c r="KE36" s="380"/>
      <c r="KF36" s="380"/>
      <c r="KG36" s="380"/>
    </row>
    <row r="37" spans="2:293" ht="44.1" customHeight="1">
      <c r="B37" s="387"/>
      <c r="C37" s="390" t="s">
        <v>1171</v>
      </c>
      <c r="D37" s="390" t="s">
        <v>826</v>
      </c>
      <c r="E37" s="390" t="s">
        <v>1172</v>
      </c>
      <c r="F37" s="387" t="s">
        <v>2212</v>
      </c>
      <c r="G37" s="387"/>
      <c r="H37" s="387"/>
      <c r="I37" s="387"/>
      <c r="J37" s="387"/>
      <c r="K37" s="387"/>
      <c r="L37" s="387"/>
      <c r="M37" s="387"/>
      <c r="N37" s="387"/>
      <c r="O37" s="387"/>
      <c r="P37" s="381"/>
      <c r="Q37" s="381"/>
      <c r="R37" s="381"/>
      <c r="S37" s="381"/>
      <c r="T37" s="381"/>
      <c r="U37" s="381"/>
      <c r="V37" s="381"/>
      <c r="W37" s="381"/>
      <c r="X37" s="381"/>
      <c r="Y37" s="381"/>
      <c r="Z37" s="381"/>
      <c r="AA37" s="381"/>
      <c r="AB37" s="381"/>
      <c r="AC37" s="381"/>
      <c r="AD37" s="381"/>
      <c r="AE37" s="381"/>
      <c r="AF37" s="381"/>
      <c r="AG37" s="381"/>
      <c r="AH37" s="381"/>
      <c r="AI37" s="381"/>
      <c r="AJ37" s="381"/>
      <c r="AK37" s="381"/>
      <c r="AL37" s="381"/>
      <c r="AM37" s="381"/>
      <c r="AN37" s="381"/>
      <c r="AO37" s="381"/>
      <c r="AP37" s="381"/>
      <c r="AQ37" s="381"/>
      <c r="AR37" s="381"/>
      <c r="AS37" s="381"/>
      <c r="AT37" s="381"/>
      <c r="AU37" s="381"/>
      <c r="AV37" s="381"/>
      <c r="AW37" s="381"/>
      <c r="AX37" s="381"/>
      <c r="AY37" s="381"/>
      <c r="AZ37" s="381"/>
      <c r="BA37" s="381"/>
      <c r="BB37" s="381"/>
      <c r="BC37" s="381"/>
      <c r="BD37" s="381"/>
      <c r="BE37" s="381"/>
      <c r="BF37" s="381"/>
      <c r="BG37" s="381"/>
      <c r="BH37" s="381"/>
      <c r="BI37" s="381"/>
      <c r="BJ37" s="381"/>
      <c r="BK37" s="381"/>
      <c r="BL37" s="381"/>
      <c r="BM37" s="381"/>
      <c r="BN37" s="381"/>
      <c r="BO37" s="381"/>
      <c r="BP37" s="381"/>
      <c r="BQ37" s="381"/>
      <c r="BR37" s="381"/>
      <c r="BS37" s="381"/>
      <c r="BT37" s="381"/>
      <c r="BU37" s="381"/>
      <c r="BV37" s="381"/>
      <c r="BW37" s="381"/>
      <c r="BX37" s="381"/>
      <c r="BY37" s="381"/>
      <c r="BZ37" s="381"/>
      <c r="CA37" s="381"/>
      <c r="CB37" s="381"/>
      <c r="CC37" s="381"/>
      <c r="CD37" s="381"/>
      <c r="CE37" s="381"/>
      <c r="CF37" s="381"/>
      <c r="CG37" s="381"/>
      <c r="CH37" s="381"/>
      <c r="CI37" s="381"/>
      <c r="CJ37" s="381"/>
      <c r="CK37" s="381"/>
      <c r="CL37" s="381"/>
      <c r="CM37" s="381"/>
      <c r="CN37" s="381"/>
      <c r="CO37" s="381"/>
      <c r="CP37" s="381"/>
      <c r="CQ37" s="381"/>
      <c r="CR37" s="381"/>
      <c r="CS37" s="381"/>
      <c r="CT37" s="381"/>
      <c r="CU37" s="381"/>
      <c r="CV37" s="381"/>
      <c r="CW37" s="381"/>
      <c r="CX37" s="381"/>
      <c r="CY37" s="381"/>
      <c r="CZ37" s="381"/>
      <c r="DA37" s="381"/>
      <c r="DB37" s="381"/>
      <c r="DC37" s="381"/>
      <c r="DD37" s="381"/>
      <c r="DE37" s="381"/>
      <c r="DF37" s="381"/>
      <c r="DG37" s="381"/>
      <c r="DH37" s="381"/>
      <c r="DI37" s="381"/>
      <c r="DJ37" s="381"/>
      <c r="DK37" s="381"/>
      <c r="DL37" s="381"/>
      <c r="DM37" s="381"/>
      <c r="DN37" s="381"/>
      <c r="DO37" s="381"/>
      <c r="DP37" s="381"/>
      <c r="DQ37" s="381"/>
      <c r="DR37" s="381"/>
      <c r="DS37" s="381"/>
      <c r="DT37" s="381"/>
      <c r="DU37" s="381"/>
      <c r="DV37" s="381"/>
      <c r="DW37" s="381"/>
      <c r="DX37" s="381"/>
      <c r="DY37" s="381"/>
      <c r="DZ37" s="381"/>
      <c r="EA37" s="381"/>
      <c r="EB37" s="381"/>
      <c r="EC37" s="381"/>
      <c r="ED37" s="381"/>
      <c r="EE37" s="381"/>
      <c r="EF37" s="381"/>
      <c r="EG37" s="381"/>
      <c r="EH37" s="381"/>
      <c r="EI37" s="381"/>
      <c r="EJ37" s="381"/>
      <c r="EK37" s="381"/>
      <c r="EL37" s="381"/>
      <c r="EM37" s="381"/>
      <c r="EN37" s="381"/>
      <c r="EO37" s="381"/>
      <c r="EP37" s="381"/>
      <c r="EQ37" s="381"/>
      <c r="ER37" s="381"/>
      <c r="ES37" s="381"/>
      <c r="ET37" s="381"/>
      <c r="EU37" s="381"/>
      <c r="EV37" s="381"/>
      <c r="EW37" s="381"/>
      <c r="EX37" s="381"/>
      <c r="EY37" s="381"/>
      <c r="EZ37" s="381"/>
      <c r="FA37" s="381"/>
      <c r="FB37" s="381"/>
      <c r="FC37" s="381"/>
      <c r="FD37" s="381"/>
      <c r="FE37" s="381"/>
      <c r="FF37" s="381"/>
      <c r="FG37" s="381"/>
      <c r="FH37" s="381"/>
      <c r="FI37" s="381"/>
      <c r="FJ37" s="381"/>
      <c r="FK37" s="381"/>
      <c r="FL37" s="381"/>
      <c r="FM37" s="381"/>
      <c r="FN37" s="381"/>
      <c r="FO37" s="381"/>
      <c r="FP37" s="381"/>
      <c r="FQ37" s="381"/>
      <c r="FR37" s="381"/>
      <c r="FS37" s="381"/>
      <c r="FT37" s="381"/>
      <c r="FU37" s="381"/>
      <c r="FV37" s="381"/>
      <c r="FW37" s="381"/>
      <c r="FX37" s="381"/>
      <c r="FY37" s="381"/>
      <c r="FZ37" s="381"/>
      <c r="GA37" s="381"/>
      <c r="GB37" s="381"/>
      <c r="GC37" s="381"/>
      <c r="GD37" s="381"/>
      <c r="GE37" s="381"/>
      <c r="GF37" s="381"/>
      <c r="GG37" s="381"/>
      <c r="GH37" s="381"/>
      <c r="GI37" s="381"/>
      <c r="GJ37" s="381"/>
      <c r="GK37" s="381"/>
      <c r="GL37" s="381"/>
      <c r="GM37" s="381"/>
      <c r="GN37" s="381"/>
      <c r="GO37" s="381"/>
      <c r="GP37" s="381"/>
      <c r="GQ37" s="381"/>
      <c r="GR37" s="381"/>
      <c r="GS37" s="381"/>
      <c r="GT37" s="381"/>
      <c r="GU37" s="381"/>
      <c r="GV37" s="381"/>
      <c r="GW37" s="381"/>
      <c r="GX37" s="381"/>
      <c r="GY37" s="381"/>
      <c r="GZ37" s="381"/>
      <c r="HA37" s="381"/>
      <c r="HB37" s="381"/>
      <c r="HC37" s="381"/>
      <c r="HD37" s="381"/>
      <c r="HE37" s="381"/>
      <c r="HF37" s="381"/>
      <c r="HG37" s="381"/>
      <c r="HH37" s="381"/>
      <c r="HI37" s="381"/>
      <c r="HJ37" s="381"/>
      <c r="HK37" s="381"/>
      <c r="HL37" s="381"/>
      <c r="HM37" s="381"/>
      <c r="HN37" s="381"/>
      <c r="HO37" s="381"/>
      <c r="HP37" s="381"/>
      <c r="HQ37" s="381"/>
      <c r="HR37" s="381"/>
      <c r="HS37" s="381"/>
      <c r="HT37" s="381"/>
      <c r="HU37" s="381"/>
      <c r="HV37" s="381"/>
      <c r="HW37" s="381"/>
      <c r="HX37" s="381"/>
      <c r="HY37" s="381"/>
      <c r="HZ37" s="381"/>
      <c r="IA37" s="381"/>
      <c r="IB37" s="381"/>
      <c r="IC37" s="381"/>
      <c r="ID37" s="381"/>
      <c r="IE37" s="381"/>
      <c r="IF37" s="381"/>
      <c r="IG37" s="381"/>
      <c r="IH37" s="381"/>
      <c r="II37" s="381"/>
      <c r="IJ37" s="381"/>
      <c r="IK37" s="381"/>
      <c r="IL37" s="381"/>
      <c r="IM37" s="381"/>
      <c r="IN37" s="381"/>
      <c r="IO37" s="381"/>
      <c r="IP37" s="381"/>
      <c r="IQ37" s="381"/>
      <c r="IR37" s="381"/>
      <c r="IS37" s="381"/>
      <c r="IT37" s="381"/>
      <c r="IU37" s="381"/>
      <c r="IV37" s="381"/>
      <c r="IW37" s="381"/>
      <c r="IX37" s="381"/>
      <c r="IY37" s="381"/>
      <c r="IZ37" s="381"/>
      <c r="JA37" s="381"/>
      <c r="JB37" s="381"/>
      <c r="JC37" s="381"/>
      <c r="JD37" s="381"/>
      <c r="JE37" s="381"/>
      <c r="JF37" s="381"/>
      <c r="JG37" s="381"/>
      <c r="JH37" s="381"/>
      <c r="JI37" s="381"/>
      <c r="JJ37" s="381"/>
      <c r="JK37" s="381"/>
      <c r="JL37" s="380"/>
      <c r="JM37" s="380"/>
      <c r="JN37" s="380"/>
      <c r="JO37" s="380"/>
      <c r="JP37" s="380"/>
      <c r="JQ37" s="380"/>
      <c r="JR37" s="380"/>
      <c r="JS37" s="380"/>
      <c r="JT37" s="380"/>
      <c r="JU37" s="380"/>
      <c r="JV37" s="380"/>
      <c r="JW37" s="380"/>
      <c r="JX37" s="380"/>
      <c r="JY37" s="380"/>
      <c r="JZ37" s="380"/>
      <c r="KA37" s="380"/>
      <c r="KB37" s="380"/>
      <c r="KC37" s="380"/>
      <c r="KD37" s="380"/>
      <c r="KE37" s="380"/>
      <c r="KF37" s="380"/>
      <c r="KG37" s="380"/>
    </row>
    <row r="38" spans="2:293" ht="44.1" customHeight="1">
      <c r="B38" s="387"/>
      <c r="C38" s="390" t="s">
        <v>1173</v>
      </c>
      <c r="D38" s="390" t="s">
        <v>826</v>
      </c>
      <c r="E38" s="423" t="s">
        <v>1174</v>
      </c>
      <c r="F38" s="387" t="s">
        <v>2212</v>
      </c>
      <c r="G38" s="387"/>
      <c r="H38" s="387"/>
      <c r="I38" s="387"/>
      <c r="J38" s="387"/>
      <c r="K38" s="387"/>
      <c r="L38" s="387"/>
      <c r="M38" s="387"/>
      <c r="N38" s="387"/>
      <c r="O38" s="387"/>
      <c r="P38" s="381"/>
      <c r="Q38" s="381"/>
      <c r="R38" s="381"/>
      <c r="S38" s="381"/>
      <c r="T38" s="381"/>
      <c r="U38" s="381"/>
      <c r="V38" s="381"/>
      <c r="W38" s="381"/>
      <c r="X38" s="381"/>
      <c r="Y38" s="381"/>
      <c r="Z38" s="381"/>
      <c r="AA38" s="381"/>
      <c r="AB38" s="381"/>
      <c r="AC38" s="381"/>
      <c r="AD38" s="381"/>
      <c r="AE38" s="381"/>
      <c r="AF38" s="381"/>
      <c r="AG38" s="381"/>
      <c r="AH38" s="381"/>
      <c r="AI38" s="381"/>
      <c r="AJ38" s="381"/>
      <c r="AK38" s="381"/>
      <c r="AL38" s="381"/>
      <c r="AM38" s="381"/>
      <c r="AN38" s="381"/>
      <c r="AO38" s="381"/>
      <c r="AP38" s="381"/>
      <c r="AQ38" s="381"/>
      <c r="AR38" s="381"/>
      <c r="AS38" s="381"/>
      <c r="AT38" s="381"/>
      <c r="AU38" s="381"/>
      <c r="AV38" s="381"/>
      <c r="AW38" s="381"/>
      <c r="AX38" s="381"/>
      <c r="AY38" s="381"/>
      <c r="AZ38" s="381"/>
      <c r="BA38" s="381"/>
      <c r="BB38" s="381"/>
      <c r="BC38" s="381"/>
      <c r="BD38" s="381"/>
      <c r="BE38" s="381"/>
      <c r="BF38" s="381"/>
      <c r="BG38" s="381"/>
      <c r="BH38" s="381"/>
      <c r="BI38" s="381"/>
      <c r="BJ38" s="381"/>
      <c r="BK38" s="381"/>
      <c r="BL38" s="381"/>
      <c r="BM38" s="381"/>
      <c r="BN38" s="381"/>
      <c r="BO38" s="381"/>
      <c r="BP38" s="381"/>
      <c r="BQ38" s="381"/>
      <c r="BR38" s="381"/>
      <c r="BS38" s="381"/>
      <c r="BT38" s="381"/>
      <c r="BU38" s="381"/>
      <c r="BV38" s="381"/>
      <c r="BW38" s="381"/>
      <c r="BX38" s="381"/>
      <c r="BY38" s="381"/>
      <c r="BZ38" s="381"/>
      <c r="CA38" s="381"/>
      <c r="CB38" s="381"/>
      <c r="CC38" s="381"/>
      <c r="CD38" s="381"/>
      <c r="CE38" s="381"/>
      <c r="CF38" s="381"/>
      <c r="CG38" s="381"/>
      <c r="CH38" s="381"/>
      <c r="CI38" s="381"/>
      <c r="CJ38" s="381"/>
      <c r="CK38" s="381"/>
      <c r="CL38" s="381"/>
      <c r="CM38" s="381"/>
      <c r="CN38" s="381"/>
      <c r="CO38" s="381"/>
      <c r="CP38" s="381"/>
      <c r="CQ38" s="381"/>
      <c r="CR38" s="381"/>
      <c r="CS38" s="381"/>
      <c r="CT38" s="381"/>
      <c r="CU38" s="381"/>
      <c r="CV38" s="381"/>
      <c r="CW38" s="381"/>
      <c r="CX38" s="381"/>
      <c r="CY38" s="381"/>
      <c r="CZ38" s="381"/>
      <c r="DA38" s="381"/>
      <c r="DB38" s="381"/>
      <c r="DC38" s="381"/>
      <c r="DD38" s="381"/>
      <c r="DE38" s="381"/>
      <c r="DF38" s="381"/>
      <c r="DG38" s="381"/>
      <c r="DH38" s="381"/>
      <c r="DI38" s="381"/>
      <c r="DJ38" s="381"/>
      <c r="DK38" s="381"/>
      <c r="DL38" s="381"/>
      <c r="DM38" s="381"/>
      <c r="DN38" s="381"/>
      <c r="DO38" s="381"/>
      <c r="DP38" s="381"/>
      <c r="DQ38" s="381"/>
      <c r="DR38" s="381"/>
      <c r="DS38" s="381"/>
      <c r="DT38" s="381"/>
      <c r="DU38" s="381"/>
      <c r="DV38" s="381"/>
      <c r="DW38" s="381"/>
      <c r="DX38" s="381"/>
      <c r="DY38" s="381"/>
      <c r="DZ38" s="381"/>
      <c r="EA38" s="381"/>
      <c r="EB38" s="381"/>
      <c r="EC38" s="381"/>
      <c r="ED38" s="381"/>
      <c r="EE38" s="381"/>
      <c r="EF38" s="381"/>
      <c r="EG38" s="381"/>
      <c r="EH38" s="381"/>
      <c r="EI38" s="381"/>
      <c r="EJ38" s="381"/>
      <c r="EK38" s="381"/>
      <c r="EL38" s="381"/>
      <c r="EM38" s="381"/>
      <c r="EN38" s="381"/>
      <c r="EO38" s="381"/>
      <c r="EP38" s="381"/>
      <c r="EQ38" s="381"/>
      <c r="ER38" s="381"/>
      <c r="ES38" s="381"/>
      <c r="ET38" s="381"/>
      <c r="EU38" s="381"/>
      <c r="EV38" s="381"/>
      <c r="EW38" s="381"/>
      <c r="EX38" s="381"/>
      <c r="EY38" s="381"/>
      <c r="EZ38" s="381"/>
      <c r="FA38" s="381"/>
      <c r="FB38" s="381"/>
      <c r="FC38" s="381"/>
      <c r="FD38" s="381"/>
      <c r="FE38" s="381"/>
      <c r="FF38" s="381"/>
      <c r="FG38" s="381"/>
      <c r="FH38" s="381"/>
      <c r="FI38" s="381"/>
      <c r="FJ38" s="381"/>
      <c r="FK38" s="381"/>
      <c r="FL38" s="381"/>
      <c r="FM38" s="381"/>
      <c r="FN38" s="381"/>
      <c r="FO38" s="381"/>
      <c r="FP38" s="381"/>
      <c r="FQ38" s="381"/>
      <c r="FR38" s="381"/>
      <c r="FS38" s="381"/>
      <c r="FT38" s="381"/>
      <c r="FU38" s="381"/>
      <c r="FV38" s="381"/>
      <c r="FW38" s="381"/>
      <c r="FX38" s="381"/>
      <c r="FY38" s="381"/>
      <c r="FZ38" s="381"/>
      <c r="GA38" s="381"/>
      <c r="GB38" s="381"/>
      <c r="GC38" s="381"/>
      <c r="GD38" s="381"/>
      <c r="GE38" s="381"/>
      <c r="GF38" s="381"/>
      <c r="GG38" s="381"/>
      <c r="GH38" s="381"/>
      <c r="GI38" s="381"/>
      <c r="GJ38" s="381"/>
      <c r="GK38" s="381"/>
      <c r="GL38" s="381"/>
      <c r="GM38" s="381"/>
      <c r="GN38" s="381"/>
      <c r="GO38" s="381"/>
      <c r="GP38" s="381"/>
      <c r="GQ38" s="381"/>
      <c r="GR38" s="381"/>
      <c r="GS38" s="381"/>
      <c r="GT38" s="381"/>
      <c r="GU38" s="381"/>
      <c r="GV38" s="381"/>
      <c r="GW38" s="381"/>
      <c r="GX38" s="381"/>
      <c r="GY38" s="381"/>
      <c r="GZ38" s="381"/>
      <c r="HA38" s="381"/>
      <c r="HB38" s="381"/>
      <c r="HC38" s="381"/>
      <c r="HD38" s="381"/>
      <c r="HE38" s="381"/>
      <c r="HF38" s="381"/>
      <c r="HG38" s="381"/>
      <c r="HH38" s="381"/>
      <c r="HI38" s="381"/>
      <c r="HJ38" s="381"/>
      <c r="HK38" s="381"/>
      <c r="HL38" s="381"/>
      <c r="HM38" s="381"/>
      <c r="HN38" s="381"/>
      <c r="HO38" s="381"/>
      <c r="HP38" s="381"/>
      <c r="HQ38" s="381"/>
      <c r="HR38" s="381"/>
      <c r="HS38" s="381"/>
      <c r="HT38" s="381"/>
      <c r="HU38" s="381"/>
      <c r="HV38" s="381"/>
      <c r="HW38" s="381"/>
      <c r="HX38" s="381"/>
      <c r="HY38" s="381"/>
      <c r="HZ38" s="381"/>
      <c r="IA38" s="381"/>
      <c r="IB38" s="381"/>
      <c r="IC38" s="381"/>
      <c r="ID38" s="381"/>
      <c r="IE38" s="381"/>
      <c r="IF38" s="381"/>
      <c r="IG38" s="381"/>
      <c r="IH38" s="381"/>
      <c r="II38" s="381"/>
      <c r="IJ38" s="381"/>
      <c r="IK38" s="381"/>
      <c r="IL38" s="381"/>
      <c r="IM38" s="381"/>
      <c r="IN38" s="381"/>
      <c r="IO38" s="381"/>
      <c r="IP38" s="381"/>
      <c r="IQ38" s="381"/>
      <c r="IR38" s="381"/>
      <c r="IS38" s="381"/>
      <c r="IT38" s="381"/>
      <c r="IU38" s="381"/>
      <c r="IV38" s="381"/>
      <c r="IW38" s="381"/>
      <c r="IX38" s="381"/>
      <c r="IY38" s="381"/>
      <c r="IZ38" s="381"/>
      <c r="JA38" s="381"/>
      <c r="JB38" s="381"/>
      <c r="JC38" s="381"/>
      <c r="JD38" s="381"/>
      <c r="JE38" s="381"/>
      <c r="JF38" s="381"/>
      <c r="JG38" s="381"/>
      <c r="JH38" s="381"/>
      <c r="JI38" s="381"/>
      <c r="JJ38" s="381"/>
      <c r="JK38" s="381"/>
      <c r="JL38" s="380"/>
      <c r="JM38" s="380"/>
      <c r="JN38" s="380"/>
      <c r="JO38" s="380"/>
      <c r="JP38" s="380"/>
      <c r="JQ38" s="380"/>
      <c r="JR38" s="380"/>
      <c r="JS38" s="380"/>
      <c r="JT38" s="380"/>
      <c r="JU38" s="380"/>
      <c r="JV38" s="380"/>
      <c r="JW38" s="380"/>
      <c r="JX38" s="380"/>
      <c r="JY38" s="380"/>
      <c r="JZ38" s="380"/>
      <c r="KA38" s="380"/>
      <c r="KB38" s="380"/>
      <c r="KC38" s="380"/>
      <c r="KD38" s="380"/>
      <c r="KE38" s="380"/>
      <c r="KF38" s="380"/>
      <c r="KG38" s="380"/>
    </row>
    <row r="39" spans="2:293" ht="44.1" customHeight="1">
      <c r="B39" s="387"/>
      <c r="C39" s="390" t="s">
        <v>1175</v>
      </c>
      <c r="D39" s="390" t="s">
        <v>826</v>
      </c>
      <c r="E39" s="390" t="s">
        <v>1176</v>
      </c>
      <c r="F39" s="387"/>
      <c r="G39" s="387"/>
      <c r="H39" s="387"/>
      <c r="I39" s="387"/>
      <c r="J39" s="387"/>
      <c r="K39" s="387"/>
      <c r="L39" s="387"/>
      <c r="M39" s="387"/>
      <c r="N39" s="387"/>
      <c r="O39" s="387"/>
      <c r="P39" s="381"/>
      <c r="Q39" s="381"/>
      <c r="R39" s="381"/>
      <c r="S39" s="381"/>
      <c r="T39" s="381"/>
      <c r="U39" s="381"/>
      <c r="V39" s="381"/>
      <c r="W39" s="381"/>
      <c r="X39" s="381"/>
      <c r="Y39" s="381"/>
      <c r="Z39" s="381"/>
      <c r="AA39" s="381"/>
      <c r="AB39" s="381"/>
      <c r="AC39" s="381"/>
      <c r="AD39" s="381"/>
      <c r="AE39" s="381"/>
      <c r="AF39" s="381"/>
      <c r="AG39" s="381"/>
      <c r="AH39" s="381"/>
      <c r="AI39" s="381"/>
      <c r="AJ39" s="381"/>
      <c r="AK39" s="381"/>
      <c r="AL39" s="381"/>
      <c r="AM39" s="381"/>
      <c r="AN39" s="381"/>
      <c r="AO39" s="381"/>
      <c r="AP39" s="381"/>
      <c r="AQ39" s="381"/>
      <c r="AR39" s="381"/>
      <c r="AS39" s="381"/>
      <c r="AT39" s="381"/>
      <c r="AU39" s="381"/>
      <c r="AV39" s="381"/>
      <c r="AW39" s="381"/>
      <c r="AX39" s="381"/>
      <c r="AY39" s="381"/>
      <c r="AZ39" s="381"/>
      <c r="BA39" s="381"/>
      <c r="BB39" s="381"/>
      <c r="BC39" s="381"/>
      <c r="BD39" s="381"/>
      <c r="BE39" s="381"/>
      <c r="BF39" s="381"/>
      <c r="BG39" s="381"/>
      <c r="BH39" s="381"/>
      <c r="BI39" s="381"/>
      <c r="BJ39" s="381"/>
      <c r="BK39" s="381"/>
      <c r="BL39" s="381"/>
      <c r="BM39" s="381"/>
      <c r="BN39" s="381"/>
      <c r="BO39" s="381"/>
      <c r="BP39" s="381"/>
      <c r="BQ39" s="381"/>
      <c r="BR39" s="381"/>
      <c r="BS39" s="381"/>
      <c r="BT39" s="381"/>
      <c r="BU39" s="381"/>
      <c r="BV39" s="381"/>
      <c r="BW39" s="381"/>
      <c r="BX39" s="381"/>
      <c r="BY39" s="381"/>
      <c r="BZ39" s="381"/>
      <c r="CA39" s="381"/>
      <c r="CB39" s="381"/>
      <c r="CC39" s="381"/>
      <c r="CD39" s="381"/>
      <c r="CE39" s="381"/>
      <c r="CF39" s="381"/>
      <c r="CG39" s="381"/>
      <c r="CH39" s="381"/>
      <c r="CI39" s="381"/>
      <c r="CJ39" s="381"/>
      <c r="CK39" s="381"/>
      <c r="CL39" s="381"/>
      <c r="CM39" s="381"/>
      <c r="CN39" s="381"/>
      <c r="CO39" s="381"/>
      <c r="CP39" s="381"/>
      <c r="CQ39" s="381"/>
      <c r="CR39" s="381"/>
      <c r="CS39" s="381"/>
      <c r="CT39" s="381"/>
      <c r="CU39" s="381"/>
      <c r="CV39" s="381"/>
      <c r="CW39" s="381"/>
      <c r="CX39" s="381"/>
      <c r="CY39" s="381"/>
      <c r="CZ39" s="381"/>
      <c r="DA39" s="381"/>
      <c r="DB39" s="381"/>
      <c r="DC39" s="381"/>
      <c r="DD39" s="381"/>
      <c r="DE39" s="381"/>
      <c r="DF39" s="381"/>
      <c r="DG39" s="381"/>
      <c r="DH39" s="381"/>
      <c r="DI39" s="381"/>
      <c r="DJ39" s="381"/>
      <c r="DK39" s="381"/>
      <c r="DL39" s="381"/>
      <c r="DM39" s="381"/>
      <c r="DN39" s="381"/>
      <c r="DO39" s="381"/>
      <c r="DP39" s="381"/>
      <c r="DQ39" s="381"/>
      <c r="DR39" s="381"/>
      <c r="DS39" s="381"/>
      <c r="DT39" s="381"/>
      <c r="DU39" s="381"/>
      <c r="DV39" s="381"/>
      <c r="DW39" s="381"/>
      <c r="DX39" s="381"/>
      <c r="DY39" s="381"/>
      <c r="DZ39" s="381"/>
      <c r="EA39" s="381"/>
      <c r="EB39" s="381"/>
      <c r="EC39" s="381"/>
      <c r="ED39" s="381"/>
      <c r="EE39" s="381"/>
      <c r="EF39" s="381"/>
      <c r="EG39" s="381"/>
      <c r="EH39" s="381"/>
      <c r="EI39" s="381"/>
      <c r="EJ39" s="381"/>
      <c r="EK39" s="381"/>
      <c r="EL39" s="381"/>
      <c r="EM39" s="381"/>
      <c r="EN39" s="381"/>
      <c r="EO39" s="381"/>
      <c r="EP39" s="381"/>
      <c r="EQ39" s="381"/>
      <c r="ER39" s="381"/>
      <c r="ES39" s="381"/>
      <c r="ET39" s="381"/>
      <c r="EU39" s="381"/>
      <c r="EV39" s="381"/>
      <c r="EW39" s="381"/>
      <c r="EX39" s="381"/>
      <c r="EY39" s="381"/>
      <c r="EZ39" s="381"/>
      <c r="FA39" s="381"/>
      <c r="FB39" s="381"/>
      <c r="FC39" s="381"/>
      <c r="FD39" s="381"/>
      <c r="FE39" s="381"/>
      <c r="FF39" s="381"/>
      <c r="FG39" s="381"/>
      <c r="FH39" s="381"/>
      <c r="FI39" s="381"/>
      <c r="FJ39" s="381"/>
      <c r="FK39" s="381"/>
      <c r="FL39" s="381"/>
      <c r="FM39" s="381"/>
      <c r="FN39" s="381"/>
      <c r="FO39" s="381"/>
      <c r="FP39" s="381"/>
      <c r="FQ39" s="381"/>
      <c r="FR39" s="381"/>
      <c r="FS39" s="381"/>
      <c r="FT39" s="381"/>
      <c r="FU39" s="381"/>
      <c r="FV39" s="381"/>
      <c r="FW39" s="381"/>
      <c r="FX39" s="381"/>
      <c r="FY39" s="381"/>
      <c r="FZ39" s="381"/>
      <c r="GA39" s="381"/>
      <c r="GB39" s="381"/>
      <c r="GC39" s="381"/>
      <c r="GD39" s="381"/>
      <c r="GE39" s="381"/>
      <c r="GF39" s="381"/>
      <c r="GG39" s="381"/>
      <c r="GH39" s="381"/>
      <c r="GI39" s="381"/>
      <c r="GJ39" s="381"/>
      <c r="GK39" s="381"/>
      <c r="GL39" s="381"/>
      <c r="GM39" s="381"/>
      <c r="GN39" s="381"/>
      <c r="GO39" s="381"/>
      <c r="GP39" s="381"/>
      <c r="GQ39" s="381"/>
      <c r="GR39" s="381"/>
      <c r="GS39" s="381"/>
      <c r="GT39" s="381"/>
      <c r="GU39" s="381"/>
      <c r="GV39" s="381"/>
      <c r="GW39" s="381"/>
      <c r="GX39" s="381"/>
      <c r="GY39" s="381"/>
      <c r="GZ39" s="381"/>
      <c r="HA39" s="381"/>
      <c r="HB39" s="381"/>
      <c r="HC39" s="381"/>
      <c r="HD39" s="381"/>
      <c r="HE39" s="381"/>
      <c r="HF39" s="381"/>
      <c r="HG39" s="381"/>
      <c r="HH39" s="381"/>
      <c r="HI39" s="381"/>
      <c r="HJ39" s="381"/>
      <c r="HK39" s="381"/>
      <c r="HL39" s="381"/>
      <c r="HM39" s="381"/>
      <c r="HN39" s="381"/>
      <c r="HO39" s="381"/>
      <c r="HP39" s="381"/>
      <c r="HQ39" s="381"/>
      <c r="HR39" s="381"/>
      <c r="HS39" s="381"/>
      <c r="HT39" s="381"/>
      <c r="HU39" s="381"/>
      <c r="HV39" s="381"/>
      <c r="HW39" s="381"/>
      <c r="HX39" s="381"/>
      <c r="HY39" s="381"/>
      <c r="HZ39" s="381"/>
      <c r="IA39" s="381"/>
      <c r="IB39" s="381"/>
      <c r="IC39" s="381"/>
      <c r="ID39" s="381"/>
      <c r="IE39" s="381"/>
      <c r="IF39" s="381"/>
      <c r="IG39" s="381"/>
      <c r="IH39" s="381"/>
      <c r="II39" s="381"/>
      <c r="IJ39" s="381"/>
      <c r="IK39" s="381"/>
      <c r="IL39" s="381"/>
      <c r="IM39" s="381"/>
      <c r="IN39" s="381"/>
      <c r="IO39" s="381"/>
      <c r="IP39" s="381"/>
      <c r="IQ39" s="381"/>
      <c r="IR39" s="381"/>
      <c r="IS39" s="381"/>
      <c r="IT39" s="381"/>
      <c r="IU39" s="381"/>
      <c r="IV39" s="381"/>
      <c r="IW39" s="381"/>
      <c r="IX39" s="381"/>
      <c r="IY39" s="381"/>
      <c r="IZ39" s="381"/>
      <c r="JA39" s="381"/>
      <c r="JB39" s="381"/>
      <c r="JC39" s="381"/>
      <c r="JD39" s="381"/>
      <c r="JE39" s="381"/>
      <c r="JF39" s="381"/>
      <c r="JG39" s="381"/>
      <c r="JH39" s="381"/>
      <c r="JI39" s="381"/>
      <c r="JJ39" s="381"/>
      <c r="JK39" s="381"/>
      <c r="JL39" s="380"/>
      <c r="JM39" s="380"/>
      <c r="JN39" s="380"/>
      <c r="JO39" s="380"/>
      <c r="JP39" s="380"/>
      <c r="JQ39" s="380"/>
      <c r="JR39" s="380"/>
      <c r="JS39" s="380"/>
      <c r="JT39" s="380"/>
      <c r="JU39" s="380"/>
      <c r="JV39" s="380"/>
      <c r="JW39" s="380"/>
      <c r="JX39" s="380"/>
      <c r="JY39" s="380"/>
      <c r="JZ39" s="380"/>
      <c r="KA39" s="380"/>
      <c r="KB39" s="380"/>
      <c r="KC39" s="380"/>
      <c r="KD39" s="380"/>
      <c r="KE39" s="380"/>
      <c r="KF39" s="380"/>
      <c r="KG39" s="380"/>
    </row>
    <row r="40" spans="2:293" ht="60.6" customHeight="1">
      <c r="B40" s="387"/>
      <c r="C40" s="390" t="s">
        <v>1228</v>
      </c>
      <c r="D40" s="390" t="s">
        <v>826</v>
      </c>
      <c r="E40" s="390" t="s">
        <v>1229</v>
      </c>
      <c r="F40" s="387"/>
      <c r="G40" s="387"/>
      <c r="H40" s="387" t="s">
        <v>2252</v>
      </c>
      <c r="I40" s="387"/>
      <c r="J40" s="387"/>
      <c r="K40" s="387"/>
      <c r="L40" s="387"/>
      <c r="M40" s="387"/>
      <c r="N40" s="387"/>
      <c r="O40" s="387"/>
      <c r="P40" s="381"/>
      <c r="Q40" s="381"/>
      <c r="R40" s="381"/>
      <c r="S40" s="381"/>
      <c r="T40" s="381"/>
      <c r="U40" s="381"/>
      <c r="V40" s="381"/>
      <c r="W40" s="381"/>
      <c r="X40" s="381"/>
      <c r="Y40" s="381"/>
      <c r="Z40" s="381"/>
      <c r="AA40" s="381"/>
      <c r="AB40" s="381"/>
      <c r="AC40" s="381"/>
      <c r="AD40" s="381"/>
      <c r="AE40" s="381"/>
      <c r="AF40" s="381"/>
      <c r="AG40" s="381"/>
      <c r="AH40" s="381"/>
      <c r="AI40" s="381"/>
      <c r="AJ40" s="381"/>
      <c r="AK40" s="381"/>
      <c r="AL40" s="381"/>
      <c r="AM40" s="381"/>
      <c r="AN40" s="381"/>
      <c r="AO40" s="381"/>
      <c r="AP40" s="381"/>
      <c r="AQ40" s="381"/>
      <c r="AR40" s="381"/>
      <c r="AS40" s="381"/>
      <c r="AT40" s="381"/>
      <c r="AU40" s="381"/>
      <c r="AV40" s="381"/>
      <c r="AW40" s="381"/>
      <c r="AX40" s="381"/>
      <c r="AY40" s="381"/>
      <c r="AZ40" s="381"/>
      <c r="BA40" s="381"/>
      <c r="BB40" s="381"/>
      <c r="BC40" s="381"/>
      <c r="BD40" s="381"/>
      <c r="BE40" s="381"/>
      <c r="BF40" s="381"/>
      <c r="BG40" s="381"/>
      <c r="BH40" s="381"/>
      <c r="BI40" s="381"/>
      <c r="BJ40" s="381"/>
      <c r="BK40" s="381"/>
      <c r="BL40" s="381"/>
      <c r="BM40" s="381"/>
      <c r="BN40" s="381"/>
      <c r="BO40" s="381"/>
      <c r="BP40" s="381"/>
      <c r="BQ40" s="381"/>
      <c r="BR40" s="381"/>
      <c r="BS40" s="381"/>
      <c r="BT40" s="381"/>
      <c r="BU40" s="381"/>
      <c r="BV40" s="381"/>
      <c r="BW40" s="381"/>
      <c r="BX40" s="381"/>
      <c r="BY40" s="381"/>
      <c r="BZ40" s="381"/>
      <c r="CA40" s="381"/>
      <c r="CB40" s="381"/>
      <c r="CC40" s="381"/>
      <c r="CD40" s="381"/>
      <c r="CE40" s="381"/>
      <c r="CF40" s="381"/>
      <c r="CG40" s="381"/>
      <c r="CH40" s="381"/>
      <c r="CI40" s="381"/>
      <c r="CJ40" s="381"/>
      <c r="CK40" s="381"/>
      <c r="CL40" s="381"/>
      <c r="CM40" s="381"/>
      <c r="CN40" s="381"/>
      <c r="CO40" s="381"/>
      <c r="CP40" s="381"/>
      <c r="CQ40" s="381"/>
      <c r="CR40" s="381"/>
      <c r="CS40" s="381"/>
      <c r="CT40" s="381"/>
      <c r="CU40" s="381"/>
      <c r="CV40" s="381"/>
      <c r="CW40" s="381"/>
      <c r="CX40" s="381"/>
      <c r="CY40" s="381"/>
      <c r="CZ40" s="381"/>
      <c r="DA40" s="381"/>
      <c r="DB40" s="381"/>
      <c r="DC40" s="381"/>
      <c r="DD40" s="381"/>
      <c r="DE40" s="381"/>
      <c r="DF40" s="381"/>
      <c r="DG40" s="381"/>
      <c r="DH40" s="381"/>
      <c r="DI40" s="381"/>
      <c r="DJ40" s="381"/>
      <c r="DK40" s="381"/>
      <c r="DL40" s="381"/>
      <c r="DM40" s="381"/>
      <c r="DN40" s="381"/>
      <c r="DO40" s="381"/>
      <c r="DP40" s="381"/>
      <c r="DQ40" s="381"/>
      <c r="DR40" s="381"/>
      <c r="DS40" s="381"/>
      <c r="DT40" s="381"/>
      <c r="DU40" s="381"/>
      <c r="DV40" s="381"/>
      <c r="DW40" s="381"/>
      <c r="DX40" s="381"/>
      <c r="DY40" s="381"/>
      <c r="DZ40" s="381"/>
      <c r="EA40" s="381"/>
      <c r="EB40" s="381"/>
      <c r="EC40" s="381"/>
      <c r="ED40" s="381"/>
      <c r="EE40" s="381"/>
      <c r="EF40" s="381"/>
      <c r="EG40" s="381"/>
      <c r="EH40" s="381"/>
      <c r="EI40" s="381"/>
      <c r="EJ40" s="381"/>
      <c r="EK40" s="381"/>
      <c r="EL40" s="381"/>
      <c r="EM40" s="381"/>
      <c r="EN40" s="381"/>
      <c r="EO40" s="381"/>
      <c r="EP40" s="381"/>
      <c r="EQ40" s="381"/>
      <c r="ER40" s="381"/>
      <c r="ES40" s="381"/>
      <c r="ET40" s="381"/>
      <c r="EU40" s="381"/>
      <c r="EV40" s="381"/>
      <c r="EW40" s="381"/>
      <c r="EX40" s="381"/>
      <c r="EY40" s="381"/>
      <c r="EZ40" s="381"/>
      <c r="FA40" s="381"/>
      <c r="FB40" s="381"/>
      <c r="FC40" s="381"/>
      <c r="FD40" s="381"/>
      <c r="FE40" s="381"/>
      <c r="FF40" s="381"/>
      <c r="FG40" s="381"/>
      <c r="FH40" s="381"/>
      <c r="FI40" s="381"/>
      <c r="FJ40" s="381"/>
      <c r="FK40" s="381"/>
      <c r="FL40" s="381"/>
      <c r="FM40" s="381"/>
      <c r="FN40" s="381"/>
      <c r="FO40" s="381"/>
      <c r="FP40" s="381"/>
      <c r="FQ40" s="381"/>
      <c r="FR40" s="381"/>
      <c r="FS40" s="381"/>
      <c r="FT40" s="381"/>
      <c r="FU40" s="381"/>
      <c r="FV40" s="381"/>
      <c r="FW40" s="381"/>
      <c r="FX40" s="381"/>
      <c r="FY40" s="381"/>
      <c r="FZ40" s="381"/>
      <c r="GA40" s="381"/>
      <c r="GB40" s="381"/>
      <c r="GC40" s="381"/>
      <c r="GD40" s="381"/>
      <c r="GE40" s="381"/>
      <c r="GF40" s="381"/>
      <c r="GG40" s="381"/>
      <c r="GH40" s="381"/>
      <c r="GI40" s="381"/>
      <c r="GJ40" s="381"/>
      <c r="GK40" s="381"/>
      <c r="GL40" s="381"/>
      <c r="GM40" s="381"/>
      <c r="GN40" s="381"/>
      <c r="GO40" s="381"/>
      <c r="GP40" s="381"/>
      <c r="GQ40" s="381"/>
      <c r="GR40" s="381"/>
      <c r="GS40" s="381"/>
      <c r="GT40" s="381"/>
      <c r="GU40" s="381"/>
      <c r="GV40" s="381"/>
      <c r="GW40" s="381"/>
      <c r="GX40" s="381"/>
      <c r="GY40" s="381"/>
      <c r="GZ40" s="381"/>
      <c r="HA40" s="381"/>
      <c r="HB40" s="381"/>
      <c r="HC40" s="381"/>
      <c r="HD40" s="381"/>
      <c r="HE40" s="381"/>
      <c r="HF40" s="381"/>
      <c r="HG40" s="381"/>
      <c r="HH40" s="381"/>
      <c r="HI40" s="381"/>
      <c r="HJ40" s="381"/>
      <c r="HK40" s="381"/>
      <c r="HL40" s="381"/>
      <c r="HM40" s="381"/>
      <c r="HN40" s="381"/>
      <c r="HO40" s="381"/>
      <c r="HP40" s="381"/>
      <c r="HQ40" s="381"/>
      <c r="HR40" s="381"/>
      <c r="HS40" s="381"/>
      <c r="HT40" s="381"/>
      <c r="HU40" s="381"/>
      <c r="HV40" s="381"/>
      <c r="HW40" s="381"/>
      <c r="HX40" s="381"/>
      <c r="HY40" s="381"/>
      <c r="HZ40" s="381"/>
      <c r="IA40" s="381"/>
      <c r="IB40" s="381"/>
      <c r="IC40" s="381"/>
      <c r="ID40" s="381"/>
      <c r="IE40" s="381"/>
      <c r="IF40" s="381"/>
      <c r="IG40" s="381"/>
      <c r="IH40" s="381"/>
      <c r="II40" s="381"/>
      <c r="IJ40" s="381"/>
      <c r="IK40" s="381"/>
      <c r="IL40" s="381"/>
      <c r="IM40" s="381"/>
      <c r="IN40" s="381"/>
      <c r="IO40" s="381"/>
      <c r="IP40" s="381"/>
      <c r="IQ40" s="381"/>
      <c r="IR40" s="381"/>
      <c r="IS40" s="381"/>
      <c r="IT40" s="381"/>
      <c r="IU40" s="381"/>
      <c r="IV40" s="381"/>
      <c r="IW40" s="381"/>
      <c r="IX40" s="381"/>
      <c r="IY40" s="381"/>
      <c r="IZ40" s="381"/>
      <c r="JA40" s="381"/>
      <c r="JB40" s="381"/>
      <c r="JC40" s="381"/>
      <c r="JD40" s="381"/>
      <c r="JE40" s="381"/>
      <c r="JF40" s="381"/>
      <c r="JG40" s="381"/>
      <c r="JH40" s="381"/>
      <c r="JI40" s="381"/>
      <c r="JJ40" s="381"/>
      <c r="JK40" s="381"/>
      <c r="JL40" s="380"/>
      <c r="JM40" s="380"/>
      <c r="JN40" s="380"/>
      <c r="JO40" s="380"/>
      <c r="JP40" s="380"/>
      <c r="JQ40" s="380"/>
      <c r="JR40" s="380"/>
      <c r="JS40" s="380"/>
      <c r="JT40" s="380"/>
      <c r="JU40" s="380"/>
      <c r="JV40" s="380"/>
      <c r="JW40" s="380"/>
      <c r="JX40" s="380"/>
      <c r="JY40" s="380"/>
      <c r="JZ40" s="380"/>
      <c r="KA40" s="380"/>
      <c r="KB40" s="380"/>
      <c r="KC40" s="380"/>
      <c r="KD40" s="380"/>
      <c r="KE40" s="380"/>
      <c r="KF40" s="380"/>
      <c r="KG40" s="380"/>
    </row>
    <row r="41" spans="2:293" ht="32.1" customHeight="1">
      <c r="B41" s="387"/>
      <c r="C41" s="390" t="s">
        <v>1230</v>
      </c>
      <c r="D41" s="390" t="s">
        <v>826</v>
      </c>
      <c r="E41" s="390" t="s">
        <v>1231</v>
      </c>
      <c r="F41" s="387"/>
      <c r="G41" s="387"/>
      <c r="H41" s="387" t="s">
        <v>2253</v>
      </c>
      <c r="I41" s="387"/>
      <c r="J41" s="387"/>
      <c r="K41" s="387"/>
      <c r="L41" s="387"/>
      <c r="M41" s="387"/>
      <c r="N41" s="387"/>
      <c r="O41" s="387"/>
      <c r="P41" s="381"/>
      <c r="Q41" s="381"/>
      <c r="R41" s="381"/>
      <c r="S41" s="381"/>
      <c r="T41" s="381"/>
      <c r="U41" s="381"/>
      <c r="V41" s="381"/>
      <c r="W41" s="381"/>
      <c r="X41" s="381"/>
      <c r="Y41" s="381"/>
      <c r="Z41" s="381"/>
      <c r="AA41" s="381"/>
      <c r="AB41" s="381"/>
      <c r="AC41" s="381"/>
      <c r="AD41" s="381"/>
      <c r="AE41" s="381"/>
      <c r="AF41" s="381"/>
      <c r="AG41" s="381"/>
      <c r="AH41" s="381"/>
      <c r="AI41" s="381"/>
      <c r="AJ41" s="381"/>
      <c r="AK41" s="381"/>
      <c r="AL41" s="381"/>
      <c r="AM41" s="381"/>
      <c r="AN41" s="381"/>
      <c r="AO41" s="381"/>
      <c r="AP41" s="381"/>
      <c r="AQ41" s="381"/>
      <c r="AR41" s="381"/>
      <c r="AS41" s="381"/>
      <c r="AT41" s="381"/>
      <c r="AU41" s="381"/>
      <c r="AV41" s="381"/>
      <c r="AW41" s="381"/>
      <c r="AX41" s="381"/>
      <c r="AY41" s="381"/>
      <c r="AZ41" s="381"/>
      <c r="BA41" s="381"/>
      <c r="BB41" s="381"/>
      <c r="BC41" s="381"/>
      <c r="BD41" s="381"/>
      <c r="BE41" s="381"/>
      <c r="BF41" s="381"/>
      <c r="BG41" s="381"/>
      <c r="BH41" s="381"/>
      <c r="BI41" s="381"/>
      <c r="BJ41" s="381"/>
      <c r="BK41" s="381"/>
      <c r="BL41" s="381"/>
      <c r="BM41" s="381"/>
      <c r="BN41" s="381"/>
      <c r="BO41" s="381"/>
      <c r="BP41" s="381"/>
      <c r="BQ41" s="381"/>
      <c r="BR41" s="381"/>
      <c r="BS41" s="381"/>
      <c r="BT41" s="381"/>
      <c r="BU41" s="381"/>
      <c r="BV41" s="381"/>
      <c r="BW41" s="381"/>
      <c r="BX41" s="381"/>
      <c r="BY41" s="381"/>
      <c r="BZ41" s="381"/>
      <c r="CA41" s="381"/>
      <c r="CB41" s="381"/>
      <c r="CC41" s="381"/>
      <c r="CD41" s="381"/>
      <c r="CE41" s="381"/>
      <c r="CF41" s="381"/>
      <c r="CG41" s="381"/>
      <c r="CH41" s="381"/>
      <c r="CI41" s="381"/>
      <c r="CJ41" s="381"/>
      <c r="CK41" s="381"/>
      <c r="CL41" s="381"/>
      <c r="CM41" s="381"/>
      <c r="CN41" s="381"/>
      <c r="CO41" s="381"/>
      <c r="CP41" s="381"/>
      <c r="CQ41" s="381"/>
      <c r="CR41" s="381"/>
      <c r="CS41" s="381"/>
      <c r="CT41" s="381"/>
      <c r="CU41" s="381"/>
      <c r="CV41" s="381"/>
      <c r="CW41" s="381"/>
      <c r="CX41" s="381"/>
      <c r="CY41" s="381"/>
      <c r="CZ41" s="381"/>
      <c r="DA41" s="381"/>
      <c r="DB41" s="381"/>
      <c r="DC41" s="381"/>
      <c r="DD41" s="381"/>
      <c r="DE41" s="381"/>
      <c r="DF41" s="381"/>
      <c r="DG41" s="381"/>
      <c r="DH41" s="381"/>
      <c r="DI41" s="381"/>
      <c r="DJ41" s="381"/>
      <c r="DK41" s="381"/>
      <c r="DL41" s="381"/>
      <c r="DM41" s="381"/>
      <c r="DN41" s="381"/>
      <c r="DO41" s="381"/>
      <c r="DP41" s="381"/>
      <c r="DQ41" s="381"/>
      <c r="DR41" s="381"/>
      <c r="DS41" s="381"/>
      <c r="DT41" s="381"/>
      <c r="DU41" s="381"/>
      <c r="DV41" s="381"/>
      <c r="DW41" s="381"/>
      <c r="DX41" s="381"/>
      <c r="DY41" s="381"/>
      <c r="DZ41" s="381"/>
      <c r="EA41" s="381"/>
      <c r="EB41" s="381"/>
      <c r="EC41" s="381"/>
      <c r="ED41" s="381"/>
      <c r="EE41" s="381"/>
      <c r="EF41" s="381"/>
      <c r="EG41" s="381"/>
      <c r="EH41" s="381"/>
      <c r="EI41" s="381"/>
      <c r="EJ41" s="381"/>
      <c r="EK41" s="381"/>
      <c r="EL41" s="381"/>
      <c r="EM41" s="381"/>
      <c r="EN41" s="381"/>
      <c r="EO41" s="381"/>
      <c r="EP41" s="381"/>
      <c r="EQ41" s="381"/>
      <c r="ER41" s="381"/>
      <c r="ES41" s="381"/>
      <c r="ET41" s="381"/>
      <c r="EU41" s="381"/>
      <c r="EV41" s="381"/>
      <c r="EW41" s="381"/>
      <c r="EX41" s="381"/>
      <c r="EY41" s="381"/>
      <c r="EZ41" s="381"/>
      <c r="FA41" s="381"/>
      <c r="FB41" s="381"/>
      <c r="FC41" s="381"/>
      <c r="FD41" s="381"/>
      <c r="FE41" s="381"/>
      <c r="FF41" s="381"/>
      <c r="FG41" s="381"/>
      <c r="FH41" s="381"/>
      <c r="FI41" s="381"/>
      <c r="FJ41" s="381"/>
      <c r="FK41" s="381"/>
      <c r="FL41" s="381"/>
      <c r="FM41" s="381"/>
      <c r="FN41" s="381"/>
      <c r="FO41" s="381"/>
      <c r="FP41" s="381"/>
      <c r="FQ41" s="381"/>
      <c r="FR41" s="381"/>
      <c r="FS41" s="381"/>
      <c r="FT41" s="381"/>
      <c r="FU41" s="381"/>
      <c r="FV41" s="381"/>
      <c r="FW41" s="381"/>
      <c r="FX41" s="381"/>
      <c r="FY41" s="381"/>
      <c r="FZ41" s="381"/>
      <c r="GA41" s="381"/>
      <c r="GB41" s="381"/>
      <c r="GC41" s="381"/>
      <c r="GD41" s="381"/>
      <c r="GE41" s="381"/>
      <c r="GF41" s="381"/>
      <c r="GG41" s="381"/>
      <c r="GH41" s="381"/>
      <c r="GI41" s="381"/>
      <c r="GJ41" s="381"/>
      <c r="GK41" s="381"/>
      <c r="GL41" s="381"/>
      <c r="GM41" s="381"/>
      <c r="GN41" s="381"/>
      <c r="GO41" s="381"/>
      <c r="GP41" s="381"/>
      <c r="GQ41" s="381"/>
      <c r="GR41" s="381"/>
      <c r="GS41" s="381"/>
      <c r="GT41" s="381"/>
      <c r="GU41" s="381"/>
      <c r="GV41" s="381"/>
      <c r="GW41" s="381"/>
      <c r="GX41" s="381"/>
      <c r="GY41" s="381"/>
      <c r="GZ41" s="381"/>
      <c r="HA41" s="381"/>
      <c r="HB41" s="381"/>
      <c r="HC41" s="381"/>
      <c r="HD41" s="381"/>
      <c r="HE41" s="381"/>
      <c r="HF41" s="381"/>
      <c r="HG41" s="381"/>
      <c r="HH41" s="381"/>
      <c r="HI41" s="381"/>
      <c r="HJ41" s="381"/>
      <c r="HK41" s="381"/>
      <c r="HL41" s="381"/>
      <c r="HM41" s="381"/>
      <c r="HN41" s="381"/>
      <c r="HO41" s="381"/>
      <c r="HP41" s="381"/>
      <c r="HQ41" s="381"/>
      <c r="HR41" s="381"/>
      <c r="HS41" s="381"/>
      <c r="HT41" s="381"/>
      <c r="HU41" s="381"/>
      <c r="HV41" s="381"/>
      <c r="HW41" s="381"/>
      <c r="HX41" s="381"/>
      <c r="HY41" s="381"/>
      <c r="HZ41" s="381"/>
      <c r="IA41" s="381"/>
      <c r="IB41" s="381"/>
      <c r="IC41" s="381"/>
      <c r="ID41" s="381"/>
      <c r="IE41" s="381"/>
      <c r="IF41" s="381"/>
      <c r="IG41" s="381"/>
      <c r="IH41" s="381"/>
      <c r="II41" s="381"/>
      <c r="IJ41" s="381"/>
      <c r="IK41" s="381"/>
      <c r="IL41" s="381"/>
      <c r="IM41" s="381"/>
      <c r="IN41" s="381"/>
      <c r="IO41" s="381"/>
      <c r="IP41" s="381"/>
      <c r="IQ41" s="381"/>
      <c r="IR41" s="381"/>
      <c r="IS41" s="381"/>
      <c r="IT41" s="381"/>
      <c r="IU41" s="381"/>
      <c r="IV41" s="381"/>
      <c r="IW41" s="381"/>
      <c r="IX41" s="381"/>
      <c r="IY41" s="381"/>
      <c r="IZ41" s="381"/>
      <c r="JA41" s="381"/>
      <c r="JB41" s="381"/>
      <c r="JC41" s="381"/>
      <c r="JD41" s="381"/>
      <c r="JE41" s="381"/>
      <c r="JF41" s="381"/>
      <c r="JG41" s="381"/>
      <c r="JH41" s="381"/>
      <c r="JI41" s="381"/>
      <c r="JJ41" s="381"/>
      <c r="JK41" s="381"/>
      <c r="JL41" s="380"/>
      <c r="JM41" s="380"/>
      <c r="JN41" s="380"/>
      <c r="JO41" s="380"/>
      <c r="JP41" s="380"/>
      <c r="JQ41" s="380"/>
      <c r="JR41" s="380"/>
      <c r="JS41" s="380"/>
      <c r="JT41" s="380"/>
      <c r="JU41" s="380"/>
      <c r="JV41" s="380"/>
      <c r="JW41" s="380"/>
      <c r="JX41" s="380"/>
      <c r="JY41" s="380"/>
      <c r="JZ41" s="380"/>
      <c r="KA41" s="380"/>
      <c r="KB41" s="380"/>
      <c r="KC41" s="380"/>
      <c r="KD41" s="380"/>
      <c r="KE41" s="380"/>
      <c r="KF41" s="380"/>
      <c r="KG41" s="380"/>
    </row>
    <row r="42" spans="2:293" ht="32.1" customHeight="1">
      <c r="B42" s="387"/>
      <c r="C42" s="390" t="s">
        <v>1232</v>
      </c>
      <c r="D42" s="390" t="s">
        <v>826</v>
      </c>
      <c r="E42" s="390" t="s">
        <v>1233</v>
      </c>
      <c r="F42" s="387" t="s">
        <v>2212</v>
      </c>
      <c r="G42" s="387"/>
      <c r="H42" s="387"/>
      <c r="I42" s="387"/>
      <c r="J42" s="387"/>
      <c r="K42" s="387"/>
      <c r="L42" s="387"/>
      <c r="M42" s="387"/>
      <c r="N42" s="387"/>
      <c r="O42" s="387"/>
      <c r="P42" s="381"/>
      <c r="Q42" s="381"/>
      <c r="R42" s="381"/>
      <c r="S42" s="381"/>
      <c r="T42" s="381"/>
      <c r="U42" s="381"/>
      <c r="V42" s="381"/>
      <c r="W42" s="381"/>
      <c r="X42" s="381"/>
      <c r="Y42" s="381"/>
      <c r="Z42" s="381"/>
      <c r="AA42" s="381"/>
      <c r="AB42" s="381"/>
      <c r="AC42" s="381"/>
      <c r="AD42" s="381"/>
      <c r="AE42" s="381"/>
      <c r="AF42" s="381"/>
      <c r="AG42" s="381"/>
      <c r="AH42" s="381"/>
      <c r="AI42" s="381"/>
      <c r="AJ42" s="381"/>
      <c r="AK42" s="381"/>
      <c r="AL42" s="381"/>
      <c r="AM42" s="381"/>
      <c r="AN42" s="381"/>
      <c r="AO42" s="381"/>
      <c r="AP42" s="381"/>
      <c r="AQ42" s="381"/>
      <c r="AR42" s="381"/>
      <c r="AS42" s="381"/>
      <c r="AT42" s="381"/>
      <c r="AU42" s="381"/>
      <c r="AV42" s="381"/>
      <c r="AW42" s="381"/>
      <c r="AX42" s="381"/>
      <c r="AY42" s="381"/>
      <c r="AZ42" s="381"/>
      <c r="BA42" s="381"/>
      <c r="BB42" s="381"/>
      <c r="BC42" s="381"/>
      <c r="BD42" s="381"/>
      <c r="BE42" s="381"/>
      <c r="BF42" s="381"/>
      <c r="BG42" s="381"/>
      <c r="BH42" s="381"/>
      <c r="BI42" s="381"/>
      <c r="BJ42" s="381"/>
      <c r="BK42" s="381"/>
      <c r="BL42" s="381"/>
      <c r="BM42" s="381"/>
      <c r="BN42" s="381"/>
      <c r="BO42" s="381"/>
      <c r="BP42" s="381"/>
      <c r="BQ42" s="381"/>
      <c r="BR42" s="381"/>
      <c r="BS42" s="381"/>
      <c r="BT42" s="381"/>
      <c r="BU42" s="381"/>
      <c r="BV42" s="381"/>
      <c r="BW42" s="381"/>
      <c r="BX42" s="381"/>
      <c r="BY42" s="381"/>
      <c r="BZ42" s="381"/>
      <c r="CA42" s="381"/>
      <c r="CB42" s="381"/>
      <c r="CC42" s="381"/>
      <c r="CD42" s="381"/>
      <c r="CE42" s="381"/>
      <c r="CF42" s="381"/>
      <c r="CG42" s="381"/>
      <c r="CH42" s="381"/>
      <c r="CI42" s="381"/>
      <c r="CJ42" s="381"/>
      <c r="CK42" s="381"/>
      <c r="CL42" s="381"/>
      <c r="CM42" s="381"/>
      <c r="CN42" s="381"/>
      <c r="CO42" s="381"/>
      <c r="CP42" s="381"/>
      <c r="CQ42" s="381"/>
      <c r="CR42" s="381"/>
      <c r="CS42" s="381"/>
      <c r="CT42" s="381"/>
      <c r="CU42" s="381"/>
      <c r="CV42" s="381"/>
      <c r="CW42" s="381"/>
      <c r="CX42" s="381"/>
      <c r="CY42" s="381"/>
      <c r="CZ42" s="381"/>
      <c r="DA42" s="381"/>
      <c r="DB42" s="381"/>
      <c r="DC42" s="381"/>
      <c r="DD42" s="381"/>
      <c r="DE42" s="381"/>
      <c r="DF42" s="381"/>
      <c r="DG42" s="381"/>
      <c r="DH42" s="381"/>
      <c r="DI42" s="381"/>
      <c r="DJ42" s="381"/>
      <c r="DK42" s="381"/>
      <c r="DL42" s="381"/>
      <c r="DM42" s="381"/>
      <c r="DN42" s="381"/>
      <c r="DO42" s="381"/>
      <c r="DP42" s="381"/>
      <c r="DQ42" s="381"/>
      <c r="DR42" s="381"/>
      <c r="DS42" s="381"/>
      <c r="DT42" s="381"/>
      <c r="DU42" s="381"/>
      <c r="DV42" s="381"/>
      <c r="DW42" s="381"/>
      <c r="DX42" s="381"/>
      <c r="DY42" s="381"/>
      <c r="DZ42" s="381"/>
      <c r="EA42" s="381"/>
      <c r="EB42" s="381"/>
      <c r="EC42" s="381"/>
      <c r="ED42" s="381"/>
      <c r="EE42" s="381"/>
      <c r="EF42" s="381"/>
      <c r="EG42" s="381"/>
      <c r="EH42" s="381"/>
      <c r="EI42" s="381"/>
      <c r="EJ42" s="381"/>
      <c r="EK42" s="381"/>
      <c r="EL42" s="381"/>
      <c r="EM42" s="381"/>
      <c r="EN42" s="381"/>
      <c r="EO42" s="381"/>
      <c r="EP42" s="381"/>
      <c r="EQ42" s="381"/>
      <c r="ER42" s="381"/>
      <c r="ES42" s="381"/>
      <c r="ET42" s="381"/>
      <c r="EU42" s="381"/>
      <c r="EV42" s="381"/>
      <c r="EW42" s="381"/>
      <c r="EX42" s="381"/>
      <c r="EY42" s="381"/>
      <c r="EZ42" s="381"/>
      <c r="FA42" s="381"/>
      <c r="FB42" s="381"/>
      <c r="FC42" s="381"/>
      <c r="FD42" s="381"/>
      <c r="FE42" s="381"/>
      <c r="FF42" s="381"/>
      <c r="FG42" s="381"/>
      <c r="FH42" s="381"/>
      <c r="FI42" s="381"/>
      <c r="FJ42" s="381"/>
      <c r="FK42" s="381"/>
      <c r="FL42" s="381"/>
      <c r="FM42" s="381"/>
      <c r="FN42" s="381"/>
      <c r="FO42" s="381"/>
      <c r="FP42" s="381"/>
      <c r="FQ42" s="381"/>
      <c r="FR42" s="381"/>
      <c r="FS42" s="381"/>
      <c r="FT42" s="381"/>
      <c r="FU42" s="381"/>
      <c r="FV42" s="381"/>
      <c r="FW42" s="381"/>
      <c r="FX42" s="381"/>
      <c r="FY42" s="381"/>
      <c r="FZ42" s="381"/>
      <c r="GA42" s="381"/>
      <c r="GB42" s="381"/>
      <c r="GC42" s="381"/>
      <c r="GD42" s="381"/>
      <c r="GE42" s="381"/>
      <c r="GF42" s="381"/>
      <c r="GG42" s="381"/>
      <c r="GH42" s="381"/>
      <c r="GI42" s="381"/>
      <c r="GJ42" s="381"/>
      <c r="GK42" s="381"/>
      <c r="GL42" s="381"/>
      <c r="GM42" s="381"/>
      <c r="GN42" s="381"/>
      <c r="GO42" s="381"/>
      <c r="GP42" s="381"/>
      <c r="GQ42" s="381"/>
      <c r="GR42" s="381"/>
      <c r="GS42" s="381"/>
      <c r="GT42" s="381"/>
      <c r="GU42" s="381"/>
      <c r="GV42" s="381"/>
      <c r="GW42" s="381"/>
      <c r="GX42" s="381"/>
      <c r="GY42" s="381"/>
      <c r="GZ42" s="381"/>
      <c r="HA42" s="381"/>
      <c r="HB42" s="381"/>
      <c r="HC42" s="381"/>
      <c r="HD42" s="381"/>
      <c r="HE42" s="381"/>
      <c r="HF42" s="381"/>
      <c r="HG42" s="381"/>
      <c r="HH42" s="381"/>
      <c r="HI42" s="381"/>
      <c r="HJ42" s="381"/>
      <c r="HK42" s="381"/>
      <c r="HL42" s="381"/>
      <c r="HM42" s="381"/>
      <c r="HN42" s="381"/>
      <c r="HO42" s="381"/>
      <c r="HP42" s="381"/>
      <c r="HQ42" s="381"/>
      <c r="HR42" s="381"/>
      <c r="HS42" s="381"/>
      <c r="HT42" s="381"/>
      <c r="HU42" s="381"/>
      <c r="HV42" s="381"/>
      <c r="HW42" s="381"/>
      <c r="HX42" s="381"/>
      <c r="HY42" s="381"/>
      <c r="HZ42" s="381"/>
      <c r="IA42" s="381"/>
      <c r="IB42" s="381"/>
      <c r="IC42" s="381"/>
      <c r="ID42" s="381"/>
      <c r="IE42" s="381"/>
      <c r="IF42" s="381"/>
      <c r="IG42" s="381"/>
      <c r="IH42" s="381"/>
      <c r="II42" s="381"/>
      <c r="IJ42" s="381"/>
      <c r="IK42" s="381"/>
      <c r="IL42" s="381"/>
      <c r="IM42" s="381"/>
      <c r="IN42" s="381"/>
      <c r="IO42" s="381"/>
      <c r="IP42" s="381"/>
      <c r="IQ42" s="381"/>
      <c r="IR42" s="381"/>
      <c r="IS42" s="381"/>
      <c r="IT42" s="381"/>
      <c r="IU42" s="381"/>
      <c r="IV42" s="381"/>
      <c r="IW42" s="381"/>
      <c r="IX42" s="381"/>
      <c r="IY42" s="381"/>
      <c r="IZ42" s="381"/>
      <c r="JA42" s="381"/>
      <c r="JB42" s="381"/>
      <c r="JC42" s="381"/>
      <c r="JD42" s="381"/>
      <c r="JE42" s="381"/>
      <c r="JF42" s="381"/>
      <c r="JG42" s="381"/>
      <c r="JH42" s="381"/>
      <c r="JI42" s="381"/>
      <c r="JJ42" s="381"/>
      <c r="JK42" s="381"/>
      <c r="JL42" s="380"/>
      <c r="JM42" s="380"/>
      <c r="JN42" s="380"/>
      <c r="JO42" s="380"/>
      <c r="JP42" s="380"/>
      <c r="JQ42" s="380"/>
      <c r="JR42" s="380"/>
      <c r="JS42" s="380"/>
      <c r="JT42" s="380"/>
      <c r="JU42" s="380"/>
      <c r="JV42" s="380"/>
      <c r="JW42" s="380"/>
      <c r="JX42" s="380"/>
      <c r="JY42" s="380"/>
      <c r="JZ42" s="380"/>
      <c r="KA42" s="380"/>
      <c r="KB42" s="380"/>
      <c r="KC42" s="380"/>
      <c r="KD42" s="380"/>
      <c r="KE42" s="380"/>
      <c r="KF42" s="380"/>
      <c r="KG42" s="380"/>
    </row>
    <row r="43" spans="2:293" ht="44.1" customHeight="1">
      <c r="B43" s="387"/>
      <c r="C43" s="390" t="s">
        <v>1234</v>
      </c>
      <c r="D43" s="390" t="s">
        <v>826</v>
      </c>
      <c r="E43" s="390" t="s">
        <v>2254</v>
      </c>
      <c r="F43" s="387"/>
      <c r="G43" s="387"/>
      <c r="H43" s="387" t="s">
        <v>2255</v>
      </c>
      <c r="I43" s="387"/>
      <c r="J43" s="387"/>
      <c r="K43" s="387"/>
      <c r="L43" s="387"/>
      <c r="M43" s="387"/>
      <c r="N43" s="387"/>
      <c r="O43" s="387"/>
      <c r="P43" s="381"/>
      <c r="Q43" s="381"/>
      <c r="R43" s="381"/>
      <c r="S43" s="381"/>
      <c r="T43" s="381"/>
      <c r="U43" s="381"/>
      <c r="V43" s="381"/>
      <c r="W43" s="381"/>
      <c r="X43" s="381"/>
      <c r="Y43" s="381"/>
      <c r="Z43" s="381"/>
      <c r="AA43" s="381"/>
      <c r="AB43" s="381"/>
      <c r="AC43" s="381"/>
      <c r="AD43" s="381"/>
      <c r="AE43" s="381"/>
      <c r="AF43" s="381"/>
      <c r="AG43" s="381"/>
      <c r="AH43" s="381"/>
      <c r="AI43" s="381"/>
      <c r="AJ43" s="381"/>
      <c r="AK43" s="381"/>
      <c r="AL43" s="381"/>
      <c r="AM43" s="381"/>
      <c r="AN43" s="381"/>
      <c r="AO43" s="381"/>
      <c r="AP43" s="381"/>
      <c r="AQ43" s="381"/>
      <c r="AR43" s="381"/>
      <c r="AS43" s="381"/>
      <c r="AT43" s="381"/>
      <c r="AU43" s="381"/>
      <c r="AV43" s="381"/>
      <c r="AW43" s="381"/>
      <c r="AX43" s="381"/>
      <c r="AY43" s="381"/>
      <c r="AZ43" s="381"/>
      <c r="BA43" s="381"/>
      <c r="BB43" s="381"/>
      <c r="BC43" s="381"/>
      <c r="BD43" s="381"/>
      <c r="BE43" s="381"/>
      <c r="BF43" s="381"/>
      <c r="BG43" s="381"/>
      <c r="BH43" s="381"/>
      <c r="BI43" s="381"/>
      <c r="BJ43" s="381"/>
      <c r="BK43" s="381"/>
      <c r="BL43" s="381"/>
      <c r="BM43" s="381"/>
      <c r="BN43" s="381"/>
      <c r="BO43" s="381"/>
      <c r="BP43" s="381"/>
      <c r="BQ43" s="381"/>
      <c r="BR43" s="381"/>
      <c r="BS43" s="381"/>
      <c r="BT43" s="381"/>
      <c r="BU43" s="381"/>
      <c r="BV43" s="381"/>
      <c r="BW43" s="381"/>
      <c r="BX43" s="381"/>
      <c r="BY43" s="381"/>
      <c r="BZ43" s="381"/>
      <c r="CA43" s="381"/>
      <c r="CB43" s="381"/>
      <c r="CC43" s="381"/>
      <c r="CD43" s="381"/>
      <c r="CE43" s="381"/>
      <c r="CF43" s="381"/>
      <c r="CG43" s="381"/>
      <c r="CH43" s="381"/>
      <c r="CI43" s="381"/>
      <c r="CJ43" s="381"/>
      <c r="CK43" s="381"/>
      <c r="CL43" s="381"/>
      <c r="CM43" s="381"/>
      <c r="CN43" s="381"/>
      <c r="CO43" s="381"/>
      <c r="CP43" s="381"/>
      <c r="CQ43" s="381"/>
      <c r="CR43" s="381"/>
      <c r="CS43" s="381"/>
      <c r="CT43" s="381"/>
      <c r="CU43" s="381"/>
      <c r="CV43" s="381"/>
      <c r="CW43" s="381"/>
      <c r="CX43" s="381"/>
      <c r="CY43" s="381"/>
      <c r="CZ43" s="381"/>
      <c r="DA43" s="381"/>
      <c r="DB43" s="381"/>
      <c r="DC43" s="381"/>
      <c r="DD43" s="381"/>
      <c r="DE43" s="381"/>
      <c r="DF43" s="381"/>
      <c r="DG43" s="381"/>
      <c r="DH43" s="381"/>
      <c r="DI43" s="381"/>
      <c r="DJ43" s="381"/>
      <c r="DK43" s="381"/>
      <c r="DL43" s="381"/>
      <c r="DM43" s="381"/>
      <c r="DN43" s="381"/>
      <c r="DO43" s="381"/>
      <c r="DP43" s="381"/>
      <c r="DQ43" s="381"/>
      <c r="DR43" s="381"/>
      <c r="DS43" s="381"/>
      <c r="DT43" s="381"/>
      <c r="DU43" s="381"/>
      <c r="DV43" s="381"/>
      <c r="DW43" s="381"/>
      <c r="DX43" s="381"/>
      <c r="DY43" s="381"/>
      <c r="DZ43" s="381"/>
      <c r="EA43" s="381"/>
      <c r="EB43" s="381"/>
      <c r="EC43" s="381"/>
      <c r="ED43" s="381"/>
      <c r="EE43" s="381"/>
      <c r="EF43" s="381"/>
      <c r="EG43" s="381"/>
      <c r="EH43" s="381"/>
      <c r="EI43" s="381"/>
      <c r="EJ43" s="381"/>
      <c r="EK43" s="381"/>
      <c r="EL43" s="381"/>
      <c r="EM43" s="381"/>
      <c r="EN43" s="381"/>
      <c r="EO43" s="381"/>
      <c r="EP43" s="381"/>
      <c r="EQ43" s="381"/>
      <c r="ER43" s="381"/>
      <c r="ES43" s="381"/>
      <c r="ET43" s="381"/>
      <c r="EU43" s="381"/>
      <c r="EV43" s="381"/>
      <c r="EW43" s="381"/>
      <c r="EX43" s="381"/>
      <c r="EY43" s="381"/>
      <c r="EZ43" s="381"/>
      <c r="FA43" s="381"/>
      <c r="FB43" s="381"/>
      <c r="FC43" s="381"/>
      <c r="FD43" s="381"/>
      <c r="FE43" s="381"/>
      <c r="FF43" s="381"/>
      <c r="FG43" s="381"/>
      <c r="FH43" s="381"/>
      <c r="FI43" s="381"/>
      <c r="FJ43" s="381"/>
      <c r="FK43" s="381"/>
      <c r="FL43" s="381"/>
      <c r="FM43" s="381"/>
      <c r="FN43" s="381"/>
      <c r="FO43" s="381"/>
      <c r="FP43" s="381"/>
      <c r="FQ43" s="381"/>
      <c r="FR43" s="381"/>
      <c r="FS43" s="381"/>
      <c r="FT43" s="381"/>
      <c r="FU43" s="381"/>
      <c r="FV43" s="381"/>
      <c r="FW43" s="381"/>
      <c r="FX43" s="381"/>
      <c r="FY43" s="381"/>
      <c r="FZ43" s="381"/>
      <c r="GA43" s="381"/>
      <c r="GB43" s="381"/>
      <c r="GC43" s="381"/>
      <c r="GD43" s="381"/>
      <c r="GE43" s="381"/>
      <c r="GF43" s="381"/>
      <c r="GG43" s="381"/>
      <c r="GH43" s="381"/>
      <c r="GI43" s="381"/>
      <c r="GJ43" s="381"/>
      <c r="GK43" s="381"/>
      <c r="GL43" s="381"/>
      <c r="GM43" s="381"/>
      <c r="GN43" s="381"/>
      <c r="GO43" s="381"/>
      <c r="GP43" s="381"/>
      <c r="GQ43" s="381"/>
      <c r="GR43" s="381"/>
      <c r="GS43" s="381"/>
      <c r="GT43" s="381"/>
      <c r="GU43" s="381"/>
      <c r="GV43" s="381"/>
      <c r="GW43" s="381"/>
      <c r="GX43" s="381"/>
      <c r="GY43" s="381"/>
      <c r="GZ43" s="381"/>
      <c r="HA43" s="381"/>
      <c r="HB43" s="381"/>
      <c r="HC43" s="381"/>
      <c r="HD43" s="381"/>
      <c r="HE43" s="381"/>
      <c r="HF43" s="381"/>
      <c r="HG43" s="381"/>
      <c r="HH43" s="381"/>
      <c r="HI43" s="381"/>
      <c r="HJ43" s="381"/>
      <c r="HK43" s="381"/>
      <c r="HL43" s="381"/>
      <c r="HM43" s="381"/>
      <c r="HN43" s="381"/>
      <c r="HO43" s="381"/>
      <c r="HP43" s="381"/>
      <c r="HQ43" s="381"/>
      <c r="HR43" s="381"/>
      <c r="HS43" s="381"/>
      <c r="HT43" s="381"/>
      <c r="HU43" s="381"/>
      <c r="HV43" s="381"/>
      <c r="HW43" s="381"/>
      <c r="HX43" s="381"/>
      <c r="HY43" s="381"/>
      <c r="HZ43" s="381"/>
      <c r="IA43" s="381"/>
      <c r="IB43" s="381"/>
      <c r="IC43" s="381"/>
      <c r="ID43" s="381"/>
      <c r="IE43" s="381"/>
      <c r="IF43" s="381"/>
      <c r="IG43" s="381"/>
      <c r="IH43" s="381"/>
      <c r="II43" s="381"/>
      <c r="IJ43" s="381"/>
      <c r="IK43" s="381"/>
      <c r="IL43" s="381"/>
      <c r="IM43" s="381"/>
      <c r="IN43" s="381"/>
      <c r="IO43" s="381"/>
      <c r="IP43" s="381"/>
      <c r="IQ43" s="381"/>
      <c r="IR43" s="381"/>
      <c r="IS43" s="381"/>
      <c r="IT43" s="381"/>
      <c r="IU43" s="381"/>
      <c r="IV43" s="381"/>
      <c r="IW43" s="381"/>
      <c r="IX43" s="381"/>
      <c r="IY43" s="381"/>
      <c r="IZ43" s="381"/>
      <c r="JA43" s="381"/>
      <c r="JB43" s="381"/>
      <c r="JC43" s="381"/>
      <c r="JD43" s="381"/>
      <c r="JE43" s="381"/>
      <c r="JF43" s="381"/>
      <c r="JG43" s="381"/>
      <c r="JH43" s="381"/>
      <c r="JI43" s="381"/>
      <c r="JJ43" s="381"/>
      <c r="JK43" s="381"/>
      <c r="JL43" s="380"/>
      <c r="JM43" s="380"/>
      <c r="JN43" s="380"/>
      <c r="JO43" s="380"/>
      <c r="JP43" s="380"/>
      <c r="JQ43" s="380"/>
      <c r="JR43" s="380"/>
      <c r="JS43" s="380"/>
      <c r="JT43" s="380"/>
      <c r="JU43" s="380"/>
      <c r="JV43" s="380"/>
      <c r="JW43" s="380"/>
      <c r="JX43" s="380"/>
      <c r="JY43" s="380"/>
      <c r="JZ43" s="380"/>
      <c r="KA43" s="380"/>
      <c r="KB43" s="380"/>
      <c r="KC43" s="380"/>
      <c r="KD43" s="380"/>
      <c r="KE43" s="380"/>
      <c r="KF43" s="380"/>
      <c r="KG43" s="380"/>
    </row>
    <row r="44" spans="2:293" ht="38.1" customHeight="1">
      <c r="B44" s="387"/>
      <c r="C44" s="390" t="s">
        <v>1236</v>
      </c>
      <c r="D44" s="390" t="s">
        <v>826</v>
      </c>
      <c r="E44" s="390" t="s">
        <v>1237</v>
      </c>
      <c r="F44" s="387"/>
      <c r="G44" s="387"/>
      <c r="H44" s="387" t="s">
        <v>2256</v>
      </c>
      <c r="I44" s="387"/>
      <c r="J44" s="387"/>
      <c r="K44" s="387"/>
      <c r="L44" s="387"/>
      <c r="M44" s="387"/>
      <c r="N44" s="387"/>
      <c r="O44" s="387"/>
      <c r="P44" s="381"/>
      <c r="Q44" s="381"/>
      <c r="R44" s="381"/>
      <c r="S44" s="381"/>
      <c r="T44" s="381"/>
      <c r="U44" s="381"/>
      <c r="V44" s="381"/>
      <c r="W44" s="381"/>
      <c r="X44" s="381"/>
      <c r="Y44" s="381"/>
      <c r="Z44" s="381"/>
      <c r="AA44" s="381"/>
      <c r="AB44" s="381"/>
      <c r="AC44" s="381"/>
      <c r="AD44" s="381"/>
      <c r="AE44" s="381"/>
      <c r="AF44" s="381"/>
      <c r="AG44" s="381"/>
      <c r="AH44" s="381"/>
      <c r="AI44" s="381"/>
      <c r="AJ44" s="381"/>
      <c r="AK44" s="381"/>
      <c r="AL44" s="381"/>
      <c r="AM44" s="381"/>
      <c r="AN44" s="381"/>
      <c r="AO44" s="381"/>
      <c r="AP44" s="381"/>
      <c r="AQ44" s="381"/>
      <c r="AR44" s="381"/>
      <c r="AS44" s="381"/>
      <c r="AT44" s="381"/>
      <c r="AU44" s="381"/>
      <c r="AV44" s="381"/>
      <c r="AW44" s="381"/>
      <c r="AX44" s="381"/>
      <c r="AY44" s="381"/>
      <c r="AZ44" s="381"/>
      <c r="BA44" s="381"/>
      <c r="BB44" s="381"/>
      <c r="BC44" s="381"/>
      <c r="BD44" s="381"/>
      <c r="BE44" s="381"/>
      <c r="BF44" s="381"/>
      <c r="BG44" s="381"/>
      <c r="BH44" s="381"/>
      <c r="BI44" s="381"/>
      <c r="BJ44" s="381"/>
      <c r="BK44" s="381"/>
      <c r="BL44" s="381"/>
      <c r="BM44" s="381"/>
      <c r="BN44" s="381"/>
      <c r="BO44" s="381"/>
      <c r="BP44" s="381"/>
      <c r="BQ44" s="381"/>
      <c r="BR44" s="381"/>
      <c r="BS44" s="381"/>
      <c r="BT44" s="381"/>
      <c r="BU44" s="381"/>
      <c r="BV44" s="381"/>
      <c r="BW44" s="381"/>
      <c r="BX44" s="381"/>
      <c r="BY44" s="381"/>
      <c r="BZ44" s="381"/>
      <c r="CA44" s="381"/>
      <c r="CB44" s="381"/>
      <c r="CC44" s="381"/>
      <c r="CD44" s="381"/>
      <c r="CE44" s="381"/>
      <c r="CF44" s="381"/>
      <c r="CG44" s="381"/>
      <c r="CH44" s="381"/>
      <c r="CI44" s="381"/>
      <c r="CJ44" s="381"/>
      <c r="CK44" s="381"/>
      <c r="CL44" s="381"/>
      <c r="CM44" s="381"/>
      <c r="CN44" s="381"/>
      <c r="CO44" s="381"/>
      <c r="CP44" s="381"/>
      <c r="CQ44" s="381"/>
      <c r="CR44" s="381"/>
      <c r="CS44" s="381"/>
      <c r="CT44" s="381"/>
      <c r="CU44" s="381"/>
      <c r="CV44" s="381"/>
      <c r="CW44" s="381"/>
      <c r="CX44" s="381"/>
      <c r="CY44" s="381"/>
      <c r="CZ44" s="381"/>
      <c r="DA44" s="381"/>
      <c r="DB44" s="381"/>
      <c r="DC44" s="381"/>
      <c r="DD44" s="381"/>
      <c r="DE44" s="381"/>
      <c r="DF44" s="381"/>
      <c r="DG44" s="381"/>
      <c r="DH44" s="381"/>
      <c r="DI44" s="381"/>
      <c r="DJ44" s="381"/>
      <c r="DK44" s="381"/>
      <c r="DL44" s="381"/>
      <c r="DM44" s="381"/>
      <c r="DN44" s="381"/>
      <c r="DO44" s="381"/>
      <c r="DP44" s="381"/>
      <c r="DQ44" s="381"/>
      <c r="DR44" s="381"/>
      <c r="DS44" s="381"/>
      <c r="DT44" s="381"/>
      <c r="DU44" s="381"/>
      <c r="DV44" s="381"/>
      <c r="DW44" s="381"/>
      <c r="DX44" s="381"/>
      <c r="DY44" s="381"/>
      <c r="DZ44" s="381"/>
      <c r="EA44" s="381"/>
      <c r="EB44" s="381"/>
      <c r="EC44" s="381"/>
      <c r="ED44" s="381"/>
      <c r="EE44" s="381"/>
      <c r="EF44" s="381"/>
      <c r="EG44" s="381"/>
      <c r="EH44" s="381"/>
      <c r="EI44" s="381"/>
      <c r="EJ44" s="381"/>
      <c r="EK44" s="381"/>
      <c r="EL44" s="381"/>
      <c r="EM44" s="381"/>
      <c r="EN44" s="381"/>
      <c r="EO44" s="381"/>
      <c r="EP44" s="381"/>
      <c r="EQ44" s="381"/>
      <c r="ER44" s="381"/>
      <c r="ES44" s="381"/>
      <c r="ET44" s="381"/>
      <c r="EU44" s="381"/>
      <c r="EV44" s="381"/>
      <c r="EW44" s="381"/>
      <c r="EX44" s="381"/>
      <c r="EY44" s="381"/>
      <c r="EZ44" s="381"/>
      <c r="FA44" s="381"/>
      <c r="FB44" s="381"/>
      <c r="FC44" s="381"/>
      <c r="FD44" s="381"/>
      <c r="FE44" s="381"/>
      <c r="FF44" s="381"/>
      <c r="FG44" s="381"/>
      <c r="FH44" s="381"/>
      <c r="FI44" s="381"/>
      <c r="FJ44" s="381"/>
      <c r="FK44" s="381"/>
      <c r="FL44" s="381"/>
      <c r="FM44" s="381"/>
      <c r="FN44" s="381"/>
      <c r="FO44" s="381"/>
      <c r="FP44" s="381"/>
      <c r="FQ44" s="381"/>
      <c r="FR44" s="381"/>
      <c r="FS44" s="381"/>
      <c r="FT44" s="381"/>
      <c r="FU44" s="381"/>
      <c r="FV44" s="381"/>
      <c r="FW44" s="381"/>
      <c r="FX44" s="381"/>
      <c r="FY44" s="381"/>
      <c r="FZ44" s="381"/>
      <c r="GA44" s="381"/>
      <c r="GB44" s="381"/>
      <c r="GC44" s="381"/>
      <c r="GD44" s="381"/>
      <c r="GE44" s="381"/>
      <c r="GF44" s="381"/>
      <c r="GG44" s="381"/>
      <c r="GH44" s="381"/>
      <c r="GI44" s="381"/>
      <c r="GJ44" s="381"/>
      <c r="GK44" s="381"/>
      <c r="GL44" s="381"/>
      <c r="GM44" s="381"/>
      <c r="GN44" s="381"/>
      <c r="GO44" s="381"/>
      <c r="GP44" s="381"/>
      <c r="GQ44" s="381"/>
      <c r="GR44" s="381"/>
      <c r="GS44" s="381"/>
      <c r="GT44" s="381"/>
      <c r="GU44" s="381"/>
      <c r="GV44" s="381"/>
      <c r="GW44" s="381"/>
      <c r="GX44" s="381"/>
      <c r="GY44" s="381"/>
      <c r="GZ44" s="381"/>
      <c r="HA44" s="381"/>
      <c r="HB44" s="381"/>
      <c r="HC44" s="381"/>
      <c r="HD44" s="381"/>
      <c r="HE44" s="381"/>
      <c r="HF44" s="381"/>
      <c r="HG44" s="381"/>
      <c r="HH44" s="381"/>
      <c r="HI44" s="381"/>
      <c r="HJ44" s="381"/>
      <c r="HK44" s="381"/>
      <c r="HL44" s="381"/>
      <c r="HM44" s="381"/>
      <c r="HN44" s="381"/>
      <c r="HO44" s="381"/>
      <c r="HP44" s="381"/>
      <c r="HQ44" s="381"/>
      <c r="HR44" s="381"/>
      <c r="HS44" s="381"/>
      <c r="HT44" s="381"/>
      <c r="HU44" s="381"/>
      <c r="HV44" s="381"/>
      <c r="HW44" s="381"/>
      <c r="HX44" s="381"/>
      <c r="HY44" s="381"/>
      <c r="HZ44" s="381"/>
      <c r="IA44" s="381"/>
      <c r="IB44" s="381"/>
      <c r="IC44" s="381"/>
      <c r="ID44" s="381"/>
      <c r="IE44" s="381"/>
      <c r="IF44" s="381"/>
      <c r="IG44" s="381"/>
      <c r="IH44" s="381"/>
      <c r="II44" s="381"/>
      <c r="IJ44" s="381"/>
      <c r="IK44" s="381"/>
      <c r="IL44" s="381"/>
      <c r="IM44" s="381"/>
      <c r="IN44" s="381"/>
      <c r="IO44" s="381"/>
      <c r="IP44" s="381"/>
      <c r="IQ44" s="381"/>
      <c r="IR44" s="381"/>
      <c r="IS44" s="381"/>
      <c r="IT44" s="381"/>
      <c r="IU44" s="381"/>
      <c r="IV44" s="381"/>
      <c r="IW44" s="381"/>
      <c r="IX44" s="381"/>
      <c r="IY44" s="381"/>
      <c r="IZ44" s="381"/>
      <c r="JA44" s="381"/>
      <c r="JB44" s="381"/>
      <c r="JC44" s="381"/>
      <c r="JD44" s="381"/>
      <c r="JE44" s="381"/>
      <c r="JF44" s="381"/>
      <c r="JG44" s="381"/>
      <c r="JH44" s="381"/>
      <c r="JI44" s="381"/>
      <c r="JJ44" s="381"/>
      <c r="JK44" s="381"/>
      <c r="JL44" s="380"/>
      <c r="JM44" s="380"/>
      <c r="JN44" s="380"/>
      <c r="JO44" s="380"/>
      <c r="JP44" s="380"/>
      <c r="JQ44" s="380"/>
      <c r="JR44" s="380"/>
      <c r="JS44" s="380"/>
      <c r="JT44" s="380"/>
      <c r="JU44" s="380"/>
      <c r="JV44" s="380"/>
      <c r="JW44" s="380"/>
      <c r="JX44" s="380"/>
      <c r="JY44" s="380"/>
      <c r="JZ44" s="380"/>
      <c r="KA44" s="380"/>
      <c r="KB44" s="380"/>
      <c r="KC44" s="380"/>
      <c r="KD44" s="380"/>
      <c r="KE44" s="380"/>
      <c r="KF44" s="380"/>
      <c r="KG44" s="380"/>
    </row>
    <row r="45" spans="2:293" ht="40.35" customHeight="1">
      <c r="B45" s="387"/>
      <c r="C45" s="390" t="s">
        <v>1238</v>
      </c>
      <c r="D45" s="390" t="s">
        <v>1239</v>
      </c>
      <c r="E45" s="390" t="s">
        <v>1240</v>
      </c>
      <c r="F45" s="387"/>
      <c r="G45" s="387"/>
      <c r="H45" s="387" t="s">
        <v>2257</v>
      </c>
      <c r="I45" s="387"/>
      <c r="J45" s="387"/>
      <c r="K45" s="387"/>
      <c r="L45" s="387"/>
      <c r="M45" s="387"/>
      <c r="N45" s="387"/>
      <c r="O45" s="387"/>
      <c r="P45" s="381"/>
      <c r="Q45" s="381"/>
      <c r="R45" s="381"/>
      <c r="S45" s="381"/>
      <c r="T45" s="381"/>
      <c r="U45" s="381"/>
      <c r="V45" s="381"/>
      <c r="W45" s="381"/>
      <c r="X45" s="381"/>
      <c r="Y45" s="381"/>
      <c r="Z45" s="381"/>
      <c r="AA45" s="381"/>
      <c r="AB45" s="381"/>
      <c r="AC45" s="381"/>
      <c r="AD45" s="381"/>
      <c r="AE45" s="381"/>
      <c r="AF45" s="381"/>
      <c r="AG45" s="381"/>
      <c r="AH45" s="381"/>
      <c r="AI45" s="381"/>
      <c r="AJ45" s="381"/>
      <c r="AK45" s="381"/>
      <c r="AL45" s="381"/>
      <c r="AM45" s="381"/>
      <c r="AN45" s="381"/>
      <c r="AO45" s="381"/>
      <c r="AP45" s="381"/>
      <c r="AQ45" s="381"/>
      <c r="AR45" s="381"/>
      <c r="AS45" s="381"/>
      <c r="AT45" s="381"/>
      <c r="AU45" s="381"/>
      <c r="AV45" s="381"/>
      <c r="AW45" s="381"/>
      <c r="AX45" s="381"/>
      <c r="AY45" s="381"/>
      <c r="AZ45" s="381"/>
      <c r="BA45" s="381"/>
      <c r="BB45" s="381"/>
      <c r="BC45" s="381"/>
      <c r="BD45" s="381"/>
      <c r="BE45" s="381"/>
      <c r="BF45" s="381"/>
      <c r="BG45" s="381"/>
      <c r="BH45" s="381"/>
      <c r="BI45" s="381"/>
      <c r="BJ45" s="381"/>
      <c r="BK45" s="381"/>
      <c r="BL45" s="381"/>
      <c r="BM45" s="381"/>
      <c r="BN45" s="381"/>
      <c r="BO45" s="381"/>
      <c r="BP45" s="381"/>
      <c r="BQ45" s="381"/>
      <c r="BR45" s="381"/>
      <c r="BS45" s="381"/>
      <c r="BT45" s="381"/>
      <c r="BU45" s="381"/>
      <c r="BV45" s="381"/>
      <c r="BW45" s="381"/>
      <c r="BX45" s="381"/>
      <c r="BY45" s="381"/>
      <c r="BZ45" s="381"/>
      <c r="CA45" s="381"/>
      <c r="CB45" s="381"/>
      <c r="CC45" s="381"/>
      <c r="CD45" s="381"/>
      <c r="CE45" s="381"/>
      <c r="CF45" s="381"/>
      <c r="CG45" s="381"/>
      <c r="CH45" s="381"/>
      <c r="CI45" s="381"/>
      <c r="CJ45" s="381"/>
      <c r="CK45" s="381"/>
      <c r="CL45" s="381"/>
      <c r="CM45" s="381"/>
      <c r="CN45" s="381"/>
      <c r="CO45" s="381"/>
      <c r="CP45" s="381"/>
      <c r="CQ45" s="381"/>
      <c r="CR45" s="381"/>
      <c r="CS45" s="381"/>
      <c r="CT45" s="381"/>
      <c r="CU45" s="381"/>
      <c r="CV45" s="381"/>
      <c r="CW45" s="381"/>
      <c r="CX45" s="381"/>
      <c r="CY45" s="381"/>
      <c r="CZ45" s="381"/>
      <c r="DA45" s="381"/>
      <c r="DB45" s="381"/>
      <c r="DC45" s="381"/>
      <c r="DD45" s="381"/>
      <c r="DE45" s="381"/>
      <c r="DF45" s="381"/>
      <c r="DG45" s="381"/>
      <c r="DH45" s="381"/>
      <c r="DI45" s="381"/>
      <c r="DJ45" s="381"/>
      <c r="DK45" s="381"/>
      <c r="DL45" s="381"/>
      <c r="DM45" s="381"/>
      <c r="DN45" s="381"/>
      <c r="DO45" s="381"/>
      <c r="DP45" s="381"/>
      <c r="DQ45" s="381"/>
      <c r="DR45" s="381"/>
      <c r="DS45" s="381"/>
      <c r="DT45" s="381"/>
      <c r="DU45" s="381"/>
      <c r="DV45" s="381"/>
      <c r="DW45" s="381"/>
      <c r="DX45" s="381"/>
      <c r="DY45" s="381"/>
      <c r="DZ45" s="381"/>
      <c r="EA45" s="381"/>
      <c r="EB45" s="381"/>
      <c r="EC45" s="381"/>
      <c r="ED45" s="381"/>
      <c r="EE45" s="381"/>
      <c r="EF45" s="381"/>
      <c r="EG45" s="381"/>
      <c r="EH45" s="381"/>
      <c r="EI45" s="381"/>
      <c r="EJ45" s="381"/>
      <c r="EK45" s="381"/>
      <c r="EL45" s="381"/>
      <c r="EM45" s="381"/>
      <c r="EN45" s="381"/>
      <c r="EO45" s="381"/>
      <c r="EP45" s="381"/>
      <c r="EQ45" s="381"/>
      <c r="ER45" s="381"/>
      <c r="ES45" s="381"/>
      <c r="ET45" s="381"/>
      <c r="EU45" s="381"/>
      <c r="EV45" s="381"/>
      <c r="EW45" s="381"/>
      <c r="EX45" s="381"/>
      <c r="EY45" s="381"/>
      <c r="EZ45" s="381"/>
      <c r="FA45" s="381"/>
      <c r="FB45" s="381"/>
      <c r="FC45" s="381"/>
      <c r="FD45" s="381"/>
      <c r="FE45" s="381"/>
      <c r="FF45" s="381"/>
      <c r="FG45" s="381"/>
      <c r="FH45" s="381"/>
      <c r="FI45" s="381"/>
      <c r="FJ45" s="381"/>
      <c r="FK45" s="381"/>
      <c r="FL45" s="381"/>
      <c r="FM45" s="381"/>
      <c r="FN45" s="381"/>
      <c r="FO45" s="381"/>
      <c r="FP45" s="381"/>
      <c r="FQ45" s="381"/>
      <c r="FR45" s="381"/>
      <c r="FS45" s="381"/>
      <c r="FT45" s="381"/>
      <c r="FU45" s="381"/>
      <c r="FV45" s="381"/>
      <c r="FW45" s="381"/>
      <c r="FX45" s="381"/>
      <c r="FY45" s="381"/>
      <c r="FZ45" s="381"/>
      <c r="GA45" s="381"/>
      <c r="GB45" s="381"/>
      <c r="GC45" s="381"/>
      <c r="GD45" s="381"/>
      <c r="GE45" s="381"/>
      <c r="GF45" s="381"/>
      <c r="GG45" s="381"/>
      <c r="GH45" s="381"/>
      <c r="GI45" s="381"/>
      <c r="GJ45" s="381"/>
      <c r="GK45" s="381"/>
      <c r="GL45" s="381"/>
      <c r="GM45" s="381"/>
      <c r="GN45" s="381"/>
      <c r="GO45" s="381"/>
      <c r="GP45" s="381"/>
      <c r="GQ45" s="381"/>
      <c r="GR45" s="381"/>
      <c r="GS45" s="381"/>
      <c r="GT45" s="381"/>
      <c r="GU45" s="381"/>
      <c r="GV45" s="381"/>
      <c r="GW45" s="381"/>
      <c r="GX45" s="381"/>
      <c r="GY45" s="381"/>
      <c r="GZ45" s="381"/>
      <c r="HA45" s="381"/>
      <c r="HB45" s="381"/>
      <c r="HC45" s="381"/>
      <c r="HD45" s="381"/>
      <c r="HE45" s="381"/>
      <c r="HF45" s="381"/>
      <c r="HG45" s="381"/>
      <c r="HH45" s="381"/>
      <c r="HI45" s="381"/>
      <c r="HJ45" s="381"/>
      <c r="HK45" s="381"/>
      <c r="HL45" s="381"/>
      <c r="HM45" s="381"/>
      <c r="HN45" s="381"/>
      <c r="HO45" s="381"/>
      <c r="HP45" s="381"/>
      <c r="HQ45" s="381"/>
      <c r="HR45" s="381"/>
      <c r="HS45" s="381"/>
      <c r="HT45" s="381"/>
      <c r="HU45" s="381"/>
      <c r="HV45" s="381"/>
      <c r="HW45" s="381"/>
      <c r="HX45" s="381"/>
      <c r="HY45" s="381"/>
      <c r="HZ45" s="381"/>
      <c r="IA45" s="381"/>
      <c r="IB45" s="381"/>
      <c r="IC45" s="381"/>
      <c r="ID45" s="381"/>
      <c r="IE45" s="381"/>
      <c r="IF45" s="381"/>
      <c r="IG45" s="381"/>
      <c r="IH45" s="381"/>
      <c r="II45" s="381"/>
      <c r="IJ45" s="381"/>
      <c r="IK45" s="381"/>
      <c r="IL45" s="381"/>
      <c r="IM45" s="381"/>
      <c r="IN45" s="381"/>
      <c r="IO45" s="381"/>
      <c r="IP45" s="381"/>
      <c r="IQ45" s="381"/>
      <c r="IR45" s="381"/>
      <c r="IS45" s="381"/>
      <c r="IT45" s="381"/>
      <c r="IU45" s="381"/>
      <c r="IV45" s="381"/>
      <c r="IW45" s="381"/>
      <c r="IX45" s="381"/>
      <c r="IY45" s="381"/>
      <c r="IZ45" s="381"/>
      <c r="JA45" s="381"/>
      <c r="JB45" s="381"/>
      <c r="JC45" s="381"/>
      <c r="JD45" s="381"/>
      <c r="JE45" s="381"/>
      <c r="JF45" s="381"/>
      <c r="JG45" s="381"/>
      <c r="JH45" s="381"/>
      <c r="JI45" s="381"/>
      <c r="JJ45" s="381"/>
      <c r="JK45" s="381"/>
      <c r="JL45" s="380"/>
      <c r="JM45" s="380"/>
      <c r="JN45" s="380"/>
      <c r="JO45" s="380"/>
      <c r="JP45" s="380"/>
      <c r="JQ45" s="380"/>
      <c r="JR45" s="380"/>
      <c r="JS45" s="380"/>
      <c r="JT45" s="380"/>
      <c r="JU45" s="380"/>
      <c r="JV45" s="380"/>
      <c r="JW45" s="380"/>
      <c r="JX45" s="380"/>
      <c r="JY45" s="380"/>
      <c r="JZ45" s="380"/>
      <c r="KA45" s="380"/>
      <c r="KB45" s="380"/>
      <c r="KC45" s="380"/>
      <c r="KD45" s="380"/>
      <c r="KE45" s="380"/>
      <c r="KF45" s="380"/>
      <c r="KG45" s="380"/>
    </row>
    <row r="46" spans="2:293" ht="32.1" customHeight="1">
      <c r="B46" s="387"/>
      <c r="C46" s="390" t="s">
        <v>1241</v>
      </c>
      <c r="D46" s="390" t="s">
        <v>826</v>
      </c>
      <c r="E46" s="390" t="s">
        <v>1242</v>
      </c>
      <c r="F46" s="387" t="s">
        <v>2212</v>
      </c>
      <c r="G46" s="387"/>
      <c r="H46" s="387"/>
      <c r="I46" s="387"/>
      <c r="J46" s="387"/>
      <c r="K46" s="387"/>
      <c r="L46" s="387"/>
      <c r="M46" s="387"/>
      <c r="N46" s="387"/>
      <c r="O46" s="387"/>
      <c r="P46" s="381"/>
      <c r="Q46" s="381"/>
      <c r="R46" s="381"/>
      <c r="S46" s="381"/>
      <c r="T46" s="381"/>
      <c r="U46" s="381"/>
      <c r="V46" s="381"/>
      <c r="W46" s="381"/>
      <c r="X46" s="381"/>
      <c r="Y46" s="381"/>
      <c r="Z46" s="381"/>
      <c r="AA46" s="381"/>
      <c r="AB46" s="381"/>
      <c r="AC46" s="381"/>
      <c r="AD46" s="381"/>
      <c r="AE46" s="381"/>
      <c r="AF46" s="381"/>
      <c r="AG46" s="381"/>
      <c r="AH46" s="381"/>
      <c r="AI46" s="381"/>
      <c r="AJ46" s="381"/>
      <c r="AK46" s="381"/>
      <c r="AL46" s="381"/>
      <c r="AM46" s="381"/>
      <c r="AN46" s="381"/>
      <c r="AO46" s="381"/>
      <c r="AP46" s="381"/>
      <c r="AQ46" s="381"/>
      <c r="AR46" s="381"/>
      <c r="AS46" s="381"/>
      <c r="AT46" s="381"/>
      <c r="AU46" s="381"/>
      <c r="AV46" s="381"/>
      <c r="AW46" s="381"/>
      <c r="AX46" s="381"/>
      <c r="AY46" s="381"/>
      <c r="AZ46" s="381"/>
      <c r="BA46" s="381"/>
      <c r="BB46" s="381"/>
      <c r="BC46" s="381"/>
      <c r="BD46" s="381"/>
      <c r="BE46" s="381"/>
      <c r="BF46" s="381"/>
      <c r="BG46" s="381"/>
      <c r="BH46" s="381"/>
      <c r="BI46" s="381"/>
      <c r="BJ46" s="381"/>
      <c r="BK46" s="381"/>
      <c r="BL46" s="381"/>
      <c r="BM46" s="381"/>
      <c r="BN46" s="381"/>
      <c r="BO46" s="381"/>
      <c r="BP46" s="381"/>
      <c r="BQ46" s="381"/>
      <c r="BR46" s="381"/>
      <c r="BS46" s="381"/>
      <c r="BT46" s="381"/>
      <c r="BU46" s="381"/>
      <c r="BV46" s="381"/>
      <c r="BW46" s="381"/>
      <c r="BX46" s="381"/>
      <c r="BY46" s="381"/>
      <c r="BZ46" s="381"/>
      <c r="CA46" s="381"/>
      <c r="CB46" s="381"/>
      <c r="CC46" s="381"/>
      <c r="CD46" s="381"/>
      <c r="CE46" s="381"/>
      <c r="CF46" s="381"/>
      <c r="CG46" s="381"/>
      <c r="CH46" s="381"/>
      <c r="CI46" s="381"/>
      <c r="CJ46" s="381"/>
      <c r="CK46" s="381"/>
      <c r="CL46" s="381"/>
      <c r="CM46" s="381"/>
      <c r="CN46" s="381"/>
      <c r="CO46" s="381"/>
      <c r="CP46" s="381"/>
      <c r="CQ46" s="381"/>
      <c r="CR46" s="381"/>
      <c r="CS46" s="381"/>
      <c r="CT46" s="381"/>
      <c r="CU46" s="381"/>
      <c r="CV46" s="381"/>
      <c r="CW46" s="381"/>
      <c r="CX46" s="381"/>
      <c r="CY46" s="381"/>
      <c r="CZ46" s="381"/>
      <c r="DA46" s="381"/>
      <c r="DB46" s="381"/>
      <c r="DC46" s="381"/>
      <c r="DD46" s="381"/>
      <c r="DE46" s="381"/>
      <c r="DF46" s="381"/>
      <c r="DG46" s="381"/>
      <c r="DH46" s="381"/>
      <c r="DI46" s="381"/>
      <c r="DJ46" s="381"/>
      <c r="DK46" s="381"/>
      <c r="DL46" s="381"/>
      <c r="DM46" s="381"/>
      <c r="DN46" s="381"/>
      <c r="DO46" s="381"/>
      <c r="DP46" s="381"/>
      <c r="DQ46" s="381"/>
      <c r="DR46" s="381"/>
      <c r="DS46" s="381"/>
      <c r="DT46" s="381"/>
      <c r="DU46" s="381"/>
      <c r="DV46" s="381"/>
      <c r="DW46" s="381"/>
      <c r="DX46" s="381"/>
      <c r="DY46" s="381"/>
      <c r="DZ46" s="381"/>
      <c r="EA46" s="381"/>
      <c r="EB46" s="381"/>
      <c r="EC46" s="381"/>
      <c r="ED46" s="381"/>
      <c r="EE46" s="381"/>
      <c r="EF46" s="381"/>
      <c r="EG46" s="381"/>
      <c r="EH46" s="381"/>
      <c r="EI46" s="381"/>
      <c r="EJ46" s="381"/>
      <c r="EK46" s="381"/>
      <c r="EL46" s="381"/>
      <c r="EM46" s="381"/>
      <c r="EN46" s="381"/>
      <c r="EO46" s="381"/>
      <c r="EP46" s="381"/>
      <c r="EQ46" s="381"/>
      <c r="ER46" s="381"/>
      <c r="ES46" s="381"/>
      <c r="ET46" s="381"/>
      <c r="EU46" s="381"/>
      <c r="EV46" s="381"/>
      <c r="EW46" s="381"/>
      <c r="EX46" s="381"/>
      <c r="EY46" s="381"/>
      <c r="EZ46" s="381"/>
      <c r="FA46" s="381"/>
      <c r="FB46" s="381"/>
      <c r="FC46" s="381"/>
      <c r="FD46" s="381"/>
      <c r="FE46" s="381"/>
      <c r="FF46" s="381"/>
      <c r="FG46" s="381"/>
      <c r="FH46" s="381"/>
      <c r="FI46" s="381"/>
      <c r="FJ46" s="381"/>
      <c r="FK46" s="381"/>
      <c r="FL46" s="381"/>
      <c r="FM46" s="381"/>
      <c r="FN46" s="381"/>
      <c r="FO46" s="381"/>
      <c r="FP46" s="381"/>
      <c r="FQ46" s="381"/>
      <c r="FR46" s="381"/>
      <c r="FS46" s="381"/>
      <c r="FT46" s="381"/>
      <c r="FU46" s="381"/>
      <c r="FV46" s="381"/>
      <c r="FW46" s="381"/>
      <c r="FX46" s="381"/>
      <c r="FY46" s="381"/>
      <c r="FZ46" s="381"/>
      <c r="GA46" s="381"/>
      <c r="GB46" s="381"/>
      <c r="GC46" s="381"/>
      <c r="GD46" s="381"/>
      <c r="GE46" s="381"/>
      <c r="GF46" s="381"/>
      <c r="GG46" s="381"/>
      <c r="GH46" s="381"/>
      <c r="GI46" s="381"/>
      <c r="GJ46" s="381"/>
      <c r="GK46" s="381"/>
      <c r="GL46" s="381"/>
      <c r="GM46" s="381"/>
      <c r="GN46" s="381"/>
      <c r="GO46" s="381"/>
      <c r="GP46" s="381"/>
      <c r="GQ46" s="381"/>
      <c r="GR46" s="381"/>
      <c r="GS46" s="381"/>
      <c r="GT46" s="381"/>
      <c r="GU46" s="381"/>
      <c r="GV46" s="381"/>
      <c r="GW46" s="381"/>
      <c r="GX46" s="381"/>
      <c r="GY46" s="381"/>
      <c r="GZ46" s="381"/>
      <c r="HA46" s="381"/>
      <c r="HB46" s="381"/>
      <c r="HC46" s="381"/>
      <c r="HD46" s="381"/>
      <c r="HE46" s="381"/>
      <c r="HF46" s="381"/>
      <c r="HG46" s="381"/>
      <c r="HH46" s="381"/>
      <c r="HI46" s="381"/>
      <c r="HJ46" s="381"/>
      <c r="HK46" s="381"/>
      <c r="HL46" s="381"/>
      <c r="HM46" s="381"/>
      <c r="HN46" s="381"/>
      <c r="HO46" s="381"/>
      <c r="HP46" s="381"/>
      <c r="HQ46" s="381"/>
      <c r="HR46" s="381"/>
      <c r="HS46" s="381"/>
      <c r="HT46" s="381"/>
      <c r="HU46" s="381"/>
      <c r="HV46" s="381"/>
      <c r="HW46" s="381"/>
      <c r="HX46" s="381"/>
      <c r="HY46" s="381"/>
      <c r="HZ46" s="381"/>
      <c r="IA46" s="381"/>
      <c r="IB46" s="381"/>
      <c r="IC46" s="381"/>
      <c r="ID46" s="381"/>
      <c r="IE46" s="381"/>
      <c r="IF46" s="381"/>
      <c r="IG46" s="381"/>
      <c r="IH46" s="381"/>
      <c r="II46" s="381"/>
      <c r="IJ46" s="381"/>
      <c r="IK46" s="381"/>
      <c r="IL46" s="381"/>
      <c r="IM46" s="381"/>
      <c r="IN46" s="381"/>
      <c r="IO46" s="381"/>
      <c r="IP46" s="381"/>
      <c r="IQ46" s="381"/>
      <c r="IR46" s="381"/>
      <c r="IS46" s="381"/>
      <c r="IT46" s="381"/>
      <c r="IU46" s="381"/>
      <c r="IV46" s="381"/>
      <c r="IW46" s="381"/>
      <c r="IX46" s="381"/>
      <c r="IY46" s="381"/>
      <c r="IZ46" s="381"/>
      <c r="JA46" s="381"/>
      <c r="JB46" s="381"/>
      <c r="JC46" s="381"/>
      <c r="JD46" s="381"/>
      <c r="JE46" s="381"/>
      <c r="JF46" s="381"/>
      <c r="JG46" s="381"/>
      <c r="JH46" s="381"/>
      <c r="JI46" s="381"/>
      <c r="JJ46" s="381"/>
      <c r="JK46" s="381"/>
      <c r="JL46" s="380"/>
      <c r="JM46" s="380"/>
      <c r="JN46" s="380"/>
      <c r="JO46" s="380"/>
      <c r="JP46" s="380"/>
      <c r="JQ46" s="380"/>
      <c r="JR46" s="380"/>
      <c r="JS46" s="380"/>
      <c r="JT46" s="380"/>
      <c r="JU46" s="380"/>
      <c r="JV46" s="380"/>
      <c r="JW46" s="380"/>
      <c r="JX46" s="380"/>
      <c r="JY46" s="380"/>
      <c r="JZ46" s="380"/>
      <c r="KA46" s="380"/>
      <c r="KB46" s="380"/>
      <c r="KC46" s="380"/>
      <c r="KD46" s="380"/>
      <c r="KE46" s="380"/>
      <c r="KF46" s="380"/>
      <c r="KG46" s="380"/>
    </row>
    <row r="47" spans="2:293" ht="32.1" customHeight="1">
      <c r="B47" s="387"/>
      <c r="C47" s="387"/>
      <c r="D47" s="387"/>
      <c r="E47" s="387"/>
      <c r="F47" s="387"/>
      <c r="G47" s="387"/>
      <c r="H47" s="387"/>
      <c r="I47" s="387"/>
      <c r="J47" s="387"/>
      <c r="K47" s="387"/>
      <c r="L47" s="387"/>
      <c r="M47" s="387"/>
      <c r="N47" s="387"/>
      <c r="O47" s="387"/>
      <c r="P47" s="381"/>
      <c r="Q47" s="381"/>
      <c r="R47" s="381"/>
      <c r="S47" s="381"/>
      <c r="T47" s="381"/>
      <c r="U47" s="381"/>
      <c r="V47" s="381"/>
      <c r="W47" s="381"/>
      <c r="X47" s="381"/>
      <c r="Y47" s="381"/>
      <c r="Z47" s="381"/>
      <c r="AA47" s="381"/>
      <c r="AB47" s="381"/>
      <c r="AC47" s="381"/>
      <c r="AD47" s="381"/>
      <c r="AE47" s="381"/>
      <c r="AF47" s="381"/>
      <c r="AG47" s="381"/>
      <c r="AH47" s="381"/>
      <c r="AI47" s="381"/>
      <c r="AJ47" s="381"/>
      <c r="AK47" s="381"/>
      <c r="AL47" s="381"/>
      <c r="AM47" s="381"/>
      <c r="AN47" s="381"/>
      <c r="AO47" s="381"/>
      <c r="AP47" s="381"/>
      <c r="AQ47" s="381"/>
      <c r="AR47" s="381"/>
      <c r="AS47" s="381"/>
      <c r="AT47" s="381"/>
      <c r="AU47" s="381"/>
      <c r="AV47" s="381"/>
      <c r="AW47" s="381"/>
      <c r="AX47" s="381"/>
      <c r="AY47" s="381"/>
      <c r="AZ47" s="381"/>
      <c r="BA47" s="381"/>
      <c r="BB47" s="381"/>
      <c r="BC47" s="381"/>
      <c r="BD47" s="381"/>
      <c r="BE47" s="381"/>
      <c r="BF47" s="381"/>
      <c r="BG47" s="381"/>
      <c r="BH47" s="381"/>
      <c r="BI47" s="381"/>
      <c r="BJ47" s="381"/>
      <c r="BK47" s="381"/>
      <c r="BL47" s="381"/>
      <c r="BM47" s="381"/>
      <c r="BN47" s="381"/>
      <c r="BO47" s="381"/>
      <c r="BP47" s="381"/>
      <c r="BQ47" s="381"/>
      <c r="BR47" s="381"/>
      <c r="BS47" s="381"/>
      <c r="BT47" s="381"/>
      <c r="BU47" s="381"/>
      <c r="BV47" s="381"/>
      <c r="BW47" s="381"/>
      <c r="BX47" s="381"/>
      <c r="BY47" s="381"/>
      <c r="BZ47" s="381"/>
      <c r="CA47" s="381"/>
      <c r="CB47" s="381"/>
      <c r="CC47" s="381"/>
      <c r="CD47" s="381"/>
      <c r="CE47" s="381"/>
      <c r="CF47" s="381"/>
      <c r="CG47" s="381"/>
      <c r="CH47" s="381"/>
      <c r="CI47" s="381"/>
      <c r="CJ47" s="381"/>
      <c r="CK47" s="381"/>
      <c r="CL47" s="381"/>
      <c r="CM47" s="381"/>
      <c r="CN47" s="381"/>
      <c r="CO47" s="381"/>
      <c r="CP47" s="381"/>
      <c r="CQ47" s="381"/>
      <c r="CR47" s="381"/>
      <c r="CS47" s="381"/>
      <c r="CT47" s="381"/>
      <c r="CU47" s="381"/>
      <c r="CV47" s="381"/>
      <c r="CW47" s="381"/>
      <c r="CX47" s="381"/>
      <c r="CY47" s="381"/>
      <c r="CZ47" s="381"/>
      <c r="DA47" s="381"/>
      <c r="DB47" s="381"/>
      <c r="DC47" s="381"/>
      <c r="DD47" s="381"/>
      <c r="DE47" s="381"/>
      <c r="DF47" s="381"/>
      <c r="DG47" s="381"/>
      <c r="DH47" s="381"/>
      <c r="DI47" s="381"/>
      <c r="DJ47" s="381"/>
      <c r="DK47" s="381"/>
      <c r="DL47" s="381"/>
      <c r="DM47" s="381"/>
      <c r="DN47" s="381"/>
      <c r="DO47" s="381"/>
      <c r="DP47" s="381"/>
      <c r="DQ47" s="381"/>
      <c r="DR47" s="381"/>
      <c r="DS47" s="381"/>
      <c r="DT47" s="381"/>
      <c r="DU47" s="381"/>
      <c r="DV47" s="381"/>
      <c r="DW47" s="381"/>
      <c r="DX47" s="381"/>
      <c r="DY47" s="381"/>
      <c r="DZ47" s="381"/>
      <c r="EA47" s="381"/>
      <c r="EB47" s="381"/>
      <c r="EC47" s="381"/>
      <c r="ED47" s="381"/>
      <c r="EE47" s="381"/>
      <c r="EF47" s="381"/>
      <c r="EG47" s="381"/>
      <c r="EH47" s="381"/>
      <c r="EI47" s="381"/>
      <c r="EJ47" s="381"/>
      <c r="EK47" s="381"/>
      <c r="EL47" s="381"/>
      <c r="EM47" s="381"/>
      <c r="EN47" s="381"/>
      <c r="EO47" s="381"/>
      <c r="EP47" s="381"/>
      <c r="EQ47" s="381"/>
      <c r="ER47" s="381"/>
      <c r="ES47" s="381"/>
      <c r="ET47" s="381"/>
      <c r="EU47" s="381"/>
      <c r="EV47" s="381"/>
      <c r="EW47" s="381"/>
      <c r="EX47" s="381"/>
      <c r="EY47" s="381"/>
      <c r="EZ47" s="381"/>
      <c r="FA47" s="381"/>
      <c r="FB47" s="381"/>
      <c r="FC47" s="381"/>
      <c r="FD47" s="381"/>
      <c r="FE47" s="381"/>
      <c r="FF47" s="381"/>
      <c r="FG47" s="381"/>
      <c r="FH47" s="381"/>
      <c r="FI47" s="381"/>
      <c r="FJ47" s="381"/>
      <c r="FK47" s="381"/>
      <c r="FL47" s="381"/>
      <c r="FM47" s="381"/>
      <c r="FN47" s="381"/>
      <c r="FO47" s="381"/>
      <c r="FP47" s="381"/>
      <c r="FQ47" s="381"/>
      <c r="FR47" s="381"/>
      <c r="FS47" s="381"/>
      <c r="FT47" s="381"/>
      <c r="FU47" s="381"/>
      <c r="FV47" s="381"/>
      <c r="FW47" s="381"/>
      <c r="FX47" s="381"/>
      <c r="FY47" s="381"/>
      <c r="FZ47" s="381"/>
      <c r="GA47" s="381"/>
      <c r="GB47" s="381"/>
      <c r="GC47" s="381"/>
      <c r="GD47" s="381"/>
      <c r="GE47" s="381"/>
      <c r="GF47" s="381"/>
      <c r="GG47" s="381"/>
      <c r="GH47" s="381"/>
      <c r="GI47" s="381"/>
      <c r="GJ47" s="381"/>
      <c r="GK47" s="381"/>
      <c r="GL47" s="381"/>
      <c r="GM47" s="381"/>
      <c r="GN47" s="381"/>
      <c r="GO47" s="381"/>
      <c r="GP47" s="381"/>
      <c r="GQ47" s="381"/>
      <c r="GR47" s="381"/>
      <c r="GS47" s="381"/>
      <c r="GT47" s="381"/>
      <c r="GU47" s="381"/>
      <c r="GV47" s="381"/>
      <c r="GW47" s="381"/>
      <c r="GX47" s="381"/>
      <c r="GY47" s="381"/>
      <c r="GZ47" s="381"/>
      <c r="HA47" s="381"/>
      <c r="HB47" s="381"/>
      <c r="HC47" s="381"/>
      <c r="HD47" s="381"/>
      <c r="HE47" s="381"/>
      <c r="HF47" s="381"/>
      <c r="HG47" s="381"/>
      <c r="HH47" s="381"/>
      <c r="HI47" s="381"/>
      <c r="HJ47" s="381"/>
      <c r="HK47" s="381"/>
      <c r="HL47" s="381"/>
      <c r="HM47" s="381"/>
      <c r="HN47" s="381"/>
      <c r="HO47" s="381"/>
      <c r="HP47" s="381"/>
      <c r="HQ47" s="381"/>
      <c r="HR47" s="381"/>
      <c r="HS47" s="381"/>
      <c r="HT47" s="381"/>
      <c r="HU47" s="381"/>
      <c r="HV47" s="381"/>
      <c r="HW47" s="381"/>
      <c r="HX47" s="381"/>
      <c r="HY47" s="381"/>
      <c r="HZ47" s="381"/>
      <c r="IA47" s="381"/>
      <c r="IB47" s="381"/>
      <c r="IC47" s="381"/>
      <c r="ID47" s="381"/>
      <c r="IE47" s="381"/>
      <c r="IF47" s="381"/>
      <c r="IG47" s="381"/>
      <c r="IH47" s="381"/>
      <c r="II47" s="381"/>
      <c r="IJ47" s="381"/>
      <c r="IK47" s="381"/>
      <c r="IL47" s="381"/>
      <c r="IM47" s="381"/>
      <c r="IN47" s="381"/>
      <c r="IO47" s="381"/>
      <c r="IP47" s="381"/>
      <c r="IQ47" s="381"/>
      <c r="IR47" s="381"/>
      <c r="IS47" s="381"/>
      <c r="IT47" s="381"/>
      <c r="IU47" s="381"/>
      <c r="IV47" s="381"/>
      <c r="IW47" s="381"/>
      <c r="IX47" s="381"/>
      <c r="IY47" s="381"/>
      <c r="IZ47" s="381"/>
      <c r="JA47" s="381"/>
      <c r="JB47" s="381"/>
      <c r="JC47" s="381"/>
      <c r="JD47" s="381"/>
      <c r="JE47" s="381"/>
      <c r="JF47" s="381"/>
      <c r="JG47" s="381"/>
      <c r="JH47" s="381"/>
      <c r="JI47" s="381"/>
      <c r="JJ47" s="381"/>
      <c r="JK47" s="381"/>
      <c r="JL47" s="380"/>
      <c r="JM47" s="380"/>
      <c r="JN47" s="380"/>
      <c r="JO47" s="380"/>
      <c r="JP47" s="380"/>
      <c r="JQ47" s="380"/>
      <c r="JR47" s="380"/>
      <c r="JS47" s="380"/>
      <c r="JT47" s="380"/>
      <c r="JU47" s="380"/>
      <c r="JV47" s="380"/>
      <c r="JW47" s="380"/>
      <c r="JX47" s="380"/>
      <c r="JY47" s="380"/>
      <c r="JZ47" s="380"/>
      <c r="KA47" s="380"/>
      <c r="KB47" s="380"/>
      <c r="KC47" s="380"/>
      <c r="KD47" s="380"/>
      <c r="KE47" s="380"/>
      <c r="KF47" s="380"/>
      <c r="KG47" s="380"/>
    </row>
    <row r="48" spans="2:293" ht="32.1" customHeight="1">
      <c r="B48" s="387"/>
      <c r="C48" s="387"/>
      <c r="D48" s="387"/>
      <c r="E48" s="387"/>
      <c r="F48" s="387"/>
      <c r="G48" s="387"/>
      <c r="H48" s="387"/>
      <c r="I48" s="387"/>
      <c r="J48" s="387"/>
      <c r="K48" s="387"/>
      <c r="L48" s="387"/>
      <c r="M48" s="387"/>
      <c r="N48" s="387"/>
      <c r="O48" s="387"/>
      <c r="P48" s="381"/>
      <c r="Q48" s="381"/>
      <c r="R48" s="381"/>
      <c r="S48" s="381"/>
      <c r="T48" s="381"/>
      <c r="U48" s="381"/>
      <c r="V48" s="381"/>
      <c r="W48" s="381"/>
      <c r="X48" s="381"/>
      <c r="Y48" s="381"/>
      <c r="Z48" s="381"/>
      <c r="AA48" s="381"/>
      <c r="AB48" s="381"/>
      <c r="AC48" s="381"/>
      <c r="AD48" s="381"/>
      <c r="AE48" s="381"/>
      <c r="AF48" s="381"/>
      <c r="AG48" s="381"/>
      <c r="AH48" s="381"/>
      <c r="AI48" s="381"/>
      <c r="AJ48" s="381"/>
      <c r="AK48" s="381"/>
      <c r="AL48" s="381"/>
      <c r="AM48" s="381"/>
      <c r="AN48" s="381"/>
      <c r="AO48" s="381"/>
      <c r="AP48" s="381"/>
      <c r="AQ48" s="381"/>
      <c r="AR48" s="381"/>
      <c r="AS48" s="381"/>
      <c r="AT48" s="381"/>
      <c r="AU48" s="381"/>
      <c r="AV48" s="381"/>
      <c r="AW48" s="381"/>
      <c r="AX48" s="381"/>
      <c r="AY48" s="381"/>
      <c r="AZ48" s="381"/>
      <c r="BA48" s="381"/>
      <c r="BB48" s="381"/>
      <c r="BC48" s="381"/>
      <c r="BD48" s="381"/>
      <c r="BE48" s="381"/>
      <c r="BF48" s="381"/>
      <c r="BG48" s="381"/>
      <c r="BH48" s="381"/>
      <c r="BI48" s="381"/>
      <c r="BJ48" s="381"/>
      <c r="BK48" s="381"/>
      <c r="BL48" s="381"/>
      <c r="BM48" s="381"/>
      <c r="BN48" s="381"/>
      <c r="BO48" s="381"/>
      <c r="BP48" s="381"/>
      <c r="BQ48" s="381"/>
      <c r="BR48" s="381"/>
      <c r="BS48" s="381"/>
      <c r="BT48" s="381"/>
      <c r="BU48" s="381"/>
      <c r="BV48" s="381"/>
      <c r="BW48" s="381"/>
      <c r="BX48" s="381"/>
      <c r="BY48" s="381"/>
      <c r="BZ48" s="381"/>
      <c r="CA48" s="381"/>
      <c r="CB48" s="381"/>
      <c r="CC48" s="381"/>
      <c r="CD48" s="381"/>
      <c r="CE48" s="381"/>
      <c r="CF48" s="381"/>
      <c r="CG48" s="381"/>
      <c r="CH48" s="381"/>
      <c r="CI48" s="381"/>
      <c r="CJ48" s="381"/>
      <c r="CK48" s="381"/>
      <c r="CL48" s="381"/>
      <c r="CM48" s="381"/>
      <c r="CN48" s="381"/>
      <c r="CO48" s="381"/>
      <c r="CP48" s="381"/>
      <c r="CQ48" s="381"/>
      <c r="CR48" s="381"/>
      <c r="CS48" s="381"/>
      <c r="CT48" s="381"/>
      <c r="CU48" s="381"/>
      <c r="CV48" s="381"/>
      <c r="CW48" s="381"/>
      <c r="CX48" s="381"/>
      <c r="CY48" s="381"/>
      <c r="CZ48" s="381"/>
      <c r="DA48" s="381"/>
      <c r="DB48" s="381"/>
      <c r="DC48" s="381"/>
      <c r="DD48" s="381"/>
      <c r="DE48" s="381"/>
      <c r="DF48" s="381"/>
      <c r="DG48" s="381"/>
      <c r="DH48" s="381"/>
      <c r="DI48" s="381"/>
      <c r="DJ48" s="381"/>
      <c r="DK48" s="381"/>
      <c r="DL48" s="381"/>
      <c r="DM48" s="381"/>
      <c r="DN48" s="381"/>
      <c r="DO48" s="381"/>
      <c r="DP48" s="381"/>
      <c r="DQ48" s="381"/>
      <c r="DR48" s="381"/>
      <c r="DS48" s="381"/>
      <c r="DT48" s="381"/>
      <c r="DU48" s="381"/>
      <c r="DV48" s="381"/>
      <c r="DW48" s="381"/>
      <c r="DX48" s="381"/>
      <c r="DY48" s="381"/>
      <c r="DZ48" s="381"/>
      <c r="EA48" s="381"/>
      <c r="EB48" s="381"/>
      <c r="EC48" s="381"/>
      <c r="ED48" s="381"/>
      <c r="EE48" s="381"/>
      <c r="EF48" s="381"/>
      <c r="EG48" s="381"/>
      <c r="EH48" s="381"/>
      <c r="EI48" s="381"/>
      <c r="EJ48" s="381"/>
      <c r="EK48" s="381"/>
      <c r="EL48" s="381"/>
      <c r="EM48" s="381"/>
      <c r="EN48" s="381"/>
      <c r="EO48" s="381"/>
      <c r="EP48" s="381"/>
      <c r="EQ48" s="381"/>
      <c r="ER48" s="381"/>
      <c r="ES48" s="381"/>
      <c r="ET48" s="381"/>
      <c r="EU48" s="381"/>
      <c r="EV48" s="381"/>
      <c r="EW48" s="381"/>
      <c r="EX48" s="381"/>
      <c r="EY48" s="381"/>
      <c r="EZ48" s="381"/>
      <c r="FA48" s="381"/>
      <c r="FB48" s="381"/>
      <c r="FC48" s="381"/>
      <c r="FD48" s="381"/>
      <c r="FE48" s="381"/>
      <c r="FF48" s="381"/>
      <c r="FG48" s="381"/>
      <c r="FH48" s="381"/>
      <c r="FI48" s="381"/>
      <c r="FJ48" s="381"/>
      <c r="FK48" s="381"/>
      <c r="FL48" s="381"/>
      <c r="FM48" s="381"/>
      <c r="FN48" s="381"/>
      <c r="FO48" s="381"/>
      <c r="FP48" s="381"/>
      <c r="FQ48" s="381"/>
      <c r="FR48" s="381"/>
      <c r="FS48" s="381"/>
      <c r="FT48" s="381"/>
      <c r="FU48" s="381"/>
      <c r="FV48" s="381"/>
      <c r="FW48" s="381"/>
      <c r="FX48" s="381"/>
      <c r="FY48" s="381"/>
      <c r="FZ48" s="381"/>
      <c r="GA48" s="381"/>
      <c r="GB48" s="381"/>
      <c r="GC48" s="381"/>
      <c r="GD48" s="381"/>
      <c r="GE48" s="381"/>
      <c r="GF48" s="381"/>
      <c r="GG48" s="381"/>
      <c r="GH48" s="381"/>
      <c r="GI48" s="381"/>
      <c r="GJ48" s="381"/>
      <c r="GK48" s="381"/>
      <c r="GL48" s="381"/>
      <c r="GM48" s="381"/>
      <c r="GN48" s="381"/>
      <c r="GO48" s="381"/>
      <c r="GP48" s="381"/>
      <c r="GQ48" s="381"/>
      <c r="GR48" s="381"/>
      <c r="GS48" s="381"/>
      <c r="GT48" s="381"/>
      <c r="GU48" s="381"/>
      <c r="GV48" s="381"/>
      <c r="GW48" s="381"/>
      <c r="GX48" s="381"/>
      <c r="GY48" s="381"/>
      <c r="GZ48" s="381"/>
      <c r="HA48" s="381"/>
      <c r="HB48" s="381"/>
      <c r="HC48" s="381"/>
      <c r="HD48" s="381"/>
      <c r="HE48" s="381"/>
      <c r="HF48" s="381"/>
      <c r="HG48" s="381"/>
      <c r="HH48" s="381"/>
      <c r="HI48" s="381"/>
      <c r="HJ48" s="381"/>
      <c r="HK48" s="381"/>
      <c r="HL48" s="381"/>
      <c r="HM48" s="381"/>
      <c r="HN48" s="381"/>
      <c r="HO48" s="381"/>
      <c r="HP48" s="381"/>
      <c r="HQ48" s="381"/>
      <c r="HR48" s="381"/>
      <c r="HS48" s="381"/>
      <c r="HT48" s="381"/>
      <c r="HU48" s="381"/>
      <c r="HV48" s="381"/>
      <c r="HW48" s="381"/>
      <c r="HX48" s="381"/>
      <c r="HY48" s="381"/>
      <c r="HZ48" s="381"/>
      <c r="IA48" s="381"/>
      <c r="IB48" s="381"/>
      <c r="IC48" s="381"/>
      <c r="ID48" s="381"/>
      <c r="IE48" s="381"/>
      <c r="IF48" s="381"/>
      <c r="IG48" s="381"/>
      <c r="IH48" s="381"/>
      <c r="II48" s="381"/>
      <c r="IJ48" s="381"/>
      <c r="IK48" s="381"/>
      <c r="IL48" s="381"/>
      <c r="IM48" s="381"/>
      <c r="IN48" s="381"/>
      <c r="IO48" s="381"/>
      <c r="IP48" s="381"/>
      <c r="IQ48" s="381"/>
      <c r="IR48" s="381"/>
      <c r="IS48" s="381"/>
      <c r="IT48" s="381"/>
      <c r="IU48" s="381"/>
      <c r="IV48" s="381"/>
      <c r="IW48" s="381"/>
      <c r="IX48" s="381"/>
      <c r="IY48" s="381"/>
      <c r="IZ48" s="381"/>
      <c r="JA48" s="381"/>
      <c r="JB48" s="381"/>
      <c r="JC48" s="381"/>
      <c r="JD48" s="381"/>
      <c r="JE48" s="381"/>
      <c r="JF48" s="381"/>
      <c r="JG48" s="381"/>
      <c r="JH48" s="381"/>
      <c r="JI48" s="381"/>
      <c r="JJ48" s="381"/>
      <c r="JK48" s="381"/>
      <c r="JL48" s="380"/>
      <c r="JM48" s="380"/>
      <c r="JN48" s="380"/>
      <c r="JO48" s="380"/>
      <c r="JP48" s="380"/>
      <c r="JQ48" s="380"/>
      <c r="JR48" s="380"/>
      <c r="JS48" s="380"/>
      <c r="JT48" s="380"/>
      <c r="JU48" s="380"/>
      <c r="JV48" s="380"/>
      <c r="JW48" s="380"/>
      <c r="JX48" s="380"/>
      <c r="JY48" s="380"/>
      <c r="JZ48" s="380"/>
      <c r="KA48" s="380"/>
      <c r="KB48" s="380"/>
      <c r="KC48" s="380"/>
      <c r="KD48" s="380"/>
      <c r="KE48" s="380"/>
      <c r="KF48" s="380"/>
      <c r="KG48" s="380"/>
    </row>
    <row r="49" spans="2:293" ht="32.1" customHeight="1">
      <c r="B49" s="387"/>
      <c r="H49" s="387"/>
      <c r="I49" s="387"/>
      <c r="J49" s="387"/>
      <c r="K49" s="387"/>
      <c r="L49" s="387"/>
      <c r="M49" s="387"/>
      <c r="N49" s="387"/>
      <c r="O49" s="387"/>
      <c r="P49" s="381"/>
      <c r="Q49" s="381"/>
      <c r="R49" s="381"/>
      <c r="S49" s="381"/>
      <c r="T49" s="381"/>
      <c r="U49" s="381"/>
      <c r="V49" s="381"/>
      <c r="W49" s="381"/>
      <c r="X49" s="381"/>
      <c r="Y49" s="381"/>
      <c r="Z49" s="381"/>
      <c r="AA49" s="381"/>
      <c r="AB49" s="381"/>
      <c r="AC49" s="381"/>
      <c r="AD49" s="381"/>
      <c r="AE49" s="381"/>
      <c r="AF49" s="381"/>
      <c r="AG49" s="381"/>
      <c r="AH49" s="381"/>
      <c r="AI49" s="381"/>
      <c r="AJ49" s="381"/>
      <c r="AK49" s="381"/>
      <c r="AL49" s="381"/>
      <c r="AM49" s="381"/>
      <c r="AN49" s="381"/>
      <c r="AO49" s="381"/>
      <c r="AP49" s="381"/>
      <c r="AQ49" s="381"/>
      <c r="AR49" s="381"/>
      <c r="AS49" s="381"/>
      <c r="AT49" s="381"/>
      <c r="AU49" s="381"/>
      <c r="AV49" s="381"/>
      <c r="AW49" s="381"/>
      <c r="AX49" s="381"/>
      <c r="AY49" s="381"/>
      <c r="AZ49" s="381"/>
      <c r="BA49" s="381"/>
      <c r="BB49" s="381"/>
      <c r="BC49" s="381"/>
      <c r="BD49" s="381"/>
      <c r="BE49" s="381"/>
      <c r="BF49" s="381"/>
      <c r="BG49" s="381"/>
      <c r="BH49" s="381"/>
      <c r="BI49" s="381"/>
      <c r="BJ49" s="381"/>
      <c r="BK49" s="381"/>
      <c r="BL49" s="381"/>
      <c r="BM49" s="381"/>
      <c r="BN49" s="381"/>
      <c r="BO49" s="381"/>
      <c r="BP49" s="381"/>
      <c r="BQ49" s="381"/>
      <c r="BR49" s="381"/>
      <c r="BS49" s="381"/>
      <c r="BT49" s="381"/>
      <c r="BU49" s="381"/>
      <c r="BV49" s="381"/>
      <c r="BW49" s="381"/>
      <c r="BX49" s="381"/>
      <c r="BY49" s="381"/>
      <c r="BZ49" s="381"/>
      <c r="CA49" s="381"/>
      <c r="CB49" s="381"/>
      <c r="CC49" s="381"/>
      <c r="CD49" s="381"/>
      <c r="CE49" s="381"/>
      <c r="CF49" s="381"/>
      <c r="CG49" s="381"/>
      <c r="CH49" s="381"/>
      <c r="CI49" s="381"/>
      <c r="CJ49" s="381"/>
      <c r="CK49" s="381"/>
      <c r="CL49" s="381"/>
      <c r="CM49" s="381"/>
      <c r="CN49" s="381"/>
      <c r="CO49" s="381"/>
      <c r="CP49" s="381"/>
      <c r="CQ49" s="381"/>
      <c r="CR49" s="381"/>
      <c r="CS49" s="381"/>
      <c r="CT49" s="381"/>
      <c r="CU49" s="381"/>
      <c r="CV49" s="381"/>
      <c r="CW49" s="381"/>
      <c r="CX49" s="381"/>
      <c r="CY49" s="381"/>
      <c r="CZ49" s="381"/>
      <c r="DA49" s="381"/>
      <c r="DB49" s="381"/>
      <c r="DC49" s="381"/>
      <c r="DD49" s="381"/>
      <c r="DE49" s="381"/>
      <c r="DF49" s="381"/>
      <c r="DG49" s="381"/>
      <c r="DH49" s="381"/>
      <c r="DI49" s="381"/>
      <c r="DJ49" s="381"/>
      <c r="DK49" s="381"/>
      <c r="DL49" s="381"/>
      <c r="DM49" s="381"/>
      <c r="DN49" s="381"/>
      <c r="DO49" s="381"/>
      <c r="DP49" s="381"/>
      <c r="DQ49" s="381"/>
      <c r="DR49" s="381"/>
      <c r="DS49" s="381"/>
      <c r="DT49" s="381"/>
      <c r="DU49" s="381"/>
      <c r="DV49" s="381"/>
      <c r="DW49" s="381"/>
      <c r="DX49" s="381"/>
      <c r="DY49" s="381"/>
      <c r="DZ49" s="381"/>
      <c r="EA49" s="381"/>
      <c r="EB49" s="381"/>
      <c r="EC49" s="381"/>
      <c r="ED49" s="381"/>
      <c r="EE49" s="381"/>
      <c r="EF49" s="381"/>
      <c r="EG49" s="381"/>
      <c r="EH49" s="381"/>
      <c r="EI49" s="381"/>
      <c r="EJ49" s="381"/>
      <c r="EK49" s="381"/>
      <c r="EL49" s="381"/>
      <c r="EM49" s="381"/>
      <c r="EN49" s="381"/>
      <c r="EO49" s="381"/>
      <c r="EP49" s="381"/>
      <c r="EQ49" s="381"/>
      <c r="ER49" s="381"/>
      <c r="ES49" s="381"/>
      <c r="ET49" s="381"/>
      <c r="EU49" s="381"/>
      <c r="EV49" s="381"/>
      <c r="EW49" s="381"/>
      <c r="EX49" s="381"/>
      <c r="EY49" s="381"/>
      <c r="EZ49" s="381"/>
      <c r="FA49" s="381"/>
      <c r="FB49" s="381"/>
      <c r="FC49" s="381"/>
      <c r="FD49" s="381"/>
      <c r="FE49" s="381"/>
      <c r="FF49" s="381"/>
      <c r="FG49" s="381"/>
      <c r="FH49" s="381"/>
      <c r="FI49" s="381"/>
      <c r="FJ49" s="381"/>
      <c r="FK49" s="381"/>
      <c r="FL49" s="381"/>
      <c r="FM49" s="381"/>
      <c r="FN49" s="381"/>
      <c r="FO49" s="381"/>
      <c r="FP49" s="381"/>
      <c r="FQ49" s="381"/>
      <c r="FR49" s="381"/>
      <c r="FS49" s="381"/>
      <c r="FT49" s="381"/>
      <c r="FU49" s="381"/>
      <c r="FV49" s="381"/>
      <c r="FW49" s="381"/>
      <c r="FX49" s="381"/>
      <c r="FY49" s="381"/>
      <c r="FZ49" s="381"/>
      <c r="GA49" s="381"/>
      <c r="GB49" s="381"/>
      <c r="GC49" s="381"/>
      <c r="GD49" s="381"/>
      <c r="GE49" s="381"/>
      <c r="GF49" s="381"/>
      <c r="GG49" s="381"/>
      <c r="GH49" s="381"/>
      <c r="GI49" s="381"/>
      <c r="GJ49" s="381"/>
      <c r="GK49" s="381"/>
      <c r="GL49" s="381"/>
      <c r="GM49" s="381"/>
      <c r="GN49" s="381"/>
      <c r="GO49" s="381"/>
      <c r="GP49" s="381"/>
      <c r="GQ49" s="381"/>
      <c r="GR49" s="381"/>
      <c r="GS49" s="381"/>
      <c r="GT49" s="381"/>
      <c r="GU49" s="381"/>
      <c r="GV49" s="381"/>
      <c r="GW49" s="381"/>
      <c r="GX49" s="381"/>
      <c r="GY49" s="381"/>
      <c r="GZ49" s="381"/>
      <c r="HA49" s="381"/>
      <c r="HB49" s="381"/>
      <c r="HC49" s="381"/>
      <c r="HD49" s="381"/>
      <c r="HE49" s="381"/>
      <c r="HF49" s="381"/>
      <c r="HG49" s="381"/>
      <c r="HH49" s="381"/>
      <c r="HI49" s="381"/>
      <c r="HJ49" s="381"/>
      <c r="HK49" s="381"/>
      <c r="HL49" s="381"/>
      <c r="HM49" s="381"/>
      <c r="HN49" s="381"/>
      <c r="HO49" s="381"/>
      <c r="HP49" s="381"/>
      <c r="HQ49" s="381"/>
      <c r="HR49" s="381"/>
      <c r="HS49" s="381"/>
      <c r="HT49" s="381"/>
      <c r="HU49" s="381"/>
      <c r="HV49" s="381"/>
      <c r="HW49" s="381"/>
      <c r="HX49" s="381"/>
      <c r="HY49" s="381"/>
      <c r="HZ49" s="381"/>
      <c r="IA49" s="381"/>
      <c r="IB49" s="381"/>
      <c r="IC49" s="381"/>
      <c r="ID49" s="381"/>
      <c r="IE49" s="381"/>
      <c r="IF49" s="381"/>
      <c r="IG49" s="381"/>
      <c r="IH49" s="381"/>
      <c r="II49" s="381"/>
      <c r="IJ49" s="381"/>
      <c r="IK49" s="381"/>
      <c r="IL49" s="381"/>
      <c r="IM49" s="381"/>
      <c r="IN49" s="381"/>
      <c r="IO49" s="381"/>
      <c r="IP49" s="381"/>
      <c r="IQ49" s="381"/>
      <c r="IR49" s="381"/>
      <c r="IS49" s="381"/>
      <c r="IT49" s="381"/>
      <c r="IU49" s="381"/>
      <c r="IV49" s="381"/>
      <c r="IW49" s="381"/>
      <c r="IX49" s="381"/>
      <c r="IY49" s="381"/>
      <c r="IZ49" s="381"/>
      <c r="JA49" s="381"/>
      <c r="JB49" s="381"/>
      <c r="JC49" s="381"/>
      <c r="JD49" s="381"/>
      <c r="JE49" s="381"/>
      <c r="JF49" s="381"/>
      <c r="JG49" s="381"/>
      <c r="JH49" s="381"/>
      <c r="JI49" s="381"/>
      <c r="JJ49" s="381"/>
      <c r="JK49" s="381"/>
      <c r="JL49" s="380"/>
      <c r="JM49" s="380"/>
      <c r="JN49" s="380"/>
      <c r="JO49" s="380"/>
      <c r="JP49" s="380"/>
      <c r="JQ49" s="380"/>
      <c r="JR49" s="380"/>
      <c r="JS49" s="380"/>
      <c r="JT49" s="380"/>
      <c r="JU49" s="380"/>
      <c r="JV49" s="380"/>
      <c r="JW49" s="380"/>
      <c r="JX49" s="380"/>
      <c r="JY49" s="380"/>
      <c r="JZ49" s="380"/>
      <c r="KA49" s="380"/>
      <c r="KB49" s="380"/>
      <c r="KC49" s="380"/>
      <c r="KD49" s="380"/>
      <c r="KE49" s="380"/>
      <c r="KF49" s="380"/>
      <c r="KG49" s="380"/>
    </row>
    <row r="50" spans="2:293" s="23" customFormat="1" ht="32.1" customHeight="1">
      <c r="B50" s="391"/>
      <c r="C50" s="787" t="s">
        <v>2258</v>
      </c>
      <c r="D50" s="787"/>
      <c r="E50" s="787"/>
      <c r="F50" s="787"/>
      <c r="G50" s="787"/>
      <c r="H50" s="391"/>
      <c r="I50" s="391"/>
      <c r="J50" s="391"/>
      <c r="K50" s="391"/>
      <c r="L50" s="391"/>
      <c r="M50" s="391"/>
      <c r="N50" s="391"/>
      <c r="O50" s="391"/>
      <c r="P50" s="384"/>
      <c r="Q50" s="384"/>
      <c r="R50" s="384"/>
      <c r="S50" s="384"/>
      <c r="T50" s="384"/>
      <c r="U50" s="384"/>
      <c r="V50" s="384"/>
      <c r="W50" s="384"/>
      <c r="X50" s="384"/>
      <c r="Y50" s="384"/>
      <c r="Z50" s="384"/>
      <c r="AA50" s="384"/>
      <c r="AB50" s="384"/>
      <c r="AC50" s="384"/>
      <c r="AD50" s="384"/>
      <c r="AE50" s="384"/>
      <c r="AF50" s="384"/>
      <c r="AG50" s="384"/>
      <c r="AH50" s="384"/>
      <c r="AI50" s="384"/>
      <c r="AJ50" s="384"/>
      <c r="AK50" s="384"/>
      <c r="AL50" s="384"/>
      <c r="AM50" s="384"/>
      <c r="AN50" s="384"/>
      <c r="AO50" s="384"/>
      <c r="AP50" s="384"/>
      <c r="AQ50" s="384"/>
      <c r="AR50" s="384"/>
      <c r="AS50" s="384"/>
      <c r="AT50" s="384"/>
      <c r="AU50" s="384"/>
      <c r="AV50" s="384"/>
      <c r="AW50" s="384"/>
      <c r="AX50" s="384"/>
      <c r="AY50" s="384"/>
      <c r="AZ50" s="384"/>
      <c r="BA50" s="384"/>
      <c r="BB50" s="384"/>
      <c r="BC50" s="384"/>
      <c r="BD50" s="384"/>
      <c r="BE50" s="384"/>
      <c r="BF50" s="384"/>
      <c r="BG50" s="384"/>
      <c r="BH50" s="384"/>
      <c r="BI50" s="384"/>
      <c r="BJ50" s="384"/>
      <c r="BK50" s="384"/>
      <c r="BL50" s="384"/>
      <c r="BM50" s="384"/>
      <c r="BN50" s="384"/>
      <c r="BO50" s="384"/>
      <c r="BP50" s="384"/>
      <c r="BQ50" s="384"/>
      <c r="BR50" s="384"/>
      <c r="BS50" s="384"/>
      <c r="BT50" s="384"/>
      <c r="BU50" s="384"/>
      <c r="BV50" s="384"/>
      <c r="BW50" s="384"/>
      <c r="BX50" s="384"/>
      <c r="BY50" s="384"/>
      <c r="BZ50" s="384"/>
      <c r="CA50" s="384"/>
      <c r="CB50" s="384"/>
      <c r="CC50" s="384"/>
      <c r="CD50" s="384"/>
      <c r="CE50" s="384"/>
      <c r="CF50" s="384"/>
      <c r="CG50" s="384"/>
      <c r="CH50" s="384"/>
      <c r="CI50" s="384"/>
      <c r="CJ50" s="384"/>
      <c r="CK50" s="384"/>
      <c r="CL50" s="384"/>
      <c r="CM50" s="384"/>
      <c r="CN50" s="384"/>
      <c r="CO50" s="384"/>
      <c r="CP50" s="384"/>
      <c r="CQ50" s="384"/>
      <c r="CR50" s="384"/>
      <c r="CS50" s="384"/>
      <c r="CT50" s="384"/>
      <c r="CU50" s="384"/>
      <c r="CV50" s="384"/>
      <c r="CW50" s="384"/>
      <c r="CX50" s="384"/>
      <c r="CY50" s="384"/>
      <c r="CZ50" s="384"/>
      <c r="DA50" s="384"/>
      <c r="DB50" s="384"/>
      <c r="DC50" s="384"/>
      <c r="DD50" s="384"/>
      <c r="DE50" s="384"/>
      <c r="DF50" s="384"/>
      <c r="DG50" s="384"/>
      <c r="DH50" s="384"/>
      <c r="DI50" s="384"/>
      <c r="DJ50" s="384"/>
      <c r="DK50" s="384"/>
      <c r="DL50" s="384"/>
      <c r="DM50" s="384"/>
      <c r="DN50" s="384"/>
      <c r="DO50" s="384"/>
      <c r="DP50" s="384"/>
      <c r="DQ50" s="384"/>
      <c r="DR50" s="384"/>
      <c r="DS50" s="384"/>
      <c r="DT50" s="384"/>
      <c r="DU50" s="384"/>
      <c r="DV50" s="384"/>
      <c r="DW50" s="384"/>
      <c r="DX50" s="384"/>
      <c r="DY50" s="384"/>
      <c r="DZ50" s="384"/>
      <c r="EA50" s="384"/>
      <c r="EB50" s="384"/>
      <c r="EC50" s="384"/>
      <c r="ED50" s="384"/>
      <c r="EE50" s="384"/>
      <c r="EF50" s="384"/>
      <c r="EG50" s="384"/>
      <c r="EH50" s="384"/>
      <c r="EI50" s="384"/>
      <c r="EJ50" s="384"/>
      <c r="EK50" s="384"/>
      <c r="EL50" s="384"/>
      <c r="EM50" s="384"/>
      <c r="EN50" s="384"/>
      <c r="EO50" s="384"/>
      <c r="EP50" s="384"/>
      <c r="EQ50" s="384"/>
      <c r="ER50" s="384"/>
      <c r="ES50" s="384"/>
      <c r="ET50" s="384"/>
      <c r="EU50" s="384"/>
      <c r="EV50" s="384"/>
      <c r="EW50" s="384"/>
      <c r="EX50" s="384"/>
      <c r="EY50" s="384"/>
      <c r="EZ50" s="384"/>
      <c r="FA50" s="384"/>
      <c r="FB50" s="384"/>
      <c r="FC50" s="384"/>
      <c r="FD50" s="384"/>
      <c r="FE50" s="384"/>
      <c r="FF50" s="384"/>
      <c r="FG50" s="384"/>
      <c r="FH50" s="384"/>
      <c r="FI50" s="384"/>
      <c r="FJ50" s="384"/>
      <c r="FK50" s="384"/>
      <c r="FL50" s="384"/>
      <c r="FM50" s="384"/>
      <c r="FN50" s="384"/>
      <c r="FO50" s="384"/>
      <c r="FP50" s="384"/>
      <c r="FQ50" s="384"/>
      <c r="FR50" s="384"/>
      <c r="FS50" s="384"/>
      <c r="FT50" s="384"/>
      <c r="FU50" s="384"/>
      <c r="FV50" s="384"/>
      <c r="FW50" s="384"/>
      <c r="FX50" s="384"/>
      <c r="FY50" s="384"/>
      <c r="FZ50" s="384"/>
      <c r="GA50" s="384"/>
      <c r="GB50" s="384"/>
      <c r="GC50" s="384"/>
      <c r="GD50" s="384"/>
      <c r="GE50" s="384"/>
      <c r="GF50" s="384"/>
      <c r="GG50" s="384"/>
      <c r="GH50" s="384"/>
      <c r="GI50" s="384"/>
      <c r="GJ50" s="384"/>
      <c r="GK50" s="384"/>
      <c r="GL50" s="384"/>
      <c r="GM50" s="384"/>
      <c r="GN50" s="384"/>
      <c r="GO50" s="384"/>
      <c r="GP50" s="384"/>
      <c r="GQ50" s="384"/>
      <c r="GR50" s="384"/>
      <c r="GS50" s="384"/>
      <c r="GT50" s="384"/>
      <c r="GU50" s="384"/>
      <c r="GV50" s="384"/>
      <c r="GW50" s="384"/>
      <c r="GX50" s="384"/>
      <c r="GY50" s="384"/>
      <c r="GZ50" s="384"/>
      <c r="HA50" s="384"/>
      <c r="HB50" s="384"/>
      <c r="HC50" s="384"/>
      <c r="HD50" s="384"/>
      <c r="HE50" s="384"/>
      <c r="HF50" s="384"/>
      <c r="HG50" s="384"/>
      <c r="HH50" s="384"/>
      <c r="HI50" s="384"/>
      <c r="HJ50" s="384"/>
      <c r="HK50" s="384"/>
      <c r="HL50" s="384"/>
      <c r="HM50" s="384"/>
      <c r="HN50" s="384"/>
      <c r="HO50" s="384"/>
      <c r="HP50" s="384"/>
      <c r="HQ50" s="384"/>
      <c r="HR50" s="384"/>
      <c r="HS50" s="384"/>
      <c r="HT50" s="384"/>
      <c r="HU50" s="384"/>
      <c r="HV50" s="384"/>
      <c r="HW50" s="384"/>
      <c r="HX50" s="384"/>
      <c r="HY50" s="384"/>
      <c r="HZ50" s="384"/>
      <c r="IA50" s="384"/>
      <c r="IB50" s="384"/>
      <c r="IC50" s="384"/>
      <c r="ID50" s="384"/>
      <c r="IE50" s="384"/>
      <c r="IF50" s="384"/>
      <c r="IG50" s="384"/>
      <c r="IH50" s="384"/>
      <c r="II50" s="384"/>
      <c r="IJ50" s="384"/>
      <c r="IK50" s="384"/>
      <c r="IL50" s="384"/>
      <c r="IM50" s="384"/>
      <c r="IN50" s="384"/>
      <c r="IO50" s="384"/>
      <c r="IP50" s="384"/>
      <c r="IQ50" s="384"/>
      <c r="IR50" s="384"/>
      <c r="IS50" s="384"/>
      <c r="IT50" s="384"/>
      <c r="IU50" s="384"/>
      <c r="IV50" s="384"/>
      <c r="IW50" s="384"/>
      <c r="IX50" s="384"/>
      <c r="IY50" s="384"/>
      <c r="IZ50" s="384"/>
      <c r="JA50" s="384"/>
      <c r="JB50" s="384"/>
      <c r="JC50" s="384"/>
      <c r="JD50" s="384"/>
      <c r="JE50" s="384"/>
      <c r="JF50" s="384"/>
      <c r="JG50" s="384"/>
      <c r="JH50" s="384"/>
      <c r="JI50" s="384"/>
      <c r="JJ50" s="384"/>
      <c r="JK50" s="384"/>
      <c r="JL50" s="392"/>
      <c r="JM50" s="392"/>
      <c r="JN50" s="392"/>
      <c r="JO50" s="392"/>
      <c r="JP50" s="392"/>
      <c r="JQ50" s="392"/>
      <c r="JR50" s="392"/>
      <c r="JS50" s="392"/>
      <c r="JT50" s="392"/>
      <c r="JU50" s="392"/>
      <c r="JV50" s="392"/>
      <c r="JW50" s="392"/>
      <c r="JX50" s="392"/>
      <c r="JY50" s="392"/>
      <c r="JZ50" s="392"/>
      <c r="KA50" s="392"/>
      <c r="KB50" s="392"/>
      <c r="KC50" s="392"/>
      <c r="KD50" s="392"/>
      <c r="KE50" s="392"/>
      <c r="KF50" s="392"/>
      <c r="KG50" s="392"/>
    </row>
    <row r="51" spans="2:293" ht="32.1" customHeight="1">
      <c r="B51" s="387"/>
      <c r="C51" s="785" t="s">
        <v>2259</v>
      </c>
      <c r="D51" s="785"/>
      <c r="E51" s="785" t="s">
        <v>2260</v>
      </c>
      <c r="F51" s="785"/>
      <c r="G51" s="387"/>
      <c r="H51" s="387"/>
      <c r="I51" s="387"/>
      <c r="J51" s="387"/>
      <c r="K51" s="387"/>
      <c r="L51" s="387"/>
      <c r="M51" s="387"/>
      <c r="N51" s="387"/>
      <c r="O51" s="387"/>
      <c r="P51" s="381"/>
      <c r="Q51" s="381"/>
      <c r="R51" s="381"/>
      <c r="S51" s="381"/>
      <c r="T51" s="381"/>
      <c r="U51" s="381"/>
      <c r="V51" s="381"/>
      <c r="W51" s="381"/>
      <c r="X51" s="381"/>
      <c r="Y51" s="381"/>
      <c r="Z51" s="381"/>
      <c r="AA51" s="381"/>
      <c r="AB51" s="381"/>
      <c r="AC51" s="381"/>
      <c r="AD51" s="381"/>
      <c r="AE51" s="381"/>
      <c r="AF51" s="381"/>
      <c r="AG51" s="381"/>
      <c r="AH51" s="381"/>
      <c r="AI51" s="381"/>
      <c r="AJ51" s="381"/>
      <c r="AK51" s="381"/>
      <c r="AL51" s="381"/>
      <c r="AM51" s="381"/>
      <c r="AN51" s="381"/>
      <c r="AO51" s="381"/>
      <c r="AP51" s="381"/>
      <c r="AQ51" s="381"/>
      <c r="AR51" s="381"/>
      <c r="AS51" s="381"/>
      <c r="AT51" s="381"/>
      <c r="AU51" s="381"/>
      <c r="AV51" s="381"/>
      <c r="AW51" s="381"/>
      <c r="AX51" s="381"/>
      <c r="AY51" s="381"/>
      <c r="AZ51" s="381"/>
      <c r="BA51" s="381"/>
      <c r="BB51" s="381"/>
      <c r="BC51" s="381"/>
      <c r="BD51" s="381"/>
      <c r="BE51" s="381"/>
      <c r="BF51" s="381"/>
      <c r="BG51" s="381"/>
      <c r="BH51" s="381"/>
      <c r="BI51" s="381"/>
      <c r="BJ51" s="381"/>
      <c r="BK51" s="381"/>
      <c r="BL51" s="381"/>
      <c r="BM51" s="381"/>
      <c r="BN51" s="381"/>
      <c r="BO51" s="381"/>
      <c r="BP51" s="381"/>
      <c r="BQ51" s="381"/>
      <c r="BR51" s="381"/>
      <c r="BS51" s="381"/>
      <c r="BT51" s="381"/>
      <c r="BU51" s="381"/>
      <c r="BV51" s="381"/>
      <c r="BW51" s="381"/>
      <c r="BX51" s="381"/>
      <c r="BY51" s="381"/>
      <c r="BZ51" s="381"/>
      <c r="CA51" s="381"/>
      <c r="CB51" s="381"/>
      <c r="CC51" s="381"/>
      <c r="CD51" s="381"/>
      <c r="CE51" s="381"/>
      <c r="CF51" s="381"/>
      <c r="CG51" s="381"/>
      <c r="CH51" s="381"/>
      <c r="CI51" s="381"/>
      <c r="CJ51" s="381"/>
      <c r="CK51" s="381"/>
      <c r="CL51" s="381"/>
      <c r="CM51" s="381"/>
      <c r="CN51" s="381"/>
      <c r="CO51" s="381"/>
      <c r="CP51" s="381"/>
      <c r="CQ51" s="381"/>
      <c r="CR51" s="381"/>
      <c r="CS51" s="381"/>
      <c r="CT51" s="381"/>
      <c r="CU51" s="381"/>
      <c r="CV51" s="381"/>
      <c r="CW51" s="381"/>
      <c r="CX51" s="381"/>
      <c r="CY51" s="381"/>
      <c r="CZ51" s="381"/>
      <c r="DA51" s="381"/>
      <c r="DB51" s="381"/>
      <c r="DC51" s="381"/>
      <c r="DD51" s="381"/>
      <c r="DE51" s="381"/>
      <c r="DF51" s="381"/>
      <c r="DG51" s="381"/>
      <c r="DH51" s="381"/>
      <c r="DI51" s="381"/>
      <c r="DJ51" s="381"/>
      <c r="DK51" s="381"/>
      <c r="DL51" s="381"/>
      <c r="DM51" s="381"/>
      <c r="DN51" s="381"/>
      <c r="DO51" s="381"/>
      <c r="DP51" s="381"/>
      <c r="DQ51" s="381"/>
      <c r="DR51" s="381"/>
      <c r="DS51" s="381"/>
      <c r="DT51" s="381"/>
      <c r="DU51" s="381"/>
      <c r="DV51" s="381"/>
      <c r="DW51" s="381"/>
      <c r="DX51" s="381"/>
      <c r="DY51" s="381"/>
      <c r="DZ51" s="381"/>
      <c r="EA51" s="381"/>
      <c r="EB51" s="381"/>
      <c r="EC51" s="381"/>
      <c r="ED51" s="381"/>
      <c r="EE51" s="381"/>
      <c r="EF51" s="381"/>
      <c r="EG51" s="381"/>
      <c r="EH51" s="381"/>
      <c r="EI51" s="381"/>
      <c r="EJ51" s="381"/>
      <c r="EK51" s="381"/>
      <c r="EL51" s="381"/>
      <c r="EM51" s="381"/>
      <c r="EN51" s="381"/>
      <c r="EO51" s="381"/>
      <c r="EP51" s="381"/>
      <c r="EQ51" s="381"/>
      <c r="ER51" s="381"/>
      <c r="ES51" s="381"/>
      <c r="ET51" s="381"/>
      <c r="EU51" s="381"/>
      <c r="EV51" s="381"/>
      <c r="EW51" s="381"/>
      <c r="EX51" s="381"/>
      <c r="EY51" s="381"/>
      <c r="EZ51" s="381"/>
      <c r="FA51" s="381"/>
      <c r="FB51" s="381"/>
      <c r="FC51" s="381"/>
      <c r="FD51" s="381"/>
      <c r="FE51" s="381"/>
      <c r="FF51" s="381"/>
      <c r="FG51" s="381"/>
      <c r="FH51" s="381"/>
      <c r="FI51" s="381"/>
      <c r="FJ51" s="381"/>
      <c r="FK51" s="381"/>
      <c r="FL51" s="381"/>
      <c r="FM51" s="381"/>
      <c r="FN51" s="381"/>
      <c r="FO51" s="381"/>
      <c r="FP51" s="381"/>
      <c r="FQ51" s="381"/>
      <c r="FR51" s="381"/>
      <c r="FS51" s="381"/>
      <c r="FT51" s="381"/>
      <c r="FU51" s="381"/>
      <c r="FV51" s="381"/>
      <c r="FW51" s="381"/>
      <c r="FX51" s="381"/>
      <c r="FY51" s="381"/>
      <c r="FZ51" s="381"/>
      <c r="GA51" s="381"/>
      <c r="GB51" s="381"/>
      <c r="GC51" s="381"/>
      <c r="GD51" s="381"/>
      <c r="GE51" s="381"/>
      <c r="GF51" s="381"/>
      <c r="GG51" s="381"/>
      <c r="GH51" s="381"/>
      <c r="GI51" s="381"/>
      <c r="GJ51" s="381"/>
      <c r="GK51" s="381"/>
      <c r="GL51" s="381"/>
      <c r="GM51" s="381"/>
      <c r="GN51" s="381"/>
      <c r="GO51" s="381"/>
      <c r="GP51" s="381"/>
      <c r="GQ51" s="381"/>
      <c r="GR51" s="381"/>
      <c r="GS51" s="381"/>
      <c r="GT51" s="381"/>
      <c r="GU51" s="381"/>
      <c r="GV51" s="381"/>
      <c r="GW51" s="381"/>
      <c r="GX51" s="381"/>
      <c r="GY51" s="381"/>
      <c r="GZ51" s="381"/>
      <c r="HA51" s="381"/>
      <c r="HB51" s="381"/>
      <c r="HC51" s="381"/>
      <c r="HD51" s="381"/>
      <c r="HE51" s="381"/>
      <c r="HF51" s="381"/>
      <c r="HG51" s="381"/>
      <c r="HH51" s="381"/>
      <c r="HI51" s="381"/>
      <c r="HJ51" s="381"/>
      <c r="HK51" s="381"/>
      <c r="HL51" s="381"/>
      <c r="HM51" s="381"/>
      <c r="HN51" s="381"/>
      <c r="HO51" s="381"/>
      <c r="HP51" s="381"/>
      <c r="HQ51" s="381"/>
      <c r="HR51" s="381"/>
      <c r="HS51" s="381"/>
      <c r="HT51" s="381"/>
      <c r="HU51" s="381"/>
      <c r="HV51" s="381"/>
      <c r="HW51" s="381"/>
      <c r="HX51" s="381"/>
      <c r="HY51" s="381"/>
      <c r="HZ51" s="381"/>
      <c r="IA51" s="381"/>
      <c r="IB51" s="381"/>
      <c r="IC51" s="381"/>
      <c r="ID51" s="381"/>
      <c r="IE51" s="381"/>
      <c r="IF51" s="381"/>
      <c r="IG51" s="381"/>
      <c r="IH51" s="381"/>
      <c r="II51" s="381"/>
      <c r="IJ51" s="381"/>
      <c r="IK51" s="381"/>
      <c r="IL51" s="381"/>
      <c r="IM51" s="381"/>
      <c r="IN51" s="381"/>
      <c r="IO51" s="381"/>
      <c r="IP51" s="381"/>
      <c r="IQ51" s="381"/>
      <c r="IR51" s="381"/>
      <c r="IS51" s="381"/>
      <c r="IT51" s="381"/>
      <c r="IU51" s="381"/>
      <c r="IV51" s="381"/>
      <c r="IW51" s="381"/>
      <c r="IX51" s="381"/>
      <c r="IY51" s="381"/>
      <c r="IZ51" s="381"/>
      <c r="JA51" s="381"/>
      <c r="JB51" s="381"/>
      <c r="JC51" s="381"/>
      <c r="JD51" s="381"/>
      <c r="JE51" s="381"/>
      <c r="JF51" s="381"/>
      <c r="JG51" s="381"/>
      <c r="JH51" s="381"/>
      <c r="JI51" s="381"/>
      <c r="JJ51" s="381"/>
      <c r="JK51" s="381"/>
      <c r="JL51" s="380"/>
      <c r="JM51" s="380"/>
      <c r="JN51" s="380"/>
      <c r="JO51" s="380"/>
      <c r="JP51" s="380"/>
      <c r="JQ51" s="380"/>
      <c r="JR51" s="380"/>
      <c r="JS51" s="380"/>
      <c r="JT51" s="380"/>
      <c r="JU51" s="380"/>
      <c r="JV51" s="380"/>
      <c r="JW51" s="380"/>
      <c r="JX51" s="380"/>
      <c r="JY51" s="380"/>
      <c r="JZ51" s="380"/>
      <c r="KA51" s="380"/>
      <c r="KB51" s="380"/>
      <c r="KC51" s="380"/>
      <c r="KD51" s="380"/>
      <c r="KE51" s="380"/>
      <c r="KF51" s="380"/>
      <c r="KG51" s="380"/>
    </row>
    <row r="52" spans="2:293" ht="12" customHeight="1">
      <c r="B52" s="387"/>
      <c r="C52" s="388"/>
      <c r="D52" s="388"/>
      <c r="E52" s="388"/>
      <c r="F52" s="388"/>
      <c r="G52" s="388"/>
      <c r="H52" s="387"/>
      <c r="I52" s="387"/>
      <c r="J52" s="387"/>
      <c r="K52" s="387"/>
      <c r="L52" s="387"/>
      <c r="M52" s="387"/>
      <c r="N52" s="387"/>
      <c r="O52" s="387"/>
      <c r="P52" s="381"/>
      <c r="Q52" s="381"/>
      <c r="R52" s="381"/>
      <c r="S52" s="381"/>
      <c r="T52" s="381"/>
      <c r="U52" s="381"/>
      <c r="V52" s="381"/>
      <c r="W52" s="381"/>
      <c r="X52" s="381"/>
      <c r="Y52" s="381"/>
      <c r="Z52" s="381"/>
      <c r="AA52" s="381"/>
      <c r="AB52" s="381"/>
      <c r="AC52" s="381"/>
      <c r="AD52" s="381"/>
      <c r="AE52" s="381"/>
      <c r="AF52" s="381"/>
      <c r="AG52" s="381"/>
      <c r="AH52" s="381"/>
      <c r="AI52" s="381"/>
      <c r="AJ52" s="381"/>
      <c r="AK52" s="381"/>
      <c r="AL52" s="381"/>
      <c r="AM52" s="381"/>
      <c r="AN52" s="381"/>
      <c r="AO52" s="381"/>
      <c r="AP52" s="381"/>
      <c r="AQ52" s="381"/>
      <c r="AR52" s="381"/>
      <c r="AS52" s="381"/>
      <c r="AT52" s="381"/>
      <c r="AU52" s="381"/>
      <c r="AV52" s="381"/>
      <c r="AW52" s="381"/>
      <c r="AX52" s="381"/>
      <c r="AY52" s="381"/>
      <c r="AZ52" s="381"/>
      <c r="BA52" s="381"/>
      <c r="BB52" s="381"/>
      <c r="BC52" s="381"/>
      <c r="BD52" s="381"/>
      <c r="BE52" s="381"/>
      <c r="BF52" s="381"/>
      <c r="BG52" s="381"/>
      <c r="BH52" s="381"/>
      <c r="BI52" s="381"/>
      <c r="BJ52" s="381"/>
      <c r="BK52" s="381"/>
      <c r="BL52" s="381"/>
      <c r="BM52" s="381"/>
      <c r="BN52" s="381"/>
      <c r="BO52" s="381"/>
      <c r="BP52" s="381"/>
      <c r="BQ52" s="381"/>
      <c r="BR52" s="381"/>
      <c r="BS52" s="381"/>
      <c r="BT52" s="381"/>
      <c r="BU52" s="381"/>
      <c r="BV52" s="381"/>
      <c r="BW52" s="381"/>
      <c r="BX52" s="381"/>
      <c r="BY52" s="381"/>
      <c r="BZ52" s="381"/>
      <c r="CA52" s="381"/>
      <c r="CB52" s="381"/>
      <c r="CC52" s="381"/>
      <c r="CD52" s="381"/>
      <c r="CE52" s="381"/>
      <c r="CF52" s="381"/>
      <c r="CG52" s="381"/>
      <c r="CH52" s="381"/>
      <c r="CI52" s="381"/>
      <c r="CJ52" s="381"/>
      <c r="CK52" s="381"/>
      <c r="CL52" s="381"/>
      <c r="CM52" s="381"/>
      <c r="CN52" s="381"/>
      <c r="CO52" s="381"/>
      <c r="CP52" s="381"/>
      <c r="CQ52" s="381"/>
      <c r="CR52" s="381"/>
      <c r="CS52" s="381"/>
      <c r="CT52" s="381"/>
      <c r="CU52" s="381"/>
      <c r="CV52" s="381"/>
      <c r="CW52" s="381"/>
      <c r="CX52" s="381"/>
      <c r="CY52" s="381"/>
      <c r="CZ52" s="381"/>
      <c r="DA52" s="381"/>
      <c r="DB52" s="381"/>
      <c r="DC52" s="381"/>
      <c r="DD52" s="381"/>
      <c r="DE52" s="381"/>
      <c r="DF52" s="381"/>
      <c r="DG52" s="381"/>
      <c r="DH52" s="381"/>
      <c r="DI52" s="381"/>
      <c r="DJ52" s="381"/>
      <c r="DK52" s="381"/>
      <c r="DL52" s="381"/>
      <c r="DM52" s="381"/>
      <c r="DN52" s="381"/>
      <c r="DO52" s="381"/>
      <c r="DP52" s="381"/>
      <c r="DQ52" s="381"/>
      <c r="DR52" s="381"/>
      <c r="DS52" s="381"/>
      <c r="DT52" s="381"/>
      <c r="DU52" s="381"/>
      <c r="DV52" s="381"/>
      <c r="DW52" s="381"/>
      <c r="DX52" s="381"/>
      <c r="DY52" s="381"/>
      <c r="DZ52" s="381"/>
      <c r="EA52" s="381"/>
      <c r="EB52" s="381"/>
      <c r="EC52" s="381"/>
      <c r="ED52" s="381"/>
      <c r="EE52" s="381"/>
      <c r="EF52" s="381"/>
      <c r="EG52" s="381"/>
      <c r="EH52" s="381"/>
      <c r="EI52" s="381"/>
      <c r="EJ52" s="381"/>
      <c r="EK52" s="381"/>
      <c r="EL52" s="381"/>
      <c r="EM52" s="381"/>
      <c r="EN52" s="381"/>
      <c r="EO52" s="381"/>
      <c r="EP52" s="381"/>
      <c r="EQ52" s="381"/>
      <c r="ER52" s="381"/>
      <c r="ES52" s="381"/>
      <c r="ET52" s="381"/>
      <c r="EU52" s="381"/>
      <c r="EV52" s="381"/>
      <c r="EW52" s="381"/>
      <c r="EX52" s="381"/>
      <c r="EY52" s="381"/>
      <c r="EZ52" s="381"/>
      <c r="FA52" s="381"/>
      <c r="FB52" s="381"/>
      <c r="FC52" s="381"/>
      <c r="FD52" s="381"/>
      <c r="FE52" s="381"/>
      <c r="FF52" s="381"/>
      <c r="FG52" s="381"/>
      <c r="FH52" s="381"/>
      <c r="FI52" s="381"/>
      <c r="FJ52" s="381"/>
      <c r="FK52" s="381"/>
      <c r="FL52" s="381"/>
      <c r="FM52" s="381"/>
      <c r="FN52" s="381"/>
      <c r="FO52" s="381"/>
      <c r="FP52" s="381"/>
      <c r="FQ52" s="381"/>
      <c r="FR52" s="381"/>
      <c r="FS52" s="381"/>
      <c r="FT52" s="381"/>
      <c r="FU52" s="381"/>
      <c r="FV52" s="381"/>
      <c r="FW52" s="381"/>
      <c r="FX52" s="381"/>
      <c r="FY52" s="381"/>
      <c r="FZ52" s="381"/>
      <c r="GA52" s="381"/>
      <c r="GB52" s="381"/>
      <c r="GC52" s="381"/>
      <c r="GD52" s="381"/>
      <c r="GE52" s="381"/>
      <c r="GF52" s="381"/>
      <c r="GG52" s="381"/>
      <c r="GH52" s="381"/>
      <c r="GI52" s="381"/>
      <c r="GJ52" s="381"/>
      <c r="GK52" s="381"/>
      <c r="GL52" s="381"/>
      <c r="GM52" s="381"/>
      <c r="GN52" s="381"/>
      <c r="GO52" s="381"/>
      <c r="GP52" s="381"/>
      <c r="GQ52" s="381"/>
      <c r="GR52" s="381"/>
      <c r="GS52" s="381"/>
      <c r="GT52" s="381"/>
      <c r="GU52" s="381"/>
      <c r="GV52" s="381"/>
      <c r="GW52" s="381"/>
      <c r="GX52" s="381"/>
      <c r="GY52" s="381"/>
      <c r="GZ52" s="381"/>
      <c r="HA52" s="381"/>
      <c r="HB52" s="381"/>
      <c r="HC52" s="381"/>
      <c r="HD52" s="381"/>
      <c r="HE52" s="381"/>
      <c r="HF52" s="381"/>
      <c r="HG52" s="381"/>
      <c r="HH52" s="381"/>
      <c r="HI52" s="381"/>
      <c r="HJ52" s="381"/>
      <c r="HK52" s="381"/>
      <c r="HL52" s="381"/>
      <c r="HM52" s="381"/>
      <c r="HN52" s="381"/>
      <c r="HO52" s="381"/>
      <c r="HP52" s="381"/>
      <c r="HQ52" s="381"/>
      <c r="HR52" s="381"/>
      <c r="HS52" s="381"/>
      <c r="HT52" s="381"/>
      <c r="HU52" s="381"/>
      <c r="HV52" s="381"/>
      <c r="HW52" s="381"/>
      <c r="HX52" s="381"/>
      <c r="HY52" s="381"/>
      <c r="HZ52" s="381"/>
      <c r="IA52" s="381"/>
      <c r="IB52" s="381"/>
      <c r="IC52" s="381"/>
      <c r="ID52" s="381"/>
      <c r="IE52" s="381"/>
      <c r="IF52" s="381"/>
      <c r="IG52" s="381"/>
      <c r="IH52" s="381"/>
      <c r="II52" s="381"/>
      <c r="IJ52" s="381"/>
      <c r="IK52" s="381"/>
      <c r="IL52" s="381"/>
      <c r="IM52" s="381"/>
      <c r="IN52" s="381"/>
      <c r="IO52" s="381"/>
      <c r="IP52" s="381"/>
      <c r="IQ52" s="381"/>
      <c r="IR52" s="381"/>
      <c r="IS52" s="381"/>
      <c r="IT52" s="381"/>
      <c r="IU52" s="381"/>
      <c r="IV52" s="381"/>
      <c r="IW52" s="381"/>
      <c r="IX52" s="381"/>
      <c r="IY52" s="381"/>
      <c r="IZ52" s="381"/>
      <c r="JA52" s="381"/>
      <c r="JB52" s="381"/>
      <c r="JC52" s="381"/>
      <c r="JD52" s="381"/>
      <c r="JE52" s="381"/>
      <c r="JF52" s="381"/>
      <c r="JG52" s="381"/>
      <c r="JH52" s="381"/>
      <c r="JI52" s="381"/>
      <c r="JJ52" s="381"/>
      <c r="JK52" s="381"/>
      <c r="JL52" s="380"/>
      <c r="JM52" s="380"/>
      <c r="JN52" s="380"/>
      <c r="JO52" s="380"/>
      <c r="JP52" s="380"/>
      <c r="JQ52" s="380"/>
      <c r="JR52" s="380"/>
      <c r="JS52" s="380"/>
      <c r="JT52" s="380"/>
      <c r="JU52" s="380"/>
      <c r="JV52" s="380"/>
      <c r="JW52" s="380"/>
      <c r="JX52" s="380"/>
      <c r="JY52" s="380"/>
      <c r="JZ52" s="380"/>
      <c r="KA52" s="380"/>
      <c r="KB52" s="380"/>
      <c r="KC52" s="380"/>
      <c r="KD52" s="380"/>
      <c r="KE52" s="380"/>
      <c r="KF52" s="380"/>
      <c r="KG52" s="380"/>
    </row>
    <row r="53" spans="2:293" ht="32.1" customHeight="1">
      <c r="C53" s="389" t="s">
        <v>2247</v>
      </c>
      <c r="D53" s="389" t="s">
        <v>327</v>
      </c>
      <c r="E53" s="389" t="s">
        <v>2248</v>
      </c>
      <c r="F53" s="390" t="s">
        <v>2261</v>
      </c>
      <c r="G53" s="390" t="s">
        <v>2262</v>
      </c>
      <c r="H53" s="387"/>
      <c r="I53" s="387"/>
      <c r="J53" s="387"/>
      <c r="K53" s="387"/>
      <c r="L53" s="387"/>
      <c r="M53" s="387"/>
      <c r="N53" s="387"/>
      <c r="O53" s="387"/>
      <c r="P53" s="381"/>
      <c r="Q53" s="381"/>
      <c r="R53" s="381"/>
      <c r="S53" s="381"/>
      <c r="T53" s="381"/>
      <c r="U53" s="381"/>
      <c r="V53" s="381"/>
      <c r="W53" s="381"/>
      <c r="X53" s="381"/>
      <c r="Y53" s="381"/>
      <c r="Z53" s="381"/>
      <c r="AA53" s="381"/>
      <c r="AB53" s="381"/>
      <c r="AC53" s="381"/>
      <c r="AD53" s="381"/>
      <c r="AE53" s="381"/>
      <c r="AF53" s="381"/>
      <c r="AG53" s="381"/>
      <c r="AH53" s="381"/>
      <c r="AI53" s="381"/>
      <c r="AJ53" s="381"/>
      <c r="AK53" s="381"/>
      <c r="AL53" s="381"/>
      <c r="AM53" s="381"/>
      <c r="AN53" s="381"/>
      <c r="AO53" s="381"/>
      <c r="AP53" s="381"/>
      <c r="AQ53" s="381"/>
      <c r="AR53" s="381"/>
      <c r="AS53" s="381"/>
      <c r="AT53" s="381"/>
      <c r="AU53" s="381"/>
      <c r="AV53" s="381"/>
      <c r="AW53" s="381"/>
      <c r="AX53" s="381"/>
      <c r="AY53" s="381"/>
      <c r="AZ53" s="381"/>
      <c r="BA53" s="381"/>
      <c r="BB53" s="381"/>
      <c r="BC53" s="381"/>
      <c r="BD53" s="381"/>
      <c r="BE53" s="381"/>
      <c r="BF53" s="381"/>
      <c r="BG53" s="381"/>
      <c r="BH53" s="381"/>
      <c r="BI53" s="381"/>
      <c r="BJ53" s="381"/>
      <c r="BK53" s="381"/>
      <c r="BL53" s="381"/>
      <c r="BM53" s="381"/>
      <c r="BN53" s="381"/>
      <c r="BO53" s="381"/>
      <c r="BP53" s="381"/>
      <c r="BQ53" s="381"/>
      <c r="BR53" s="381"/>
      <c r="BS53" s="381"/>
      <c r="BT53" s="381"/>
      <c r="BU53" s="381"/>
      <c r="BV53" s="381"/>
      <c r="BW53" s="381"/>
      <c r="BX53" s="381"/>
      <c r="BY53" s="381"/>
      <c r="BZ53" s="381"/>
      <c r="CA53" s="381"/>
      <c r="CB53" s="381"/>
      <c r="CC53" s="381"/>
      <c r="CD53" s="381"/>
      <c r="CE53" s="381"/>
      <c r="CF53" s="381"/>
      <c r="CG53" s="381"/>
      <c r="CH53" s="381"/>
      <c r="CI53" s="381"/>
      <c r="CJ53" s="381"/>
      <c r="CK53" s="381"/>
      <c r="CL53" s="381"/>
      <c r="CM53" s="381"/>
      <c r="CN53" s="381"/>
      <c r="CO53" s="381"/>
      <c r="CP53" s="381"/>
      <c r="CQ53" s="381"/>
      <c r="CR53" s="381"/>
      <c r="CS53" s="381"/>
      <c r="CT53" s="381"/>
      <c r="CU53" s="381"/>
      <c r="CV53" s="381"/>
      <c r="CW53" s="381"/>
      <c r="CX53" s="381"/>
      <c r="CY53" s="381"/>
      <c r="CZ53" s="381"/>
      <c r="DA53" s="381"/>
      <c r="DB53" s="381"/>
      <c r="DC53" s="381"/>
      <c r="DD53" s="381"/>
      <c r="DE53" s="381"/>
      <c r="DF53" s="381"/>
      <c r="DG53" s="381"/>
      <c r="DH53" s="381"/>
      <c r="DI53" s="381"/>
      <c r="DJ53" s="381"/>
      <c r="DK53" s="381"/>
      <c r="DL53" s="381"/>
      <c r="DM53" s="381"/>
      <c r="DN53" s="381"/>
      <c r="DO53" s="381"/>
      <c r="DP53" s="381"/>
      <c r="DQ53" s="381"/>
      <c r="DR53" s="381"/>
      <c r="DS53" s="381"/>
      <c r="DT53" s="381"/>
      <c r="DU53" s="381"/>
      <c r="DV53" s="381"/>
      <c r="DW53" s="381"/>
      <c r="DX53" s="381"/>
      <c r="DY53" s="381"/>
      <c r="DZ53" s="381"/>
      <c r="EA53" s="381"/>
      <c r="EB53" s="381"/>
      <c r="EC53" s="381"/>
      <c r="ED53" s="381"/>
      <c r="EE53" s="381"/>
      <c r="EF53" s="381"/>
      <c r="EG53" s="381"/>
      <c r="EH53" s="381"/>
      <c r="EI53" s="381"/>
      <c r="EJ53" s="381"/>
      <c r="EK53" s="381"/>
      <c r="EL53" s="381"/>
      <c r="EM53" s="381"/>
      <c r="EN53" s="381"/>
      <c r="EO53" s="381"/>
      <c r="EP53" s="381"/>
      <c r="EQ53" s="381"/>
      <c r="ER53" s="381"/>
      <c r="ES53" s="381"/>
      <c r="ET53" s="381"/>
      <c r="EU53" s="381"/>
      <c r="EV53" s="381"/>
      <c r="EW53" s="381"/>
      <c r="EX53" s="381"/>
      <c r="EY53" s="381"/>
      <c r="EZ53" s="381"/>
      <c r="FA53" s="381"/>
      <c r="FB53" s="381"/>
      <c r="FC53" s="381"/>
      <c r="FD53" s="381"/>
      <c r="FE53" s="381"/>
      <c r="FF53" s="381"/>
      <c r="FG53" s="381"/>
      <c r="FH53" s="381"/>
      <c r="FI53" s="381"/>
      <c r="FJ53" s="381"/>
      <c r="FK53" s="381"/>
      <c r="FL53" s="381"/>
      <c r="FM53" s="381"/>
      <c r="FN53" s="381"/>
      <c r="FO53" s="381"/>
      <c r="FP53" s="381"/>
      <c r="FQ53" s="381"/>
      <c r="FR53" s="381"/>
      <c r="FS53" s="381"/>
      <c r="FT53" s="381"/>
      <c r="FU53" s="381"/>
      <c r="FV53" s="381"/>
      <c r="FW53" s="381"/>
      <c r="FX53" s="381"/>
      <c r="FY53" s="381"/>
      <c r="FZ53" s="381"/>
      <c r="GA53" s="381"/>
      <c r="GB53" s="381"/>
      <c r="GC53" s="381"/>
      <c r="GD53" s="381"/>
      <c r="GE53" s="381"/>
      <c r="GF53" s="381"/>
      <c r="GG53" s="381"/>
      <c r="GH53" s="381"/>
      <c r="GI53" s="381"/>
      <c r="GJ53" s="381"/>
      <c r="GK53" s="381"/>
      <c r="GL53" s="381"/>
      <c r="GM53" s="381"/>
      <c r="GN53" s="381"/>
      <c r="GO53" s="381"/>
      <c r="GP53" s="381"/>
      <c r="GQ53" s="381"/>
      <c r="GR53" s="381"/>
      <c r="GS53" s="381"/>
      <c r="GT53" s="381"/>
      <c r="GU53" s="381"/>
      <c r="GV53" s="381"/>
      <c r="GW53" s="381"/>
      <c r="GX53" s="381"/>
      <c r="GY53" s="381"/>
      <c r="GZ53" s="381"/>
      <c r="HA53" s="381"/>
      <c r="HB53" s="381"/>
      <c r="HC53" s="381"/>
      <c r="HD53" s="381"/>
      <c r="HE53" s="381"/>
      <c r="HF53" s="381"/>
      <c r="HG53" s="381"/>
      <c r="HH53" s="381"/>
      <c r="HI53" s="381"/>
      <c r="HJ53" s="381"/>
      <c r="HK53" s="381"/>
      <c r="HL53" s="381"/>
      <c r="HM53" s="381"/>
      <c r="HN53" s="381"/>
      <c r="HO53" s="381"/>
      <c r="HP53" s="381"/>
      <c r="HQ53" s="381"/>
      <c r="HR53" s="381"/>
      <c r="HS53" s="381"/>
      <c r="HT53" s="381"/>
      <c r="HU53" s="381"/>
      <c r="HV53" s="381"/>
      <c r="HW53" s="381"/>
      <c r="HX53" s="381"/>
      <c r="HY53" s="381"/>
      <c r="HZ53" s="381"/>
      <c r="IA53" s="381"/>
      <c r="IB53" s="381"/>
      <c r="IC53" s="381"/>
      <c r="ID53" s="381"/>
      <c r="IE53" s="381"/>
      <c r="IF53" s="381"/>
      <c r="IG53" s="381"/>
      <c r="IH53" s="381"/>
      <c r="II53" s="381"/>
      <c r="IJ53" s="381"/>
      <c r="IK53" s="381"/>
      <c r="IL53" s="381"/>
      <c r="IM53" s="381"/>
      <c r="IN53" s="381"/>
      <c r="IO53" s="381"/>
      <c r="IP53" s="381"/>
      <c r="IQ53" s="381"/>
      <c r="IR53" s="381"/>
      <c r="IS53" s="381"/>
      <c r="IT53" s="381"/>
      <c r="IU53" s="381"/>
      <c r="IV53" s="381"/>
      <c r="IW53" s="381"/>
      <c r="IX53" s="381"/>
      <c r="IY53" s="381"/>
      <c r="IZ53" s="381"/>
      <c r="JA53" s="381"/>
      <c r="JB53" s="381"/>
      <c r="JC53" s="381"/>
      <c r="JD53" s="381"/>
      <c r="JE53" s="381"/>
      <c r="JF53" s="381"/>
      <c r="JG53" s="381"/>
      <c r="JH53" s="381"/>
      <c r="JI53" s="381"/>
      <c r="JJ53" s="381"/>
      <c r="JK53" s="381"/>
      <c r="JL53" s="380"/>
      <c r="JM53" s="380"/>
      <c r="JN53" s="380"/>
      <c r="JO53" s="380"/>
      <c r="JP53" s="380"/>
      <c r="JQ53" s="380"/>
      <c r="JR53" s="380"/>
      <c r="JS53" s="380"/>
      <c r="JT53" s="380"/>
      <c r="JU53" s="380"/>
      <c r="JV53" s="380"/>
      <c r="JW53" s="380"/>
      <c r="JX53" s="380"/>
      <c r="JY53" s="380"/>
      <c r="JZ53" s="380"/>
      <c r="KA53" s="380"/>
      <c r="KB53" s="380"/>
      <c r="KC53" s="380"/>
      <c r="KD53" s="380"/>
      <c r="KE53" s="380"/>
      <c r="KF53" s="380"/>
      <c r="KG53" s="380"/>
    </row>
    <row r="54" spans="2:293" ht="40.35" customHeight="1">
      <c r="C54" s="390" t="s">
        <v>1234</v>
      </c>
      <c r="D54" s="390" t="s">
        <v>826</v>
      </c>
      <c r="E54" s="390" t="s">
        <v>2254</v>
      </c>
      <c r="F54" s="390">
        <v>811</v>
      </c>
      <c r="G54" s="390">
        <v>850</v>
      </c>
      <c r="H54" s="387" t="s">
        <v>2263</v>
      </c>
      <c r="I54" s="387"/>
      <c r="J54" s="387"/>
      <c r="K54" s="387"/>
      <c r="L54" s="387"/>
      <c r="M54" s="387"/>
      <c r="N54" s="387"/>
      <c r="O54" s="387"/>
      <c r="P54" s="381"/>
      <c r="Q54" s="381"/>
      <c r="R54" s="381"/>
      <c r="S54" s="381"/>
      <c r="T54" s="381"/>
      <c r="U54" s="381"/>
      <c r="V54" s="381"/>
      <c r="W54" s="381"/>
      <c r="X54" s="381"/>
      <c r="Y54" s="381"/>
      <c r="Z54" s="381"/>
      <c r="AA54" s="381"/>
      <c r="AB54" s="381"/>
      <c r="AC54" s="381"/>
      <c r="AD54" s="381"/>
      <c r="AE54" s="381"/>
      <c r="AF54" s="381"/>
      <c r="AG54" s="381"/>
      <c r="AH54" s="381"/>
      <c r="AI54" s="381"/>
      <c r="AJ54" s="381"/>
      <c r="AK54" s="381"/>
      <c r="AL54" s="381"/>
      <c r="AM54" s="381"/>
      <c r="AN54" s="381"/>
      <c r="AO54" s="381"/>
      <c r="AP54" s="381"/>
      <c r="AQ54" s="381"/>
      <c r="AR54" s="381"/>
      <c r="AS54" s="381"/>
      <c r="AT54" s="381"/>
      <c r="AU54" s="381"/>
      <c r="AV54" s="381"/>
      <c r="AW54" s="381"/>
      <c r="AX54" s="381"/>
      <c r="AY54" s="381"/>
      <c r="AZ54" s="381"/>
      <c r="BA54" s="381"/>
      <c r="BB54" s="381"/>
      <c r="BC54" s="381"/>
      <c r="BD54" s="381"/>
      <c r="BE54" s="381"/>
      <c r="BF54" s="381"/>
      <c r="BG54" s="381"/>
      <c r="BH54" s="381"/>
      <c r="BI54" s="381"/>
      <c r="BJ54" s="381"/>
      <c r="BK54" s="381"/>
      <c r="BL54" s="381"/>
      <c r="BM54" s="381"/>
      <c r="BN54" s="381"/>
      <c r="BO54" s="381"/>
      <c r="BP54" s="381"/>
      <c r="BQ54" s="381"/>
      <c r="BR54" s="381"/>
      <c r="BS54" s="381"/>
      <c r="BT54" s="381"/>
      <c r="BU54" s="381"/>
      <c r="BV54" s="381"/>
      <c r="BW54" s="381"/>
      <c r="BX54" s="381"/>
      <c r="BY54" s="381"/>
      <c r="BZ54" s="381"/>
      <c r="CA54" s="381"/>
      <c r="CB54" s="381"/>
      <c r="CC54" s="381"/>
      <c r="CD54" s="381"/>
      <c r="CE54" s="381"/>
      <c r="CF54" s="381"/>
      <c r="CG54" s="381"/>
      <c r="CH54" s="381"/>
      <c r="CI54" s="381"/>
      <c r="CJ54" s="381"/>
      <c r="CK54" s="381"/>
      <c r="CL54" s="381"/>
      <c r="CM54" s="381"/>
      <c r="CN54" s="381"/>
      <c r="CO54" s="381"/>
      <c r="CP54" s="381"/>
      <c r="CQ54" s="381"/>
      <c r="CR54" s="381"/>
      <c r="CS54" s="381"/>
      <c r="CT54" s="381"/>
      <c r="CU54" s="381"/>
      <c r="CV54" s="381"/>
      <c r="CW54" s="381"/>
      <c r="CX54" s="381"/>
      <c r="CY54" s="381"/>
      <c r="CZ54" s="381"/>
      <c r="DA54" s="381"/>
      <c r="DB54" s="381"/>
      <c r="DC54" s="381"/>
      <c r="DD54" s="381"/>
      <c r="DE54" s="381"/>
      <c r="DF54" s="381"/>
      <c r="DG54" s="381"/>
      <c r="DH54" s="381"/>
      <c r="DI54" s="381"/>
      <c r="DJ54" s="381"/>
      <c r="DK54" s="381"/>
      <c r="DL54" s="381"/>
      <c r="DM54" s="381"/>
      <c r="DN54" s="381"/>
      <c r="DO54" s="381"/>
      <c r="DP54" s="381"/>
      <c r="DQ54" s="381"/>
      <c r="DR54" s="381"/>
      <c r="DS54" s="381"/>
      <c r="DT54" s="381"/>
      <c r="DU54" s="381"/>
      <c r="DV54" s="381"/>
      <c r="DW54" s="381"/>
      <c r="DX54" s="381"/>
      <c r="DY54" s="381"/>
      <c r="DZ54" s="381"/>
      <c r="EA54" s="381"/>
      <c r="EB54" s="381"/>
      <c r="EC54" s="381"/>
      <c r="ED54" s="381"/>
      <c r="EE54" s="381"/>
      <c r="EF54" s="381"/>
      <c r="EG54" s="381"/>
      <c r="EH54" s="381"/>
      <c r="EI54" s="381"/>
      <c r="EJ54" s="381"/>
      <c r="EK54" s="381"/>
      <c r="EL54" s="381"/>
      <c r="EM54" s="381"/>
      <c r="EN54" s="381"/>
      <c r="EO54" s="381"/>
      <c r="EP54" s="381"/>
      <c r="EQ54" s="381"/>
      <c r="ER54" s="381"/>
      <c r="ES54" s="381"/>
      <c r="ET54" s="381"/>
      <c r="EU54" s="381"/>
      <c r="EV54" s="381"/>
      <c r="EW54" s="381"/>
      <c r="EX54" s="381"/>
      <c r="EY54" s="381"/>
      <c r="EZ54" s="381"/>
      <c r="FA54" s="381"/>
      <c r="FB54" s="381"/>
      <c r="FC54" s="381"/>
      <c r="FD54" s="381"/>
      <c r="FE54" s="381"/>
      <c r="FF54" s="381"/>
      <c r="FG54" s="381"/>
      <c r="FH54" s="381"/>
      <c r="FI54" s="381"/>
      <c r="FJ54" s="381"/>
      <c r="FK54" s="381"/>
      <c r="FL54" s="381"/>
      <c r="FM54" s="381"/>
      <c r="FN54" s="381"/>
      <c r="FO54" s="381"/>
      <c r="FP54" s="381"/>
      <c r="FQ54" s="381"/>
      <c r="FR54" s="381"/>
      <c r="FS54" s="381"/>
      <c r="FT54" s="381"/>
      <c r="FU54" s="381"/>
      <c r="FV54" s="381"/>
      <c r="FW54" s="381"/>
      <c r="FX54" s="381"/>
      <c r="FY54" s="381"/>
      <c r="FZ54" s="381"/>
      <c r="GA54" s="381"/>
      <c r="GB54" s="381"/>
      <c r="GC54" s="381"/>
      <c r="GD54" s="381"/>
      <c r="GE54" s="381"/>
      <c r="GF54" s="381"/>
      <c r="GG54" s="381"/>
      <c r="GH54" s="381"/>
      <c r="GI54" s="381"/>
      <c r="GJ54" s="381"/>
      <c r="GK54" s="381"/>
      <c r="GL54" s="381"/>
      <c r="GM54" s="381"/>
      <c r="GN54" s="381"/>
      <c r="GO54" s="381"/>
      <c r="GP54" s="381"/>
      <c r="GQ54" s="381"/>
      <c r="GR54" s="381"/>
      <c r="GS54" s="381"/>
      <c r="GT54" s="381"/>
      <c r="GU54" s="381"/>
      <c r="GV54" s="381"/>
      <c r="GW54" s="381"/>
      <c r="GX54" s="381"/>
      <c r="GY54" s="381"/>
      <c r="GZ54" s="381"/>
      <c r="HA54" s="381"/>
      <c r="HB54" s="381"/>
      <c r="HC54" s="381"/>
      <c r="HD54" s="381"/>
      <c r="HE54" s="381"/>
      <c r="HF54" s="381"/>
      <c r="HG54" s="381"/>
      <c r="HH54" s="381"/>
      <c r="HI54" s="381"/>
      <c r="HJ54" s="381"/>
      <c r="HK54" s="381"/>
      <c r="HL54" s="381"/>
      <c r="HM54" s="381"/>
      <c r="HN54" s="381"/>
      <c r="HO54" s="381"/>
      <c r="HP54" s="381"/>
      <c r="HQ54" s="381"/>
      <c r="HR54" s="381"/>
      <c r="HS54" s="381"/>
      <c r="HT54" s="381"/>
      <c r="HU54" s="381"/>
      <c r="HV54" s="381"/>
      <c r="HW54" s="381"/>
      <c r="HX54" s="381"/>
      <c r="HY54" s="381"/>
      <c r="HZ54" s="381"/>
      <c r="IA54" s="381"/>
      <c r="IB54" s="381"/>
      <c r="IC54" s="381"/>
      <c r="ID54" s="381"/>
      <c r="IE54" s="381"/>
      <c r="IF54" s="381"/>
      <c r="IG54" s="381"/>
      <c r="IH54" s="381"/>
      <c r="II54" s="381"/>
      <c r="IJ54" s="381"/>
      <c r="IK54" s="381"/>
      <c r="IL54" s="381"/>
      <c r="IM54" s="381"/>
      <c r="IN54" s="381"/>
      <c r="IO54" s="381"/>
      <c r="IP54" s="381"/>
      <c r="IQ54" s="381"/>
      <c r="IR54" s="381"/>
      <c r="IS54" s="381"/>
      <c r="IT54" s="381"/>
      <c r="IU54" s="381"/>
      <c r="IV54" s="381"/>
      <c r="IW54" s="381"/>
      <c r="IX54" s="381"/>
      <c r="IY54" s="381"/>
      <c r="IZ54" s="381"/>
      <c r="JA54" s="381"/>
      <c r="JB54" s="381"/>
      <c r="JC54" s="381"/>
      <c r="JD54" s="381"/>
      <c r="JE54" s="381"/>
      <c r="JF54" s="381"/>
      <c r="JG54" s="381"/>
      <c r="JH54" s="381"/>
      <c r="JI54" s="381"/>
      <c r="JJ54" s="381"/>
      <c r="JK54" s="381"/>
      <c r="JL54" s="380"/>
      <c r="JM54" s="380"/>
      <c r="JN54" s="380"/>
      <c r="JO54" s="380"/>
      <c r="JP54" s="380"/>
      <c r="JQ54" s="380"/>
      <c r="JR54" s="380"/>
      <c r="JS54" s="380"/>
      <c r="JT54" s="380"/>
      <c r="JU54" s="380"/>
      <c r="JV54" s="380"/>
      <c r="JW54" s="380"/>
      <c r="JX54" s="380"/>
      <c r="JY54" s="380"/>
      <c r="JZ54" s="380"/>
      <c r="KA54" s="380"/>
      <c r="KB54" s="380"/>
      <c r="KC54" s="380"/>
      <c r="KD54" s="380"/>
      <c r="KE54" s="380"/>
      <c r="KF54" s="380"/>
      <c r="KG54" s="380"/>
    </row>
    <row r="55" spans="2:293" ht="40.35" customHeight="1">
      <c r="C55" s="390"/>
      <c r="D55" s="390" t="s">
        <v>826</v>
      </c>
      <c r="E55" s="390" t="s">
        <v>2264</v>
      </c>
      <c r="F55" s="390">
        <v>811</v>
      </c>
      <c r="G55" s="390">
        <v>850</v>
      </c>
      <c r="H55" s="387" t="s">
        <v>2265</v>
      </c>
      <c r="I55" s="387"/>
      <c r="J55" s="387"/>
      <c r="K55" s="387"/>
      <c r="L55" s="387"/>
      <c r="M55" s="387"/>
      <c r="N55" s="387"/>
      <c r="O55" s="387"/>
      <c r="P55" s="381"/>
      <c r="Q55" s="381"/>
      <c r="R55" s="381"/>
      <c r="S55" s="381"/>
      <c r="T55" s="381"/>
      <c r="U55" s="381"/>
      <c r="V55" s="381"/>
      <c r="W55" s="381"/>
      <c r="X55" s="381"/>
      <c r="Y55" s="381"/>
      <c r="Z55" s="381"/>
      <c r="AA55" s="381"/>
      <c r="AB55" s="381"/>
      <c r="AC55" s="381"/>
      <c r="AD55" s="381"/>
      <c r="AE55" s="381"/>
      <c r="AF55" s="381"/>
      <c r="AG55" s="381"/>
      <c r="AH55" s="381"/>
      <c r="AI55" s="381"/>
      <c r="AJ55" s="381"/>
      <c r="AK55" s="381"/>
      <c r="AL55" s="381"/>
      <c r="AM55" s="381"/>
      <c r="AN55" s="381"/>
      <c r="AO55" s="381"/>
      <c r="AP55" s="381"/>
      <c r="AQ55" s="381"/>
      <c r="AR55" s="381"/>
      <c r="AS55" s="381"/>
      <c r="AT55" s="381"/>
      <c r="AU55" s="381"/>
      <c r="AV55" s="381"/>
      <c r="AW55" s="381"/>
      <c r="AX55" s="381"/>
      <c r="AY55" s="381"/>
      <c r="AZ55" s="381"/>
      <c r="BA55" s="381"/>
      <c r="BB55" s="381"/>
      <c r="BC55" s="381"/>
      <c r="BD55" s="381"/>
      <c r="BE55" s="381"/>
      <c r="BF55" s="381"/>
      <c r="BG55" s="381"/>
      <c r="BH55" s="381"/>
      <c r="BI55" s="381"/>
      <c r="BJ55" s="381"/>
      <c r="BK55" s="381"/>
      <c r="BL55" s="381"/>
      <c r="BM55" s="381"/>
      <c r="BN55" s="381"/>
      <c r="BO55" s="381"/>
      <c r="BP55" s="381"/>
      <c r="BQ55" s="381"/>
      <c r="BR55" s="381"/>
      <c r="BS55" s="381"/>
      <c r="BT55" s="381"/>
      <c r="BU55" s="381"/>
      <c r="BV55" s="381"/>
      <c r="BW55" s="381"/>
      <c r="BX55" s="381"/>
      <c r="BY55" s="381"/>
      <c r="BZ55" s="381"/>
      <c r="CA55" s="381"/>
      <c r="CB55" s="381"/>
      <c r="CC55" s="381"/>
      <c r="CD55" s="381"/>
      <c r="CE55" s="381"/>
      <c r="CF55" s="381"/>
      <c r="CG55" s="381"/>
      <c r="CH55" s="381"/>
      <c r="CI55" s="381"/>
      <c r="CJ55" s="381"/>
      <c r="CK55" s="381"/>
      <c r="CL55" s="381"/>
      <c r="CM55" s="381"/>
      <c r="CN55" s="381"/>
      <c r="CO55" s="381"/>
      <c r="CP55" s="381"/>
      <c r="CQ55" s="381"/>
      <c r="CR55" s="381"/>
      <c r="CS55" s="381"/>
      <c r="CT55" s="381"/>
      <c r="CU55" s="381"/>
      <c r="CV55" s="381"/>
      <c r="CW55" s="381"/>
      <c r="CX55" s="381"/>
      <c r="CY55" s="381"/>
      <c r="CZ55" s="381"/>
      <c r="DA55" s="381"/>
      <c r="DB55" s="381"/>
      <c r="DC55" s="381"/>
      <c r="DD55" s="381"/>
      <c r="DE55" s="381"/>
      <c r="DF55" s="381"/>
      <c r="DG55" s="381"/>
      <c r="DH55" s="381"/>
      <c r="DI55" s="381"/>
      <c r="DJ55" s="381"/>
      <c r="DK55" s="381"/>
      <c r="DL55" s="381"/>
      <c r="DM55" s="381"/>
      <c r="DN55" s="381"/>
      <c r="DO55" s="381"/>
      <c r="DP55" s="381"/>
      <c r="DQ55" s="381"/>
      <c r="DR55" s="381"/>
      <c r="DS55" s="381"/>
      <c r="DT55" s="381"/>
      <c r="DU55" s="381"/>
      <c r="DV55" s="381"/>
      <c r="DW55" s="381"/>
      <c r="DX55" s="381"/>
      <c r="DY55" s="381"/>
      <c r="DZ55" s="381"/>
      <c r="EA55" s="381"/>
      <c r="EB55" s="381"/>
      <c r="EC55" s="381"/>
      <c r="ED55" s="381"/>
      <c r="EE55" s="381"/>
      <c r="EF55" s="381"/>
      <c r="EG55" s="381"/>
      <c r="EH55" s="381"/>
      <c r="EI55" s="381"/>
      <c r="EJ55" s="381"/>
      <c r="EK55" s="381"/>
      <c r="EL55" s="381"/>
      <c r="EM55" s="381"/>
      <c r="EN55" s="381"/>
      <c r="EO55" s="381"/>
      <c r="EP55" s="381"/>
      <c r="EQ55" s="381"/>
      <c r="ER55" s="381"/>
      <c r="ES55" s="381"/>
      <c r="ET55" s="381"/>
      <c r="EU55" s="381"/>
      <c r="EV55" s="381"/>
      <c r="EW55" s="381"/>
      <c r="EX55" s="381"/>
      <c r="EY55" s="381"/>
      <c r="EZ55" s="381"/>
      <c r="FA55" s="381"/>
      <c r="FB55" s="381"/>
      <c r="FC55" s="381"/>
      <c r="FD55" s="381"/>
      <c r="FE55" s="381"/>
      <c r="FF55" s="381"/>
      <c r="FG55" s="381"/>
      <c r="FH55" s="381"/>
      <c r="FI55" s="381"/>
      <c r="FJ55" s="381"/>
      <c r="FK55" s="381"/>
      <c r="FL55" s="381"/>
      <c r="FM55" s="381"/>
      <c r="FN55" s="381"/>
      <c r="FO55" s="381"/>
      <c r="FP55" s="381"/>
      <c r="FQ55" s="381"/>
      <c r="FR55" s="381"/>
      <c r="FS55" s="381"/>
      <c r="FT55" s="381"/>
      <c r="FU55" s="381"/>
      <c r="FV55" s="381"/>
      <c r="FW55" s="381"/>
      <c r="FX55" s="381"/>
      <c r="FY55" s="381"/>
      <c r="FZ55" s="381"/>
      <c r="GA55" s="381"/>
      <c r="GB55" s="381"/>
      <c r="GC55" s="381"/>
      <c r="GD55" s="381"/>
      <c r="GE55" s="381"/>
      <c r="GF55" s="381"/>
      <c r="GG55" s="381"/>
      <c r="GH55" s="381"/>
      <c r="GI55" s="381"/>
      <c r="GJ55" s="381"/>
      <c r="GK55" s="381"/>
      <c r="GL55" s="381"/>
      <c r="GM55" s="381"/>
      <c r="GN55" s="381"/>
      <c r="GO55" s="381"/>
      <c r="GP55" s="381"/>
      <c r="GQ55" s="381"/>
      <c r="GR55" s="381"/>
      <c r="GS55" s="381"/>
      <c r="GT55" s="381"/>
      <c r="GU55" s="381"/>
      <c r="GV55" s="381"/>
      <c r="GW55" s="381"/>
      <c r="GX55" s="381"/>
      <c r="GY55" s="381"/>
      <c r="GZ55" s="381"/>
      <c r="HA55" s="381"/>
      <c r="HB55" s="381"/>
      <c r="HC55" s="381"/>
      <c r="HD55" s="381"/>
      <c r="HE55" s="381"/>
      <c r="HF55" s="381"/>
      <c r="HG55" s="381"/>
      <c r="HH55" s="381"/>
      <c r="HI55" s="381"/>
      <c r="HJ55" s="381"/>
      <c r="HK55" s="381"/>
      <c r="HL55" s="381"/>
      <c r="HM55" s="381"/>
      <c r="HN55" s="381"/>
      <c r="HO55" s="381"/>
      <c r="HP55" s="381"/>
      <c r="HQ55" s="381"/>
      <c r="HR55" s="381"/>
      <c r="HS55" s="381"/>
      <c r="HT55" s="381"/>
      <c r="HU55" s="381"/>
      <c r="HV55" s="381"/>
      <c r="HW55" s="381"/>
      <c r="HX55" s="381"/>
      <c r="HY55" s="381"/>
      <c r="HZ55" s="381"/>
      <c r="IA55" s="381"/>
      <c r="IB55" s="381"/>
      <c r="IC55" s="381"/>
      <c r="ID55" s="381"/>
      <c r="IE55" s="381"/>
      <c r="IF55" s="381"/>
      <c r="IG55" s="381"/>
      <c r="IH55" s="381"/>
      <c r="II55" s="381"/>
      <c r="IJ55" s="381"/>
      <c r="IK55" s="381"/>
      <c r="IL55" s="381"/>
      <c r="IM55" s="381"/>
      <c r="IN55" s="381"/>
      <c r="IO55" s="381"/>
      <c r="IP55" s="381"/>
      <c r="IQ55" s="381"/>
      <c r="IR55" s="381"/>
      <c r="IS55" s="381"/>
      <c r="IT55" s="381"/>
      <c r="IU55" s="381"/>
      <c r="IV55" s="381"/>
      <c r="IW55" s="381"/>
      <c r="IX55" s="381"/>
      <c r="IY55" s="381"/>
      <c r="IZ55" s="381"/>
      <c r="JA55" s="381"/>
      <c r="JB55" s="381"/>
      <c r="JC55" s="381"/>
      <c r="JD55" s="381"/>
      <c r="JE55" s="381"/>
      <c r="JF55" s="381"/>
      <c r="JG55" s="381"/>
      <c r="JH55" s="381"/>
      <c r="JI55" s="381"/>
      <c r="JJ55" s="381"/>
      <c r="JK55" s="381"/>
      <c r="JL55" s="380"/>
      <c r="JM55" s="380"/>
      <c r="JN55" s="380"/>
      <c r="JO55" s="380"/>
      <c r="JP55" s="380"/>
      <c r="JQ55" s="380"/>
      <c r="JR55" s="380"/>
      <c r="JS55" s="380"/>
      <c r="JT55" s="380"/>
      <c r="JU55" s="380"/>
      <c r="JV55" s="380"/>
      <c r="JW55" s="380"/>
      <c r="JX55" s="380"/>
      <c r="JY55" s="380"/>
      <c r="JZ55" s="380"/>
      <c r="KA55" s="380"/>
      <c r="KB55" s="380"/>
      <c r="KC55" s="380"/>
      <c r="KD55" s="380"/>
      <c r="KE55" s="380"/>
      <c r="KF55" s="380"/>
      <c r="KG55" s="380"/>
    </row>
    <row r="56" spans="2:293" ht="40.35" customHeight="1">
      <c r="C56" s="390"/>
      <c r="D56" s="390" t="s">
        <v>826</v>
      </c>
      <c r="E56" s="390" t="s">
        <v>2266</v>
      </c>
      <c r="F56" s="390">
        <v>811</v>
      </c>
      <c r="G56" s="390">
        <v>850</v>
      </c>
      <c r="H56" s="387" t="s">
        <v>2265</v>
      </c>
      <c r="I56" s="387"/>
      <c r="J56" s="387"/>
      <c r="K56" s="387"/>
      <c r="L56" s="387"/>
      <c r="M56" s="387"/>
      <c r="N56" s="387"/>
      <c r="O56" s="387"/>
      <c r="P56" s="381"/>
      <c r="Q56" s="381"/>
      <c r="R56" s="381"/>
      <c r="S56" s="381"/>
      <c r="T56" s="381"/>
      <c r="U56" s="381"/>
      <c r="V56" s="381"/>
      <c r="W56" s="381"/>
      <c r="X56" s="381"/>
      <c r="Y56" s="381"/>
      <c r="Z56" s="381"/>
      <c r="AA56" s="381"/>
      <c r="AB56" s="381"/>
      <c r="AC56" s="381"/>
      <c r="AD56" s="381"/>
      <c r="AE56" s="381"/>
      <c r="AF56" s="381"/>
      <c r="AG56" s="381"/>
      <c r="AH56" s="381"/>
      <c r="AI56" s="381"/>
      <c r="AJ56" s="381"/>
      <c r="AK56" s="381"/>
      <c r="AL56" s="381"/>
      <c r="AM56" s="381"/>
      <c r="AN56" s="381"/>
      <c r="AO56" s="381"/>
      <c r="AP56" s="381"/>
      <c r="AQ56" s="381"/>
      <c r="AR56" s="381"/>
      <c r="AS56" s="381"/>
      <c r="AT56" s="381"/>
      <c r="AU56" s="381"/>
      <c r="AV56" s="381"/>
      <c r="AW56" s="381"/>
      <c r="AX56" s="381"/>
      <c r="AY56" s="381"/>
      <c r="AZ56" s="381"/>
      <c r="BA56" s="381"/>
      <c r="BB56" s="381"/>
      <c r="BC56" s="381"/>
      <c r="BD56" s="381"/>
      <c r="BE56" s="381"/>
      <c r="BF56" s="381"/>
      <c r="BG56" s="381"/>
      <c r="BH56" s="381"/>
      <c r="BI56" s="381"/>
      <c r="BJ56" s="381"/>
      <c r="BK56" s="381"/>
      <c r="BL56" s="381"/>
      <c r="BM56" s="381"/>
      <c r="BN56" s="381"/>
      <c r="BO56" s="381"/>
      <c r="BP56" s="381"/>
      <c r="BQ56" s="381"/>
      <c r="BR56" s="381"/>
      <c r="BS56" s="381"/>
      <c r="BT56" s="381"/>
      <c r="BU56" s="381"/>
      <c r="BV56" s="381"/>
      <c r="BW56" s="381"/>
      <c r="BX56" s="381"/>
      <c r="BY56" s="381"/>
      <c r="BZ56" s="381"/>
      <c r="CA56" s="381"/>
      <c r="CB56" s="381"/>
      <c r="CC56" s="381"/>
      <c r="CD56" s="381"/>
      <c r="CE56" s="381"/>
      <c r="CF56" s="381"/>
      <c r="CG56" s="381"/>
      <c r="CH56" s="381"/>
      <c r="CI56" s="381"/>
      <c r="CJ56" s="381"/>
      <c r="CK56" s="381"/>
      <c r="CL56" s="381"/>
      <c r="CM56" s="381"/>
      <c r="CN56" s="381"/>
      <c r="CO56" s="381"/>
      <c r="CP56" s="381"/>
      <c r="CQ56" s="381"/>
      <c r="CR56" s="381"/>
      <c r="CS56" s="381"/>
      <c r="CT56" s="381"/>
      <c r="CU56" s="381"/>
      <c r="CV56" s="381"/>
      <c r="CW56" s="381"/>
      <c r="CX56" s="381"/>
      <c r="CY56" s="381"/>
      <c r="CZ56" s="381"/>
      <c r="DA56" s="381"/>
      <c r="DB56" s="381"/>
      <c r="DC56" s="381"/>
      <c r="DD56" s="381"/>
      <c r="DE56" s="381"/>
      <c r="DF56" s="381"/>
      <c r="DG56" s="381"/>
      <c r="DH56" s="381"/>
      <c r="DI56" s="381"/>
      <c r="DJ56" s="381"/>
      <c r="DK56" s="381"/>
      <c r="DL56" s="381"/>
      <c r="DM56" s="381"/>
      <c r="DN56" s="381"/>
      <c r="DO56" s="381"/>
      <c r="DP56" s="381"/>
      <c r="DQ56" s="381"/>
      <c r="DR56" s="381"/>
      <c r="DS56" s="381"/>
      <c r="DT56" s="381"/>
      <c r="DU56" s="381"/>
      <c r="DV56" s="381"/>
      <c r="DW56" s="381"/>
      <c r="DX56" s="381"/>
      <c r="DY56" s="381"/>
      <c r="DZ56" s="381"/>
      <c r="EA56" s="381"/>
      <c r="EB56" s="381"/>
      <c r="EC56" s="381"/>
      <c r="ED56" s="381"/>
      <c r="EE56" s="381"/>
      <c r="EF56" s="381"/>
      <c r="EG56" s="381"/>
      <c r="EH56" s="381"/>
      <c r="EI56" s="381"/>
      <c r="EJ56" s="381"/>
      <c r="EK56" s="381"/>
      <c r="EL56" s="381"/>
      <c r="EM56" s="381"/>
      <c r="EN56" s="381"/>
      <c r="EO56" s="381"/>
      <c r="EP56" s="381"/>
      <c r="EQ56" s="381"/>
      <c r="ER56" s="381"/>
      <c r="ES56" s="381"/>
      <c r="ET56" s="381"/>
      <c r="EU56" s="381"/>
      <c r="EV56" s="381"/>
      <c r="EW56" s="381"/>
      <c r="EX56" s="381"/>
      <c r="EY56" s="381"/>
      <c r="EZ56" s="381"/>
      <c r="FA56" s="381"/>
      <c r="FB56" s="381"/>
      <c r="FC56" s="381"/>
      <c r="FD56" s="381"/>
      <c r="FE56" s="381"/>
      <c r="FF56" s="381"/>
      <c r="FG56" s="381"/>
      <c r="FH56" s="381"/>
      <c r="FI56" s="381"/>
      <c r="FJ56" s="381"/>
      <c r="FK56" s="381"/>
      <c r="FL56" s="381"/>
      <c r="FM56" s="381"/>
      <c r="FN56" s="381"/>
      <c r="FO56" s="381"/>
      <c r="FP56" s="381"/>
      <c r="FQ56" s="381"/>
      <c r="FR56" s="381"/>
      <c r="FS56" s="381"/>
      <c r="FT56" s="381"/>
      <c r="FU56" s="381"/>
      <c r="FV56" s="381"/>
      <c r="FW56" s="381"/>
      <c r="FX56" s="381"/>
      <c r="FY56" s="381"/>
      <c r="FZ56" s="381"/>
      <c r="GA56" s="381"/>
      <c r="GB56" s="381"/>
      <c r="GC56" s="381"/>
      <c r="GD56" s="381"/>
      <c r="GE56" s="381"/>
      <c r="GF56" s="381"/>
      <c r="GG56" s="381"/>
      <c r="GH56" s="381"/>
      <c r="GI56" s="381"/>
      <c r="GJ56" s="381"/>
      <c r="GK56" s="381"/>
      <c r="GL56" s="381"/>
      <c r="GM56" s="381"/>
      <c r="GN56" s="381"/>
      <c r="GO56" s="381"/>
      <c r="GP56" s="381"/>
      <c r="GQ56" s="381"/>
      <c r="GR56" s="381"/>
      <c r="GS56" s="381"/>
      <c r="GT56" s="381"/>
      <c r="GU56" s="381"/>
      <c r="GV56" s="381"/>
      <c r="GW56" s="381"/>
      <c r="GX56" s="381"/>
      <c r="GY56" s="381"/>
      <c r="GZ56" s="381"/>
      <c r="HA56" s="381"/>
      <c r="HB56" s="381"/>
      <c r="HC56" s="381"/>
      <c r="HD56" s="381"/>
      <c r="HE56" s="381"/>
      <c r="HF56" s="381"/>
      <c r="HG56" s="381"/>
      <c r="HH56" s="381"/>
      <c r="HI56" s="381"/>
      <c r="HJ56" s="381"/>
      <c r="HK56" s="381"/>
      <c r="HL56" s="381"/>
      <c r="HM56" s="381"/>
      <c r="HN56" s="381"/>
      <c r="HO56" s="381"/>
      <c r="HP56" s="381"/>
      <c r="HQ56" s="381"/>
      <c r="HR56" s="381"/>
      <c r="HS56" s="381"/>
      <c r="HT56" s="381"/>
      <c r="HU56" s="381"/>
      <c r="HV56" s="381"/>
      <c r="HW56" s="381"/>
      <c r="HX56" s="381"/>
      <c r="HY56" s="381"/>
      <c r="HZ56" s="381"/>
      <c r="IA56" s="381"/>
      <c r="IB56" s="381"/>
      <c r="IC56" s="381"/>
      <c r="ID56" s="381"/>
      <c r="IE56" s="381"/>
      <c r="IF56" s="381"/>
      <c r="IG56" s="381"/>
      <c r="IH56" s="381"/>
      <c r="II56" s="381"/>
      <c r="IJ56" s="381"/>
      <c r="IK56" s="381"/>
      <c r="IL56" s="381"/>
      <c r="IM56" s="381"/>
      <c r="IN56" s="381"/>
      <c r="IO56" s="381"/>
      <c r="IP56" s="381"/>
      <c r="IQ56" s="381"/>
      <c r="IR56" s="381"/>
      <c r="IS56" s="381"/>
      <c r="IT56" s="381"/>
      <c r="IU56" s="381"/>
      <c r="IV56" s="381"/>
      <c r="IW56" s="381"/>
      <c r="IX56" s="381"/>
      <c r="IY56" s="381"/>
      <c r="IZ56" s="381"/>
      <c r="JA56" s="381"/>
      <c r="JB56" s="381"/>
      <c r="JC56" s="381"/>
      <c r="JD56" s="381"/>
      <c r="JE56" s="381"/>
      <c r="JF56" s="381"/>
      <c r="JG56" s="381"/>
      <c r="JH56" s="381"/>
      <c r="JI56" s="381"/>
      <c r="JJ56" s="381"/>
      <c r="JK56" s="381"/>
      <c r="JL56" s="380"/>
      <c r="JM56" s="380"/>
      <c r="JN56" s="380"/>
      <c r="JO56" s="380"/>
      <c r="JP56" s="380"/>
      <c r="JQ56" s="380"/>
      <c r="JR56" s="380"/>
      <c r="JS56" s="380"/>
      <c r="JT56" s="380"/>
      <c r="JU56" s="380"/>
      <c r="JV56" s="380"/>
      <c r="JW56" s="380"/>
      <c r="JX56" s="380"/>
      <c r="JY56" s="380"/>
      <c r="JZ56" s="380"/>
      <c r="KA56" s="380"/>
      <c r="KB56" s="380"/>
      <c r="KC56" s="380"/>
      <c r="KD56" s="380"/>
      <c r="KE56" s="380"/>
      <c r="KF56" s="380"/>
      <c r="KG56" s="380"/>
    </row>
    <row r="57" spans="2:293" ht="40.35" customHeight="1">
      <c r="C57" s="390"/>
      <c r="D57" s="390" t="s">
        <v>826</v>
      </c>
      <c r="E57" s="390" t="s">
        <v>2267</v>
      </c>
      <c r="F57" s="390">
        <v>811</v>
      </c>
      <c r="G57" s="390">
        <v>850</v>
      </c>
      <c r="H57" s="387" t="s">
        <v>2265</v>
      </c>
      <c r="I57" s="387"/>
      <c r="J57" s="387"/>
      <c r="K57" s="387"/>
      <c r="L57" s="387"/>
      <c r="M57" s="387"/>
      <c r="N57" s="387"/>
      <c r="O57" s="387"/>
      <c r="P57" s="381"/>
      <c r="Q57" s="381"/>
      <c r="R57" s="381"/>
      <c r="S57" s="381"/>
      <c r="T57" s="381"/>
      <c r="U57" s="381"/>
      <c r="V57" s="381"/>
      <c r="W57" s="381"/>
      <c r="X57" s="381"/>
      <c r="Y57" s="381"/>
      <c r="Z57" s="381"/>
      <c r="AA57" s="381"/>
      <c r="AB57" s="381"/>
      <c r="AC57" s="381"/>
      <c r="AD57" s="381"/>
      <c r="AE57" s="381"/>
      <c r="AF57" s="381"/>
      <c r="AG57" s="381"/>
      <c r="AH57" s="381"/>
      <c r="AI57" s="381"/>
      <c r="AJ57" s="381"/>
      <c r="AK57" s="381"/>
      <c r="AL57" s="381"/>
      <c r="AM57" s="381"/>
      <c r="AN57" s="381"/>
      <c r="AO57" s="381"/>
      <c r="AP57" s="381"/>
      <c r="AQ57" s="381"/>
      <c r="AR57" s="381"/>
      <c r="AS57" s="381"/>
      <c r="AT57" s="381"/>
      <c r="AU57" s="381"/>
      <c r="AV57" s="381"/>
      <c r="AW57" s="381"/>
      <c r="AX57" s="381"/>
      <c r="AY57" s="381"/>
      <c r="AZ57" s="381"/>
      <c r="BA57" s="381"/>
      <c r="BB57" s="381"/>
      <c r="BC57" s="381"/>
      <c r="BD57" s="381"/>
      <c r="BE57" s="381"/>
      <c r="BF57" s="381"/>
      <c r="BG57" s="381"/>
      <c r="BH57" s="381"/>
      <c r="BI57" s="381"/>
      <c r="BJ57" s="381"/>
      <c r="BK57" s="381"/>
      <c r="BL57" s="381"/>
      <c r="BM57" s="381"/>
      <c r="BN57" s="381"/>
      <c r="BO57" s="381"/>
      <c r="BP57" s="381"/>
      <c r="BQ57" s="381"/>
      <c r="BR57" s="381"/>
      <c r="BS57" s="381"/>
      <c r="BT57" s="381"/>
      <c r="BU57" s="381"/>
      <c r="BV57" s="381"/>
      <c r="BW57" s="381"/>
      <c r="BX57" s="381"/>
      <c r="BY57" s="381"/>
      <c r="BZ57" s="381"/>
      <c r="CA57" s="381"/>
      <c r="CB57" s="381"/>
      <c r="CC57" s="381"/>
      <c r="CD57" s="381"/>
      <c r="CE57" s="381"/>
      <c r="CF57" s="381"/>
      <c r="CG57" s="381"/>
      <c r="CH57" s="381"/>
      <c r="CI57" s="381"/>
      <c r="CJ57" s="381"/>
      <c r="CK57" s="381"/>
      <c r="CL57" s="381"/>
      <c r="CM57" s="381"/>
      <c r="CN57" s="381"/>
      <c r="CO57" s="381"/>
      <c r="CP57" s="381"/>
      <c r="CQ57" s="381"/>
      <c r="CR57" s="381"/>
      <c r="CS57" s="381"/>
      <c r="CT57" s="381"/>
      <c r="CU57" s="381"/>
      <c r="CV57" s="381"/>
      <c r="CW57" s="381"/>
      <c r="CX57" s="381"/>
      <c r="CY57" s="381"/>
      <c r="CZ57" s="381"/>
      <c r="DA57" s="381"/>
      <c r="DB57" s="381"/>
      <c r="DC57" s="381"/>
      <c r="DD57" s="381"/>
      <c r="DE57" s="381"/>
      <c r="DF57" s="381"/>
      <c r="DG57" s="381"/>
      <c r="DH57" s="381"/>
      <c r="DI57" s="381"/>
      <c r="DJ57" s="381"/>
      <c r="DK57" s="381"/>
      <c r="DL57" s="381"/>
      <c r="DM57" s="381"/>
      <c r="DN57" s="381"/>
      <c r="DO57" s="381"/>
      <c r="DP57" s="381"/>
      <c r="DQ57" s="381"/>
      <c r="DR57" s="381"/>
      <c r="DS57" s="381"/>
      <c r="DT57" s="381"/>
      <c r="DU57" s="381"/>
      <c r="DV57" s="381"/>
      <c r="DW57" s="381"/>
      <c r="DX57" s="381"/>
      <c r="DY57" s="381"/>
      <c r="DZ57" s="381"/>
      <c r="EA57" s="381"/>
      <c r="EB57" s="381"/>
      <c r="EC57" s="381"/>
      <c r="ED57" s="381"/>
      <c r="EE57" s="381"/>
      <c r="EF57" s="381"/>
      <c r="EG57" s="381"/>
      <c r="EH57" s="381"/>
      <c r="EI57" s="381"/>
      <c r="EJ57" s="381"/>
      <c r="EK57" s="381"/>
      <c r="EL57" s="381"/>
      <c r="EM57" s="381"/>
      <c r="EN57" s="381"/>
      <c r="EO57" s="381"/>
      <c r="EP57" s="381"/>
      <c r="EQ57" s="381"/>
      <c r="ER57" s="381"/>
      <c r="ES57" s="381"/>
      <c r="ET57" s="381"/>
      <c r="EU57" s="381"/>
      <c r="EV57" s="381"/>
      <c r="EW57" s="381"/>
      <c r="EX57" s="381"/>
      <c r="EY57" s="381"/>
      <c r="EZ57" s="381"/>
      <c r="FA57" s="381"/>
      <c r="FB57" s="381"/>
      <c r="FC57" s="381"/>
      <c r="FD57" s="381"/>
      <c r="FE57" s="381"/>
      <c r="FF57" s="381"/>
      <c r="FG57" s="381"/>
      <c r="FH57" s="381"/>
      <c r="FI57" s="381"/>
      <c r="FJ57" s="381"/>
      <c r="FK57" s="381"/>
      <c r="FL57" s="381"/>
      <c r="FM57" s="381"/>
      <c r="FN57" s="381"/>
      <c r="FO57" s="381"/>
      <c r="FP57" s="381"/>
      <c r="FQ57" s="381"/>
      <c r="FR57" s="381"/>
      <c r="FS57" s="381"/>
      <c r="FT57" s="381"/>
      <c r="FU57" s="381"/>
      <c r="FV57" s="381"/>
      <c r="FW57" s="381"/>
      <c r="FX57" s="381"/>
      <c r="FY57" s="381"/>
      <c r="FZ57" s="381"/>
      <c r="GA57" s="381"/>
      <c r="GB57" s="381"/>
      <c r="GC57" s="381"/>
      <c r="GD57" s="381"/>
      <c r="GE57" s="381"/>
      <c r="GF57" s="381"/>
      <c r="GG57" s="381"/>
      <c r="GH57" s="381"/>
      <c r="GI57" s="381"/>
      <c r="GJ57" s="381"/>
      <c r="GK57" s="381"/>
      <c r="GL57" s="381"/>
      <c r="GM57" s="381"/>
      <c r="GN57" s="381"/>
      <c r="GO57" s="381"/>
      <c r="GP57" s="381"/>
      <c r="GQ57" s="381"/>
      <c r="GR57" s="381"/>
      <c r="GS57" s="381"/>
      <c r="GT57" s="381"/>
      <c r="GU57" s="381"/>
      <c r="GV57" s="381"/>
      <c r="GW57" s="381"/>
      <c r="GX57" s="381"/>
      <c r="GY57" s="381"/>
      <c r="GZ57" s="381"/>
      <c r="HA57" s="381"/>
      <c r="HB57" s="381"/>
      <c r="HC57" s="381"/>
      <c r="HD57" s="381"/>
      <c r="HE57" s="381"/>
      <c r="HF57" s="381"/>
      <c r="HG57" s="381"/>
      <c r="HH57" s="381"/>
      <c r="HI57" s="381"/>
      <c r="HJ57" s="381"/>
      <c r="HK57" s="381"/>
      <c r="HL57" s="381"/>
      <c r="HM57" s="381"/>
      <c r="HN57" s="381"/>
      <c r="HO57" s="381"/>
      <c r="HP57" s="381"/>
      <c r="HQ57" s="381"/>
      <c r="HR57" s="381"/>
      <c r="HS57" s="381"/>
      <c r="HT57" s="381"/>
      <c r="HU57" s="381"/>
      <c r="HV57" s="381"/>
      <c r="HW57" s="381"/>
      <c r="HX57" s="381"/>
      <c r="HY57" s="381"/>
      <c r="HZ57" s="381"/>
      <c r="IA57" s="381"/>
      <c r="IB57" s="381"/>
      <c r="IC57" s="381"/>
      <c r="ID57" s="381"/>
      <c r="IE57" s="381"/>
      <c r="IF57" s="381"/>
      <c r="IG57" s="381"/>
      <c r="IH57" s="381"/>
      <c r="II57" s="381"/>
      <c r="IJ57" s="381"/>
      <c r="IK57" s="381"/>
      <c r="IL57" s="381"/>
      <c r="IM57" s="381"/>
      <c r="IN57" s="381"/>
      <c r="IO57" s="381"/>
      <c r="IP57" s="381"/>
      <c r="IQ57" s="381"/>
      <c r="IR57" s="381"/>
      <c r="IS57" s="381"/>
      <c r="IT57" s="381"/>
      <c r="IU57" s="381"/>
      <c r="IV57" s="381"/>
      <c r="IW57" s="381"/>
      <c r="IX57" s="381"/>
      <c r="IY57" s="381"/>
      <c r="IZ57" s="381"/>
      <c r="JA57" s="381"/>
      <c r="JB57" s="381"/>
      <c r="JC57" s="381"/>
      <c r="JD57" s="381"/>
      <c r="JE57" s="381"/>
      <c r="JF57" s="381"/>
      <c r="JG57" s="381"/>
      <c r="JH57" s="381"/>
      <c r="JI57" s="381"/>
      <c r="JJ57" s="381"/>
      <c r="JK57" s="381"/>
      <c r="JL57" s="380"/>
      <c r="JM57" s="380"/>
      <c r="JN57" s="380"/>
      <c r="JO57" s="380"/>
      <c r="JP57" s="380"/>
      <c r="JQ57" s="380"/>
      <c r="JR57" s="380"/>
      <c r="JS57" s="380"/>
      <c r="JT57" s="380"/>
      <c r="JU57" s="380"/>
      <c r="JV57" s="380"/>
      <c r="JW57" s="380"/>
      <c r="JX57" s="380"/>
      <c r="JY57" s="380"/>
      <c r="JZ57" s="380"/>
      <c r="KA57" s="380"/>
      <c r="KB57" s="380"/>
      <c r="KC57" s="380"/>
      <c r="KD57" s="380"/>
      <c r="KE57" s="380"/>
      <c r="KF57" s="380"/>
      <c r="KG57" s="380"/>
    </row>
    <row r="58" spans="2:293" ht="48.6" customHeight="1">
      <c r="B58" s="387"/>
      <c r="C58" s="390"/>
      <c r="D58" s="390" t="s">
        <v>826</v>
      </c>
      <c r="E58" s="390" t="s">
        <v>2268</v>
      </c>
      <c r="F58" s="390">
        <v>811</v>
      </c>
      <c r="G58" s="390"/>
      <c r="H58" s="387" t="s">
        <v>2265</v>
      </c>
      <c r="I58" s="387"/>
      <c r="J58" s="387"/>
      <c r="K58" s="387"/>
      <c r="L58" s="387"/>
      <c r="M58" s="387"/>
      <c r="N58" s="387"/>
      <c r="O58" s="387"/>
      <c r="P58" s="381"/>
      <c r="Q58" s="381"/>
      <c r="R58" s="381"/>
      <c r="S58" s="381"/>
      <c r="T58" s="381"/>
      <c r="U58" s="381"/>
      <c r="V58" s="381"/>
      <c r="W58" s="381"/>
      <c r="X58" s="381"/>
      <c r="Y58" s="381"/>
      <c r="Z58" s="381"/>
      <c r="AA58" s="381"/>
      <c r="AB58" s="381"/>
      <c r="AC58" s="381"/>
      <c r="AD58" s="381"/>
      <c r="AE58" s="381"/>
      <c r="AF58" s="381"/>
      <c r="AG58" s="381"/>
      <c r="AH58" s="381"/>
      <c r="AI58" s="381"/>
      <c r="AJ58" s="381"/>
      <c r="AK58" s="381"/>
      <c r="AL58" s="381"/>
      <c r="AM58" s="381"/>
      <c r="AN58" s="381"/>
      <c r="AO58" s="381"/>
      <c r="AP58" s="381"/>
      <c r="AQ58" s="381"/>
      <c r="AR58" s="381"/>
      <c r="AS58" s="381"/>
      <c r="AT58" s="381"/>
      <c r="AU58" s="381"/>
      <c r="AV58" s="381"/>
      <c r="AW58" s="381"/>
      <c r="AX58" s="381"/>
      <c r="AY58" s="381"/>
      <c r="AZ58" s="381"/>
      <c r="BA58" s="381"/>
      <c r="BB58" s="381"/>
      <c r="BC58" s="381"/>
      <c r="BD58" s="381"/>
      <c r="BE58" s="381"/>
      <c r="BF58" s="381"/>
      <c r="BG58" s="381"/>
      <c r="BH58" s="381"/>
      <c r="BI58" s="381"/>
      <c r="BJ58" s="381"/>
      <c r="BK58" s="381"/>
      <c r="BL58" s="381"/>
      <c r="BM58" s="381"/>
      <c r="BN58" s="381"/>
      <c r="BO58" s="381"/>
      <c r="BP58" s="381"/>
      <c r="BQ58" s="381"/>
      <c r="BR58" s="381"/>
      <c r="BS58" s="381"/>
      <c r="BT58" s="381"/>
      <c r="BU58" s="381"/>
      <c r="BV58" s="381"/>
      <c r="BW58" s="381"/>
      <c r="BX58" s="381"/>
      <c r="BY58" s="381"/>
      <c r="BZ58" s="381"/>
      <c r="CA58" s="381"/>
      <c r="CB58" s="381"/>
      <c r="CC58" s="381"/>
      <c r="CD58" s="381"/>
      <c r="CE58" s="381"/>
      <c r="CF58" s="381"/>
      <c r="CG58" s="381"/>
      <c r="CH58" s="381"/>
      <c r="CI58" s="381"/>
      <c r="CJ58" s="381"/>
      <c r="CK58" s="381"/>
      <c r="CL58" s="381"/>
      <c r="CM58" s="381"/>
      <c r="CN58" s="381"/>
      <c r="CO58" s="381"/>
      <c r="CP58" s="381"/>
      <c r="CQ58" s="381"/>
      <c r="CR58" s="381"/>
      <c r="CS58" s="381"/>
      <c r="CT58" s="381"/>
      <c r="CU58" s="381"/>
      <c r="CV58" s="381"/>
      <c r="CW58" s="381"/>
      <c r="CX58" s="381"/>
      <c r="CY58" s="381"/>
      <c r="CZ58" s="381"/>
      <c r="DA58" s="381"/>
      <c r="DB58" s="381"/>
      <c r="DC58" s="381"/>
      <c r="DD58" s="381"/>
      <c r="DE58" s="381"/>
      <c r="DF58" s="381"/>
      <c r="DG58" s="381"/>
      <c r="DH58" s="381"/>
      <c r="DI58" s="381"/>
      <c r="DJ58" s="381"/>
      <c r="DK58" s="381"/>
      <c r="DL58" s="381"/>
      <c r="DM58" s="381"/>
      <c r="DN58" s="381"/>
      <c r="DO58" s="381"/>
      <c r="DP58" s="381"/>
      <c r="DQ58" s="381"/>
      <c r="DR58" s="381"/>
      <c r="DS58" s="381"/>
      <c r="DT58" s="381"/>
      <c r="DU58" s="381"/>
      <c r="DV58" s="381"/>
      <c r="DW58" s="381"/>
      <c r="DX58" s="381"/>
      <c r="DY58" s="381"/>
      <c r="DZ58" s="381"/>
      <c r="EA58" s="381"/>
      <c r="EB58" s="381"/>
      <c r="EC58" s="381"/>
      <c r="ED58" s="381"/>
      <c r="EE58" s="381"/>
      <c r="EF58" s="381"/>
      <c r="EG58" s="381"/>
      <c r="EH58" s="381"/>
      <c r="EI58" s="381"/>
      <c r="EJ58" s="381"/>
      <c r="EK58" s="381"/>
      <c r="EL58" s="381"/>
      <c r="EM58" s="381"/>
      <c r="EN58" s="381"/>
      <c r="EO58" s="381"/>
      <c r="EP58" s="381"/>
      <c r="EQ58" s="381"/>
      <c r="ER58" s="381"/>
      <c r="ES58" s="381"/>
      <c r="ET58" s="381"/>
      <c r="EU58" s="381"/>
      <c r="EV58" s="381"/>
      <c r="EW58" s="381"/>
      <c r="EX58" s="381"/>
      <c r="EY58" s="381"/>
      <c r="EZ58" s="381"/>
      <c r="FA58" s="381"/>
      <c r="FB58" s="381"/>
      <c r="FC58" s="381"/>
      <c r="FD58" s="381"/>
      <c r="FE58" s="381"/>
      <c r="FF58" s="381"/>
      <c r="FG58" s="381"/>
      <c r="FH58" s="381"/>
      <c r="FI58" s="381"/>
      <c r="FJ58" s="381"/>
      <c r="FK58" s="381"/>
      <c r="FL58" s="381"/>
      <c r="FM58" s="381"/>
      <c r="FN58" s="381"/>
      <c r="FO58" s="381"/>
      <c r="FP58" s="381"/>
      <c r="FQ58" s="381"/>
      <c r="FR58" s="381"/>
      <c r="FS58" s="381"/>
      <c r="FT58" s="381"/>
      <c r="FU58" s="381"/>
      <c r="FV58" s="381"/>
      <c r="FW58" s="381"/>
      <c r="FX58" s="381"/>
      <c r="FY58" s="381"/>
      <c r="FZ58" s="381"/>
      <c r="GA58" s="381"/>
      <c r="GB58" s="381"/>
      <c r="GC58" s="381"/>
      <c r="GD58" s="381"/>
      <c r="GE58" s="381"/>
      <c r="GF58" s="381"/>
      <c r="GG58" s="381"/>
      <c r="GH58" s="381"/>
      <c r="GI58" s="381"/>
      <c r="GJ58" s="381"/>
      <c r="GK58" s="381"/>
      <c r="GL58" s="381"/>
      <c r="GM58" s="381"/>
      <c r="GN58" s="381"/>
      <c r="GO58" s="381"/>
      <c r="GP58" s="381"/>
      <c r="GQ58" s="381"/>
      <c r="GR58" s="381"/>
      <c r="GS58" s="381"/>
      <c r="GT58" s="381"/>
      <c r="GU58" s="381"/>
      <c r="GV58" s="381"/>
      <c r="GW58" s="381"/>
      <c r="GX58" s="381"/>
      <c r="GY58" s="381"/>
      <c r="GZ58" s="381"/>
      <c r="HA58" s="381"/>
      <c r="HB58" s="381"/>
      <c r="HC58" s="381"/>
      <c r="HD58" s="381"/>
      <c r="HE58" s="381"/>
      <c r="HF58" s="381"/>
      <c r="HG58" s="381"/>
      <c r="HH58" s="381"/>
      <c r="HI58" s="381"/>
      <c r="HJ58" s="381"/>
      <c r="HK58" s="381"/>
      <c r="HL58" s="381"/>
      <c r="HM58" s="381"/>
      <c r="HN58" s="381"/>
      <c r="HO58" s="381"/>
      <c r="HP58" s="381"/>
      <c r="HQ58" s="381"/>
      <c r="HR58" s="381"/>
      <c r="HS58" s="381"/>
      <c r="HT58" s="381"/>
      <c r="HU58" s="381"/>
      <c r="HV58" s="381"/>
      <c r="HW58" s="381"/>
      <c r="HX58" s="381"/>
      <c r="HY58" s="381"/>
      <c r="HZ58" s="381"/>
      <c r="IA58" s="381"/>
      <c r="IB58" s="381"/>
      <c r="IC58" s="381"/>
      <c r="ID58" s="381"/>
      <c r="IE58" s="381"/>
      <c r="IF58" s="381"/>
      <c r="IG58" s="381"/>
      <c r="IH58" s="381"/>
      <c r="II58" s="381"/>
      <c r="IJ58" s="381"/>
      <c r="IK58" s="381"/>
      <c r="IL58" s="381"/>
      <c r="IM58" s="381"/>
      <c r="IN58" s="381"/>
      <c r="IO58" s="381"/>
      <c r="IP58" s="381"/>
      <c r="IQ58" s="381"/>
      <c r="IR58" s="381"/>
      <c r="IS58" s="381"/>
      <c r="IT58" s="381"/>
      <c r="IU58" s="381"/>
      <c r="IV58" s="381"/>
      <c r="IW58" s="381"/>
      <c r="IX58" s="381"/>
      <c r="IY58" s="381"/>
      <c r="IZ58" s="381"/>
      <c r="JA58" s="381"/>
      <c r="JB58" s="381"/>
      <c r="JC58" s="381"/>
      <c r="JD58" s="381"/>
      <c r="JE58" s="381"/>
      <c r="JF58" s="381"/>
      <c r="JG58" s="381"/>
      <c r="JH58" s="381"/>
      <c r="JI58" s="381"/>
      <c r="JJ58" s="381"/>
      <c r="JK58" s="381"/>
      <c r="JL58" s="380"/>
      <c r="JM58" s="380"/>
      <c r="JN58" s="380"/>
      <c r="JO58" s="380"/>
      <c r="JP58" s="380"/>
      <c r="JQ58" s="380"/>
      <c r="JR58" s="380"/>
      <c r="JS58" s="380"/>
      <c r="JT58" s="380"/>
      <c r="JU58" s="380"/>
      <c r="JV58" s="380"/>
      <c r="JW58" s="380"/>
      <c r="JX58" s="380"/>
      <c r="JY58" s="380"/>
      <c r="JZ58" s="380"/>
      <c r="KA58" s="380"/>
      <c r="KB58" s="380"/>
      <c r="KC58" s="380"/>
      <c r="KD58" s="380"/>
      <c r="KE58" s="380"/>
      <c r="KF58" s="380"/>
      <c r="KG58" s="380"/>
    </row>
    <row r="59" spans="2:293" ht="40.35" customHeight="1">
      <c r="B59" s="387"/>
      <c r="C59" s="390"/>
      <c r="D59" s="390" t="s">
        <v>826</v>
      </c>
      <c r="E59" s="390" t="s">
        <v>2269</v>
      </c>
      <c r="F59" s="390"/>
      <c r="G59" s="390"/>
      <c r="H59" s="387"/>
      <c r="I59" s="387"/>
      <c r="J59" s="387"/>
      <c r="K59" s="387"/>
      <c r="L59" s="387"/>
      <c r="M59" s="387"/>
      <c r="N59" s="387"/>
      <c r="O59" s="387"/>
      <c r="P59" s="381"/>
      <c r="Q59" s="381"/>
      <c r="R59" s="381"/>
      <c r="S59" s="381"/>
      <c r="T59" s="381"/>
      <c r="U59" s="381"/>
      <c r="V59" s="381"/>
      <c r="W59" s="381"/>
      <c r="X59" s="381"/>
      <c r="Y59" s="381"/>
      <c r="Z59" s="381"/>
      <c r="AA59" s="381"/>
      <c r="AB59" s="381"/>
      <c r="AC59" s="381"/>
      <c r="AD59" s="381"/>
      <c r="AE59" s="381"/>
      <c r="AF59" s="381"/>
      <c r="AG59" s="381"/>
      <c r="AH59" s="381"/>
      <c r="AI59" s="381"/>
      <c r="AJ59" s="381"/>
      <c r="AK59" s="381"/>
      <c r="AL59" s="381"/>
      <c r="AM59" s="381"/>
      <c r="AN59" s="381"/>
      <c r="AO59" s="381"/>
      <c r="AP59" s="381"/>
      <c r="AQ59" s="381"/>
      <c r="AR59" s="381"/>
      <c r="AS59" s="381"/>
      <c r="AT59" s="381"/>
      <c r="AU59" s="381"/>
      <c r="AV59" s="381"/>
      <c r="AW59" s="381"/>
      <c r="AX59" s="381"/>
      <c r="AY59" s="381"/>
      <c r="AZ59" s="381"/>
      <c r="BA59" s="381"/>
      <c r="BB59" s="381"/>
      <c r="BC59" s="381"/>
      <c r="BD59" s="381"/>
      <c r="BE59" s="381"/>
      <c r="BF59" s="381"/>
      <c r="BG59" s="381"/>
      <c r="BH59" s="381"/>
      <c r="BI59" s="381"/>
      <c r="BJ59" s="381"/>
      <c r="BK59" s="381"/>
      <c r="BL59" s="381"/>
      <c r="BM59" s="381"/>
      <c r="BN59" s="381"/>
      <c r="BO59" s="381"/>
      <c r="BP59" s="381"/>
      <c r="BQ59" s="381"/>
      <c r="BR59" s="381"/>
      <c r="BS59" s="381"/>
      <c r="BT59" s="381"/>
      <c r="BU59" s="381"/>
      <c r="BV59" s="381"/>
      <c r="BW59" s="381"/>
      <c r="BX59" s="381"/>
      <c r="BY59" s="381"/>
      <c r="BZ59" s="381"/>
      <c r="CA59" s="381"/>
      <c r="CB59" s="381"/>
      <c r="CC59" s="381"/>
      <c r="CD59" s="381"/>
      <c r="CE59" s="381"/>
      <c r="CF59" s="381"/>
      <c r="CG59" s="381"/>
      <c r="CH59" s="381"/>
      <c r="CI59" s="381"/>
      <c r="CJ59" s="381"/>
      <c r="CK59" s="381"/>
      <c r="CL59" s="381"/>
      <c r="CM59" s="381"/>
      <c r="CN59" s="381"/>
      <c r="CO59" s="381"/>
      <c r="CP59" s="381"/>
      <c r="CQ59" s="381"/>
      <c r="CR59" s="381"/>
      <c r="CS59" s="381"/>
      <c r="CT59" s="381"/>
      <c r="CU59" s="381"/>
      <c r="CV59" s="381"/>
      <c r="CW59" s="381"/>
      <c r="CX59" s="381"/>
      <c r="CY59" s="381"/>
      <c r="CZ59" s="381"/>
      <c r="DA59" s="381"/>
      <c r="DB59" s="381"/>
      <c r="DC59" s="381"/>
      <c r="DD59" s="381"/>
      <c r="DE59" s="381"/>
      <c r="DF59" s="381"/>
      <c r="DG59" s="381"/>
      <c r="DH59" s="381"/>
      <c r="DI59" s="381"/>
      <c r="DJ59" s="381"/>
      <c r="DK59" s="381"/>
      <c r="DL59" s="381"/>
      <c r="DM59" s="381"/>
      <c r="DN59" s="381"/>
      <c r="DO59" s="381"/>
      <c r="DP59" s="381"/>
      <c r="DQ59" s="381"/>
      <c r="DR59" s="381"/>
      <c r="DS59" s="381"/>
      <c r="DT59" s="381"/>
      <c r="DU59" s="381"/>
      <c r="DV59" s="381"/>
      <c r="DW59" s="381"/>
      <c r="DX59" s="381"/>
      <c r="DY59" s="381"/>
      <c r="DZ59" s="381"/>
      <c r="EA59" s="381"/>
      <c r="EB59" s="381"/>
      <c r="EC59" s="381"/>
      <c r="ED59" s="381"/>
      <c r="EE59" s="381"/>
      <c r="EF59" s="381"/>
      <c r="EG59" s="381"/>
      <c r="EH59" s="381"/>
      <c r="EI59" s="381"/>
      <c r="EJ59" s="381"/>
      <c r="EK59" s="381"/>
      <c r="EL59" s="381"/>
      <c r="EM59" s="381"/>
      <c r="EN59" s="381"/>
      <c r="EO59" s="381"/>
      <c r="EP59" s="381"/>
      <c r="EQ59" s="381"/>
      <c r="ER59" s="381"/>
      <c r="ES59" s="381"/>
      <c r="ET59" s="381"/>
      <c r="EU59" s="381"/>
      <c r="EV59" s="381"/>
      <c r="EW59" s="381"/>
      <c r="EX59" s="381"/>
      <c r="EY59" s="381"/>
      <c r="EZ59" s="381"/>
      <c r="FA59" s="381"/>
      <c r="FB59" s="381"/>
      <c r="FC59" s="381"/>
      <c r="FD59" s="381"/>
      <c r="FE59" s="381"/>
      <c r="FF59" s="381"/>
      <c r="FG59" s="381"/>
      <c r="FH59" s="381"/>
      <c r="FI59" s="381"/>
      <c r="FJ59" s="381"/>
      <c r="FK59" s="381"/>
      <c r="FL59" s="381"/>
      <c r="FM59" s="381"/>
      <c r="FN59" s="381"/>
      <c r="FO59" s="381"/>
      <c r="FP59" s="381"/>
      <c r="FQ59" s="381"/>
      <c r="FR59" s="381"/>
      <c r="FS59" s="381"/>
      <c r="FT59" s="381"/>
      <c r="FU59" s="381"/>
      <c r="FV59" s="381"/>
      <c r="FW59" s="381"/>
      <c r="FX59" s="381"/>
      <c r="FY59" s="381"/>
      <c r="FZ59" s="381"/>
      <c r="GA59" s="381"/>
      <c r="GB59" s="381"/>
      <c r="GC59" s="381"/>
      <c r="GD59" s="381"/>
      <c r="GE59" s="381"/>
      <c r="GF59" s="381"/>
      <c r="GG59" s="381"/>
      <c r="GH59" s="381"/>
      <c r="GI59" s="381"/>
      <c r="GJ59" s="381"/>
      <c r="GK59" s="381"/>
      <c r="GL59" s="381"/>
      <c r="GM59" s="381"/>
      <c r="GN59" s="381"/>
      <c r="GO59" s="381"/>
      <c r="GP59" s="381"/>
      <c r="GQ59" s="381"/>
      <c r="GR59" s="381"/>
      <c r="GS59" s="381"/>
      <c r="GT59" s="381"/>
      <c r="GU59" s="381"/>
      <c r="GV59" s="381"/>
      <c r="GW59" s="381"/>
      <c r="GX59" s="381"/>
      <c r="GY59" s="381"/>
      <c r="GZ59" s="381"/>
      <c r="HA59" s="381"/>
      <c r="HB59" s="381"/>
      <c r="HC59" s="381"/>
      <c r="HD59" s="381"/>
      <c r="HE59" s="381"/>
      <c r="HF59" s="381"/>
      <c r="HG59" s="381"/>
      <c r="HH59" s="381"/>
      <c r="HI59" s="381"/>
      <c r="HJ59" s="381"/>
      <c r="HK59" s="381"/>
      <c r="HL59" s="381"/>
      <c r="HM59" s="381"/>
      <c r="HN59" s="381"/>
      <c r="HO59" s="381"/>
      <c r="HP59" s="381"/>
      <c r="HQ59" s="381"/>
      <c r="HR59" s="381"/>
      <c r="HS59" s="381"/>
      <c r="HT59" s="381"/>
      <c r="HU59" s="381"/>
      <c r="HV59" s="381"/>
      <c r="HW59" s="381"/>
      <c r="HX59" s="381"/>
      <c r="HY59" s="381"/>
      <c r="HZ59" s="381"/>
      <c r="IA59" s="381"/>
      <c r="IB59" s="381"/>
      <c r="IC59" s="381"/>
      <c r="ID59" s="381"/>
      <c r="IE59" s="381"/>
      <c r="IF59" s="381"/>
      <c r="IG59" s="381"/>
      <c r="IH59" s="381"/>
      <c r="II59" s="381"/>
      <c r="IJ59" s="381"/>
      <c r="IK59" s="381"/>
      <c r="IL59" s="381"/>
      <c r="IM59" s="381"/>
      <c r="IN59" s="381"/>
      <c r="IO59" s="381"/>
      <c r="IP59" s="381"/>
      <c r="IQ59" s="381"/>
      <c r="IR59" s="381"/>
      <c r="IS59" s="381"/>
      <c r="IT59" s="381"/>
      <c r="IU59" s="381"/>
      <c r="IV59" s="381"/>
      <c r="IW59" s="381"/>
      <c r="IX59" s="381"/>
      <c r="IY59" s="381"/>
      <c r="IZ59" s="381"/>
      <c r="JA59" s="381"/>
      <c r="JB59" s="381"/>
      <c r="JC59" s="381"/>
      <c r="JD59" s="381"/>
      <c r="JE59" s="381"/>
      <c r="JF59" s="381"/>
      <c r="JG59" s="381"/>
      <c r="JH59" s="381"/>
      <c r="JI59" s="381"/>
      <c r="JJ59" s="381"/>
      <c r="JK59" s="381"/>
      <c r="JL59" s="380"/>
      <c r="JM59" s="380"/>
      <c r="JN59" s="380"/>
      <c r="JO59" s="380"/>
      <c r="JP59" s="380"/>
      <c r="JQ59" s="380"/>
      <c r="JR59" s="380"/>
      <c r="JS59" s="380"/>
      <c r="JT59" s="380"/>
      <c r="JU59" s="380"/>
      <c r="JV59" s="380"/>
      <c r="JW59" s="380"/>
      <c r="JX59" s="380"/>
      <c r="JY59" s="380"/>
      <c r="JZ59" s="380"/>
      <c r="KA59" s="380"/>
      <c r="KB59" s="380"/>
      <c r="KC59" s="380"/>
      <c r="KD59" s="380"/>
      <c r="KE59" s="380"/>
      <c r="KF59" s="380"/>
      <c r="KG59" s="380"/>
    </row>
    <row r="60" spans="2:293" ht="40.35" customHeight="1">
      <c r="B60" s="387"/>
      <c r="C60" s="390"/>
      <c r="D60" s="390" t="s">
        <v>826</v>
      </c>
      <c r="E60" s="390" t="s">
        <v>2270</v>
      </c>
      <c r="F60" s="390"/>
      <c r="G60" s="390"/>
      <c r="H60" s="387"/>
      <c r="I60" s="387"/>
      <c r="J60" s="387"/>
      <c r="K60" s="387"/>
      <c r="L60" s="387"/>
      <c r="M60" s="387"/>
      <c r="N60" s="387"/>
      <c r="O60" s="387"/>
      <c r="P60" s="381"/>
      <c r="Q60" s="381"/>
      <c r="R60" s="381"/>
      <c r="S60" s="381"/>
      <c r="T60" s="381"/>
      <c r="U60" s="381"/>
      <c r="V60" s="381"/>
      <c r="W60" s="381"/>
      <c r="X60" s="381"/>
      <c r="Y60" s="381"/>
      <c r="Z60" s="381"/>
      <c r="AA60" s="381"/>
      <c r="AB60" s="381"/>
      <c r="AC60" s="381"/>
      <c r="AD60" s="381"/>
      <c r="AE60" s="381"/>
      <c r="AF60" s="381"/>
      <c r="AG60" s="381"/>
      <c r="AH60" s="381"/>
      <c r="AI60" s="381"/>
      <c r="AJ60" s="381"/>
      <c r="AK60" s="381"/>
      <c r="AL60" s="381"/>
      <c r="AM60" s="381"/>
      <c r="AN60" s="381"/>
      <c r="AO60" s="381"/>
      <c r="AP60" s="381"/>
      <c r="AQ60" s="381"/>
      <c r="AR60" s="381"/>
      <c r="AS60" s="381"/>
      <c r="AT60" s="381"/>
      <c r="AU60" s="381"/>
      <c r="AV60" s="381"/>
      <c r="AW60" s="381"/>
      <c r="AX60" s="381"/>
      <c r="AY60" s="381"/>
      <c r="AZ60" s="381"/>
      <c r="BA60" s="381"/>
      <c r="BB60" s="381"/>
      <c r="BC60" s="381"/>
      <c r="BD60" s="381"/>
      <c r="BE60" s="381"/>
      <c r="BF60" s="381"/>
      <c r="BG60" s="381"/>
      <c r="BH60" s="381"/>
      <c r="BI60" s="381"/>
      <c r="BJ60" s="381"/>
      <c r="BK60" s="381"/>
      <c r="BL60" s="381"/>
      <c r="BM60" s="381"/>
      <c r="BN60" s="381"/>
      <c r="BO60" s="381"/>
      <c r="BP60" s="381"/>
      <c r="BQ60" s="381"/>
      <c r="BR60" s="381"/>
      <c r="BS60" s="381"/>
      <c r="BT60" s="381"/>
      <c r="BU60" s="381"/>
      <c r="BV60" s="381"/>
      <c r="BW60" s="381"/>
      <c r="BX60" s="381"/>
      <c r="BY60" s="381"/>
      <c r="BZ60" s="381"/>
      <c r="CA60" s="381"/>
      <c r="CB60" s="381"/>
      <c r="CC60" s="381"/>
      <c r="CD60" s="381"/>
      <c r="CE60" s="381"/>
      <c r="CF60" s="381"/>
      <c r="CG60" s="381"/>
      <c r="CH60" s="381"/>
      <c r="CI60" s="381"/>
      <c r="CJ60" s="381"/>
      <c r="CK60" s="381"/>
      <c r="CL60" s="381"/>
      <c r="CM60" s="381"/>
      <c r="CN60" s="381"/>
      <c r="CO60" s="381"/>
      <c r="CP60" s="381"/>
      <c r="CQ60" s="381"/>
      <c r="CR60" s="381"/>
      <c r="CS60" s="381"/>
      <c r="CT60" s="381"/>
      <c r="CU60" s="381"/>
      <c r="CV60" s="381"/>
      <c r="CW60" s="381"/>
      <c r="CX60" s="381"/>
      <c r="CY60" s="381"/>
      <c r="CZ60" s="381"/>
      <c r="DA60" s="381"/>
      <c r="DB60" s="381"/>
      <c r="DC60" s="381"/>
      <c r="DD60" s="381"/>
      <c r="DE60" s="381"/>
      <c r="DF60" s="381"/>
      <c r="DG60" s="381"/>
      <c r="DH60" s="381"/>
      <c r="DI60" s="381"/>
      <c r="DJ60" s="381"/>
      <c r="DK60" s="381"/>
      <c r="DL60" s="381"/>
      <c r="DM60" s="381"/>
      <c r="DN60" s="381"/>
      <c r="DO60" s="381"/>
      <c r="DP60" s="381"/>
      <c r="DQ60" s="381"/>
      <c r="DR60" s="381"/>
      <c r="DS60" s="381"/>
      <c r="DT60" s="381"/>
      <c r="DU60" s="381"/>
      <c r="DV60" s="381"/>
      <c r="DW60" s="381"/>
      <c r="DX60" s="381"/>
      <c r="DY60" s="381"/>
      <c r="DZ60" s="381"/>
      <c r="EA60" s="381"/>
      <c r="EB60" s="381"/>
      <c r="EC60" s="381"/>
      <c r="ED60" s="381"/>
      <c r="EE60" s="381"/>
      <c r="EF60" s="381"/>
      <c r="EG60" s="381"/>
      <c r="EH60" s="381"/>
      <c r="EI60" s="381"/>
      <c r="EJ60" s="381"/>
      <c r="EK60" s="381"/>
      <c r="EL60" s="381"/>
      <c r="EM60" s="381"/>
      <c r="EN60" s="381"/>
      <c r="EO60" s="381"/>
      <c r="EP60" s="381"/>
      <c r="EQ60" s="381"/>
      <c r="ER60" s="381"/>
      <c r="ES60" s="381"/>
      <c r="ET60" s="381"/>
      <c r="EU60" s="381"/>
      <c r="EV60" s="381"/>
      <c r="EW60" s="381"/>
      <c r="EX60" s="381"/>
      <c r="EY60" s="381"/>
      <c r="EZ60" s="381"/>
      <c r="FA60" s="381"/>
      <c r="FB60" s="381"/>
      <c r="FC60" s="381"/>
      <c r="FD60" s="381"/>
      <c r="FE60" s="381"/>
      <c r="FF60" s="381"/>
      <c r="FG60" s="381"/>
      <c r="FH60" s="381"/>
      <c r="FI60" s="381"/>
      <c r="FJ60" s="381"/>
      <c r="FK60" s="381"/>
      <c r="FL60" s="381"/>
      <c r="FM60" s="381"/>
      <c r="FN60" s="381"/>
      <c r="FO60" s="381"/>
      <c r="FP60" s="381"/>
      <c r="FQ60" s="381"/>
      <c r="FR60" s="381"/>
      <c r="FS60" s="381"/>
      <c r="FT60" s="381"/>
      <c r="FU60" s="381"/>
      <c r="FV60" s="381"/>
      <c r="FW60" s="381"/>
      <c r="FX60" s="381"/>
      <c r="FY60" s="381"/>
      <c r="FZ60" s="381"/>
      <c r="GA60" s="381"/>
      <c r="GB60" s="381"/>
      <c r="GC60" s="381"/>
      <c r="GD60" s="381"/>
      <c r="GE60" s="381"/>
      <c r="GF60" s="381"/>
      <c r="GG60" s="381"/>
      <c r="GH60" s="381"/>
      <c r="GI60" s="381"/>
      <c r="GJ60" s="381"/>
      <c r="GK60" s="381"/>
      <c r="GL60" s="381"/>
      <c r="GM60" s="381"/>
      <c r="GN60" s="381"/>
      <c r="GO60" s="381"/>
      <c r="GP60" s="381"/>
      <c r="GQ60" s="381"/>
      <c r="GR60" s="381"/>
      <c r="GS60" s="381"/>
      <c r="GT60" s="381"/>
      <c r="GU60" s="381"/>
      <c r="GV60" s="381"/>
      <c r="GW60" s="381"/>
      <c r="GX60" s="381"/>
      <c r="GY60" s="381"/>
      <c r="GZ60" s="381"/>
      <c r="HA60" s="381"/>
      <c r="HB60" s="381"/>
      <c r="HC60" s="381"/>
      <c r="HD60" s="381"/>
      <c r="HE60" s="381"/>
      <c r="HF60" s="381"/>
      <c r="HG60" s="381"/>
      <c r="HH60" s="381"/>
      <c r="HI60" s="381"/>
      <c r="HJ60" s="381"/>
      <c r="HK60" s="381"/>
      <c r="HL60" s="381"/>
      <c r="HM60" s="381"/>
      <c r="HN60" s="381"/>
      <c r="HO60" s="381"/>
      <c r="HP60" s="381"/>
      <c r="HQ60" s="381"/>
      <c r="HR60" s="381"/>
      <c r="HS60" s="381"/>
      <c r="HT60" s="381"/>
      <c r="HU60" s="381"/>
      <c r="HV60" s="381"/>
      <c r="HW60" s="381"/>
      <c r="HX60" s="381"/>
      <c r="HY60" s="381"/>
      <c r="HZ60" s="381"/>
      <c r="IA60" s="381"/>
      <c r="IB60" s="381"/>
      <c r="IC60" s="381"/>
      <c r="ID60" s="381"/>
      <c r="IE60" s="381"/>
      <c r="IF60" s="381"/>
      <c r="IG60" s="381"/>
      <c r="IH60" s="381"/>
      <c r="II60" s="381"/>
      <c r="IJ60" s="381"/>
      <c r="IK60" s="381"/>
      <c r="IL60" s="381"/>
      <c r="IM60" s="381"/>
      <c r="IN60" s="381"/>
      <c r="IO60" s="381"/>
      <c r="IP60" s="381"/>
      <c r="IQ60" s="381"/>
      <c r="IR60" s="381"/>
      <c r="IS60" s="381"/>
      <c r="IT60" s="381"/>
      <c r="IU60" s="381"/>
      <c r="IV60" s="381"/>
      <c r="IW60" s="381"/>
      <c r="IX60" s="381"/>
      <c r="IY60" s="381"/>
      <c r="IZ60" s="381"/>
      <c r="JA60" s="381"/>
      <c r="JB60" s="381"/>
      <c r="JC60" s="381"/>
      <c r="JD60" s="381"/>
      <c r="JE60" s="381"/>
      <c r="JF60" s="381"/>
      <c r="JG60" s="381"/>
      <c r="JH60" s="381"/>
      <c r="JI60" s="381"/>
      <c r="JJ60" s="381"/>
      <c r="JK60" s="381"/>
      <c r="JL60" s="380"/>
      <c r="JM60" s="380"/>
      <c r="JN60" s="380"/>
      <c r="JO60" s="380"/>
      <c r="JP60" s="380"/>
      <c r="JQ60" s="380"/>
      <c r="JR60" s="380"/>
      <c r="JS60" s="380"/>
      <c r="JT60" s="380"/>
      <c r="JU60" s="380"/>
      <c r="JV60" s="380"/>
      <c r="JW60" s="380"/>
      <c r="JX60" s="380"/>
      <c r="JY60" s="380"/>
      <c r="JZ60" s="380"/>
      <c r="KA60" s="380"/>
      <c r="KB60" s="380"/>
      <c r="KC60" s="380"/>
      <c r="KD60" s="380"/>
      <c r="KE60" s="380"/>
      <c r="KF60" s="380"/>
      <c r="KG60" s="380"/>
    </row>
    <row r="61" spans="2:293" ht="40.35" customHeight="1">
      <c r="B61" s="387"/>
      <c r="C61" s="390"/>
      <c r="D61" s="390" t="s">
        <v>826</v>
      </c>
      <c r="E61" s="390" t="s">
        <v>2271</v>
      </c>
      <c r="F61" s="390"/>
      <c r="G61" s="390"/>
      <c r="H61" s="387"/>
      <c r="I61" s="387"/>
      <c r="J61" s="387"/>
      <c r="K61" s="387"/>
      <c r="L61" s="387"/>
      <c r="M61" s="387"/>
      <c r="N61" s="387"/>
      <c r="O61" s="387"/>
      <c r="P61" s="381"/>
      <c r="Q61" s="381"/>
      <c r="R61" s="381"/>
      <c r="S61" s="381"/>
      <c r="T61" s="381"/>
      <c r="U61" s="381"/>
      <c r="V61" s="381"/>
      <c r="W61" s="381"/>
      <c r="X61" s="381"/>
      <c r="Y61" s="381"/>
      <c r="Z61" s="381"/>
      <c r="AA61" s="381"/>
      <c r="AB61" s="381"/>
      <c r="AC61" s="381"/>
      <c r="AD61" s="381"/>
      <c r="AE61" s="381"/>
      <c r="AF61" s="381"/>
      <c r="AG61" s="381"/>
      <c r="AH61" s="381"/>
      <c r="AI61" s="381"/>
      <c r="AJ61" s="381"/>
      <c r="AK61" s="381"/>
      <c r="AL61" s="381"/>
      <c r="AM61" s="381"/>
      <c r="AN61" s="381"/>
      <c r="AO61" s="381"/>
      <c r="AP61" s="381"/>
      <c r="AQ61" s="381"/>
      <c r="AR61" s="381"/>
      <c r="AS61" s="381"/>
      <c r="AT61" s="381"/>
      <c r="AU61" s="381"/>
      <c r="AV61" s="381"/>
      <c r="AW61" s="381"/>
      <c r="AX61" s="381"/>
      <c r="AY61" s="381"/>
      <c r="AZ61" s="381"/>
      <c r="BA61" s="381"/>
      <c r="BB61" s="381"/>
      <c r="BC61" s="381"/>
      <c r="BD61" s="381"/>
      <c r="BE61" s="381"/>
      <c r="BF61" s="381"/>
      <c r="BG61" s="381"/>
      <c r="BH61" s="381"/>
      <c r="BI61" s="381"/>
      <c r="BJ61" s="381"/>
      <c r="BK61" s="381"/>
      <c r="BL61" s="381"/>
      <c r="BM61" s="381"/>
      <c r="BN61" s="381"/>
      <c r="BO61" s="381"/>
      <c r="BP61" s="381"/>
      <c r="BQ61" s="381"/>
      <c r="BR61" s="381"/>
      <c r="BS61" s="381"/>
      <c r="BT61" s="381"/>
      <c r="BU61" s="381"/>
      <c r="BV61" s="381"/>
      <c r="BW61" s="381"/>
      <c r="BX61" s="381"/>
      <c r="BY61" s="381"/>
      <c r="BZ61" s="381"/>
      <c r="CA61" s="381"/>
      <c r="CB61" s="381"/>
      <c r="CC61" s="381"/>
      <c r="CD61" s="381"/>
      <c r="CE61" s="381"/>
      <c r="CF61" s="381"/>
      <c r="CG61" s="381"/>
      <c r="CH61" s="381"/>
      <c r="CI61" s="381"/>
      <c r="CJ61" s="381"/>
      <c r="CK61" s="381"/>
      <c r="CL61" s="381"/>
      <c r="CM61" s="381"/>
      <c r="CN61" s="381"/>
      <c r="CO61" s="381"/>
      <c r="CP61" s="381"/>
      <c r="CQ61" s="381"/>
      <c r="CR61" s="381"/>
      <c r="CS61" s="381"/>
      <c r="CT61" s="381"/>
      <c r="CU61" s="381"/>
      <c r="CV61" s="381"/>
      <c r="CW61" s="381"/>
      <c r="CX61" s="381"/>
      <c r="CY61" s="381"/>
      <c r="CZ61" s="381"/>
      <c r="DA61" s="381"/>
      <c r="DB61" s="381"/>
      <c r="DC61" s="381"/>
      <c r="DD61" s="381"/>
      <c r="DE61" s="381"/>
      <c r="DF61" s="381"/>
      <c r="DG61" s="381"/>
      <c r="DH61" s="381"/>
      <c r="DI61" s="381"/>
      <c r="DJ61" s="381"/>
      <c r="DK61" s="381"/>
      <c r="DL61" s="381"/>
      <c r="DM61" s="381"/>
      <c r="DN61" s="381"/>
      <c r="DO61" s="381"/>
      <c r="DP61" s="381"/>
      <c r="DQ61" s="381"/>
      <c r="DR61" s="381"/>
      <c r="DS61" s="381"/>
      <c r="DT61" s="381"/>
      <c r="DU61" s="381"/>
      <c r="DV61" s="381"/>
      <c r="DW61" s="381"/>
      <c r="DX61" s="381"/>
      <c r="DY61" s="381"/>
      <c r="DZ61" s="381"/>
      <c r="EA61" s="381"/>
      <c r="EB61" s="381"/>
      <c r="EC61" s="381"/>
      <c r="ED61" s="381"/>
      <c r="EE61" s="381"/>
      <c r="EF61" s="381"/>
      <c r="EG61" s="381"/>
      <c r="EH61" s="381"/>
      <c r="EI61" s="381"/>
      <c r="EJ61" s="381"/>
      <c r="EK61" s="381"/>
      <c r="EL61" s="381"/>
      <c r="EM61" s="381"/>
      <c r="EN61" s="381"/>
      <c r="EO61" s="381"/>
      <c r="EP61" s="381"/>
      <c r="EQ61" s="381"/>
      <c r="ER61" s="381"/>
      <c r="ES61" s="381"/>
      <c r="ET61" s="381"/>
      <c r="EU61" s="381"/>
      <c r="EV61" s="381"/>
      <c r="EW61" s="381"/>
      <c r="EX61" s="381"/>
      <c r="EY61" s="381"/>
      <c r="EZ61" s="381"/>
      <c r="FA61" s="381"/>
      <c r="FB61" s="381"/>
      <c r="FC61" s="381"/>
      <c r="FD61" s="381"/>
      <c r="FE61" s="381"/>
      <c r="FF61" s="381"/>
      <c r="FG61" s="381"/>
      <c r="FH61" s="381"/>
      <c r="FI61" s="381"/>
      <c r="FJ61" s="381"/>
      <c r="FK61" s="381"/>
      <c r="FL61" s="381"/>
      <c r="FM61" s="381"/>
      <c r="FN61" s="381"/>
      <c r="FO61" s="381"/>
      <c r="FP61" s="381"/>
      <c r="FQ61" s="381"/>
      <c r="FR61" s="381"/>
      <c r="FS61" s="381"/>
      <c r="FT61" s="381"/>
      <c r="FU61" s="381"/>
      <c r="FV61" s="381"/>
      <c r="FW61" s="381"/>
      <c r="FX61" s="381"/>
      <c r="FY61" s="381"/>
      <c r="FZ61" s="381"/>
      <c r="GA61" s="381"/>
      <c r="GB61" s="381"/>
      <c r="GC61" s="381"/>
      <c r="GD61" s="381"/>
      <c r="GE61" s="381"/>
      <c r="GF61" s="381"/>
      <c r="GG61" s="381"/>
      <c r="GH61" s="381"/>
      <c r="GI61" s="381"/>
      <c r="GJ61" s="381"/>
      <c r="GK61" s="381"/>
      <c r="GL61" s="381"/>
      <c r="GM61" s="381"/>
      <c r="GN61" s="381"/>
      <c r="GO61" s="381"/>
      <c r="GP61" s="381"/>
      <c r="GQ61" s="381"/>
      <c r="GR61" s="381"/>
      <c r="GS61" s="381"/>
      <c r="GT61" s="381"/>
      <c r="GU61" s="381"/>
      <c r="GV61" s="381"/>
      <c r="GW61" s="381"/>
      <c r="GX61" s="381"/>
      <c r="GY61" s="381"/>
      <c r="GZ61" s="381"/>
      <c r="HA61" s="381"/>
      <c r="HB61" s="381"/>
      <c r="HC61" s="381"/>
      <c r="HD61" s="381"/>
      <c r="HE61" s="381"/>
      <c r="HF61" s="381"/>
      <c r="HG61" s="381"/>
      <c r="HH61" s="381"/>
      <c r="HI61" s="381"/>
      <c r="HJ61" s="381"/>
      <c r="HK61" s="381"/>
      <c r="HL61" s="381"/>
      <c r="HM61" s="381"/>
      <c r="HN61" s="381"/>
      <c r="HO61" s="381"/>
      <c r="HP61" s="381"/>
      <c r="HQ61" s="381"/>
      <c r="HR61" s="381"/>
      <c r="HS61" s="381"/>
      <c r="HT61" s="381"/>
      <c r="HU61" s="381"/>
      <c r="HV61" s="381"/>
      <c r="HW61" s="381"/>
      <c r="HX61" s="381"/>
      <c r="HY61" s="381"/>
      <c r="HZ61" s="381"/>
      <c r="IA61" s="381"/>
      <c r="IB61" s="381"/>
      <c r="IC61" s="381"/>
      <c r="ID61" s="381"/>
      <c r="IE61" s="381"/>
      <c r="IF61" s="381"/>
      <c r="IG61" s="381"/>
      <c r="IH61" s="381"/>
      <c r="II61" s="381"/>
      <c r="IJ61" s="381"/>
      <c r="IK61" s="381"/>
      <c r="IL61" s="381"/>
      <c r="IM61" s="381"/>
      <c r="IN61" s="381"/>
      <c r="IO61" s="381"/>
      <c r="IP61" s="381"/>
      <c r="IQ61" s="381"/>
      <c r="IR61" s="381"/>
      <c r="IS61" s="381"/>
      <c r="IT61" s="381"/>
      <c r="IU61" s="381"/>
      <c r="IV61" s="381"/>
      <c r="IW61" s="381"/>
      <c r="IX61" s="381"/>
      <c r="IY61" s="381"/>
      <c r="IZ61" s="381"/>
      <c r="JA61" s="381"/>
      <c r="JB61" s="381"/>
      <c r="JC61" s="381"/>
      <c r="JD61" s="381"/>
      <c r="JE61" s="381"/>
      <c r="JF61" s="381"/>
      <c r="JG61" s="381"/>
      <c r="JH61" s="381"/>
      <c r="JI61" s="381"/>
      <c r="JJ61" s="381"/>
      <c r="JK61" s="381"/>
      <c r="JL61" s="380"/>
      <c r="JM61" s="380"/>
      <c r="JN61" s="380"/>
      <c r="JO61" s="380"/>
      <c r="JP61" s="380"/>
      <c r="JQ61" s="380"/>
      <c r="JR61" s="380"/>
      <c r="JS61" s="380"/>
      <c r="JT61" s="380"/>
      <c r="JU61" s="380"/>
      <c r="JV61" s="380"/>
      <c r="JW61" s="380"/>
      <c r="JX61" s="380"/>
      <c r="JY61" s="380"/>
      <c r="JZ61" s="380"/>
      <c r="KA61" s="380"/>
      <c r="KB61" s="380"/>
      <c r="KC61" s="380"/>
      <c r="KD61" s="380"/>
      <c r="KE61" s="380"/>
      <c r="KF61" s="380"/>
      <c r="KG61" s="380"/>
    </row>
    <row r="62" spans="2:293" ht="40.35" customHeight="1">
      <c r="B62" s="387"/>
      <c r="C62" s="390"/>
      <c r="D62" s="390" t="s">
        <v>826</v>
      </c>
      <c r="E62" s="390" t="s">
        <v>2272</v>
      </c>
      <c r="F62" s="390"/>
      <c r="G62" s="390"/>
      <c r="H62" s="387"/>
      <c r="I62" s="387"/>
      <c r="J62" s="387"/>
      <c r="K62" s="387"/>
      <c r="L62" s="387"/>
      <c r="M62" s="387"/>
      <c r="N62" s="387"/>
      <c r="O62" s="387"/>
      <c r="P62" s="381"/>
      <c r="Q62" s="381"/>
      <c r="R62" s="381"/>
      <c r="S62" s="381"/>
      <c r="T62" s="381"/>
      <c r="U62" s="381"/>
      <c r="V62" s="381"/>
      <c r="W62" s="381"/>
      <c r="X62" s="381"/>
      <c r="Y62" s="381"/>
      <c r="Z62" s="381"/>
      <c r="AA62" s="381"/>
      <c r="AB62" s="381"/>
      <c r="AC62" s="381"/>
      <c r="AD62" s="381"/>
      <c r="AE62" s="381"/>
      <c r="AF62" s="381"/>
      <c r="AG62" s="381"/>
      <c r="AH62" s="381"/>
      <c r="AI62" s="381"/>
      <c r="AJ62" s="381"/>
      <c r="AK62" s="381"/>
      <c r="AL62" s="381"/>
      <c r="AM62" s="381"/>
      <c r="AN62" s="381"/>
      <c r="AO62" s="381"/>
      <c r="AP62" s="381"/>
      <c r="AQ62" s="381"/>
      <c r="AR62" s="381"/>
      <c r="AS62" s="381"/>
      <c r="AT62" s="381"/>
      <c r="AU62" s="381"/>
      <c r="AV62" s="381"/>
      <c r="AW62" s="381"/>
      <c r="AX62" s="381"/>
      <c r="AY62" s="381"/>
      <c r="AZ62" s="381"/>
      <c r="BA62" s="381"/>
      <c r="BB62" s="381"/>
      <c r="BC62" s="381"/>
      <c r="BD62" s="381"/>
      <c r="BE62" s="381"/>
      <c r="BF62" s="381"/>
      <c r="BG62" s="381"/>
      <c r="BH62" s="381"/>
      <c r="BI62" s="381"/>
      <c r="BJ62" s="381"/>
      <c r="BK62" s="381"/>
      <c r="BL62" s="381"/>
      <c r="BM62" s="381"/>
      <c r="BN62" s="381"/>
      <c r="BO62" s="381"/>
      <c r="BP62" s="381"/>
      <c r="BQ62" s="381"/>
      <c r="BR62" s="381"/>
      <c r="BS62" s="381"/>
      <c r="BT62" s="381"/>
      <c r="BU62" s="381"/>
      <c r="BV62" s="381"/>
      <c r="BW62" s="381"/>
      <c r="BX62" s="381"/>
      <c r="BY62" s="381"/>
      <c r="BZ62" s="381"/>
      <c r="CA62" s="381"/>
      <c r="CB62" s="381"/>
      <c r="CC62" s="381"/>
      <c r="CD62" s="381"/>
      <c r="CE62" s="381"/>
      <c r="CF62" s="381"/>
      <c r="CG62" s="381"/>
      <c r="CH62" s="381"/>
      <c r="CI62" s="381"/>
      <c r="CJ62" s="381"/>
      <c r="CK62" s="381"/>
      <c r="CL62" s="381"/>
      <c r="CM62" s="381"/>
      <c r="CN62" s="381"/>
      <c r="CO62" s="381"/>
      <c r="CP62" s="381"/>
      <c r="CQ62" s="381"/>
      <c r="CR62" s="381"/>
      <c r="CS62" s="381"/>
      <c r="CT62" s="381"/>
      <c r="CU62" s="381"/>
      <c r="CV62" s="381"/>
      <c r="CW62" s="381"/>
      <c r="CX62" s="381"/>
      <c r="CY62" s="381"/>
      <c r="CZ62" s="381"/>
      <c r="DA62" s="381"/>
      <c r="DB62" s="381"/>
      <c r="DC62" s="381"/>
      <c r="DD62" s="381"/>
      <c r="DE62" s="381"/>
      <c r="DF62" s="381"/>
      <c r="DG62" s="381"/>
      <c r="DH62" s="381"/>
      <c r="DI62" s="381"/>
      <c r="DJ62" s="381"/>
      <c r="DK62" s="381"/>
      <c r="DL62" s="381"/>
      <c r="DM62" s="381"/>
      <c r="DN62" s="381"/>
      <c r="DO62" s="381"/>
      <c r="DP62" s="381"/>
      <c r="DQ62" s="381"/>
      <c r="DR62" s="381"/>
      <c r="DS62" s="381"/>
      <c r="DT62" s="381"/>
      <c r="DU62" s="381"/>
      <c r="DV62" s="381"/>
      <c r="DW62" s="381"/>
      <c r="DX62" s="381"/>
      <c r="DY62" s="381"/>
      <c r="DZ62" s="381"/>
      <c r="EA62" s="381"/>
      <c r="EB62" s="381"/>
      <c r="EC62" s="381"/>
      <c r="ED62" s="381"/>
      <c r="EE62" s="381"/>
      <c r="EF62" s="381"/>
      <c r="EG62" s="381"/>
      <c r="EH62" s="381"/>
      <c r="EI62" s="381"/>
      <c r="EJ62" s="381"/>
      <c r="EK62" s="381"/>
      <c r="EL62" s="381"/>
      <c r="EM62" s="381"/>
      <c r="EN62" s="381"/>
      <c r="EO62" s="381"/>
      <c r="EP62" s="381"/>
      <c r="EQ62" s="381"/>
      <c r="ER62" s="381"/>
      <c r="ES62" s="381"/>
      <c r="ET62" s="381"/>
      <c r="EU62" s="381"/>
      <c r="EV62" s="381"/>
      <c r="EW62" s="381"/>
      <c r="EX62" s="381"/>
      <c r="EY62" s="381"/>
      <c r="EZ62" s="381"/>
      <c r="FA62" s="381"/>
      <c r="FB62" s="381"/>
      <c r="FC62" s="381"/>
      <c r="FD62" s="381"/>
      <c r="FE62" s="381"/>
      <c r="FF62" s="381"/>
      <c r="FG62" s="381"/>
      <c r="FH62" s="381"/>
      <c r="FI62" s="381"/>
      <c r="FJ62" s="381"/>
      <c r="FK62" s="381"/>
      <c r="FL62" s="381"/>
      <c r="FM62" s="381"/>
      <c r="FN62" s="381"/>
      <c r="FO62" s="381"/>
      <c r="FP62" s="381"/>
      <c r="FQ62" s="381"/>
      <c r="FR62" s="381"/>
      <c r="FS62" s="381"/>
      <c r="FT62" s="381"/>
      <c r="FU62" s="381"/>
      <c r="FV62" s="381"/>
      <c r="FW62" s="381"/>
      <c r="FX62" s="381"/>
      <c r="FY62" s="381"/>
      <c r="FZ62" s="381"/>
      <c r="GA62" s="381"/>
      <c r="GB62" s="381"/>
      <c r="GC62" s="381"/>
      <c r="GD62" s="381"/>
      <c r="GE62" s="381"/>
      <c r="GF62" s="381"/>
      <c r="GG62" s="381"/>
      <c r="GH62" s="381"/>
      <c r="GI62" s="381"/>
      <c r="GJ62" s="381"/>
      <c r="GK62" s="381"/>
      <c r="GL62" s="381"/>
      <c r="GM62" s="381"/>
      <c r="GN62" s="381"/>
      <c r="GO62" s="381"/>
      <c r="GP62" s="381"/>
      <c r="GQ62" s="381"/>
      <c r="GR62" s="381"/>
      <c r="GS62" s="381"/>
      <c r="GT62" s="381"/>
      <c r="GU62" s="381"/>
      <c r="GV62" s="381"/>
      <c r="GW62" s="381"/>
      <c r="GX62" s="381"/>
      <c r="GY62" s="381"/>
      <c r="GZ62" s="381"/>
      <c r="HA62" s="381"/>
      <c r="HB62" s="381"/>
      <c r="HC62" s="381"/>
      <c r="HD62" s="381"/>
      <c r="HE62" s="381"/>
      <c r="HF62" s="381"/>
      <c r="HG62" s="381"/>
      <c r="HH62" s="381"/>
      <c r="HI62" s="381"/>
      <c r="HJ62" s="381"/>
      <c r="HK62" s="381"/>
      <c r="HL62" s="381"/>
      <c r="HM62" s="381"/>
      <c r="HN62" s="381"/>
      <c r="HO62" s="381"/>
      <c r="HP62" s="381"/>
      <c r="HQ62" s="381"/>
      <c r="HR62" s="381"/>
      <c r="HS62" s="381"/>
      <c r="HT62" s="381"/>
      <c r="HU62" s="381"/>
      <c r="HV62" s="381"/>
      <c r="HW62" s="381"/>
      <c r="HX62" s="381"/>
      <c r="HY62" s="381"/>
      <c r="HZ62" s="381"/>
      <c r="IA62" s="381"/>
      <c r="IB62" s="381"/>
      <c r="IC62" s="381"/>
      <c r="ID62" s="381"/>
      <c r="IE62" s="381"/>
      <c r="IF62" s="381"/>
      <c r="IG62" s="381"/>
      <c r="IH62" s="381"/>
      <c r="II62" s="381"/>
      <c r="IJ62" s="381"/>
      <c r="IK62" s="381"/>
      <c r="IL62" s="381"/>
      <c r="IM62" s="381"/>
      <c r="IN62" s="381"/>
      <c r="IO62" s="381"/>
      <c r="IP62" s="381"/>
      <c r="IQ62" s="381"/>
      <c r="IR62" s="381"/>
      <c r="IS62" s="381"/>
      <c r="IT62" s="381"/>
      <c r="IU62" s="381"/>
      <c r="IV62" s="381"/>
      <c r="IW62" s="381"/>
      <c r="IX62" s="381"/>
      <c r="IY62" s="381"/>
      <c r="IZ62" s="381"/>
      <c r="JA62" s="381"/>
      <c r="JB62" s="381"/>
      <c r="JC62" s="381"/>
      <c r="JD62" s="381"/>
      <c r="JE62" s="381"/>
      <c r="JF62" s="381"/>
      <c r="JG62" s="381"/>
      <c r="JH62" s="381"/>
      <c r="JI62" s="381"/>
      <c r="JJ62" s="381"/>
      <c r="JK62" s="381"/>
      <c r="JL62" s="380"/>
      <c r="JM62" s="380"/>
      <c r="JN62" s="380"/>
      <c r="JO62" s="380"/>
      <c r="JP62" s="380"/>
      <c r="JQ62" s="380"/>
      <c r="JR62" s="380"/>
      <c r="JS62" s="380"/>
      <c r="JT62" s="380"/>
      <c r="JU62" s="380"/>
      <c r="JV62" s="380"/>
      <c r="JW62" s="380"/>
      <c r="JX62" s="380"/>
      <c r="JY62" s="380"/>
      <c r="JZ62" s="380"/>
      <c r="KA62" s="380"/>
      <c r="KB62" s="380"/>
      <c r="KC62" s="380"/>
      <c r="KD62" s="380"/>
      <c r="KE62" s="380"/>
      <c r="KF62" s="380"/>
      <c r="KG62" s="380"/>
    </row>
    <row r="63" spans="2:293" ht="40.35" customHeight="1">
      <c r="B63" s="387"/>
      <c r="C63" s="390"/>
      <c r="D63" s="390" t="s">
        <v>826</v>
      </c>
      <c r="E63" s="390" t="s">
        <v>2273</v>
      </c>
      <c r="F63" s="390"/>
      <c r="G63" s="390"/>
      <c r="H63" s="387"/>
      <c r="I63" s="387"/>
      <c r="J63" s="387"/>
      <c r="K63" s="387"/>
      <c r="L63" s="387"/>
      <c r="M63" s="387"/>
      <c r="N63" s="387"/>
      <c r="O63" s="387"/>
      <c r="P63" s="381"/>
      <c r="Q63" s="381"/>
      <c r="R63" s="381"/>
      <c r="S63" s="381"/>
      <c r="T63" s="381"/>
      <c r="U63" s="381"/>
      <c r="V63" s="381"/>
      <c r="W63" s="381"/>
      <c r="X63" s="381"/>
      <c r="Y63" s="381"/>
      <c r="Z63" s="381"/>
      <c r="AA63" s="381"/>
      <c r="AB63" s="381"/>
      <c r="AC63" s="381"/>
      <c r="AD63" s="381"/>
      <c r="AE63" s="381"/>
      <c r="AF63" s="381"/>
      <c r="AG63" s="381"/>
      <c r="AH63" s="381"/>
      <c r="AI63" s="381"/>
      <c r="AJ63" s="381"/>
      <c r="AK63" s="381"/>
      <c r="AL63" s="381"/>
      <c r="AM63" s="381"/>
      <c r="AN63" s="381"/>
      <c r="AO63" s="381"/>
      <c r="AP63" s="381"/>
      <c r="AQ63" s="381"/>
      <c r="AR63" s="381"/>
      <c r="AS63" s="381"/>
      <c r="AT63" s="381"/>
      <c r="AU63" s="381"/>
      <c r="AV63" s="381"/>
      <c r="AW63" s="381"/>
      <c r="AX63" s="381"/>
      <c r="AY63" s="381"/>
      <c r="AZ63" s="381"/>
      <c r="BA63" s="381"/>
      <c r="BB63" s="381"/>
      <c r="BC63" s="381"/>
      <c r="BD63" s="381"/>
      <c r="BE63" s="381"/>
      <c r="BF63" s="381"/>
      <c r="BG63" s="381"/>
      <c r="BH63" s="381"/>
      <c r="BI63" s="381"/>
      <c r="BJ63" s="381"/>
      <c r="BK63" s="381"/>
      <c r="BL63" s="381"/>
      <c r="BM63" s="381"/>
      <c r="BN63" s="381"/>
      <c r="BO63" s="381"/>
      <c r="BP63" s="381"/>
      <c r="BQ63" s="381"/>
      <c r="BR63" s="381"/>
      <c r="BS63" s="381"/>
      <c r="BT63" s="381"/>
      <c r="BU63" s="381"/>
      <c r="BV63" s="381"/>
      <c r="BW63" s="381"/>
      <c r="BX63" s="381"/>
      <c r="BY63" s="381"/>
      <c r="BZ63" s="381"/>
      <c r="CA63" s="381"/>
      <c r="CB63" s="381"/>
      <c r="CC63" s="381"/>
      <c r="CD63" s="381"/>
      <c r="CE63" s="381"/>
      <c r="CF63" s="381"/>
      <c r="CG63" s="381"/>
      <c r="CH63" s="381"/>
      <c r="CI63" s="381"/>
      <c r="CJ63" s="381"/>
      <c r="CK63" s="381"/>
      <c r="CL63" s="381"/>
      <c r="CM63" s="381"/>
      <c r="CN63" s="381"/>
      <c r="CO63" s="381"/>
      <c r="CP63" s="381"/>
      <c r="CQ63" s="381"/>
      <c r="CR63" s="381"/>
      <c r="CS63" s="381"/>
      <c r="CT63" s="381"/>
      <c r="CU63" s="381"/>
      <c r="CV63" s="381"/>
      <c r="CW63" s="381"/>
      <c r="CX63" s="381"/>
      <c r="CY63" s="381"/>
      <c r="CZ63" s="381"/>
      <c r="DA63" s="381"/>
      <c r="DB63" s="381"/>
      <c r="DC63" s="381"/>
      <c r="DD63" s="381"/>
      <c r="DE63" s="381"/>
      <c r="DF63" s="381"/>
      <c r="DG63" s="381"/>
      <c r="DH63" s="381"/>
      <c r="DI63" s="381"/>
      <c r="DJ63" s="381"/>
      <c r="DK63" s="381"/>
      <c r="DL63" s="381"/>
      <c r="DM63" s="381"/>
      <c r="DN63" s="381"/>
      <c r="DO63" s="381"/>
      <c r="DP63" s="381"/>
      <c r="DQ63" s="381"/>
      <c r="DR63" s="381"/>
      <c r="DS63" s="381"/>
      <c r="DT63" s="381"/>
      <c r="DU63" s="381"/>
      <c r="DV63" s="381"/>
      <c r="DW63" s="381"/>
      <c r="DX63" s="381"/>
      <c r="DY63" s="381"/>
      <c r="DZ63" s="381"/>
      <c r="EA63" s="381"/>
      <c r="EB63" s="381"/>
      <c r="EC63" s="381"/>
      <c r="ED63" s="381"/>
      <c r="EE63" s="381"/>
      <c r="EF63" s="381"/>
      <c r="EG63" s="381"/>
      <c r="EH63" s="381"/>
      <c r="EI63" s="381"/>
      <c r="EJ63" s="381"/>
      <c r="EK63" s="381"/>
      <c r="EL63" s="381"/>
      <c r="EM63" s="381"/>
      <c r="EN63" s="381"/>
      <c r="EO63" s="381"/>
      <c r="EP63" s="381"/>
      <c r="EQ63" s="381"/>
      <c r="ER63" s="381"/>
      <c r="ES63" s="381"/>
      <c r="ET63" s="381"/>
      <c r="EU63" s="381"/>
      <c r="EV63" s="381"/>
      <c r="EW63" s="381"/>
      <c r="EX63" s="381"/>
      <c r="EY63" s="381"/>
      <c r="EZ63" s="381"/>
      <c r="FA63" s="381"/>
      <c r="FB63" s="381"/>
      <c r="FC63" s="381"/>
      <c r="FD63" s="381"/>
      <c r="FE63" s="381"/>
      <c r="FF63" s="381"/>
      <c r="FG63" s="381"/>
      <c r="FH63" s="381"/>
      <c r="FI63" s="381"/>
      <c r="FJ63" s="381"/>
      <c r="FK63" s="381"/>
      <c r="FL63" s="381"/>
      <c r="FM63" s="381"/>
      <c r="FN63" s="381"/>
      <c r="FO63" s="381"/>
      <c r="FP63" s="381"/>
      <c r="FQ63" s="381"/>
      <c r="FR63" s="381"/>
      <c r="FS63" s="381"/>
      <c r="FT63" s="381"/>
      <c r="FU63" s="381"/>
      <c r="FV63" s="381"/>
      <c r="FW63" s="381"/>
      <c r="FX63" s="381"/>
      <c r="FY63" s="381"/>
      <c r="FZ63" s="381"/>
      <c r="GA63" s="381"/>
      <c r="GB63" s="381"/>
      <c r="GC63" s="381"/>
      <c r="GD63" s="381"/>
      <c r="GE63" s="381"/>
      <c r="GF63" s="381"/>
      <c r="GG63" s="381"/>
      <c r="GH63" s="381"/>
      <c r="GI63" s="381"/>
      <c r="GJ63" s="381"/>
      <c r="GK63" s="381"/>
      <c r="GL63" s="381"/>
      <c r="GM63" s="381"/>
      <c r="GN63" s="381"/>
      <c r="GO63" s="381"/>
      <c r="GP63" s="381"/>
      <c r="GQ63" s="381"/>
      <c r="GR63" s="381"/>
      <c r="GS63" s="381"/>
      <c r="GT63" s="381"/>
      <c r="GU63" s="381"/>
      <c r="GV63" s="381"/>
      <c r="GW63" s="381"/>
      <c r="GX63" s="381"/>
      <c r="GY63" s="381"/>
      <c r="GZ63" s="381"/>
      <c r="HA63" s="381"/>
      <c r="HB63" s="381"/>
      <c r="HC63" s="381"/>
      <c r="HD63" s="381"/>
      <c r="HE63" s="381"/>
      <c r="HF63" s="381"/>
      <c r="HG63" s="381"/>
      <c r="HH63" s="381"/>
      <c r="HI63" s="381"/>
      <c r="HJ63" s="381"/>
      <c r="HK63" s="381"/>
      <c r="HL63" s="381"/>
      <c r="HM63" s="381"/>
      <c r="HN63" s="381"/>
      <c r="HO63" s="381"/>
      <c r="HP63" s="381"/>
      <c r="HQ63" s="381"/>
      <c r="HR63" s="381"/>
      <c r="HS63" s="381"/>
      <c r="HT63" s="381"/>
      <c r="HU63" s="381"/>
      <c r="HV63" s="381"/>
      <c r="HW63" s="381"/>
      <c r="HX63" s="381"/>
      <c r="HY63" s="381"/>
      <c r="HZ63" s="381"/>
      <c r="IA63" s="381"/>
      <c r="IB63" s="381"/>
      <c r="IC63" s="381"/>
      <c r="ID63" s="381"/>
      <c r="IE63" s="381"/>
      <c r="IF63" s="381"/>
      <c r="IG63" s="381"/>
      <c r="IH63" s="381"/>
      <c r="II63" s="381"/>
      <c r="IJ63" s="381"/>
      <c r="IK63" s="381"/>
      <c r="IL63" s="381"/>
      <c r="IM63" s="381"/>
      <c r="IN63" s="381"/>
      <c r="IO63" s="381"/>
      <c r="IP63" s="381"/>
      <c r="IQ63" s="381"/>
      <c r="IR63" s="381"/>
      <c r="IS63" s="381"/>
      <c r="IT63" s="381"/>
      <c r="IU63" s="381"/>
      <c r="IV63" s="381"/>
      <c r="IW63" s="381"/>
      <c r="IX63" s="381"/>
      <c r="IY63" s="381"/>
      <c r="IZ63" s="381"/>
      <c r="JA63" s="381"/>
      <c r="JB63" s="381"/>
      <c r="JC63" s="381"/>
      <c r="JD63" s="381"/>
      <c r="JE63" s="381"/>
      <c r="JF63" s="381"/>
      <c r="JG63" s="381"/>
      <c r="JH63" s="381"/>
      <c r="JI63" s="381"/>
      <c r="JJ63" s="381"/>
      <c r="JK63" s="381"/>
      <c r="JL63" s="380"/>
      <c r="JM63" s="380"/>
      <c r="JN63" s="380"/>
      <c r="JO63" s="380"/>
      <c r="JP63" s="380"/>
      <c r="JQ63" s="380"/>
      <c r="JR63" s="380"/>
      <c r="JS63" s="380"/>
      <c r="JT63" s="380"/>
      <c r="JU63" s="380"/>
      <c r="JV63" s="380"/>
      <c r="JW63" s="380"/>
      <c r="JX63" s="380"/>
      <c r="JY63" s="380"/>
      <c r="JZ63" s="380"/>
      <c r="KA63" s="380"/>
      <c r="KB63" s="380"/>
      <c r="KC63" s="380"/>
      <c r="KD63" s="380"/>
      <c r="KE63" s="380"/>
      <c r="KF63" s="380"/>
      <c r="KG63" s="380"/>
    </row>
    <row r="64" spans="2:293" ht="40.35" customHeight="1">
      <c r="B64" s="387"/>
      <c r="C64" s="390"/>
      <c r="D64" s="390" t="s">
        <v>826</v>
      </c>
      <c r="E64" s="390" t="s">
        <v>2274</v>
      </c>
      <c r="F64" s="390"/>
      <c r="G64" s="390"/>
      <c r="H64" s="387"/>
      <c r="I64" s="387"/>
      <c r="J64" s="387"/>
      <c r="K64" s="387"/>
      <c r="L64" s="387"/>
      <c r="M64" s="387"/>
      <c r="N64" s="387"/>
      <c r="O64" s="387"/>
      <c r="P64" s="381"/>
      <c r="Q64" s="381"/>
      <c r="R64" s="381"/>
      <c r="S64" s="381"/>
      <c r="T64" s="381"/>
      <c r="U64" s="381"/>
      <c r="V64" s="381"/>
      <c r="W64" s="381"/>
      <c r="X64" s="381"/>
      <c r="Y64" s="381"/>
      <c r="Z64" s="381"/>
      <c r="AA64" s="381"/>
      <c r="AB64" s="381"/>
      <c r="AC64" s="381"/>
      <c r="AD64" s="381"/>
      <c r="AE64" s="381"/>
      <c r="AF64" s="381"/>
      <c r="AG64" s="381"/>
      <c r="AH64" s="381"/>
      <c r="AI64" s="381"/>
      <c r="AJ64" s="381"/>
      <c r="AK64" s="381"/>
      <c r="AL64" s="381"/>
      <c r="AM64" s="381"/>
      <c r="AN64" s="381"/>
      <c r="AO64" s="381"/>
      <c r="AP64" s="381"/>
      <c r="AQ64" s="381"/>
      <c r="AR64" s="381"/>
      <c r="AS64" s="381"/>
      <c r="AT64" s="381"/>
      <c r="AU64" s="381"/>
      <c r="AV64" s="381"/>
      <c r="AW64" s="381"/>
      <c r="AX64" s="381"/>
      <c r="AY64" s="381"/>
      <c r="AZ64" s="381"/>
      <c r="BA64" s="381"/>
      <c r="BB64" s="381"/>
      <c r="BC64" s="381"/>
      <c r="BD64" s="381"/>
      <c r="BE64" s="381"/>
      <c r="BF64" s="381"/>
      <c r="BG64" s="381"/>
      <c r="BH64" s="381"/>
      <c r="BI64" s="381"/>
      <c r="BJ64" s="381"/>
      <c r="BK64" s="381"/>
      <c r="BL64" s="381"/>
      <c r="BM64" s="381"/>
      <c r="BN64" s="381"/>
      <c r="BO64" s="381"/>
      <c r="BP64" s="381"/>
      <c r="BQ64" s="381"/>
      <c r="BR64" s="381"/>
      <c r="BS64" s="381"/>
      <c r="BT64" s="381"/>
      <c r="BU64" s="381"/>
      <c r="BV64" s="381"/>
      <c r="BW64" s="381"/>
      <c r="BX64" s="381"/>
      <c r="BY64" s="381"/>
      <c r="BZ64" s="381"/>
      <c r="CA64" s="381"/>
      <c r="CB64" s="381"/>
      <c r="CC64" s="381"/>
      <c r="CD64" s="381"/>
      <c r="CE64" s="381"/>
      <c r="CF64" s="381"/>
      <c r="CG64" s="381"/>
      <c r="CH64" s="381"/>
      <c r="CI64" s="381"/>
      <c r="CJ64" s="381"/>
      <c r="CK64" s="381"/>
      <c r="CL64" s="381"/>
      <c r="CM64" s="381"/>
      <c r="CN64" s="381"/>
      <c r="CO64" s="381"/>
      <c r="CP64" s="381"/>
      <c r="CQ64" s="381"/>
      <c r="CR64" s="381"/>
      <c r="CS64" s="381"/>
      <c r="CT64" s="381"/>
      <c r="CU64" s="381"/>
      <c r="CV64" s="381"/>
      <c r="CW64" s="381"/>
      <c r="CX64" s="381"/>
      <c r="CY64" s="381"/>
      <c r="CZ64" s="381"/>
      <c r="DA64" s="381"/>
      <c r="DB64" s="381"/>
      <c r="DC64" s="381"/>
      <c r="DD64" s="381"/>
      <c r="DE64" s="381"/>
      <c r="DF64" s="381"/>
      <c r="DG64" s="381"/>
      <c r="DH64" s="381"/>
      <c r="DI64" s="381"/>
      <c r="DJ64" s="381"/>
      <c r="DK64" s="381"/>
      <c r="DL64" s="381"/>
      <c r="DM64" s="381"/>
      <c r="DN64" s="381"/>
      <c r="DO64" s="381"/>
      <c r="DP64" s="381"/>
      <c r="DQ64" s="381"/>
      <c r="DR64" s="381"/>
      <c r="DS64" s="381"/>
      <c r="DT64" s="381"/>
      <c r="DU64" s="381"/>
      <c r="DV64" s="381"/>
      <c r="DW64" s="381"/>
      <c r="DX64" s="381"/>
      <c r="DY64" s="381"/>
      <c r="DZ64" s="381"/>
      <c r="EA64" s="381"/>
      <c r="EB64" s="381"/>
      <c r="EC64" s="381"/>
      <c r="ED64" s="381"/>
      <c r="EE64" s="381"/>
      <c r="EF64" s="381"/>
      <c r="EG64" s="381"/>
      <c r="EH64" s="381"/>
      <c r="EI64" s="381"/>
      <c r="EJ64" s="381"/>
      <c r="EK64" s="381"/>
      <c r="EL64" s="381"/>
      <c r="EM64" s="381"/>
      <c r="EN64" s="381"/>
      <c r="EO64" s="381"/>
      <c r="EP64" s="381"/>
      <c r="EQ64" s="381"/>
      <c r="ER64" s="381"/>
      <c r="ES64" s="381"/>
      <c r="ET64" s="381"/>
      <c r="EU64" s="381"/>
      <c r="EV64" s="381"/>
      <c r="EW64" s="381"/>
      <c r="EX64" s="381"/>
      <c r="EY64" s="381"/>
      <c r="EZ64" s="381"/>
      <c r="FA64" s="381"/>
      <c r="FB64" s="381"/>
      <c r="FC64" s="381"/>
      <c r="FD64" s="381"/>
      <c r="FE64" s="381"/>
      <c r="FF64" s="381"/>
      <c r="FG64" s="381"/>
      <c r="FH64" s="381"/>
      <c r="FI64" s="381"/>
      <c r="FJ64" s="381"/>
      <c r="FK64" s="381"/>
      <c r="FL64" s="381"/>
      <c r="FM64" s="381"/>
      <c r="FN64" s="381"/>
      <c r="FO64" s="381"/>
      <c r="FP64" s="381"/>
      <c r="FQ64" s="381"/>
      <c r="FR64" s="381"/>
      <c r="FS64" s="381"/>
      <c r="FT64" s="381"/>
      <c r="FU64" s="381"/>
      <c r="FV64" s="381"/>
      <c r="FW64" s="381"/>
      <c r="FX64" s="381"/>
      <c r="FY64" s="381"/>
      <c r="FZ64" s="381"/>
      <c r="GA64" s="381"/>
      <c r="GB64" s="381"/>
      <c r="GC64" s="381"/>
      <c r="GD64" s="381"/>
      <c r="GE64" s="381"/>
      <c r="GF64" s="381"/>
      <c r="GG64" s="381"/>
      <c r="GH64" s="381"/>
      <c r="GI64" s="381"/>
      <c r="GJ64" s="381"/>
      <c r="GK64" s="381"/>
      <c r="GL64" s="381"/>
      <c r="GM64" s="381"/>
      <c r="GN64" s="381"/>
      <c r="GO64" s="381"/>
      <c r="GP64" s="381"/>
      <c r="GQ64" s="381"/>
      <c r="GR64" s="381"/>
      <c r="GS64" s="381"/>
      <c r="GT64" s="381"/>
      <c r="GU64" s="381"/>
      <c r="GV64" s="381"/>
      <c r="GW64" s="381"/>
      <c r="GX64" s="381"/>
      <c r="GY64" s="381"/>
      <c r="GZ64" s="381"/>
      <c r="HA64" s="381"/>
      <c r="HB64" s="381"/>
      <c r="HC64" s="381"/>
      <c r="HD64" s="381"/>
      <c r="HE64" s="381"/>
      <c r="HF64" s="381"/>
      <c r="HG64" s="381"/>
      <c r="HH64" s="381"/>
      <c r="HI64" s="381"/>
      <c r="HJ64" s="381"/>
      <c r="HK64" s="381"/>
      <c r="HL64" s="381"/>
      <c r="HM64" s="381"/>
      <c r="HN64" s="381"/>
      <c r="HO64" s="381"/>
      <c r="HP64" s="381"/>
      <c r="HQ64" s="381"/>
      <c r="HR64" s="381"/>
      <c r="HS64" s="381"/>
      <c r="HT64" s="381"/>
      <c r="HU64" s="381"/>
      <c r="HV64" s="381"/>
      <c r="HW64" s="381"/>
      <c r="HX64" s="381"/>
      <c r="HY64" s="381"/>
      <c r="HZ64" s="381"/>
      <c r="IA64" s="381"/>
      <c r="IB64" s="381"/>
      <c r="IC64" s="381"/>
      <c r="ID64" s="381"/>
      <c r="IE64" s="381"/>
      <c r="IF64" s="381"/>
      <c r="IG64" s="381"/>
      <c r="IH64" s="381"/>
      <c r="II64" s="381"/>
      <c r="IJ64" s="381"/>
      <c r="IK64" s="381"/>
      <c r="IL64" s="381"/>
      <c r="IM64" s="381"/>
      <c r="IN64" s="381"/>
      <c r="IO64" s="381"/>
      <c r="IP64" s="381"/>
      <c r="IQ64" s="381"/>
      <c r="IR64" s="381"/>
      <c r="IS64" s="381"/>
      <c r="IT64" s="381"/>
      <c r="IU64" s="381"/>
      <c r="IV64" s="381"/>
      <c r="IW64" s="381"/>
      <c r="IX64" s="381"/>
      <c r="IY64" s="381"/>
      <c r="IZ64" s="381"/>
      <c r="JA64" s="381"/>
      <c r="JB64" s="381"/>
      <c r="JC64" s="381"/>
      <c r="JD64" s="381"/>
      <c r="JE64" s="381"/>
      <c r="JF64" s="381"/>
      <c r="JG64" s="381"/>
      <c r="JH64" s="381"/>
      <c r="JI64" s="381"/>
      <c r="JJ64" s="381"/>
      <c r="JK64" s="381"/>
      <c r="JL64" s="380"/>
      <c r="JM64" s="380"/>
      <c r="JN64" s="380"/>
      <c r="JO64" s="380"/>
      <c r="JP64" s="380"/>
      <c r="JQ64" s="380"/>
      <c r="JR64" s="380"/>
      <c r="JS64" s="380"/>
      <c r="JT64" s="380"/>
      <c r="JU64" s="380"/>
      <c r="JV64" s="380"/>
      <c r="JW64" s="380"/>
      <c r="JX64" s="380"/>
      <c r="JY64" s="380"/>
      <c r="JZ64" s="380"/>
      <c r="KA64" s="380"/>
      <c r="KB64" s="380"/>
      <c r="KC64" s="380"/>
      <c r="KD64" s="380"/>
      <c r="KE64" s="380"/>
      <c r="KF64" s="380"/>
      <c r="KG64" s="380"/>
    </row>
    <row r="65" spans="2:293" ht="40.35" customHeight="1">
      <c r="B65" s="387"/>
      <c r="C65" s="390"/>
      <c r="D65" s="390"/>
      <c r="E65" s="390" t="s">
        <v>2275</v>
      </c>
      <c r="F65" s="390"/>
      <c r="G65" s="390"/>
      <c r="H65" s="387"/>
      <c r="I65" s="387"/>
      <c r="J65" s="387"/>
      <c r="K65" s="387"/>
      <c r="L65" s="387"/>
      <c r="M65" s="387"/>
      <c r="N65" s="387"/>
      <c r="O65" s="387"/>
      <c r="P65" s="381"/>
      <c r="Q65" s="381"/>
      <c r="R65" s="381"/>
      <c r="S65" s="381"/>
      <c r="T65" s="381"/>
      <c r="U65" s="381"/>
      <c r="V65" s="381"/>
      <c r="W65" s="381"/>
      <c r="X65" s="381"/>
      <c r="Y65" s="381"/>
      <c r="Z65" s="381"/>
      <c r="AA65" s="381"/>
      <c r="AB65" s="381"/>
      <c r="AC65" s="381"/>
      <c r="AD65" s="381"/>
      <c r="AE65" s="381"/>
      <c r="AF65" s="381"/>
      <c r="AG65" s="381"/>
      <c r="AH65" s="381"/>
      <c r="AI65" s="381"/>
      <c r="AJ65" s="381"/>
      <c r="AK65" s="381"/>
      <c r="AL65" s="381"/>
      <c r="AM65" s="381"/>
      <c r="AN65" s="381"/>
      <c r="AO65" s="381"/>
      <c r="AP65" s="381"/>
      <c r="AQ65" s="381"/>
      <c r="AR65" s="381"/>
      <c r="AS65" s="381"/>
      <c r="AT65" s="381"/>
      <c r="AU65" s="381"/>
      <c r="AV65" s="381"/>
      <c r="AW65" s="381"/>
      <c r="AX65" s="381"/>
      <c r="AY65" s="381"/>
      <c r="AZ65" s="381"/>
      <c r="BA65" s="381"/>
      <c r="BB65" s="381"/>
      <c r="BC65" s="381"/>
      <c r="BD65" s="381"/>
      <c r="BE65" s="381"/>
      <c r="BF65" s="381"/>
      <c r="BG65" s="381"/>
      <c r="BH65" s="381"/>
      <c r="BI65" s="381"/>
      <c r="BJ65" s="381"/>
      <c r="BK65" s="381"/>
      <c r="BL65" s="381"/>
      <c r="BM65" s="381"/>
      <c r="BN65" s="381"/>
      <c r="BO65" s="381"/>
      <c r="BP65" s="381"/>
      <c r="BQ65" s="381"/>
      <c r="BR65" s="381"/>
      <c r="BS65" s="381"/>
      <c r="BT65" s="381"/>
      <c r="BU65" s="381"/>
      <c r="BV65" s="381"/>
      <c r="BW65" s="381"/>
      <c r="BX65" s="381"/>
      <c r="BY65" s="381"/>
      <c r="BZ65" s="381"/>
      <c r="CA65" s="381"/>
      <c r="CB65" s="381"/>
      <c r="CC65" s="381"/>
      <c r="CD65" s="381"/>
      <c r="CE65" s="381"/>
      <c r="CF65" s="381"/>
      <c r="CG65" s="381"/>
      <c r="CH65" s="381"/>
      <c r="CI65" s="381"/>
      <c r="CJ65" s="381"/>
      <c r="CK65" s="381"/>
      <c r="CL65" s="381"/>
      <c r="CM65" s="381"/>
      <c r="CN65" s="381"/>
      <c r="CO65" s="381"/>
      <c r="CP65" s="381"/>
      <c r="CQ65" s="381"/>
      <c r="CR65" s="381"/>
      <c r="CS65" s="381"/>
      <c r="CT65" s="381"/>
      <c r="CU65" s="381"/>
      <c r="CV65" s="381"/>
      <c r="CW65" s="381"/>
      <c r="CX65" s="381"/>
      <c r="CY65" s="381"/>
      <c r="CZ65" s="381"/>
      <c r="DA65" s="381"/>
      <c r="DB65" s="381"/>
      <c r="DC65" s="381"/>
      <c r="DD65" s="381"/>
      <c r="DE65" s="381"/>
      <c r="DF65" s="381"/>
      <c r="DG65" s="381"/>
      <c r="DH65" s="381"/>
      <c r="DI65" s="381"/>
      <c r="DJ65" s="381"/>
      <c r="DK65" s="381"/>
      <c r="DL65" s="381"/>
      <c r="DM65" s="381"/>
      <c r="DN65" s="381"/>
      <c r="DO65" s="381"/>
      <c r="DP65" s="381"/>
      <c r="DQ65" s="381"/>
      <c r="DR65" s="381"/>
      <c r="DS65" s="381"/>
      <c r="DT65" s="381"/>
      <c r="DU65" s="381"/>
      <c r="DV65" s="381"/>
      <c r="DW65" s="381"/>
      <c r="DX65" s="381"/>
      <c r="DY65" s="381"/>
      <c r="DZ65" s="381"/>
      <c r="EA65" s="381"/>
      <c r="EB65" s="381"/>
      <c r="EC65" s="381"/>
      <c r="ED65" s="381"/>
      <c r="EE65" s="381"/>
      <c r="EF65" s="381"/>
      <c r="EG65" s="381"/>
      <c r="EH65" s="381"/>
      <c r="EI65" s="381"/>
      <c r="EJ65" s="381"/>
      <c r="EK65" s="381"/>
      <c r="EL65" s="381"/>
      <c r="EM65" s="381"/>
      <c r="EN65" s="381"/>
      <c r="EO65" s="381"/>
      <c r="EP65" s="381"/>
      <c r="EQ65" s="381"/>
      <c r="ER65" s="381"/>
      <c r="ES65" s="381"/>
      <c r="ET65" s="381"/>
      <c r="EU65" s="381"/>
      <c r="EV65" s="381"/>
      <c r="EW65" s="381"/>
      <c r="EX65" s="381"/>
      <c r="EY65" s="381"/>
      <c r="EZ65" s="381"/>
      <c r="FA65" s="381"/>
      <c r="FB65" s="381"/>
      <c r="FC65" s="381"/>
      <c r="FD65" s="381"/>
      <c r="FE65" s="381"/>
      <c r="FF65" s="381"/>
      <c r="FG65" s="381"/>
      <c r="FH65" s="381"/>
      <c r="FI65" s="381"/>
      <c r="FJ65" s="381"/>
      <c r="FK65" s="381"/>
      <c r="FL65" s="381"/>
      <c r="FM65" s="381"/>
      <c r="FN65" s="381"/>
      <c r="FO65" s="381"/>
      <c r="FP65" s="381"/>
      <c r="FQ65" s="381"/>
      <c r="FR65" s="381"/>
      <c r="FS65" s="381"/>
      <c r="FT65" s="381"/>
      <c r="FU65" s="381"/>
      <c r="FV65" s="381"/>
      <c r="FW65" s="381"/>
      <c r="FX65" s="381"/>
      <c r="FY65" s="381"/>
      <c r="FZ65" s="381"/>
      <c r="GA65" s="381"/>
      <c r="GB65" s="381"/>
      <c r="GC65" s="381"/>
      <c r="GD65" s="381"/>
      <c r="GE65" s="381"/>
      <c r="GF65" s="381"/>
      <c r="GG65" s="381"/>
      <c r="GH65" s="381"/>
      <c r="GI65" s="381"/>
      <c r="GJ65" s="381"/>
      <c r="GK65" s="381"/>
      <c r="GL65" s="381"/>
      <c r="GM65" s="381"/>
      <c r="GN65" s="381"/>
      <c r="GO65" s="381"/>
      <c r="GP65" s="381"/>
      <c r="GQ65" s="381"/>
      <c r="GR65" s="381"/>
      <c r="GS65" s="381"/>
      <c r="GT65" s="381"/>
      <c r="GU65" s="381"/>
      <c r="GV65" s="381"/>
      <c r="GW65" s="381"/>
      <c r="GX65" s="381"/>
      <c r="GY65" s="381"/>
      <c r="GZ65" s="381"/>
      <c r="HA65" s="381"/>
      <c r="HB65" s="381"/>
      <c r="HC65" s="381"/>
      <c r="HD65" s="381"/>
      <c r="HE65" s="381"/>
      <c r="HF65" s="381"/>
      <c r="HG65" s="381"/>
      <c r="HH65" s="381"/>
      <c r="HI65" s="381"/>
      <c r="HJ65" s="381"/>
      <c r="HK65" s="381"/>
      <c r="HL65" s="381"/>
      <c r="HM65" s="381"/>
      <c r="HN65" s="381"/>
      <c r="HO65" s="381"/>
      <c r="HP65" s="381"/>
      <c r="HQ65" s="381"/>
      <c r="HR65" s="381"/>
      <c r="HS65" s="381"/>
      <c r="HT65" s="381"/>
      <c r="HU65" s="381"/>
      <c r="HV65" s="381"/>
      <c r="HW65" s="381"/>
      <c r="HX65" s="381"/>
      <c r="HY65" s="381"/>
      <c r="HZ65" s="381"/>
      <c r="IA65" s="381"/>
      <c r="IB65" s="381"/>
      <c r="IC65" s="381"/>
      <c r="ID65" s="381"/>
      <c r="IE65" s="381"/>
      <c r="IF65" s="381"/>
      <c r="IG65" s="381"/>
      <c r="IH65" s="381"/>
      <c r="II65" s="381"/>
      <c r="IJ65" s="381"/>
      <c r="IK65" s="381"/>
      <c r="IL65" s="381"/>
      <c r="IM65" s="381"/>
      <c r="IN65" s="381"/>
      <c r="IO65" s="381"/>
      <c r="IP65" s="381"/>
      <c r="IQ65" s="381"/>
      <c r="IR65" s="381"/>
      <c r="IS65" s="381"/>
      <c r="IT65" s="381"/>
      <c r="IU65" s="381"/>
      <c r="IV65" s="381"/>
      <c r="IW65" s="381"/>
      <c r="IX65" s="381"/>
      <c r="IY65" s="381"/>
      <c r="IZ65" s="381"/>
      <c r="JA65" s="381"/>
      <c r="JB65" s="381"/>
      <c r="JC65" s="381"/>
      <c r="JD65" s="381"/>
      <c r="JE65" s="381"/>
      <c r="JF65" s="381"/>
      <c r="JG65" s="381"/>
      <c r="JH65" s="381"/>
      <c r="JI65" s="381"/>
      <c r="JJ65" s="381"/>
      <c r="JK65" s="381"/>
      <c r="JL65" s="380"/>
      <c r="JM65" s="380"/>
      <c r="JN65" s="380"/>
      <c r="JO65" s="380"/>
      <c r="JP65" s="380"/>
      <c r="JQ65" s="380"/>
      <c r="JR65" s="380"/>
      <c r="JS65" s="380"/>
      <c r="JT65" s="380"/>
      <c r="JU65" s="380"/>
      <c r="JV65" s="380"/>
      <c r="JW65" s="380"/>
      <c r="JX65" s="380"/>
      <c r="JY65" s="380"/>
      <c r="JZ65" s="380"/>
      <c r="KA65" s="380"/>
      <c r="KB65" s="380"/>
      <c r="KC65" s="380"/>
      <c r="KD65" s="380"/>
      <c r="KE65" s="380"/>
      <c r="KF65" s="380"/>
      <c r="KG65" s="380"/>
    </row>
    <row r="66" spans="2:293" ht="40.35" customHeight="1">
      <c r="B66" s="387"/>
      <c r="C66" s="390"/>
      <c r="D66" s="390"/>
      <c r="E66" s="390" t="s">
        <v>2276</v>
      </c>
      <c r="F66" s="390"/>
      <c r="G66" s="390"/>
      <c r="H66" s="387"/>
      <c r="I66" s="387"/>
      <c r="J66" s="387"/>
      <c r="K66" s="387"/>
      <c r="L66" s="387"/>
      <c r="M66" s="387"/>
      <c r="N66" s="387"/>
      <c r="O66" s="387"/>
      <c r="P66" s="381"/>
      <c r="Q66" s="381"/>
      <c r="R66" s="381"/>
      <c r="S66" s="381"/>
      <c r="T66" s="381"/>
      <c r="U66" s="381"/>
      <c r="V66" s="381"/>
      <c r="W66" s="381"/>
      <c r="X66" s="381"/>
      <c r="Y66" s="381"/>
      <c r="Z66" s="381"/>
      <c r="AA66" s="381"/>
      <c r="AB66" s="381"/>
      <c r="AC66" s="381"/>
      <c r="AD66" s="381"/>
      <c r="AE66" s="381"/>
      <c r="AF66" s="381"/>
      <c r="AG66" s="381"/>
      <c r="AH66" s="381"/>
      <c r="AI66" s="381"/>
      <c r="AJ66" s="381"/>
      <c r="AK66" s="381"/>
      <c r="AL66" s="381"/>
      <c r="AM66" s="381"/>
      <c r="AN66" s="381"/>
      <c r="AO66" s="381"/>
      <c r="AP66" s="381"/>
      <c r="AQ66" s="381"/>
      <c r="AR66" s="381"/>
      <c r="AS66" s="381"/>
      <c r="AT66" s="381"/>
      <c r="AU66" s="381"/>
      <c r="AV66" s="381"/>
      <c r="AW66" s="381"/>
      <c r="AX66" s="381"/>
      <c r="AY66" s="381"/>
      <c r="AZ66" s="381"/>
      <c r="BA66" s="381"/>
      <c r="BB66" s="381"/>
      <c r="BC66" s="381"/>
      <c r="BD66" s="381"/>
      <c r="BE66" s="381"/>
      <c r="BF66" s="381"/>
      <c r="BG66" s="381"/>
      <c r="BH66" s="381"/>
      <c r="BI66" s="381"/>
      <c r="BJ66" s="381"/>
      <c r="BK66" s="381"/>
      <c r="BL66" s="381"/>
      <c r="BM66" s="381"/>
      <c r="BN66" s="381"/>
      <c r="BO66" s="381"/>
      <c r="BP66" s="381"/>
      <c r="BQ66" s="381"/>
      <c r="BR66" s="381"/>
      <c r="BS66" s="381"/>
      <c r="BT66" s="381"/>
      <c r="BU66" s="381"/>
      <c r="BV66" s="381"/>
      <c r="BW66" s="381"/>
      <c r="BX66" s="381"/>
      <c r="BY66" s="381"/>
      <c r="BZ66" s="381"/>
      <c r="CA66" s="381"/>
      <c r="CB66" s="381"/>
      <c r="CC66" s="381"/>
      <c r="CD66" s="381"/>
      <c r="CE66" s="381"/>
      <c r="CF66" s="381"/>
      <c r="CG66" s="381"/>
      <c r="CH66" s="381"/>
      <c r="CI66" s="381"/>
      <c r="CJ66" s="381"/>
      <c r="CK66" s="381"/>
      <c r="CL66" s="381"/>
      <c r="CM66" s="381"/>
      <c r="CN66" s="381"/>
      <c r="CO66" s="381"/>
      <c r="CP66" s="381"/>
      <c r="CQ66" s="381"/>
      <c r="CR66" s="381"/>
      <c r="CS66" s="381"/>
      <c r="CT66" s="381"/>
      <c r="CU66" s="381"/>
      <c r="CV66" s="381"/>
      <c r="CW66" s="381"/>
      <c r="CX66" s="381"/>
      <c r="CY66" s="381"/>
      <c r="CZ66" s="381"/>
      <c r="DA66" s="381"/>
      <c r="DB66" s="381"/>
      <c r="DC66" s="381"/>
      <c r="DD66" s="381"/>
      <c r="DE66" s="381"/>
      <c r="DF66" s="381"/>
      <c r="DG66" s="381"/>
      <c r="DH66" s="381"/>
      <c r="DI66" s="381"/>
      <c r="DJ66" s="381"/>
      <c r="DK66" s="381"/>
      <c r="DL66" s="381"/>
      <c r="DM66" s="381"/>
      <c r="DN66" s="381"/>
      <c r="DO66" s="381"/>
      <c r="DP66" s="381"/>
      <c r="DQ66" s="381"/>
      <c r="DR66" s="381"/>
      <c r="DS66" s="381"/>
      <c r="DT66" s="381"/>
      <c r="DU66" s="381"/>
      <c r="DV66" s="381"/>
      <c r="DW66" s="381"/>
      <c r="DX66" s="381"/>
      <c r="DY66" s="381"/>
      <c r="DZ66" s="381"/>
      <c r="EA66" s="381"/>
      <c r="EB66" s="381"/>
      <c r="EC66" s="381"/>
      <c r="ED66" s="381"/>
      <c r="EE66" s="381"/>
      <c r="EF66" s="381"/>
      <c r="EG66" s="381"/>
      <c r="EH66" s="381"/>
      <c r="EI66" s="381"/>
      <c r="EJ66" s="381"/>
      <c r="EK66" s="381"/>
      <c r="EL66" s="381"/>
      <c r="EM66" s="381"/>
      <c r="EN66" s="381"/>
      <c r="EO66" s="381"/>
      <c r="EP66" s="381"/>
      <c r="EQ66" s="381"/>
      <c r="ER66" s="381"/>
      <c r="ES66" s="381"/>
      <c r="ET66" s="381"/>
      <c r="EU66" s="381"/>
      <c r="EV66" s="381"/>
      <c r="EW66" s="381"/>
      <c r="EX66" s="381"/>
      <c r="EY66" s="381"/>
      <c r="EZ66" s="381"/>
      <c r="FA66" s="381"/>
      <c r="FB66" s="381"/>
      <c r="FC66" s="381"/>
      <c r="FD66" s="381"/>
      <c r="FE66" s="381"/>
      <c r="FF66" s="381"/>
      <c r="FG66" s="381"/>
      <c r="FH66" s="381"/>
      <c r="FI66" s="381"/>
      <c r="FJ66" s="381"/>
      <c r="FK66" s="381"/>
      <c r="FL66" s="381"/>
      <c r="FM66" s="381"/>
      <c r="FN66" s="381"/>
      <c r="FO66" s="381"/>
      <c r="FP66" s="381"/>
      <c r="FQ66" s="381"/>
      <c r="FR66" s="381"/>
      <c r="FS66" s="381"/>
      <c r="FT66" s="381"/>
      <c r="FU66" s="381"/>
      <c r="FV66" s="381"/>
      <c r="FW66" s="381"/>
      <c r="FX66" s="381"/>
      <c r="FY66" s="381"/>
      <c r="FZ66" s="381"/>
      <c r="GA66" s="381"/>
      <c r="GB66" s="381"/>
      <c r="GC66" s="381"/>
      <c r="GD66" s="381"/>
      <c r="GE66" s="381"/>
      <c r="GF66" s="381"/>
      <c r="GG66" s="381"/>
      <c r="GH66" s="381"/>
      <c r="GI66" s="381"/>
      <c r="GJ66" s="381"/>
      <c r="GK66" s="381"/>
      <c r="GL66" s="381"/>
      <c r="GM66" s="381"/>
      <c r="GN66" s="381"/>
      <c r="GO66" s="381"/>
      <c r="GP66" s="381"/>
      <c r="GQ66" s="381"/>
      <c r="GR66" s="381"/>
      <c r="GS66" s="381"/>
      <c r="GT66" s="381"/>
      <c r="GU66" s="381"/>
      <c r="GV66" s="381"/>
      <c r="GW66" s="381"/>
      <c r="GX66" s="381"/>
      <c r="GY66" s="381"/>
      <c r="GZ66" s="381"/>
      <c r="HA66" s="381"/>
      <c r="HB66" s="381"/>
      <c r="HC66" s="381"/>
      <c r="HD66" s="381"/>
      <c r="HE66" s="381"/>
      <c r="HF66" s="381"/>
      <c r="HG66" s="381"/>
      <c r="HH66" s="381"/>
      <c r="HI66" s="381"/>
      <c r="HJ66" s="381"/>
      <c r="HK66" s="381"/>
      <c r="HL66" s="381"/>
      <c r="HM66" s="381"/>
      <c r="HN66" s="381"/>
      <c r="HO66" s="381"/>
      <c r="HP66" s="381"/>
      <c r="HQ66" s="381"/>
      <c r="HR66" s="381"/>
      <c r="HS66" s="381"/>
      <c r="HT66" s="381"/>
      <c r="HU66" s="381"/>
      <c r="HV66" s="381"/>
      <c r="HW66" s="381"/>
      <c r="HX66" s="381"/>
      <c r="HY66" s="381"/>
      <c r="HZ66" s="381"/>
      <c r="IA66" s="381"/>
      <c r="IB66" s="381"/>
      <c r="IC66" s="381"/>
      <c r="ID66" s="381"/>
      <c r="IE66" s="381"/>
      <c r="IF66" s="381"/>
      <c r="IG66" s="381"/>
      <c r="IH66" s="381"/>
      <c r="II66" s="381"/>
      <c r="IJ66" s="381"/>
      <c r="IK66" s="381"/>
      <c r="IL66" s="381"/>
      <c r="IM66" s="381"/>
      <c r="IN66" s="381"/>
      <c r="IO66" s="381"/>
      <c r="IP66" s="381"/>
      <c r="IQ66" s="381"/>
      <c r="IR66" s="381"/>
      <c r="IS66" s="381"/>
      <c r="IT66" s="381"/>
      <c r="IU66" s="381"/>
      <c r="IV66" s="381"/>
      <c r="IW66" s="381"/>
      <c r="IX66" s="381"/>
      <c r="IY66" s="381"/>
      <c r="IZ66" s="381"/>
      <c r="JA66" s="381"/>
      <c r="JB66" s="381"/>
      <c r="JC66" s="381"/>
      <c r="JD66" s="381"/>
      <c r="JE66" s="381"/>
      <c r="JF66" s="381"/>
      <c r="JG66" s="381"/>
      <c r="JH66" s="381"/>
      <c r="JI66" s="381"/>
      <c r="JJ66" s="381"/>
      <c r="JK66" s="381"/>
      <c r="JL66" s="380"/>
      <c r="JM66" s="380"/>
      <c r="JN66" s="380"/>
      <c r="JO66" s="380"/>
      <c r="JP66" s="380"/>
      <c r="JQ66" s="380"/>
      <c r="JR66" s="380"/>
      <c r="JS66" s="380"/>
      <c r="JT66" s="380"/>
      <c r="JU66" s="380"/>
      <c r="JV66" s="380"/>
      <c r="JW66" s="380"/>
      <c r="JX66" s="380"/>
      <c r="JY66" s="380"/>
      <c r="JZ66" s="380"/>
      <c r="KA66" s="380"/>
      <c r="KB66" s="380"/>
      <c r="KC66" s="380"/>
      <c r="KD66" s="380"/>
      <c r="KE66" s="380"/>
      <c r="KF66" s="380"/>
      <c r="KG66" s="380"/>
    </row>
    <row r="67" spans="2:293" ht="40.35" customHeight="1">
      <c r="B67" s="387"/>
      <c r="C67" s="387"/>
      <c r="D67" s="387"/>
      <c r="E67" s="387"/>
      <c r="F67" s="387"/>
      <c r="G67" s="387"/>
      <c r="H67" s="387"/>
      <c r="I67" s="387"/>
      <c r="J67" s="387"/>
      <c r="K67" s="387"/>
      <c r="L67" s="387"/>
      <c r="M67" s="387"/>
      <c r="N67" s="387"/>
      <c r="O67" s="387"/>
      <c r="P67" s="381"/>
      <c r="Q67" s="381"/>
      <c r="R67" s="381"/>
      <c r="S67" s="381"/>
      <c r="T67" s="381"/>
      <c r="U67" s="381"/>
      <c r="V67" s="381"/>
      <c r="W67" s="381"/>
      <c r="X67" s="381"/>
      <c r="Y67" s="381"/>
      <c r="Z67" s="381"/>
      <c r="AA67" s="381"/>
      <c r="AB67" s="381"/>
      <c r="AC67" s="381"/>
      <c r="AD67" s="381"/>
      <c r="AE67" s="381"/>
      <c r="AF67" s="381"/>
      <c r="AG67" s="381"/>
      <c r="AH67" s="381"/>
      <c r="AI67" s="381"/>
      <c r="AJ67" s="381"/>
      <c r="AK67" s="381"/>
      <c r="AL67" s="381"/>
      <c r="AM67" s="381"/>
      <c r="AN67" s="381"/>
      <c r="AO67" s="381"/>
      <c r="AP67" s="381"/>
      <c r="AQ67" s="381"/>
      <c r="AR67" s="381"/>
      <c r="AS67" s="381"/>
      <c r="AT67" s="381"/>
      <c r="AU67" s="381"/>
      <c r="AV67" s="381"/>
      <c r="AW67" s="381"/>
      <c r="AX67" s="381"/>
      <c r="AY67" s="381"/>
      <c r="AZ67" s="381"/>
      <c r="BA67" s="381"/>
      <c r="BB67" s="381"/>
      <c r="BC67" s="381"/>
      <c r="BD67" s="381"/>
      <c r="BE67" s="381"/>
      <c r="BF67" s="381"/>
      <c r="BG67" s="381"/>
      <c r="BH67" s="381"/>
      <c r="BI67" s="381"/>
      <c r="BJ67" s="381"/>
      <c r="BK67" s="381"/>
      <c r="BL67" s="381"/>
      <c r="BM67" s="381"/>
      <c r="BN67" s="381"/>
      <c r="BO67" s="381"/>
      <c r="BP67" s="381"/>
      <c r="BQ67" s="381"/>
      <c r="BR67" s="381"/>
      <c r="BS67" s="381"/>
      <c r="BT67" s="381"/>
      <c r="BU67" s="381"/>
      <c r="BV67" s="381"/>
      <c r="BW67" s="381"/>
      <c r="BX67" s="381"/>
      <c r="BY67" s="381"/>
      <c r="BZ67" s="381"/>
      <c r="CA67" s="381"/>
      <c r="CB67" s="381"/>
      <c r="CC67" s="381"/>
      <c r="CD67" s="381"/>
      <c r="CE67" s="381"/>
      <c r="CF67" s="381"/>
      <c r="CG67" s="381"/>
      <c r="CH67" s="381"/>
      <c r="CI67" s="381"/>
      <c r="CJ67" s="381"/>
      <c r="CK67" s="381"/>
      <c r="CL67" s="381"/>
      <c r="CM67" s="381"/>
      <c r="CN67" s="381"/>
      <c r="CO67" s="381"/>
      <c r="CP67" s="381"/>
      <c r="CQ67" s="381"/>
      <c r="CR67" s="381"/>
      <c r="CS67" s="381"/>
      <c r="CT67" s="381"/>
      <c r="CU67" s="381"/>
      <c r="CV67" s="381"/>
      <c r="CW67" s="381"/>
      <c r="CX67" s="381"/>
      <c r="CY67" s="381"/>
      <c r="CZ67" s="381"/>
      <c r="DA67" s="381"/>
      <c r="DB67" s="381"/>
      <c r="DC67" s="381"/>
      <c r="DD67" s="381"/>
      <c r="DE67" s="381"/>
      <c r="DF67" s="381"/>
      <c r="DG67" s="381"/>
      <c r="DH67" s="381"/>
      <c r="DI67" s="381"/>
      <c r="DJ67" s="381"/>
      <c r="DK67" s="381"/>
      <c r="DL67" s="381"/>
      <c r="DM67" s="381"/>
      <c r="DN67" s="381"/>
      <c r="DO67" s="381"/>
      <c r="DP67" s="381"/>
      <c r="DQ67" s="381"/>
      <c r="DR67" s="381"/>
      <c r="DS67" s="381"/>
      <c r="DT67" s="381"/>
      <c r="DU67" s="381"/>
      <c r="DV67" s="381"/>
      <c r="DW67" s="381"/>
      <c r="DX67" s="381"/>
      <c r="DY67" s="381"/>
      <c r="DZ67" s="381"/>
      <c r="EA67" s="381"/>
      <c r="EB67" s="381"/>
      <c r="EC67" s="381"/>
      <c r="ED67" s="381"/>
      <c r="EE67" s="381"/>
      <c r="EF67" s="381"/>
      <c r="EG67" s="381"/>
      <c r="EH67" s="381"/>
      <c r="EI67" s="381"/>
      <c r="EJ67" s="381"/>
      <c r="EK67" s="381"/>
      <c r="EL67" s="381"/>
      <c r="EM67" s="381"/>
      <c r="EN67" s="381"/>
      <c r="EO67" s="381"/>
      <c r="EP67" s="381"/>
      <c r="EQ67" s="381"/>
      <c r="ER67" s="381"/>
      <c r="ES67" s="381"/>
      <c r="ET67" s="381"/>
      <c r="EU67" s="381"/>
      <c r="EV67" s="381"/>
      <c r="EW67" s="381"/>
      <c r="EX67" s="381"/>
      <c r="EY67" s="381"/>
      <c r="EZ67" s="381"/>
      <c r="FA67" s="381"/>
      <c r="FB67" s="381"/>
      <c r="FC67" s="381"/>
      <c r="FD67" s="381"/>
      <c r="FE67" s="381"/>
      <c r="FF67" s="381"/>
      <c r="FG67" s="381"/>
      <c r="FH67" s="381"/>
      <c r="FI67" s="381"/>
      <c r="FJ67" s="381"/>
      <c r="FK67" s="381"/>
      <c r="FL67" s="381"/>
      <c r="FM67" s="381"/>
      <c r="FN67" s="381"/>
      <c r="FO67" s="381"/>
      <c r="FP67" s="381"/>
      <c r="FQ67" s="381"/>
      <c r="FR67" s="381"/>
      <c r="FS67" s="381"/>
      <c r="FT67" s="381"/>
      <c r="FU67" s="381"/>
      <c r="FV67" s="381"/>
      <c r="FW67" s="381"/>
      <c r="FX67" s="381"/>
      <c r="FY67" s="381"/>
      <c r="FZ67" s="381"/>
      <c r="GA67" s="381"/>
      <c r="GB67" s="381"/>
      <c r="GC67" s="381"/>
      <c r="GD67" s="381"/>
      <c r="GE67" s="381"/>
      <c r="GF67" s="381"/>
      <c r="GG67" s="381"/>
      <c r="GH67" s="381"/>
      <c r="GI67" s="381"/>
      <c r="GJ67" s="381"/>
      <c r="GK67" s="381"/>
      <c r="GL67" s="381"/>
      <c r="GM67" s="381"/>
      <c r="GN67" s="381"/>
      <c r="GO67" s="381"/>
      <c r="GP67" s="381"/>
      <c r="GQ67" s="381"/>
      <c r="GR67" s="381"/>
      <c r="GS67" s="381"/>
      <c r="GT67" s="381"/>
      <c r="GU67" s="381"/>
      <c r="GV67" s="381"/>
      <c r="GW67" s="381"/>
      <c r="GX67" s="381"/>
      <c r="GY67" s="381"/>
      <c r="GZ67" s="381"/>
      <c r="HA67" s="381"/>
      <c r="HB67" s="381"/>
      <c r="HC67" s="381"/>
      <c r="HD67" s="381"/>
      <c r="HE67" s="381"/>
      <c r="HF67" s="381"/>
      <c r="HG67" s="381"/>
      <c r="HH67" s="381"/>
      <c r="HI67" s="381"/>
      <c r="HJ67" s="381"/>
      <c r="HK67" s="381"/>
      <c r="HL67" s="381"/>
      <c r="HM67" s="381"/>
      <c r="HN67" s="381"/>
      <c r="HO67" s="381"/>
      <c r="HP67" s="381"/>
      <c r="HQ67" s="381"/>
      <c r="HR67" s="381"/>
      <c r="HS67" s="381"/>
      <c r="HT67" s="381"/>
      <c r="HU67" s="381"/>
      <c r="HV67" s="381"/>
      <c r="HW67" s="381"/>
      <c r="HX67" s="381"/>
      <c r="HY67" s="381"/>
      <c r="HZ67" s="381"/>
      <c r="IA67" s="381"/>
      <c r="IB67" s="381"/>
      <c r="IC67" s="381"/>
      <c r="ID67" s="381"/>
      <c r="IE67" s="381"/>
      <c r="IF67" s="381"/>
      <c r="IG67" s="381"/>
      <c r="IH67" s="381"/>
      <c r="II67" s="381"/>
      <c r="IJ67" s="381"/>
      <c r="IK67" s="381"/>
      <c r="IL67" s="381"/>
      <c r="IM67" s="381"/>
      <c r="IN67" s="381"/>
      <c r="IO67" s="381"/>
      <c r="IP67" s="381"/>
      <c r="IQ67" s="381"/>
      <c r="IR67" s="381"/>
      <c r="IS67" s="381"/>
      <c r="IT67" s="381"/>
      <c r="IU67" s="381"/>
      <c r="IV67" s="381"/>
      <c r="IW67" s="381"/>
      <c r="IX67" s="381"/>
      <c r="IY67" s="381"/>
      <c r="IZ67" s="381"/>
      <c r="JA67" s="381"/>
      <c r="JB67" s="381"/>
      <c r="JC67" s="381"/>
      <c r="JD67" s="381"/>
      <c r="JE67" s="381"/>
      <c r="JF67" s="381"/>
      <c r="JG67" s="381"/>
      <c r="JH67" s="381"/>
      <c r="JI67" s="381"/>
      <c r="JJ67" s="381"/>
      <c r="JK67" s="381"/>
      <c r="JL67" s="380"/>
      <c r="JM67" s="380"/>
      <c r="JN67" s="380"/>
      <c r="JO67" s="380"/>
      <c r="JP67" s="380"/>
      <c r="JQ67" s="380"/>
      <c r="JR67" s="380"/>
      <c r="JS67" s="380"/>
      <c r="JT67" s="380"/>
      <c r="JU67" s="380"/>
      <c r="JV67" s="380"/>
      <c r="JW67" s="380"/>
      <c r="JX67" s="380"/>
      <c r="JY67" s="380"/>
      <c r="JZ67" s="380"/>
      <c r="KA67" s="380"/>
      <c r="KB67" s="380"/>
      <c r="KC67" s="380"/>
      <c r="KD67" s="380"/>
      <c r="KE67" s="380"/>
      <c r="KF67" s="380"/>
      <c r="KG67" s="380"/>
    </row>
    <row r="68" spans="2:293" ht="40.35" customHeight="1">
      <c r="B68" s="387"/>
      <c r="C68" s="387"/>
      <c r="D68" s="387"/>
      <c r="E68" s="387"/>
      <c r="F68" s="387"/>
      <c r="G68" s="387"/>
      <c r="H68" s="387"/>
      <c r="I68" s="387"/>
      <c r="J68" s="387"/>
      <c r="K68" s="387"/>
      <c r="L68" s="387"/>
      <c r="M68" s="387"/>
      <c r="N68" s="387"/>
      <c r="O68" s="387"/>
      <c r="P68" s="381"/>
      <c r="Q68" s="381"/>
      <c r="R68" s="381"/>
      <c r="S68" s="381"/>
      <c r="T68" s="381"/>
      <c r="U68" s="381"/>
      <c r="V68" s="381"/>
      <c r="W68" s="381"/>
      <c r="X68" s="381"/>
      <c r="Y68" s="381"/>
      <c r="Z68" s="381"/>
      <c r="AA68" s="381"/>
      <c r="AB68" s="381"/>
      <c r="AC68" s="381"/>
      <c r="AD68" s="381"/>
      <c r="AE68" s="381"/>
      <c r="AF68" s="381"/>
      <c r="AG68" s="381"/>
      <c r="AH68" s="381"/>
      <c r="AI68" s="381"/>
      <c r="AJ68" s="381"/>
      <c r="AK68" s="381"/>
      <c r="AL68" s="381"/>
      <c r="AM68" s="381"/>
      <c r="AN68" s="381"/>
      <c r="AO68" s="381"/>
      <c r="AP68" s="381"/>
      <c r="AQ68" s="381"/>
      <c r="AR68" s="381"/>
      <c r="AS68" s="381"/>
      <c r="AT68" s="381"/>
      <c r="AU68" s="381"/>
      <c r="AV68" s="381"/>
      <c r="AW68" s="381"/>
      <c r="AX68" s="381"/>
      <c r="AY68" s="381"/>
      <c r="AZ68" s="381"/>
      <c r="BA68" s="381"/>
      <c r="BB68" s="381"/>
      <c r="BC68" s="381"/>
      <c r="BD68" s="381"/>
      <c r="BE68" s="381"/>
      <c r="BF68" s="381"/>
      <c r="BG68" s="381"/>
      <c r="BH68" s="381"/>
      <c r="BI68" s="381"/>
      <c r="BJ68" s="381"/>
      <c r="BK68" s="381"/>
      <c r="BL68" s="381"/>
      <c r="BM68" s="381"/>
      <c r="BN68" s="381"/>
      <c r="BO68" s="381"/>
      <c r="BP68" s="381"/>
      <c r="BQ68" s="381"/>
      <c r="BR68" s="381"/>
      <c r="BS68" s="381"/>
      <c r="BT68" s="381"/>
      <c r="BU68" s="381"/>
      <c r="BV68" s="381"/>
      <c r="BW68" s="381"/>
      <c r="BX68" s="381"/>
      <c r="BY68" s="381"/>
      <c r="BZ68" s="381"/>
      <c r="CA68" s="381"/>
      <c r="CB68" s="381"/>
      <c r="CC68" s="381"/>
      <c r="CD68" s="381"/>
      <c r="CE68" s="381"/>
      <c r="CF68" s="381"/>
      <c r="CG68" s="381"/>
      <c r="CH68" s="381"/>
      <c r="CI68" s="381"/>
      <c r="CJ68" s="381"/>
      <c r="CK68" s="381"/>
      <c r="CL68" s="381"/>
      <c r="CM68" s="381"/>
      <c r="CN68" s="381"/>
      <c r="CO68" s="381"/>
      <c r="CP68" s="381"/>
      <c r="CQ68" s="381"/>
      <c r="CR68" s="381"/>
      <c r="CS68" s="381"/>
      <c r="CT68" s="381"/>
      <c r="CU68" s="381"/>
      <c r="CV68" s="381"/>
      <c r="CW68" s="381"/>
      <c r="CX68" s="381"/>
      <c r="CY68" s="381"/>
      <c r="CZ68" s="381"/>
      <c r="DA68" s="381"/>
      <c r="DB68" s="381"/>
      <c r="DC68" s="381"/>
      <c r="DD68" s="381"/>
      <c r="DE68" s="381"/>
      <c r="DF68" s="381"/>
      <c r="DG68" s="381"/>
      <c r="DH68" s="381"/>
      <c r="DI68" s="381"/>
      <c r="DJ68" s="381"/>
      <c r="DK68" s="381"/>
      <c r="DL68" s="381"/>
      <c r="DM68" s="381"/>
      <c r="DN68" s="381"/>
      <c r="DO68" s="381"/>
      <c r="DP68" s="381"/>
      <c r="DQ68" s="381"/>
      <c r="DR68" s="381"/>
      <c r="DS68" s="381"/>
      <c r="DT68" s="381"/>
      <c r="DU68" s="381"/>
      <c r="DV68" s="381"/>
      <c r="DW68" s="381"/>
      <c r="DX68" s="381"/>
      <c r="DY68" s="381"/>
      <c r="DZ68" s="381"/>
      <c r="EA68" s="381"/>
      <c r="EB68" s="381"/>
      <c r="EC68" s="381"/>
      <c r="ED68" s="381"/>
      <c r="EE68" s="381"/>
      <c r="EF68" s="381"/>
      <c r="EG68" s="381"/>
      <c r="EH68" s="381"/>
      <c r="EI68" s="381"/>
      <c r="EJ68" s="381"/>
      <c r="EK68" s="381"/>
      <c r="EL68" s="381"/>
      <c r="EM68" s="381"/>
      <c r="EN68" s="381"/>
      <c r="EO68" s="381"/>
      <c r="EP68" s="381"/>
      <c r="EQ68" s="381"/>
      <c r="ER68" s="381"/>
      <c r="ES68" s="381"/>
      <c r="ET68" s="381"/>
      <c r="EU68" s="381"/>
      <c r="EV68" s="381"/>
      <c r="EW68" s="381"/>
      <c r="EX68" s="381"/>
      <c r="EY68" s="381"/>
      <c r="EZ68" s="381"/>
      <c r="FA68" s="381"/>
      <c r="FB68" s="381"/>
      <c r="FC68" s="381"/>
      <c r="FD68" s="381"/>
      <c r="FE68" s="381"/>
      <c r="FF68" s="381"/>
      <c r="FG68" s="381"/>
      <c r="FH68" s="381"/>
      <c r="FI68" s="381"/>
      <c r="FJ68" s="381"/>
      <c r="FK68" s="381"/>
      <c r="FL68" s="381"/>
      <c r="FM68" s="381"/>
      <c r="FN68" s="381"/>
      <c r="FO68" s="381"/>
      <c r="FP68" s="381"/>
      <c r="FQ68" s="381"/>
      <c r="FR68" s="381"/>
      <c r="FS68" s="381"/>
      <c r="FT68" s="381"/>
      <c r="FU68" s="381"/>
      <c r="FV68" s="381"/>
      <c r="FW68" s="381"/>
      <c r="FX68" s="381"/>
      <c r="FY68" s="381"/>
      <c r="FZ68" s="381"/>
      <c r="GA68" s="381"/>
      <c r="GB68" s="381"/>
      <c r="GC68" s="381"/>
      <c r="GD68" s="381"/>
      <c r="GE68" s="381"/>
      <c r="GF68" s="381"/>
      <c r="GG68" s="381"/>
      <c r="GH68" s="381"/>
      <c r="GI68" s="381"/>
      <c r="GJ68" s="381"/>
      <c r="GK68" s="381"/>
      <c r="GL68" s="381"/>
      <c r="GM68" s="381"/>
      <c r="GN68" s="381"/>
      <c r="GO68" s="381"/>
      <c r="GP68" s="381"/>
      <c r="GQ68" s="381"/>
      <c r="GR68" s="381"/>
      <c r="GS68" s="381"/>
      <c r="GT68" s="381"/>
      <c r="GU68" s="381"/>
      <c r="GV68" s="381"/>
      <c r="GW68" s="381"/>
      <c r="GX68" s="381"/>
      <c r="GY68" s="381"/>
      <c r="GZ68" s="381"/>
      <c r="HA68" s="381"/>
      <c r="HB68" s="381"/>
      <c r="HC68" s="381"/>
      <c r="HD68" s="381"/>
      <c r="HE68" s="381"/>
      <c r="HF68" s="381"/>
      <c r="HG68" s="381"/>
      <c r="HH68" s="381"/>
      <c r="HI68" s="381"/>
      <c r="HJ68" s="381"/>
      <c r="HK68" s="381"/>
      <c r="HL68" s="381"/>
      <c r="HM68" s="381"/>
      <c r="HN68" s="381"/>
      <c r="HO68" s="381"/>
      <c r="HP68" s="381"/>
      <c r="HQ68" s="381"/>
      <c r="HR68" s="381"/>
      <c r="HS68" s="381"/>
      <c r="HT68" s="381"/>
      <c r="HU68" s="381"/>
      <c r="HV68" s="381"/>
      <c r="HW68" s="381"/>
      <c r="HX68" s="381"/>
      <c r="HY68" s="381"/>
      <c r="HZ68" s="381"/>
      <c r="IA68" s="381"/>
      <c r="IB68" s="381"/>
      <c r="IC68" s="381"/>
      <c r="ID68" s="381"/>
      <c r="IE68" s="381"/>
      <c r="IF68" s="381"/>
      <c r="IG68" s="381"/>
      <c r="IH68" s="381"/>
      <c r="II68" s="381"/>
      <c r="IJ68" s="381"/>
      <c r="IK68" s="381"/>
      <c r="IL68" s="381"/>
      <c r="IM68" s="381"/>
      <c r="IN68" s="381"/>
      <c r="IO68" s="381"/>
      <c r="IP68" s="381"/>
      <c r="IQ68" s="381"/>
      <c r="IR68" s="381"/>
      <c r="IS68" s="381"/>
      <c r="IT68" s="381"/>
      <c r="IU68" s="381"/>
      <c r="IV68" s="381"/>
      <c r="IW68" s="381"/>
      <c r="IX68" s="381"/>
      <c r="IY68" s="381"/>
      <c r="IZ68" s="381"/>
      <c r="JA68" s="381"/>
      <c r="JB68" s="381"/>
      <c r="JC68" s="381"/>
      <c r="JD68" s="381"/>
      <c r="JE68" s="381"/>
      <c r="JF68" s="381"/>
      <c r="JG68" s="381"/>
      <c r="JH68" s="381"/>
      <c r="JI68" s="381"/>
      <c r="JJ68" s="381"/>
      <c r="JK68" s="381"/>
      <c r="JL68" s="380"/>
      <c r="JM68" s="380"/>
      <c r="JN68" s="380"/>
      <c r="JO68" s="380"/>
      <c r="JP68" s="380"/>
      <c r="JQ68" s="380"/>
      <c r="JR68" s="380"/>
      <c r="JS68" s="380"/>
      <c r="JT68" s="380"/>
      <c r="JU68" s="380"/>
      <c r="JV68" s="380"/>
      <c r="JW68" s="380"/>
      <c r="JX68" s="380"/>
      <c r="JY68" s="380"/>
      <c r="JZ68" s="380"/>
      <c r="KA68" s="380"/>
      <c r="KB68" s="380"/>
      <c r="KC68" s="380"/>
      <c r="KD68" s="380"/>
      <c r="KE68" s="380"/>
      <c r="KF68" s="380"/>
      <c r="KG68" s="380"/>
    </row>
    <row r="69" spans="2:293" ht="40.35" customHeight="1">
      <c r="B69" s="387"/>
      <c r="C69" s="387"/>
      <c r="D69" s="387"/>
      <c r="E69" s="387"/>
      <c r="F69" s="387"/>
      <c r="G69" s="387"/>
      <c r="H69" s="387"/>
      <c r="I69" s="387"/>
      <c r="J69" s="387"/>
      <c r="K69" s="387"/>
      <c r="L69" s="387"/>
      <c r="M69" s="387"/>
      <c r="N69" s="387"/>
      <c r="O69" s="387"/>
      <c r="P69" s="381"/>
      <c r="Q69" s="381"/>
      <c r="R69" s="381"/>
      <c r="S69" s="381"/>
      <c r="T69" s="381"/>
      <c r="U69" s="381"/>
      <c r="V69" s="381"/>
      <c r="W69" s="381"/>
      <c r="X69" s="381"/>
      <c r="Y69" s="381"/>
      <c r="Z69" s="381"/>
      <c r="AA69" s="381"/>
      <c r="AB69" s="381"/>
      <c r="AC69" s="381"/>
      <c r="AD69" s="381"/>
      <c r="AE69" s="381"/>
      <c r="AF69" s="381"/>
      <c r="AG69" s="381"/>
      <c r="AH69" s="381"/>
      <c r="AI69" s="381"/>
      <c r="AJ69" s="381"/>
      <c r="AK69" s="381"/>
      <c r="AL69" s="381"/>
      <c r="AM69" s="381"/>
      <c r="AN69" s="381"/>
      <c r="AO69" s="381"/>
      <c r="AP69" s="381"/>
      <c r="AQ69" s="381"/>
      <c r="AR69" s="381"/>
      <c r="AS69" s="381"/>
      <c r="AT69" s="381"/>
      <c r="AU69" s="381"/>
      <c r="AV69" s="381"/>
      <c r="AW69" s="381"/>
      <c r="AX69" s="381"/>
      <c r="AY69" s="381"/>
      <c r="AZ69" s="381"/>
      <c r="BA69" s="381"/>
      <c r="BB69" s="381"/>
      <c r="BC69" s="381"/>
      <c r="BD69" s="381"/>
      <c r="BE69" s="381"/>
      <c r="BF69" s="381"/>
      <c r="BG69" s="381"/>
      <c r="BH69" s="381"/>
      <c r="BI69" s="381"/>
      <c r="BJ69" s="381"/>
      <c r="BK69" s="381"/>
      <c r="BL69" s="381"/>
      <c r="BM69" s="381"/>
      <c r="BN69" s="381"/>
      <c r="BO69" s="381"/>
      <c r="BP69" s="381"/>
      <c r="BQ69" s="381"/>
      <c r="BR69" s="381"/>
      <c r="BS69" s="381"/>
      <c r="BT69" s="381"/>
      <c r="BU69" s="381"/>
      <c r="BV69" s="381"/>
      <c r="BW69" s="381"/>
      <c r="BX69" s="381"/>
      <c r="BY69" s="381"/>
      <c r="BZ69" s="381"/>
      <c r="CA69" s="381"/>
      <c r="CB69" s="381"/>
      <c r="CC69" s="381"/>
      <c r="CD69" s="381"/>
      <c r="CE69" s="381"/>
      <c r="CF69" s="381"/>
      <c r="CG69" s="381"/>
      <c r="CH69" s="381"/>
      <c r="CI69" s="381"/>
      <c r="CJ69" s="381"/>
      <c r="CK69" s="381"/>
      <c r="CL69" s="381"/>
      <c r="CM69" s="381"/>
      <c r="CN69" s="381"/>
      <c r="CO69" s="381"/>
      <c r="CP69" s="381"/>
      <c r="CQ69" s="381"/>
      <c r="CR69" s="381"/>
      <c r="CS69" s="381"/>
      <c r="CT69" s="381"/>
      <c r="CU69" s="381"/>
      <c r="CV69" s="381"/>
      <c r="CW69" s="381"/>
      <c r="CX69" s="381"/>
      <c r="CY69" s="381"/>
      <c r="CZ69" s="381"/>
      <c r="DA69" s="381"/>
      <c r="DB69" s="381"/>
      <c r="DC69" s="381"/>
      <c r="DD69" s="381"/>
      <c r="DE69" s="381"/>
      <c r="DF69" s="381"/>
      <c r="DG69" s="381"/>
      <c r="DH69" s="381"/>
      <c r="DI69" s="381"/>
      <c r="DJ69" s="381"/>
      <c r="DK69" s="381"/>
      <c r="DL69" s="381"/>
      <c r="DM69" s="381"/>
      <c r="DN69" s="381"/>
      <c r="DO69" s="381"/>
      <c r="DP69" s="381"/>
      <c r="DQ69" s="381"/>
      <c r="DR69" s="381"/>
      <c r="DS69" s="381"/>
      <c r="DT69" s="381"/>
      <c r="DU69" s="381"/>
      <c r="DV69" s="381"/>
      <c r="DW69" s="381"/>
      <c r="DX69" s="381"/>
      <c r="DY69" s="381"/>
      <c r="DZ69" s="381"/>
      <c r="EA69" s="381"/>
      <c r="EB69" s="381"/>
      <c r="EC69" s="381"/>
      <c r="ED69" s="381"/>
      <c r="EE69" s="381"/>
      <c r="EF69" s="381"/>
      <c r="EG69" s="381"/>
      <c r="EH69" s="381"/>
      <c r="EI69" s="381"/>
      <c r="EJ69" s="381"/>
      <c r="EK69" s="381"/>
      <c r="EL69" s="381"/>
      <c r="EM69" s="381"/>
      <c r="EN69" s="381"/>
      <c r="EO69" s="381"/>
      <c r="EP69" s="381"/>
      <c r="EQ69" s="381"/>
      <c r="ER69" s="381"/>
      <c r="ES69" s="381"/>
      <c r="ET69" s="381"/>
      <c r="EU69" s="381"/>
      <c r="EV69" s="381"/>
      <c r="EW69" s="381"/>
      <c r="EX69" s="381"/>
      <c r="EY69" s="381"/>
      <c r="EZ69" s="381"/>
      <c r="FA69" s="381"/>
      <c r="FB69" s="381"/>
      <c r="FC69" s="381"/>
      <c r="FD69" s="381"/>
      <c r="FE69" s="381"/>
      <c r="FF69" s="381"/>
      <c r="FG69" s="381"/>
      <c r="FH69" s="381"/>
      <c r="FI69" s="381"/>
      <c r="FJ69" s="381"/>
      <c r="FK69" s="381"/>
      <c r="FL69" s="381"/>
      <c r="FM69" s="381"/>
      <c r="FN69" s="381"/>
      <c r="FO69" s="381"/>
      <c r="FP69" s="381"/>
      <c r="FQ69" s="381"/>
      <c r="FR69" s="381"/>
      <c r="FS69" s="381"/>
      <c r="FT69" s="381"/>
      <c r="FU69" s="381"/>
      <c r="FV69" s="381"/>
      <c r="FW69" s="381"/>
      <c r="FX69" s="381"/>
      <c r="FY69" s="381"/>
      <c r="FZ69" s="381"/>
      <c r="GA69" s="381"/>
      <c r="GB69" s="381"/>
      <c r="GC69" s="381"/>
      <c r="GD69" s="381"/>
      <c r="GE69" s="381"/>
      <c r="GF69" s="381"/>
      <c r="GG69" s="381"/>
      <c r="GH69" s="381"/>
      <c r="GI69" s="381"/>
      <c r="GJ69" s="381"/>
      <c r="GK69" s="381"/>
      <c r="GL69" s="381"/>
      <c r="GM69" s="381"/>
      <c r="GN69" s="381"/>
      <c r="GO69" s="381"/>
      <c r="GP69" s="381"/>
      <c r="GQ69" s="381"/>
      <c r="GR69" s="381"/>
      <c r="GS69" s="381"/>
      <c r="GT69" s="381"/>
      <c r="GU69" s="381"/>
      <c r="GV69" s="381"/>
      <c r="GW69" s="381"/>
      <c r="GX69" s="381"/>
      <c r="GY69" s="381"/>
      <c r="GZ69" s="381"/>
      <c r="HA69" s="381"/>
      <c r="HB69" s="381"/>
      <c r="HC69" s="381"/>
      <c r="HD69" s="381"/>
      <c r="HE69" s="381"/>
      <c r="HF69" s="381"/>
      <c r="HG69" s="381"/>
      <c r="HH69" s="381"/>
      <c r="HI69" s="381"/>
      <c r="HJ69" s="381"/>
      <c r="HK69" s="381"/>
      <c r="HL69" s="381"/>
      <c r="HM69" s="381"/>
      <c r="HN69" s="381"/>
      <c r="HO69" s="381"/>
      <c r="HP69" s="381"/>
      <c r="HQ69" s="381"/>
      <c r="HR69" s="381"/>
      <c r="HS69" s="381"/>
      <c r="HT69" s="381"/>
      <c r="HU69" s="381"/>
      <c r="HV69" s="381"/>
      <c r="HW69" s="381"/>
      <c r="HX69" s="381"/>
      <c r="HY69" s="381"/>
      <c r="HZ69" s="381"/>
      <c r="IA69" s="381"/>
      <c r="IB69" s="381"/>
      <c r="IC69" s="381"/>
      <c r="ID69" s="381"/>
      <c r="IE69" s="381"/>
      <c r="IF69" s="381"/>
      <c r="IG69" s="381"/>
      <c r="IH69" s="381"/>
      <c r="II69" s="381"/>
      <c r="IJ69" s="381"/>
      <c r="IK69" s="381"/>
      <c r="IL69" s="381"/>
      <c r="IM69" s="381"/>
      <c r="IN69" s="381"/>
      <c r="IO69" s="381"/>
      <c r="IP69" s="381"/>
      <c r="IQ69" s="381"/>
      <c r="IR69" s="381"/>
      <c r="IS69" s="381"/>
      <c r="IT69" s="381"/>
      <c r="IU69" s="381"/>
      <c r="IV69" s="381"/>
      <c r="IW69" s="381"/>
      <c r="IX69" s="381"/>
      <c r="IY69" s="381"/>
      <c r="IZ69" s="381"/>
      <c r="JA69" s="381"/>
      <c r="JB69" s="381"/>
      <c r="JC69" s="381"/>
      <c r="JD69" s="381"/>
      <c r="JE69" s="381"/>
      <c r="JF69" s="381"/>
      <c r="JG69" s="381"/>
      <c r="JH69" s="381"/>
      <c r="JI69" s="381"/>
      <c r="JJ69" s="381"/>
      <c r="JK69" s="381"/>
      <c r="JL69" s="380"/>
      <c r="JM69" s="380"/>
      <c r="JN69" s="380"/>
      <c r="JO69" s="380"/>
      <c r="JP69" s="380"/>
      <c r="JQ69" s="380"/>
      <c r="JR69" s="380"/>
      <c r="JS69" s="380"/>
      <c r="JT69" s="380"/>
      <c r="JU69" s="380"/>
      <c r="JV69" s="380"/>
      <c r="JW69" s="380"/>
      <c r="JX69" s="380"/>
      <c r="JY69" s="380"/>
      <c r="JZ69" s="380"/>
      <c r="KA69" s="380"/>
      <c r="KB69" s="380"/>
      <c r="KC69" s="380"/>
      <c r="KD69" s="380"/>
      <c r="KE69" s="380"/>
      <c r="KF69" s="380"/>
      <c r="KG69" s="380"/>
    </row>
    <row r="70" spans="2:293" ht="40.35" customHeight="1">
      <c r="B70" s="387"/>
      <c r="C70" s="387"/>
      <c r="D70" s="387"/>
      <c r="E70" s="387"/>
      <c r="F70" s="387"/>
      <c r="G70" s="387"/>
      <c r="H70" s="387"/>
      <c r="I70" s="387"/>
      <c r="J70" s="387"/>
      <c r="K70" s="387"/>
      <c r="L70" s="387"/>
      <c r="M70" s="387"/>
      <c r="N70" s="387"/>
      <c r="O70" s="387"/>
      <c r="P70" s="381"/>
      <c r="Q70" s="381"/>
      <c r="R70" s="381"/>
      <c r="S70" s="381"/>
      <c r="T70" s="381"/>
      <c r="U70" s="381"/>
      <c r="V70" s="381"/>
      <c r="W70" s="381"/>
      <c r="X70" s="381"/>
      <c r="Y70" s="381"/>
      <c r="Z70" s="381"/>
      <c r="AA70" s="381"/>
      <c r="AB70" s="381"/>
      <c r="AC70" s="381"/>
      <c r="AD70" s="381"/>
      <c r="AE70" s="381"/>
      <c r="AF70" s="381"/>
      <c r="AG70" s="381"/>
      <c r="AH70" s="381"/>
      <c r="AI70" s="381"/>
      <c r="AJ70" s="381"/>
      <c r="AK70" s="381"/>
      <c r="AL70" s="381"/>
      <c r="AM70" s="381"/>
      <c r="AN70" s="381"/>
      <c r="AO70" s="381"/>
      <c r="AP70" s="381"/>
      <c r="AQ70" s="381"/>
      <c r="AR70" s="381"/>
      <c r="AS70" s="381"/>
      <c r="AT70" s="381"/>
      <c r="AU70" s="381"/>
      <c r="AV70" s="381"/>
      <c r="AW70" s="381"/>
      <c r="AX70" s="381"/>
      <c r="AY70" s="381"/>
      <c r="AZ70" s="381"/>
      <c r="BA70" s="381"/>
      <c r="BB70" s="381"/>
      <c r="BC70" s="381"/>
      <c r="BD70" s="381"/>
      <c r="BE70" s="381"/>
      <c r="BF70" s="381"/>
      <c r="BG70" s="381"/>
      <c r="BH70" s="381"/>
      <c r="BI70" s="381"/>
      <c r="BJ70" s="381"/>
      <c r="BK70" s="381"/>
      <c r="BL70" s="381"/>
      <c r="BM70" s="381"/>
      <c r="BN70" s="381"/>
      <c r="BO70" s="381"/>
      <c r="BP70" s="381"/>
      <c r="BQ70" s="381"/>
      <c r="BR70" s="381"/>
      <c r="BS70" s="381"/>
      <c r="BT70" s="381"/>
      <c r="BU70" s="381"/>
      <c r="BV70" s="381"/>
      <c r="BW70" s="381"/>
      <c r="BX70" s="381"/>
      <c r="BY70" s="381"/>
      <c r="BZ70" s="381"/>
      <c r="CA70" s="381"/>
      <c r="CB70" s="381"/>
      <c r="CC70" s="381"/>
      <c r="CD70" s="381"/>
      <c r="CE70" s="381"/>
      <c r="CF70" s="381"/>
      <c r="CG70" s="381"/>
      <c r="CH70" s="381"/>
      <c r="CI70" s="381"/>
      <c r="CJ70" s="381"/>
      <c r="CK70" s="381"/>
      <c r="CL70" s="381"/>
      <c r="CM70" s="381"/>
      <c r="CN70" s="381"/>
      <c r="CO70" s="381"/>
      <c r="CP70" s="381"/>
      <c r="CQ70" s="381"/>
      <c r="CR70" s="381"/>
      <c r="CS70" s="381"/>
      <c r="CT70" s="381"/>
      <c r="CU70" s="381"/>
      <c r="CV70" s="381"/>
      <c r="CW70" s="381"/>
      <c r="CX70" s="381"/>
      <c r="CY70" s="381"/>
      <c r="CZ70" s="381"/>
      <c r="DA70" s="381"/>
      <c r="DB70" s="381"/>
      <c r="DC70" s="381"/>
      <c r="DD70" s="381"/>
      <c r="DE70" s="381"/>
      <c r="DF70" s="381"/>
      <c r="DG70" s="381"/>
      <c r="DH70" s="381"/>
      <c r="DI70" s="381"/>
      <c r="DJ70" s="381"/>
      <c r="DK70" s="381"/>
      <c r="DL70" s="381"/>
      <c r="DM70" s="381"/>
      <c r="DN70" s="381"/>
      <c r="DO70" s="381"/>
      <c r="DP70" s="381"/>
      <c r="DQ70" s="381"/>
      <c r="DR70" s="381"/>
      <c r="DS70" s="381"/>
      <c r="DT70" s="381"/>
      <c r="DU70" s="381"/>
      <c r="DV70" s="381"/>
      <c r="DW70" s="381"/>
      <c r="DX70" s="381"/>
      <c r="DY70" s="381"/>
      <c r="DZ70" s="381"/>
      <c r="EA70" s="381"/>
      <c r="EB70" s="381"/>
      <c r="EC70" s="381"/>
      <c r="ED70" s="381"/>
      <c r="EE70" s="381"/>
      <c r="EF70" s="381"/>
      <c r="EG70" s="381"/>
      <c r="EH70" s="381"/>
      <c r="EI70" s="381"/>
      <c r="EJ70" s="381"/>
      <c r="EK70" s="381"/>
      <c r="EL70" s="381"/>
      <c r="EM70" s="381"/>
      <c r="EN70" s="381"/>
      <c r="EO70" s="381"/>
      <c r="EP70" s="381"/>
      <c r="EQ70" s="381"/>
      <c r="ER70" s="381"/>
      <c r="ES70" s="381"/>
      <c r="ET70" s="381"/>
      <c r="EU70" s="381"/>
      <c r="EV70" s="381"/>
      <c r="EW70" s="381"/>
      <c r="EX70" s="381"/>
      <c r="EY70" s="381"/>
      <c r="EZ70" s="381"/>
      <c r="FA70" s="381"/>
      <c r="FB70" s="381"/>
      <c r="FC70" s="381"/>
      <c r="FD70" s="381"/>
      <c r="FE70" s="381"/>
      <c r="FF70" s="381"/>
      <c r="FG70" s="381"/>
      <c r="FH70" s="381"/>
      <c r="FI70" s="381"/>
      <c r="FJ70" s="381"/>
      <c r="FK70" s="381"/>
      <c r="FL70" s="381"/>
      <c r="FM70" s="381"/>
      <c r="FN70" s="381"/>
      <c r="FO70" s="381"/>
      <c r="FP70" s="381"/>
      <c r="FQ70" s="381"/>
      <c r="FR70" s="381"/>
      <c r="FS70" s="381"/>
      <c r="FT70" s="381"/>
      <c r="FU70" s="381"/>
      <c r="FV70" s="381"/>
      <c r="FW70" s="381"/>
      <c r="FX70" s="381"/>
      <c r="FY70" s="381"/>
      <c r="FZ70" s="381"/>
      <c r="GA70" s="381"/>
      <c r="GB70" s="381"/>
      <c r="GC70" s="381"/>
      <c r="GD70" s="381"/>
      <c r="GE70" s="381"/>
      <c r="GF70" s="381"/>
      <c r="GG70" s="381"/>
      <c r="GH70" s="381"/>
      <c r="GI70" s="381"/>
      <c r="GJ70" s="381"/>
      <c r="GK70" s="381"/>
      <c r="GL70" s="381"/>
      <c r="GM70" s="381"/>
      <c r="GN70" s="381"/>
      <c r="GO70" s="381"/>
      <c r="GP70" s="381"/>
      <c r="GQ70" s="381"/>
      <c r="GR70" s="381"/>
      <c r="GS70" s="381"/>
      <c r="GT70" s="381"/>
      <c r="GU70" s="381"/>
      <c r="GV70" s="381"/>
      <c r="GW70" s="381"/>
      <c r="GX70" s="381"/>
      <c r="GY70" s="381"/>
      <c r="GZ70" s="381"/>
      <c r="HA70" s="381"/>
      <c r="HB70" s="381"/>
      <c r="HC70" s="381"/>
      <c r="HD70" s="381"/>
      <c r="HE70" s="381"/>
      <c r="HF70" s="381"/>
      <c r="HG70" s="381"/>
      <c r="HH70" s="381"/>
      <c r="HI70" s="381"/>
      <c r="HJ70" s="381"/>
      <c r="HK70" s="381"/>
      <c r="HL70" s="381"/>
      <c r="HM70" s="381"/>
      <c r="HN70" s="381"/>
      <c r="HO70" s="381"/>
      <c r="HP70" s="381"/>
      <c r="HQ70" s="381"/>
      <c r="HR70" s="381"/>
      <c r="HS70" s="381"/>
      <c r="HT70" s="381"/>
      <c r="HU70" s="381"/>
      <c r="HV70" s="381"/>
      <c r="HW70" s="381"/>
      <c r="HX70" s="381"/>
      <c r="HY70" s="381"/>
      <c r="HZ70" s="381"/>
      <c r="IA70" s="381"/>
      <c r="IB70" s="381"/>
      <c r="IC70" s="381"/>
      <c r="ID70" s="381"/>
      <c r="IE70" s="381"/>
      <c r="IF70" s="381"/>
      <c r="IG70" s="381"/>
      <c r="IH70" s="381"/>
      <c r="II70" s="381"/>
      <c r="IJ70" s="381"/>
      <c r="IK70" s="381"/>
      <c r="IL70" s="381"/>
      <c r="IM70" s="381"/>
      <c r="IN70" s="381"/>
      <c r="IO70" s="381"/>
      <c r="IP70" s="381"/>
      <c r="IQ70" s="381"/>
      <c r="IR70" s="381"/>
      <c r="IS70" s="381"/>
      <c r="IT70" s="381"/>
      <c r="IU70" s="381"/>
      <c r="IV70" s="381"/>
      <c r="IW70" s="381"/>
      <c r="IX70" s="381"/>
      <c r="IY70" s="381"/>
      <c r="IZ70" s="381"/>
      <c r="JA70" s="381"/>
      <c r="JB70" s="381"/>
      <c r="JC70" s="381"/>
      <c r="JD70" s="381"/>
      <c r="JE70" s="381"/>
      <c r="JF70" s="381"/>
      <c r="JG70" s="381"/>
      <c r="JH70" s="381"/>
      <c r="JI70" s="381"/>
      <c r="JJ70" s="381"/>
      <c r="JK70" s="381"/>
      <c r="JL70" s="380"/>
      <c r="JM70" s="380"/>
      <c r="JN70" s="380"/>
      <c r="JO70" s="380"/>
      <c r="JP70" s="380"/>
      <c r="JQ70" s="380"/>
      <c r="JR70" s="380"/>
      <c r="JS70" s="380"/>
      <c r="JT70" s="380"/>
      <c r="JU70" s="380"/>
      <c r="JV70" s="380"/>
      <c r="JW70" s="380"/>
      <c r="JX70" s="380"/>
      <c r="JY70" s="380"/>
      <c r="JZ70" s="380"/>
      <c r="KA70" s="380"/>
      <c r="KB70" s="380"/>
      <c r="KC70" s="380"/>
      <c r="KD70" s="380"/>
      <c r="KE70" s="380"/>
      <c r="KF70" s="380"/>
      <c r="KG70" s="380"/>
    </row>
    <row r="71" spans="2:293" ht="40.35" customHeight="1">
      <c r="B71" s="387"/>
      <c r="C71" s="387"/>
      <c r="D71" s="387"/>
      <c r="E71" s="387"/>
      <c r="F71" s="387"/>
      <c r="G71" s="387"/>
      <c r="H71" s="387"/>
      <c r="I71" s="387"/>
      <c r="J71" s="387"/>
      <c r="K71" s="387"/>
      <c r="L71" s="387"/>
      <c r="M71" s="387"/>
      <c r="N71" s="387"/>
      <c r="O71" s="387"/>
      <c r="P71" s="381"/>
      <c r="Q71" s="381"/>
      <c r="R71" s="381"/>
      <c r="S71" s="381"/>
      <c r="T71" s="381"/>
      <c r="U71" s="381"/>
      <c r="V71" s="381"/>
      <c r="W71" s="381"/>
      <c r="X71" s="381"/>
      <c r="Y71" s="381"/>
      <c r="Z71" s="381"/>
      <c r="AA71" s="381"/>
      <c r="AB71" s="381"/>
      <c r="AC71" s="381"/>
      <c r="AD71" s="381"/>
      <c r="AE71" s="381"/>
      <c r="AF71" s="381"/>
      <c r="AG71" s="381"/>
      <c r="AH71" s="381"/>
      <c r="AI71" s="381"/>
      <c r="AJ71" s="381"/>
      <c r="AK71" s="381"/>
      <c r="AL71" s="381"/>
      <c r="AM71" s="381"/>
      <c r="AN71" s="381"/>
      <c r="AO71" s="381"/>
      <c r="AP71" s="381"/>
      <c r="AQ71" s="381"/>
      <c r="AR71" s="381"/>
      <c r="AS71" s="381"/>
      <c r="AT71" s="381"/>
      <c r="AU71" s="381"/>
      <c r="AV71" s="381"/>
      <c r="AW71" s="381"/>
      <c r="AX71" s="381"/>
      <c r="AY71" s="381"/>
      <c r="AZ71" s="381"/>
      <c r="BA71" s="381"/>
      <c r="BB71" s="381"/>
      <c r="BC71" s="381"/>
      <c r="BD71" s="381"/>
      <c r="BE71" s="381"/>
      <c r="BF71" s="381"/>
      <c r="BG71" s="381"/>
      <c r="BH71" s="381"/>
      <c r="BI71" s="381"/>
      <c r="BJ71" s="381"/>
      <c r="BK71" s="381"/>
      <c r="BL71" s="381"/>
      <c r="BM71" s="381"/>
      <c r="BN71" s="381"/>
      <c r="BO71" s="381"/>
      <c r="BP71" s="381"/>
      <c r="BQ71" s="381"/>
      <c r="BR71" s="381"/>
      <c r="BS71" s="381"/>
      <c r="BT71" s="381"/>
      <c r="BU71" s="381"/>
      <c r="BV71" s="381"/>
      <c r="BW71" s="381"/>
      <c r="BX71" s="381"/>
      <c r="BY71" s="381"/>
      <c r="BZ71" s="381"/>
      <c r="CA71" s="381"/>
      <c r="CB71" s="381"/>
      <c r="CC71" s="381"/>
      <c r="CD71" s="381"/>
      <c r="CE71" s="381"/>
      <c r="CF71" s="381"/>
      <c r="CG71" s="381"/>
      <c r="CH71" s="381"/>
      <c r="CI71" s="381"/>
      <c r="CJ71" s="381"/>
      <c r="CK71" s="381"/>
      <c r="CL71" s="381"/>
      <c r="CM71" s="381"/>
      <c r="CN71" s="381"/>
      <c r="CO71" s="381"/>
      <c r="CP71" s="381"/>
      <c r="CQ71" s="381"/>
      <c r="CR71" s="381"/>
      <c r="CS71" s="381"/>
      <c r="CT71" s="381"/>
      <c r="CU71" s="381"/>
      <c r="CV71" s="381"/>
      <c r="CW71" s="381"/>
      <c r="CX71" s="381"/>
      <c r="CY71" s="381"/>
      <c r="CZ71" s="381"/>
      <c r="DA71" s="381"/>
      <c r="DB71" s="381"/>
      <c r="DC71" s="381"/>
      <c r="DD71" s="381"/>
      <c r="DE71" s="381"/>
      <c r="DF71" s="381"/>
      <c r="DG71" s="381"/>
      <c r="DH71" s="381"/>
      <c r="DI71" s="381"/>
      <c r="DJ71" s="381"/>
      <c r="DK71" s="381"/>
      <c r="DL71" s="381"/>
      <c r="DM71" s="381"/>
      <c r="DN71" s="381"/>
      <c r="DO71" s="381"/>
      <c r="DP71" s="381"/>
      <c r="DQ71" s="381"/>
      <c r="DR71" s="381"/>
      <c r="DS71" s="381"/>
      <c r="DT71" s="381"/>
      <c r="DU71" s="381"/>
      <c r="DV71" s="381"/>
      <c r="DW71" s="381"/>
      <c r="DX71" s="381"/>
      <c r="DY71" s="381"/>
      <c r="DZ71" s="381"/>
      <c r="EA71" s="381"/>
      <c r="EB71" s="381"/>
      <c r="EC71" s="381"/>
      <c r="ED71" s="381"/>
      <c r="EE71" s="381"/>
      <c r="EF71" s="381"/>
      <c r="EG71" s="381"/>
      <c r="EH71" s="381"/>
      <c r="EI71" s="381"/>
      <c r="EJ71" s="381"/>
      <c r="EK71" s="381"/>
      <c r="EL71" s="381"/>
      <c r="EM71" s="381"/>
      <c r="EN71" s="381"/>
      <c r="EO71" s="381"/>
      <c r="EP71" s="381"/>
      <c r="EQ71" s="381"/>
      <c r="ER71" s="381"/>
      <c r="ES71" s="381"/>
      <c r="ET71" s="381"/>
      <c r="EU71" s="381"/>
      <c r="EV71" s="381"/>
      <c r="EW71" s="381"/>
      <c r="EX71" s="381"/>
      <c r="EY71" s="381"/>
      <c r="EZ71" s="381"/>
      <c r="FA71" s="381"/>
      <c r="FB71" s="381"/>
      <c r="FC71" s="381"/>
      <c r="FD71" s="381"/>
      <c r="FE71" s="381"/>
      <c r="FF71" s="381"/>
      <c r="FG71" s="381"/>
      <c r="FH71" s="381"/>
      <c r="FI71" s="381"/>
      <c r="FJ71" s="381"/>
      <c r="FK71" s="381"/>
      <c r="FL71" s="381"/>
      <c r="FM71" s="381"/>
      <c r="FN71" s="381"/>
      <c r="FO71" s="381"/>
      <c r="FP71" s="381"/>
      <c r="FQ71" s="381"/>
      <c r="FR71" s="381"/>
      <c r="FS71" s="381"/>
      <c r="FT71" s="381"/>
      <c r="FU71" s="381"/>
      <c r="FV71" s="381"/>
      <c r="FW71" s="381"/>
      <c r="FX71" s="381"/>
      <c r="FY71" s="381"/>
      <c r="FZ71" s="381"/>
      <c r="GA71" s="381"/>
      <c r="GB71" s="381"/>
      <c r="GC71" s="381"/>
      <c r="GD71" s="381"/>
      <c r="GE71" s="381"/>
      <c r="GF71" s="381"/>
      <c r="GG71" s="381"/>
      <c r="GH71" s="381"/>
      <c r="GI71" s="381"/>
      <c r="GJ71" s="381"/>
      <c r="GK71" s="381"/>
      <c r="GL71" s="381"/>
      <c r="GM71" s="381"/>
      <c r="GN71" s="381"/>
      <c r="GO71" s="381"/>
      <c r="GP71" s="381"/>
      <c r="GQ71" s="381"/>
      <c r="GR71" s="381"/>
      <c r="GS71" s="381"/>
      <c r="GT71" s="381"/>
      <c r="GU71" s="381"/>
      <c r="GV71" s="381"/>
      <c r="GW71" s="381"/>
      <c r="GX71" s="381"/>
      <c r="GY71" s="381"/>
      <c r="GZ71" s="381"/>
      <c r="HA71" s="381"/>
      <c r="HB71" s="381"/>
      <c r="HC71" s="381"/>
      <c r="HD71" s="381"/>
      <c r="HE71" s="381"/>
      <c r="HF71" s="381"/>
      <c r="HG71" s="381"/>
      <c r="HH71" s="381"/>
      <c r="HI71" s="381"/>
      <c r="HJ71" s="381"/>
      <c r="HK71" s="381"/>
      <c r="HL71" s="381"/>
      <c r="HM71" s="381"/>
      <c r="HN71" s="381"/>
      <c r="HO71" s="381"/>
      <c r="HP71" s="381"/>
      <c r="HQ71" s="381"/>
      <c r="HR71" s="381"/>
      <c r="HS71" s="381"/>
      <c r="HT71" s="381"/>
      <c r="HU71" s="381"/>
      <c r="HV71" s="381"/>
      <c r="HW71" s="381"/>
      <c r="HX71" s="381"/>
      <c r="HY71" s="381"/>
      <c r="HZ71" s="381"/>
      <c r="IA71" s="381"/>
      <c r="IB71" s="381"/>
      <c r="IC71" s="381"/>
      <c r="ID71" s="381"/>
      <c r="IE71" s="381"/>
      <c r="IF71" s="381"/>
      <c r="IG71" s="381"/>
      <c r="IH71" s="381"/>
      <c r="II71" s="381"/>
      <c r="IJ71" s="381"/>
      <c r="IK71" s="381"/>
      <c r="IL71" s="381"/>
      <c r="IM71" s="381"/>
      <c r="IN71" s="381"/>
      <c r="IO71" s="381"/>
      <c r="IP71" s="381"/>
      <c r="IQ71" s="381"/>
      <c r="IR71" s="381"/>
      <c r="IS71" s="381"/>
      <c r="IT71" s="381"/>
      <c r="IU71" s="381"/>
      <c r="IV71" s="381"/>
      <c r="IW71" s="381"/>
      <c r="IX71" s="381"/>
      <c r="IY71" s="381"/>
      <c r="IZ71" s="381"/>
      <c r="JA71" s="381"/>
      <c r="JB71" s="381"/>
      <c r="JC71" s="381"/>
      <c r="JD71" s="381"/>
      <c r="JE71" s="381"/>
      <c r="JF71" s="381"/>
      <c r="JG71" s="381"/>
      <c r="JH71" s="381"/>
      <c r="JI71" s="381"/>
      <c r="JJ71" s="381"/>
      <c r="JK71" s="381"/>
      <c r="JL71" s="380"/>
      <c r="JM71" s="380"/>
      <c r="JN71" s="380"/>
      <c r="JO71" s="380"/>
      <c r="JP71" s="380"/>
      <c r="JQ71" s="380"/>
      <c r="JR71" s="380"/>
      <c r="JS71" s="380"/>
      <c r="JT71" s="380"/>
      <c r="JU71" s="380"/>
      <c r="JV71" s="380"/>
      <c r="JW71" s="380"/>
      <c r="JX71" s="380"/>
      <c r="JY71" s="380"/>
      <c r="JZ71" s="380"/>
      <c r="KA71" s="380"/>
      <c r="KB71" s="380"/>
      <c r="KC71" s="380"/>
      <c r="KD71" s="380"/>
      <c r="KE71" s="380"/>
      <c r="KF71" s="380"/>
      <c r="KG71" s="380"/>
    </row>
    <row r="72" spans="2:293" ht="40.35" customHeight="1">
      <c r="B72" s="387"/>
      <c r="C72" s="387"/>
      <c r="D72" s="387"/>
      <c r="E72" s="387"/>
      <c r="F72" s="387"/>
      <c r="G72" s="387"/>
      <c r="H72" s="387"/>
      <c r="I72" s="387"/>
      <c r="J72" s="387"/>
      <c r="K72" s="387"/>
      <c r="L72" s="387"/>
      <c r="M72" s="387"/>
      <c r="N72" s="387"/>
      <c r="O72" s="387"/>
      <c r="P72" s="381"/>
      <c r="Q72" s="381"/>
      <c r="R72" s="381"/>
      <c r="S72" s="381"/>
      <c r="T72" s="381"/>
      <c r="U72" s="381"/>
      <c r="V72" s="381"/>
      <c r="W72" s="381"/>
      <c r="X72" s="381"/>
      <c r="Y72" s="381"/>
      <c r="Z72" s="381"/>
      <c r="AA72" s="381"/>
      <c r="AB72" s="381"/>
      <c r="AC72" s="381"/>
      <c r="AD72" s="381"/>
      <c r="AE72" s="381"/>
      <c r="AF72" s="381"/>
      <c r="AG72" s="381"/>
      <c r="AH72" s="381"/>
      <c r="AI72" s="381"/>
      <c r="AJ72" s="381"/>
      <c r="AK72" s="381"/>
      <c r="AL72" s="381"/>
      <c r="AM72" s="381"/>
      <c r="AN72" s="381"/>
      <c r="AO72" s="381"/>
      <c r="AP72" s="381"/>
      <c r="AQ72" s="381"/>
      <c r="AR72" s="381"/>
      <c r="AS72" s="381"/>
      <c r="AT72" s="381"/>
      <c r="AU72" s="381"/>
      <c r="AV72" s="381"/>
      <c r="AW72" s="381"/>
      <c r="AX72" s="381"/>
      <c r="AY72" s="381"/>
      <c r="AZ72" s="381"/>
      <c r="BA72" s="381"/>
      <c r="BB72" s="381"/>
      <c r="BC72" s="381"/>
      <c r="BD72" s="381"/>
      <c r="BE72" s="381"/>
      <c r="BF72" s="381"/>
      <c r="BG72" s="381"/>
      <c r="BH72" s="381"/>
      <c r="BI72" s="381"/>
      <c r="BJ72" s="381"/>
      <c r="BK72" s="381"/>
      <c r="BL72" s="381"/>
      <c r="BM72" s="381"/>
      <c r="BN72" s="381"/>
      <c r="BO72" s="381"/>
      <c r="BP72" s="381"/>
      <c r="BQ72" s="381"/>
      <c r="BR72" s="381"/>
      <c r="BS72" s="381"/>
      <c r="BT72" s="381"/>
      <c r="BU72" s="381"/>
      <c r="BV72" s="381"/>
      <c r="BW72" s="381"/>
      <c r="BX72" s="381"/>
      <c r="BY72" s="381"/>
      <c r="BZ72" s="381"/>
      <c r="CA72" s="381"/>
      <c r="CB72" s="381"/>
      <c r="CC72" s="381"/>
      <c r="CD72" s="381"/>
      <c r="CE72" s="381"/>
      <c r="CF72" s="381"/>
      <c r="CG72" s="381"/>
      <c r="CH72" s="381"/>
      <c r="CI72" s="381"/>
      <c r="CJ72" s="381"/>
      <c r="CK72" s="381"/>
      <c r="CL72" s="381"/>
      <c r="CM72" s="381"/>
      <c r="CN72" s="381"/>
      <c r="CO72" s="381"/>
      <c r="CP72" s="381"/>
      <c r="CQ72" s="381"/>
      <c r="CR72" s="381"/>
      <c r="CS72" s="381"/>
      <c r="CT72" s="381"/>
      <c r="CU72" s="381"/>
      <c r="CV72" s="381"/>
      <c r="CW72" s="381"/>
      <c r="CX72" s="381"/>
      <c r="CY72" s="381"/>
      <c r="CZ72" s="381"/>
      <c r="DA72" s="381"/>
      <c r="DB72" s="381"/>
      <c r="DC72" s="381"/>
      <c r="DD72" s="381"/>
      <c r="DE72" s="381"/>
      <c r="DF72" s="381"/>
      <c r="DG72" s="381"/>
      <c r="DH72" s="381"/>
      <c r="DI72" s="381"/>
      <c r="DJ72" s="381"/>
      <c r="DK72" s="381"/>
      <c r="DL72" s="381"/>
      <c r="DM72" s="381"/>
      <c r="DN72" s="381"/>
      <c r="DO72" s="381"/>
      <c r="DP72" s="381"/>
      <c r="DQ72" s="381"/>
      <c r="DR72" s="381"/>
      <c r="DS72" s="381"/>
      <c r="DT72" s="381"/>
      <c r="DU72" s="381"/>
      <c r="DV72" s="381"/>
      <c r="DW72" s="381"/>
      <c r="DX72" s="381"/>
      <c r="DY72" s="381"/>
      <c r="DZ72" s="381"/>
      <c r="EA72" s="381"/>
      <c r="EB72" s="381"/>
      <c r="EC72" s="381"/>
      <c r="ED72" s="381"/>
      <c r="EE72" s="381"/>
      <c r="EF72" s="381"/>
      <c r="EG72" s="381"/>
      <c r="EH72" s="381"/>
      <c r="EI72" s="381"/>
      <c r="EJ72" s="381"/>
      <c r="EK72" s="381"/>
      <c r="EL72" s="381"/>
      <c r="EM72" s="381"/>
      <c r="EN72" s="381"/>
      <c r="EO72" s="381"/>
      <c r="EP72" s="381"/>
      <c r="EQ72" s="381"/>
      <c r="ER72" s="381"/>
      <c r="ES72" s="381"/>
      <c r="ET72" s="381"/>
      <c r="EU72" s="381"/>
      <c r="EV72" s="381"/>
      <c r="EW72" s="381"/>
      <c r="EX72" s="381"/>
      <c r="EY72" s="381"/>
      <c r="EZ72" s="381"/>
      <c r="FA72" s="381"/>
      <c r="FB72" s="381"/>
      <c r="FC72" s="381"/>
      <c r="FD72" s="381"/>
      <c r="FE72" s="381"/>
      <c r="FF72" s="381"/>
      <c r="FG72" s="381"/>
      <c r="FH72" s="381"/>
      <c r="FI72" s="381"/>
      <c r="FJ72" s="381"/>
      <c r="FK72" s="381"/>
      <c r="FL72" s="381"/>
      <c r="FM72" s="381"/>
      <c r="FN72" s="381"/>
      <c r="FO72" s="381"/>
      <c r="FP72" s="381"/>
      <c r="FQ72" s="381"/>
      <c r="FR72" s="381"/>
      <c r="FS72" s="381"/>
      <c r="FT72" s="381"/>
      <c r="FU72" s="381"/>
      <c r="FV72" s="381"/>
      <c r="FW72" s="381"/>
      <c r="FX72" s="381"/>
      <c r="FY72" s="381"/>
      <c r="FZ72" s="381"/>
      <c r="GA72" s="381"/>
      <c r="GB72" s="381"/>
      <c r="GC72" s="381"/>
      <c r="GD72" s="381"/>
      <c r="GE72" s="381"/>
      <c r="GF72" s="381"/>
      <c r="GG72" s="381"/>
      <c r="GH72" s="381"/>
      <c r="GI72" s="381"/>
      <c r="GJ72" s="381"/>
      <c r="GK72" s="381"/>
      <c r="GL72" s="381"/>
      <c r="GM72" s="381"/>
      <c r="GN72" s="381"/>
      <c r="GO72" s="381"/>
      <c r="GP72" s="381"/>
      <c r="GQ72" s="381"/>
      <c r="GR72" s="381"/>
      <c r="GS72" s="381"/>
      <c r="GT72" s="381"/>
      <c r="GU72" s="381"/>
      <c r="GV72" s="381"/>
      <c r="GW72" s="381"/>
      <c r="GX72" s="381"/>
      <c r="GY72" s="381"/>
      <c r="GZ72" s="381"/>
      <c r="HA72" s="381"/>
      <c r="HB72" s="381"/>
      <c r="HC72" s="381"/>
      <c r="HD72" s="381"/>
      <c r="HE72" s="381"/>
      <c r="HF72" s="381"/>
      <c r="HG72" s="381"/>
      <c r="HH72" s="381"/>
      <c r="HI72" s="381"/>
      <c r="HJ72" s="381"/>
      <c r="HK72" s="381"/>
      <c r="HL72" s="381"/>
      <c r="HM72" s="381"/>
      <c r="HN72" s="381"/>
      <c r="HO72" s="381"/>
      <c r="HP72" s="381"/>
      <c r="HQ72" s="381"/>
      <c r="HR72" s="381"/>
      <c r="HS72" s="381"/>
      <c r="HT72" s="381"/>
      <c r="HU72" s="381"/>
      <c r="HV72" s="381"/>
      <c r="HW72" s="381"/>
      <c r="HX72" s="381"/>
      <c r="HY72" s="381"/>
      <c r="HZ72" s="381"/>
      <c r="IA72" s="381"/>
      <c r="IB72" s="381"/>
      <c r="IC72" s="381"/>
      <c r="ID72" s="381"/>
      <c r="IE72" s="381"/>
      <c r="IF72" s="381"/>
      <c r="IG72" s="381"/>
      <c r="IH72" s="381"/>
      <c r="II72" s="381"/>
      <c r="IJ72" s="381"/>
      <c r="IK72" s="381"/>
      <c r="IL72" s="381"/>
      <c r="IM72" s="381"/>
      <c r="IN72" s="381"/>
      <c r="IO72" s="381"/>
      <c r="IP72" s="381"/>
      <c r="IQ72" s="381"/>
      <c r="IR72" s="381"/>
      <c r="IS72" s="381"/>
      <c r="IT72" s="381"/>
      <c r="IU72" s="381"/>
      <c r="IV72" s="381"/>
      <c r="IW72" s="381"/>
      <c r="IX72" s="381"/>
      <c r="IY72" s="381"/>
      <c r="IZ72" s="381"/>
      <c r="JA72" s="381"/>
      <c r="JB72" s="381"/>
      <c r="JC72" s="381"/>
      <c r="JD72" s="381"/>
      <c r="JE72" s="381"/>
      <c r="JF72" s="381"/>
      <c r="JG72" s="381"/>
      <c r="JH72" s="381"/>
      <c r="JI72" s="381"/>
      <c r="JJ72" s="381"/>
      <c r="JK72" s="381"/>
      <c r="JL72" s="380"/>
      <c r="JM72" s="380"/>
      <c r="JN72" s="380"/>
      <c r="JO72" s="380"/>
      <c r="JP72" s="380"/>
      <c r="JQ72" s="380"/>
      <c r="JR72" s="380"/>
      <c r="JS72" s="380"/>
      <c r="JT72" s="380"/>
      <c r="JU72" s="380"/>
      <c r="JV72" s="380"/>
      <c r="JW72" s="380"/>
      <c r="JX72" s="380"/>
      <c r="JY72" s="380"/>
      <c r="JZ72" s="380"/>
      <c r="KA72" s="380"/>
      <c r="KB72" s="380"/>
      <c r="KC72" s="380"/>
      <c r="KD72" s="380"/>
      <c r="KE72" s="380"/>
      <c r="KF72" s="380"/>
      <c r="KG72" s="380"/>
    </row>
    <row r="73" spans="2:293" ht="40.35" customHeight="1">
      <c r="B73" s="387"/>
      <c r="C73" s="387"/>
      <c r="D73" s="387"/>
      <c r="E73" s="387"/>
      <c r="F73" s="387"/>
      <c r="G73" s="387"/>
      <c r="H73" s="387"/>
      <c r="I73" s="387"/>
      <c r="J73" s="387"/>
      <c r="K73" s="387"/>
      <c r="L73" s="387"/>
      <c r="M73" s="387"/>
      <c r="N73" s="387"/>
      <c r="O73" s="387"/>
      <c r="P73" s="381"/>
      <c r="Q73" s="381"/>
      <c r="R73" s="381"/>
      <c r="S73" s="381"/>
      <c r="T73" s="381"/>
      <c r="U73" s="381"/>
      <c r="V73" s="381"/>
      <c r="W73" s="381"/>
      <c r="X73" s="381"/>
      <c r="Y73" s="381"/>
      <c r="Z73" s="381"/>
      <c r="AA73" s="381"/>
      <c r="AB73" s="381"/>
      <c r="AC73" s="381"/>
      <c r="AD73" s="381"/>
      <c r="AE73" s="381"/>
      <c r="AF73" s="381"/>
      <c r="AG73" s="381"/>
      <c r="AH73" s="381"/>
      <c r="AI73" s="381"/>
      <c r="AJ73" s="381"/>
      <c r="AK73" s="381"/>
      <c r="AL73" s="381"/>
      <c r="AM73" s="381"/>
      <c r="AN73" s="381"/>
      <c r="AO73" s="381"/>
      <c r="AP73" s="381"/>
      <c r="AQ73" s="381"/>
      <c r="AR73" s="381"/>
      <c r="AS73" s="381"/>
      <c r="AT73" s="381"/>
      <c r="AU73" s="381"/>
      <c r="AV73" s="381"/>
      <c r="AW73" s="381"/>
      <c r="AX73" s="381"/>
      <c r="AY73" s="381"/>
      <c r="AZ73" s="381"/>
      <c r="BA73" s="381"/>
      <c r="BB73" s="381"/>
      <c r="BC73" s="381"/>
      <c r="BD73" s="381"/>
      <c r="BE73" s="381"/>
      <c r="BF73" s="381"/>
      <c r="BG73" s="381"/>
      <c r="BH73" s="381"/>
      <c r="BI73" s="381"/>
      <c r="BJ73" s="381"/>
      <c r="BK73" s="381"/>
      <c r="BL73" s="381"/>
      <c r="BM73" s="381"/>
      <c r="BN73" s="381"/>
      <c r="BO73" s="381"/>
      <c r="BP73" s="381"/>
      <c r="BQ73" s="381"/>
      <c r="BR73" s="381"/>
      <c r="BS73" s="381"/>
      <c r="BT73" s="381"/>
      <c r="BU73" s="381"/>
      <c r="BV73" s="381"/>
      <c r="BW73" s="381"/>
      <c r="BX73" s="381"/>
      <c r="BY73" s="381"/>
      <c r="BZ73" s="381"/>
      <c r="CA73" s="381"/>
      <c r="CB73" s="381"/>
      <c r="CC73" s="381"/>
      <c r="CD73" s="381"/>
      <c r="CE73" s="381"/>
      <c r="CF73" s="381"/>
      <c r="CG73" s="381"/>
      <c r="CH73" s="381"/>
      <c r="CI73" s="381"/>
      <c r="CJ73" s="381"/>
      <c r="CK73" s="381"/>
      <c r="CL73" s="381"/>
      <c r="CM73" s="381"/>
      <c r="CN73" s="381"/>
      <c r="CO73" s="381"/>
      <c r="CP73" s="381"/>
      <c r="CQ73" s="381"/>
      <c r="CR73" s="381"/>
      <c r="CS73" s="381"/>
      <c r="CT73" s="381"/>
      <c r="CU73" s="381"/>
      <c r="CV73" s="381"/>
      <c r="CW73" s="381"/>
      <c r="CX73" s="381"/>
      <c r="CY73" s="381"/>
      <c r="CZ73" s="381"/>
      <c r="DA73" s="381"/>
      <c r="DB73" s="381"/>
      <c r="DC73" s="381"/>
      <c r="DD73" s="381"/>
      <c r="DE73" s="381"/>
      <c r="DF73" s="381"/>
      <c r="DG73" s="381"/>
      <c r="DH73" s="381"/>
      <c r="DI73" s="381"/>
      <c r="DJ73" s="381"/>
      <c r="DK73" s="381"/>
      <c r="DL73" s="381"/>
      <c r="DM73" s="381"/>
      <c r="DN73" s="381"/>
      <c r="DO73" s="381"/>
      <c r="DP73" s="381"/>
      <c r="DQ73" s="381"/>
      <c r="DR73" s="381"/>
      <c r="DS73" s="381"/>
      <c r="DT73" s="381"/>
      <c r="DU73" s="381"/>
      <c r="DV73" s="381"/>
      <c r="DW73" s="381"/>
      <c r="DX73" s="381"/>
      <c r="DY73" s="381"/>
      <c r="DZ73" s="381"/>
      <c r="EA73" s="381"/>
      <c r="EB73" s="381"/>
      <c r="EC73" s="381"/>
      <c r="ED73" s="381"/>
      <c r="EE73" s="381"/>
      <c r="EF73" s="381"/>
      <c r="EG73" s="381"/>
      <c r="EH73" s="381"/>
      <c r="EI73" s="381"/>
      <c r="EJ73" s="381"/>
      <c r="EK73" s="381"/>
      <c r="EL73" s="381"/>
      <c r="EM73" s="381"/>
      <c r="EN73" s="381"/>
      <c r="EO73" s="381"/>
      <c r="EP73" s="381"/>
      <c r="EQ73" s="381"/>
      <c r="ER73" s="381"/>
      <c r="ES73" s="381"/>
      <c r="ET73" s="381"/>
      <c r="EU73" s="381"/>
      <c r="EV73" s="381"/>
      <c r="EW73" s="381"/>
      <c r="EX73" s="381"/>
      <c r="EY73" s="381"/>
      <c r="EZ73" s="381"/>
      <c r="FA73" s="381"/>
      <c r="FB73" s="381"/>
      <c r="FC73" s="381"/>
      <c r="FD73" s="381"/>
      <c r="FE73" s="381"/>
      <c r="FF73" s="381"/>
      <c r="FG73" s="381"/>
      <c r="FH73" s="381"/>
      <c r="FI73" s="381"/>
      <c r="FJ73" s="381"/>
      <c r="FK73" s="381"/>
      <c r="FL73" s="381"/>
      <c r="FM73" s="381"/>
      <c r="FN73" s="381"/>
      <c r="FO73" s="381"/>
      <c r="FP73" s="381"/>
      <c r="FQ73" s="381"/>
      <c r="FR73" s="381"/>
      <c r="FS73" s="381"/>
      <c r="FT73" s="381"/>
      <c r="FU73" s="381"/>
      <c r="FV73" s="381"/>
      <c r="FW73" s="381"/>
      <c r="FX73" s="381"/>
      <c r="FY73" s="381"/>
      <c r="FZ73" s="381"/>
      <c r="GA73" s="381"/>
      <c r="GB73" s="381"/>
      <c r="GC73" s="381"/>
      <c r="GD73" s="381"/>
      <c r="GE73" s="381"/>
      <c r="GF73" s="381"/>
      <c r="GG73" s="381"/>
      <c r="GH73" s="381"/>
      <c r="GI73" s="381"/>
      <c r="GJ73" s="381"/>
      <c r="GK73" s="381"/>
      <c r="GL73" s="381"/>
      <c r="GM73" s="381"/>
      <c r="GN73" s="381"/>
      <c r="GO73" s="381"/>
      <c r="GP73" s="381"/>
      <c r="GQ73" s="381"/>
      <c r="GR73" s="381"/>
      <c r="GS73" s="381"/>
      <c r="GT73" s="381"/>
      <c r="GU73" s="381"/>
      <c r="GV73" s="381"/>
      <c r="GW73" s="381"/>
      <c r="GX73" s="381"/>
      <c r="GY73" s="381"/>
      <c r="GZ73" s="381"/>
      <c r="HA73" s="381"/>
      <c r="HB73" s="381"/>
      <c r="HC73" s="381"/>
      <c r="HD73" s="381"/>
      <c r="HE73" s="381"/>
      <c r="HF73" s="381"/>
      <c r="HG73" s="381"/>
      <c r="HH73" s="381"/>
      <c r="HI73" s="381"/>
      <c r="HJ73" s="381"/>
      <c r="HK73" s="381"/>
      <c r="HL73" s="381"/>
      <c r="HM73" s="381"/>
      <c r="HN73" s="381"/>
      <c r="HO73" s="381"/>
      <c r="HP73" s="381"/>
      <c r="HQ73" s="381"/>
      <c r="HR73" s="381"/>
      <c r="HS73" s="381"/>
      <c r="HT73" s="381"/>
      <c r="HU73" s="381"/>
      <c r="HV73" s="381"/>
      <c r="HW73" s="381"/>
      <c r="HX73" s="381"/>
      <c r="HY73" s="381"/>
      <c r="HZ73" s="381"/>
      <c r="IA73" s="381"/>
      <c r="IB73" s="381"/>
      <c r="IC73" s="381"/>
      <c r="ID73" s="381"/>
      <c r="IE73" s="381"/>
      <c r="IF73" s="381"/>
      <c r="IG73" s="381"/>
      <c r="IH73" s="381"/>
      <c r="II73" s="381"/>
      <c r="IJ73" s="381"/>
      <c r="IK73" s="381"/>
      <c r="IL73" s="381"/>
      <c r="IM73" s="381"/>
      <c r="IN73" s="381"/>
      <c r="IO73" s="381"/>
      <c r="IP73" s="381"/>
      <c r="IQ73" s="381"/>
      <c r="IR73" s="381"/>
      <c r="IS73" s="381"/>
      <c r="IT73" s="381"/>
      <c r="IU73" s="381"/>
      <c r="IV73" s="381"/>
      <c r="IW73" s="381"/>
      <c r="IX73" s="381"/>
      <c r="IY73" s="381"/>
      <c r="IZ73" s="381"/>
      <c r="JA73" s="381"/>
      <c r="JB73" s="381"/>
      <c r="JC73" s="381"/>
      <c r="JD73" s="381"/>
      <c r="JE73" s="381"/>
      <c r="JF73" s="381"/>
      <c r="JG73" s="381"/>
      <c r="JH73" s="381"/>
      <c r="JI73" s="381"/>
      <c r="JJ73" s="381"/>
      <c r="JK73" s="381"/>
      <c r="JL73" s="380"/>
      <c r="JM73" s="380"/>
      <c r="JN73" s="380"/>
      <c r="JO73" s="380"/>
      <c r="JP73" s="380"/>
      <c r="JQ73" s="380"/>
      <c r="JR73" s="380"/>
      <c r="JS73" s="380"/>
      <c r="JT73" s="380"/>
      <c r="JU73" s="380"/>
      <c r="JV73" s="380"/>
      <c r="JW73" s="380"/>
      <c r="JX73" s="380"/>
      <c r="JY73" s="380"/>
      <c r="JZ73" s="380"/>
      <c r="KA73" s="380"/>
      <c r="KB73" s="380"/>
      <c r="KC73" s="380"/>
      <c r="KD73" s="380"/>
      <c r="KE73" s="380"/>
      <c r="KF73" s="380"/>
      <c r="KG73" s="380"/>
    </row>
    <row r="74" spans="2:293" ht="40.35" customHeight="1">
      <c r="B74" s="387"/>
      <c r="C74" s="387"/>
      <c r="D74" s="387"/>
      <c r="E74" s="387"/>
      <c r="F74" s="387"/>
      <c r="G74" s="387"/>
      <c r="H74" s="387"/>
      <c r="I74" s="387"/>
      <c r="J74" s="387"/>
      <c r="K74" s="387"/>
      <c r="L74" s="387"/>
      <c r="M74" s="387"/>
      <c r="N74" s="387"/>
      <c r="O74" s="387"/>
      <c r="P74" s="381"/>
      <c r="Q74" s="381"/>
      <c r="R74" s="381"/>
      <c r="S74" s="381"/>
      <c r="T74" s="381"/>
      <c r="U74" s="381"/>
      <c r="V74" s="381"/>
      <c r="W74" s="381"/>
      <c r="X74" s="381"/>
      <c r="Y74" s="381"/>
      <c r="Z74" s="381"/>
      <c r="AA74" s="381"/>
      <c r="AB74" s="381"/>
      <c r="AC74" s="381"/>
      <c r="AD74" s="381"/>
      <c r="AE74" s="381"/>
      <c r="AF74" s="381"/>
      <c r="AG74" s="381"/>
      <c r="AH74" s="381"/>
      <c r="AI74" s="381"/>
      <c r="AJ74" s="381"/>
      <c r="AK74" s="381"/>
      <c r="AL74" s="381"/>
      <c r="AM74" s="381"/>
      <c r="AN74" s="381"/>
      <c r="AO74" s="381"/>
      <c r="AP74" s="381"/>
      <c r="AQ74" s="381"/>
      <c r="AR74" s="381"/>
      <c r="AS74" s="381"/>
      <c r="AT74" s="381"/>
      <c r="AU74" s="381"/>
      <c r="AV74" s="381"/>
      <c r="AW74" s="381"/>
      <c r="AX74" s="381"/>
      <c r="AY74" s="381"/>
      <c r="AZ74" s="381"/>
      <c r="BA74" s="381"/>
      <c r="BB74" s="381"/>
      <c r="BC74" s="381"/>
      <c r="BD74" s="381"/>
      <c r="BE74" s="381"/>
      <c r="BF74" s="381"/>
      <c r="BG74" s="381"/>
      <c r="BH74" s="381"/>
      <c r="BI74" s="381"/>
      <c r="BJ74" s="381"/>
      <c r="BK74" s="381"/>
      <c r="BL74" s="381"/>
      <c r="BM74" s="381"/>
      <c r="BN74" s="381"/>
      <c r="BO74" s="381"/>
      <c r="BP74" s="381"/>
      <c r="BQ74" s="381"/>
      <c r="BR74" s="381"/>
      <c r="BS74" s="381"/>
      <c r="BT74" s="381"/>
      <c r="BU74" s="381"/>
      <c r="BV74" s="381"/>
      <c r="BW74" s="381"/>
      <c r="BX74" s="381"/>
      <c r="BY74" s="381"/>
      <c r="BZ74" s="381"/>
      <c r="CA74" s="381"/>
      <c r="CB74" s="381"/>
      <c r="CC74" s="381"/>
      <c r="CD74" s="381"/>
      <c r="CE74" s="381"/>
      <c r="CF74" s="381"/>
      <c r="CG74" s="381"/>
      <c r="CH74" s="381"/>
      <c r="CI74" s="381"/>
      <c r="CJ74" s="381"/>
      <c r="CK74" s="381"/>
      <c r="CL74" s="381"/>
      <c r="CM74" s="381"/>
      <c r="CN74" s="381"/>
      <c r="CO74" s="381"/>
      <c r="CP74" s="381"/>
      <c r="CQ74" s="381"/>
      <c r="CR74" s="381"/>
      <c r="CS74" s="381"/>
      <c r="CT74" s="381"/>
      <c r="CU74" s="381"/>
      <c r="CV74" s="381"/>
      <c r="CW74" s="381"/>
      <c r="CX74" s="381"/>
      <c r="CY74" s="381"/>
      <c r="CZ74" s="381"/>
      <c r="DA74" s="381"/>
      <c r="DB74" s="381"/>
      <c r="DC74" s="381"/>
      <c r="DD74" s="381"/>
      <c r="DE74" s="381"/>
      <c r="DF74" s="381"/>
      <c r="DG74" s="381"/>
      <c r="DH74" s="381"/>
      <c r="DI74" s="381"/>
      <c r="DJ74" s="381"/>
      <c r="DK74" s="381"/>
      <c r="DL74" s="381"/>
      <c r="DM74" s="381"/>
      <c r="DN74" s="381"/>
      <c r="DO74" s="381"/>
      <c r="DP74" s="381"/>
      <c r="DQ74" s="381"/>
      <c r="DR74" s="381"/>
      <c r="DS74" s="381"/>
      <c r="DT74" s="381"/>
      <c r="DU74" s="381"/>
      <c r="DV74" s="381"/>
      <c r="DW74" s="381"/>
      <c r="DX74" s="381"/>
      <c r="DY74" s="381"/>
      <c r="DZ74" s="381"/>
      <c r="EA74" s="381"/>
      <c r="EB74" s="381"/>
      <c r="EC74" s="381"/>
      <c r="ED74" s="381"/>
      <c r="EE74" s="381"/>
      <c r="EF74" s="381"/>
      <c r="EG74" s="381"/>
      <c r="EH74" s="381"/>
      <c r="EI74" s="381"/>
      <c r="EJ74" s="381"/>
      <c r="EK74" s="381"/>
      <c r="EL74" s="381"/>
      <c r="EM74" s="381"/>
      <c r="EN74" s="381"/>
      <c r="EO74" s="381"/>
      <c r="EP74" s="381"/>
      <c r="EQ74" s="381"/>
      <c r="ER74" s="381"/>
      <c r="ES74" s="381"/>
      <c r="ET74" s="381"/>
      <c r="EU74" s="381"/>
      <c r="EV74" s="381"/>
      <c r="EW74" s="381"/>
      <c r="EX74" s="381"/>
      <c r="EY74" s="381"/>
      <c r="EZ74" s="381"/>
      <c r="FA74" s="381"/>
      <c r="FB74" s="381"/>
      <c r="FC74" s="381"/>
      <c r="FD74" s="381"/>
      <c r="FE74" s="381"/>
      <c r="FF74" s="381"/>
      <c r="FG74" s="381"/>
      <c r="FH74" s="381"/>
      <c r="FI74" s="381"/>
      <c r="FJ74" s="381"/>
      <c r="FK74" s="381"/>
      <c r="FL74" s="381"/>
      <c r="FM74" s="381"/>
      <c r="FN74" s="381"/>
      <c r="FO74" s="381"/>
      <c r="FP74" s="381"/>
      <c r="FQ74" s="381"/>
      <c r="FR74" s="381"/>
      <c r="FS74" s="381"/>
      <c r="FT74" s="381"/>
      <c r="FU74" s="381"/>
      <c r="FV74" s="381"/>
      <c r="FW74" s="381"/>
      <c r="FX74" s="381"/>
      <c r="FY74" s="381"/>
      <c r="FZ74" s="381"/>
      <c r="GA74" s="381"/>
      <c r="GB74" s="381"/>
      <c r="GC74" s="381"/>
      <c r="GD74" s="381"/>
      <c r="GE74" s="381"/>
      <c r="GF74" s="381"/>
      <c r="GG74" s="381"/>
      <c r="GH74" s="381"/>
      <c r="GI74" s="381"/>
      <c r="GJ74" s="381"/>
      <c r="GK74" s="381"/>
      <c r="GL74" s="381"/>
      <c r="GM74" s="381"/>
      <c r="GN74" s="381"/>
      <c r="GO74" s="381"/>
      <c r="GP74" s="381"/>
      <c r="GQ74" s="381"/>
      <c r="GR74" s="381"/>
      <c r="GS74" s="381"/>
      <c r="GT74" s="381"/>
      <c r="GU74" s="381"/>
      <c r="GV74" s="381"/>
      <c r="GW74" s="381"/>
      <c r="GX74" s="381"/>
      <c r="GY74" s="381"/>
      <c r="GZ74" s="381"/>
      <c r="HA74" s="381"/>
      <c r="HB74" s="381"/>
      <c r="HC74" s="381"/>
      <c r="HD74" s="381"/>
      <c r="HE74" s="381"/>
      <c r="HF74" s="381"/>
      <c r="HG74" s="381"/>
      <c r="HH74" s="381"/>
      <c r="HI74" s="381"/>
      <c r="HJ74" s="381"/>
      <c r="HK74" s="381"/>
      <c r="HL74" s="381"/>
      <c r="HM74" s="381"/>
      <c r="HN74" s="381"/>
      <c r="HO74" s="381"/>
      <c r="HP74" s="381"/>
      <c r="HQ74" s="381"/>
      <c r="HR74" s="381"/>
      <c r="HS74" s="381"/>
      <c r="HT74" s="381"/>
      <c r="HU74" s="381"/>
      <c r="HV74" s="381"/>
      <c r="HW74" s="381"/>
      <c r="HX74" s="381"/>
      <c r="HY74" s="381"/>
      <c r="HZ74" s="381"/>
      <c r="IA74" s="381"/>
      <c r="IB74" s="381"/>
      <c r="IC74" s="381"/>
      <c r="ID74" s="381"/>
      <c r="IE74" s="381"/>
      <c r="IF74" s="381"/>
      <c r="IG74" s="381"/>
      <c r="IH74" s="381"/>
      <c r="II74" s="381"/>
      <c r="IJ74" s="381"/>
      <c r="IK74" s="381"/>
      <c r="IL74" s="381"/>
      <c r="IM74" s="381"/>
      <c r="IN74" s="381"/>
      <c r="IO74" s="381"/>
      <c r="IP74" s="381"/>
      <c r="IQ74" s="381"/>
      <c r="IR74" s="381"/>
      <c r="IS74" s="381"/>
      <c r="IT74" s="381"/>
      <c r="IU74" s="381"/>
      <c r="IV74" s="381"/>
      <c r="IW74" s="381"/>
      <c r="IX74" s="381"/>
      <c r="IY74" s="381"/>
      <c r="IZ74" s="381"/>
      <c r="JA74" s="381"/>
      <c r="JB74" s="381"/>
      <c r="JC74" s="381"/>
      <c r="JD74" s="381"/>
      <c r="JE74" s="381"/>
      <c r="JF74" s="381"/>
      <c r="JG74" s="381"/>
      <c r="JH74" s="381"/>
      <c r="JI74" s="381"/>
      <c r="JJ74" s="381"/>
      <c r="JK74" s="381"/>
      <c r="JL74" s="380"/>
      <c r="JM74" s="380"/>
      <c r="JN74" s="380"/>
      <c r="JO74" s="380"/>
      <c r="JP74" s="380"/>
      <c r="JQ74" s="380"/>
      <c r="JR74" s="380"/>
      <c r="JS74" s="380"/>
      <c r="JT74" s="380"/>
      <c r="JU74" s="380"/>
      <c r="JV74" s="380"/>
      <c r="JW74" s="380"/>
      <c r="JX74" s="380"/>
      <c r="JY74" s="380"/>
      <c r="JZ74" s="380"/>
      <c r="KA74" s="380"/>
      <c r="KB74" s="380"/>
      <c r="KC74" s="380"/>
      <c r="KD74" s="380"/>
      <c r="KE74" s="380"/>
      <c r="KF74" s="380"/>
      <c r="KG74" s="380"/>
    </row>
    <row r="75" spans="2:293" ht="40.35" customHeight="1">
      <c r="B75" s="387"/>
      <c r="C75" s="387"/>
      <c r="D75" s="387"/>
      <c r="E75" s="387"/>
      <c r="F75" s="387"/>
      <c r="G75" s="387"/>
      <c r="H75" s="387"/>
      <c r="I75" s="387"/>
      <c r="J75" s="387"/>
      <c r="K75" s="387"/>
      <c r="L75" s="387"/>
      <c r="M75" s="387"/>
      <c r="N75" s="387"/>
      <c r="O75" s="387"/>
      <c r="P75" s="381"/>
      <c r="Q75" s="381"/>
      <c r="R75" s="381"/>
      <c r="S75" s="381"/>
      <c r="T75" s="381"/>
      <c r="U75" s="381"/>
      <c r="V75" s="381"/>
      <c r="W75" s="381"/>
      <c r="X75" s="381"/>
      <c r="Y75" s="381"/>
      <c r="Z75" s="381"/>
      <c r="AA75" s="381"/>
      <c r="AB75" s="381"/>
      <c r="AC75" s="381"/>
      <c r="AD75" s="381"/>
      <c r="AE75" s="381"/>
      <c r="AF75" s="381"/>
      <c r="AG75" s="381"/>
      <c r="AH75" s="381"/>
      <c r="AI75" s="381"/>
      <c r="AJ75" s="381"/>
      <c r="AK75" s="381"/>
      <c r="AL75" s="381"/>
      <c r="AM75" s="381"/>
      <c r="AN75" s="381"/>
      <c r="AO75" s="381"/>
      <c r="AP75" s="381"/>
      <c r="AQ75" s="381"/>
      <c r="AR75" s="381"/>
      <c r="AS75" s="381"/>
      <c r="AT75" s="381"/>
      <c r="AU75" s="381"/>
      <c r="AV75" s="381"/>
      <c r="AW75" s="381"/>
      <c r="AX75" s="381"/>
      <c r="AY75" s="381"/>
      <c r="AZ75" s="381"/>
      <c r="BA75" s="381"/>
      <c r="BB75" s="381"/>
      <c r="BC75" s="381"/>
      <c r="BD75" s="381"/>
      <c r="BE75" s="381"/>
      <c r="BF75" s="381"/>
      <c r="BG75" s="381"/>
      <c r="BH75" s="381"/>
      <c r="BI75" s="381"/>
      <c r="BJ75" s="381"/>
      <c r="BK75" s="381"/>
      <c r="BL75" s="381"/>
      <c r="BM75" s="381"/>
      <c r="BN75" s="381"/>
      <c r="BO75" s="381"/>
      <c r="BP75" s="381"/>
      <c r="BQ75" s="381"/>
      <c r="BR75" s="381"/>
      <c r="BS75" s="381"/>
      <c r="BT75" s="381"/>
      <c r="BU75" s="381"/>
      <c r="BV75" s="381"/>
      <c r="BW75" s="381"/>
      <c r="BX75" s="381"/>
      <c r="BY75" s="381"/>
      <c r="BZ75" s="381"/>
      <c r="CA75" s="381"/>
      <c r="CB75" s="381"/>
      <c r="CC75" s="381"/>
      <c r="CD75" s="381"/>
      <c r="CE75" s="381"/>
      <c r="CF75" s="381"/>
      <c r="CG75" s="381"/>
      <c r="CH75" s="381"/>
      <c r="CI75" s="381"/>
      <c r="CJ75" s="381"/>
      <c r="CK75" s="381"/>
      <c r="CL75" s="381"/>
      <c r="CM75" s="381"/>
      <c r="CN75" s="381"/>
      <c r="CO75" s="381"/>
      <c r="CP75" s="381"/>
      <c r="CQ75" s="381"/>
      <c r="CR75" s="381"/>
      <c r="CS75" s="381"/>
      <c r="CT75" s="381"/>
      <c r="CU75" s="381"/>
      <c r="CV75" s="381"/>
      <c r="CW75" s="381"/>
      <c r="CX75" s="381"/>
      <c r="CY75" s="381"/>
      <c r="CZ75" s="381"/>
      <c r="DA75" s="381"/>
      <c r="DB75" s="381"/>
      <c r="DC75" s="381"/>
      <c r="DD75" s="381"/>
      <c r="DE75" s="381"/>
      <c r="DF75" s="381"/>
      <c r="DG75" s="381"/>
      <c r="DH75" s="381"/>
      <c r="DI75" s="381"/>
      <c r="DJ75" s="381"/>
      <c r="DK75" s="381"/>
      <c r="DL75" s="381"/>
      <c r="DM75" s="381"/>
      <c r="DN75" s="381"/>
      <c r="DO75" s="381"/>
      <c r="DP75" s="381"/>
      <c r="DQ75" s="381"/>
      <c r="DR75" s="381"/>
      <c r="DS75" s="381"/>
      <c r="DT75" s="381"/>
      <c r="DU75" s="381"/>
      <c r="DV75" s="381"/>
      <c r="DW75" s="381"/>
      <c r="DX75" s="381"/>
      <c r="DY75" s="381"/>
      <c r="DZ75" s="381"/>
      <c r="EA75" s="381"/>
      <c r="EB75" s="381"/>
      <c r="EC75" s="381"/>
      <c r="ED75" s="381"/>
      <c r="EE75" s="381"/>
      <c r="EF75" s="381"/>
      <c r="EG75" s="381"/>
      <c r="EH75" s="381"/>
      <c r="EI75" s="381"/>
      <c r="EJ75" s="381"/>
      <c r="EK75" s="381"/>
      <c r="EL75" s="381"/>
      <c r="EM75" s="381"/>
      <c r="EN75" s="381"/>
      <c r="EO75" s="381"/>
      <c r="EP75" s="381"/>
      <c r="EQ75" s="381"/>
      <c r="ER75" s="381"/>
      <c r="ES75" s="381"/>
      <c r="ET75" s="381"/>
      <c r="EU75" s="381"/>
      <c r="EV75" s="381"/>
      <c r="EW75" s="381"/>
      <c r="EX75" s="381"/>
      <c r="EY75" s="381"/>
      <c r="EZ75" s="381"/>
      <c r="FA75" s="381"/>
      <c r="FB75" s="381"/>
      <c r="FC75" s="381"/>
      <c r="FD75" s="381"/>
      <c r="FE75" s="381"/>
      <c r="FF75" s="381"/>
      <c r="FG75" s="381"/>
      <c r="FH75" s="381"/>
      <c r="FI75" s="381"/>
      <c r="FJ75" s="381"/>
      <c r="FK75" s="381"/>
      <c r="FL75" s="381"/>
      <c r="FM75" s="381"/>
      <c r="FN75" s="381"/>
      <c r="FO75" s="381"/>
      <c r="FP75" s="381"/>
      <c r="FQ75" s="381"/>
      <c r="FR75" s="381"/>
      <c r="FS75" s="381"/>
      <c r="FT75" s="381"/>
      <c r="FU75" s="381"/>
      <c r="FV75" s="381"/>
      <c r="FW75" s="381"/>
      <c r="FX75" s="381"/>
      <c r="FY75" s="381"/>
      <c r="FZ75" s="381"/>
      <c r="GA75" s="381"/>
      <c r="GB75" s="381"/>
      <c r="GC75" s="381"/>
      <c r="GD75" s="381"/>
      <c r="GE75" s="381"/>
      <c r="GF75" s="381"/>
      <c r="GG75" s="381"/>
      <c r="GH75" s="381"/>
      <c r="GI75" s="381"/>
      <c r="GJ75" s="381"/>
      <c r="GK75" s="381"/>
      <c r="GL75" s="381"/>
      <c r="GM75" s="381"/>
      <c r="GN75" s="381"/>
      <c r="GO75" s="381"/>
      <c r="GP75" s="381"/>
      <c r="GQ75" s="381"/>
      <c r="GR75" s="381"/>
      <c r="GS75" s="381"/>
      <c r="GT75" s="381"/>
      <c r="GU75" s="381"/>
      <c r="GV75" s="381"/>
      <c r="GW75" s="381"/>
      <c r="GX75" s="381"/>
      <c r="GY75" s="381"/>
      <c r="GZ75" s="381"/>
      <c r="HA75" s="381"/>
      <c r="HB75" s="381"/>
      <c r="HC75" s="381"/>
      <c r="HD75" s="381"/>
      <c r="HE75" s="381"/>
      <c r="HF75" s="381"/>
      <c r="HG75" s="381"/>
      <c r="HH75" s="381"/>
      <c r="HI75" s="381"/>
      <c r="HJ75" s="381"/>
      <c r="HK75" s="381"/>
      <c r="HL75" s="381"/>
      <c r="HM75" s="381"/>
      <c r="HN75" s="381"/>
      <c r="HO75" s="381"/>
      <c r="HP75" s="381"/>
      <c r="HQ75" s="381"/>
      <c r="HR75" s="381"/>
      <c r="HS75" s="381"/>
      <c r="HT75" s="381"/>
      <c r="HU75" s="381"/>
      <c r="HV75" s="381"/>
      <c r="HW75" s="381"/>
      <c r="HX75" s="381"/>
      <c r="HY75" s="381"/>
      <c r="HZ75" s="381"/>
      <c r="IA75" s="381"/>
      <c r="IB75" s="381"/>
      <c r="IC75" s="381"/>
      <c r="ID75" s="381"/>
      <c r="IE75" s="381"/>
      <c r="IF75" s="381"/>
      <c r="IG75" s="381"/>
      <c r="IH75" s="381"/>
      <c r="II75" s="381"/>
      <c r="IJ75" s="381"/>
      <c r="IK75" s="381"/>
      <c r="IL75" s="381"/>
      <c r="IM75" s="381"/>
      <c r="IN75" s="381"/>
      <c r="IO75" s="381"/>
      <c r="IP75" s="381"/>
      <c r="IQ75" s="381"/>
      <c r="IR75" s="381"/>
      <c r="IS75" s="381"/>
      <c r="IT75" s="381"/>
      <c r="IU75" s="381"/>
      <c r="IV75" s="381"/>
      <c r="IW75" s="381"/>
      <c r="IX75" s="381"/>
      <c r="IY75" s="381"/>
      <c r="IZ75" s="381"/>
      <c r="JA75" s="381"/>
      <c r="JB75" s="381"/>
      <c r="JC75" s="381"/>
      <c r="JD75" s="381"/>
      <c r="JE75" s="381"/>
      <c r="JF75" s="381"/>
      <c r="JG75" s="381"/>
      <c r="JH75" s="381"/>
      <c r="JI75" s="381"/>
      <c r="JJ75" s="381"/>
      <c r="JK75" s="381"/>
      <c r="JL75" s="380"/>
      <c r="JM75" s="380"/>
      <c r="JN75" s="380"/>
      <c r="JO75" s="380"/>
      <c r="JP75" s="380"/>
      <c r="JQ75" s="380"/>
      <c r="JR75" s="380"/>
      <c r="JS75" s="380"/>
      <c r="JT75" s="380"/>
      <c r="JU75" s="380"/>
      <c r="JV75" s="380"/>
      <c r="JW75" s="380"/>
      <c r="JX75" s="380"/>
      <c r="JY75" s="380"/>
      <c r="JZ75" s="380"/>
      <c r="KA75" s="380"/>
      <c r="KB75" s="380"/>
      <c r="KC75" s="380"/>
      <c r="KD75" s="380"/>
      <c r="KE75" s="380"/>
      <c r="KF75" s="380"/>
      <c r="KG75" s="380"/>
    </row>
    <row r="76" spans="2:293" ht="40.35" customHeight="1">
      <c r="B76" s="387"/>
      <c r="C76" s="387"/>
      <c r="D76" s="387"/>
      <c r="E76" s="387"/>
      <c r="F76" s="387"/>
      <c r="G76" s="387"/>
      <c r="H76" s="387"/>
      <c r="I76" s="387"/>
      <c r="J76" s="387"/>
      <c r="K76" s="387"/>
      <c r="L76" s="387"/>
      <c r="M76" s="387"/>
      <c r="N76" s="387"/>
      <c r="O76" s="387"/>
      <c r="P76" s="381"/>
      <c r="Q76" s="381"/>
      <c r="R76" s="381"/>
      <c r="S76" s="381"/>
      <c r="T76" s="381"/>
      <c r="U76" s="381"/>
      <c r="V76" s="381"/>
      <c r="W76" s="381"/>
      <c r="X76" s="381"/>
      <c r="Y76" s="381"/>
      <c r="Z76" s="381"/>
      <c r="AA76" s="381"/>
      <c r="AB76" s="381"/>
      <c r="AC76" s="381"/>
      <c r="AD76" s="381"/>
      <c r="AE76" s="381"/>
      <c r="AF76" s="381"/>
      <c r="AG76" s="381"/>
      <c r="AH76" s="381"/>
      <c r="AI76" s="381"/>
      <c r="AJ76" s="381"/>
      <c r="AK76" s="381"/>
      <c r="AL76" s="381"/>
      <c r="AM76" s="381"/>
      <c r="AN76" s="381"/>
      <c r="AO76" s="381"/>
      <c r="AP76" s="381"/>
      <c r="AQ76" s="381"/>
      <c r="AR76" s="381"/>
      <c r="AS76" s="381"/>
      <c r="AT76" s="381"/>
      <c r="AU76" s="381"/>
      <c r="AV76" s="381"/>
      <c r="AW76" s="381"/>
      <c r="AX76" s="381"/>
      <c r="AY76" s="381"/>
      <c r="AZ76" s="381"/>
      <c r="BA76" s="381"/>
      <c r="BB76" s="381"/>
      <c r="BC76" s="381"/>
      <c r="BD76" s="381"/>
      <c r="BE76" s="381"/>
      <c r="BF76" s="381"/>
      <c r="BG76" s="381"/>
      <c r="BH76" s="381"/>
      <c r="BI76" s="381"/>
      <c r="BJ76" s="381"/>
      <c r="BK76" s="381"/>
      <c r="BL76" s="381"/>
      <c r="BM76" s="381"/>
      <c r="BN76" s="381"/>
      <c r="BO76" s="381"/>
      <c r="BP76" s="381"/>
      <c r="BQ76" s="381"/>
      <c r="BR76" s="381"/>
      <c r="BS76" s="381"/>
      <c r="BT76" s="381"/>
      <c r="BU76" s="381"/>
      <c r="BV76" s="381"/>
      <c r="BW76" s="381"/>
      <c r="BX76" s="381"/>
      <c r="BY76" s="381"/>
      <c r="BZ76" s="381"/>
      <c r="CA76" s="381"/>
      <c r="CB76" s="381"/>
      <c r="CC76" s="381"/>
      <c r="CD76" s="381"/>
      <c r="CE76" s="381"/>
      <c r="CF76" s="381"/>
      <c r="CG76" s="381"/>
      <c r="CH76" s="381"/>
      <c r="CI76" s="381"/>
      <c r="CJ76" s="381"/>
      <c r="CK76" s="381"/>
      <c r="CL76" s="381"/>
      <c r="CM76" s="381"/>
      <c r="CN76" s="381"/>
      <c r="CO76" s="381"/>
      <c r="CP76" s="381"/>
      <c r="CQ76" s="381"/>
      <c r="CR76" s="381"/>
      <c r="CS76" s="381"/>
      <c r="CT76" s="381"/>
      <c r="CU76" s="381"/>
      <c r="CV76" s="381"/>
      <c r="CW76" s="381"/>
      <c r="CX76" s="381"/>
      <c r="CY76" s="381"/>
      <c r="CZ76" s="381"/>
      <c r="DA76" s="381"/>
      <c r="DB76" s="381"/>
      <c r="DC76" s="381"/>
      <c r="DD76" s="381"/>
      <c r="DE76" s="381"/>
      <c r="DF76" s="381"/>
      <c r="DG76" s="381"/>
      <c r="DH76" s="381"/>
      <c r="DI76" s="381"/>
      <c r="DJ76" s="381"/>
      <c r="DK76" s="381"/>
      <c r="DL76" s="381"/>
      <c r="DM76" s="381"/>
      <c r="DN76" s="381"/>
      <c r="DO76" s="381"/>
      <c r="DP76" s="381"/>
      <c r="DQ76" s="381"/>
      <c r="DR76" s="381"/>
      <c r="DS76" s="381"/>
      <c r="DT76" s="381"/>
      <c r="DU76" s="381"/>
      <c r="DV76" s="381"/>
      <c r="DW76" s="381"/>
      <c r="DX76" s="381"/>
      <c r="DY76" s="381"/>
      <c r="DZ76" s="381"/>
      <c r="EA76" s="381"/>
      <c r="EB76" s="381"/>
      <c r="EC76" s="381"/>
      <c r="ED76" s="381"/>
      <c r="EE76" s="381"/>
      <c r="EF76" s="381"/>
      <c r="EG76" s="381"/>
      <c r="EH76" s="381"/>
      <c r="EI76" s="381"/>
      <c r="EJ76" s="381"/>
      <c r="EK76" s="381"/>
      <c r="EL76" s="381"/>
      <c r="EM76" s="381"/>
      <c r="EN76" s="381"/>
      <c r="EO76" s="381"/>
      <c r="EP76" s="381"/>
      <c r="EQ76" s="381"/>
      <c r="ER76" s="381"/>
      <c r="ES76" s="381"/>
      <c r="ET76" s="381"/>
      <c r="EU76" s="381"/>
      <c r="EV76" s="381"/>
      <c r="EW76" s="381"/>
      <c r="EX76" s="381"/>
      <c r="EY76" s="381"/>
      <c r="EZ76" s="381"/>
      <c r="FA76" s="381"/>
      <c r="FB76" s="381"/>
      <c r="FC76" s="381"/>
      <c r="FD76" s="381"/>
      <c r="FE76" s="381"/>
      <c r="FF76" s="381"/>
      <c r="FG76" s="381"/>
      <c r="FH76" s="381"/>
      <c r="FI76" s="381"/>
      <c r="FJ76" s="381"/>
      <c r="FK76" s="381"/>
      <c r="FL76" s="381"/>
      <c r="FM76" s="381"/>
      <c r="FN76" s="381"/>
      <c r="FO76" s="381"/>
      <c r="FP76" s="381"/>
      <c r="FQ76" s="381"/>
      <c r="FR76" s="381"/>
      <c r="FS76" s="381"/>
      <c r="FT76" s="381"/>
      <c r="FU76" s="381"/>
      <c r="FV76" s="381"/>
      <c r="FW76" s="381"/>
      <c r="FX76" s="381"/>
      <c r="FY76" s="381"/>
      <c r="FZ76" s="381"/>
      <c r="GA76" s="381"/>
      <c r="GB76" s="381"/>
      <c r="GC76" s="381"/>
      <c r="GD76" s="381"/>
      <c r="GE76" s="381"/>
      <c r="GF76" s="381"/>
      <c r="GG76" s="381"/>
      <c r="GH76" s="381"/>
      <c r="GI76" s="381"/>
      <c r="GJ76" s="381"/>
      <c r="GK76" s="381"/>
      <c r="GL76" s="381"/>
      <c r="GM76" s="381"/>
      <c r="GN76" s="381"/>
      <c r="GO76" s="381"/>
      <c r="GP76" s="381"/>
      <c r="GQ76" s="381"/>
      <c r="GR76" s="381"/>
      <c r="GS76" s="381"/>
      <c r="GT76" s="381"/>
      <c r="GU76" s="381"/>
      <c r="GV76" s="381"/>
      <c r="GW76" s="381"/>
      <c r="GX76" s="381"/>
      <c r="GY76" s="381"/>
      <c r="GZ76" s="381"/>
      <c r="HA76" s="381"/>
      <c r="HB76" s="381"/>
      <c r="HC76" s="381"/>
      <c r="HD76" s="381"/>
      <c r="HE76" s="381"/>
      <c r="HF76" s="381"/>
      <c r="HG76" s="381"/>
      <c r="HH76" s="381"/>
      <c r="HI76" s="381"/>
      <c r="HJ76" s="381"/>
      <c r="HK76" s="381"/>
      <c r="HL76" s="381"/>
      <c r="HM76" s="381"/>
      <c r="HN76" s="381"/>
      <c r="HO76" s="381"/>
      <c r="HP76" s="381"/>
      <c r="HQ76" s="381"/>
      <c r="HR76" s="381"/>
      <c r="HS76" s="381"/>
      <c r="HT76" s="381"/>
      <c r="HU76" s="381"/>
      <c r="HV76" s="381"/>
      <c r="HW76" s="381"/>
      <c r="HX76" s="381"/>
      <c r="HY76" s="381"/>
      <c r="HZ76" s="381"/>
      <c r="IA76" s="381"/>
      <c r="IB76" s="381"/>
      <c r="IC76" s="381"/>
      <c r="ID76" s="381"/>
      <c r="IE76" s="381"/>
      <c r="IF76" s="381"/>
      <c r="IG76" s="381"/>
      <c r="IH76" s="381"/>
      <c r="II76" s="381"/>
      <c r="IJ76" s="381"/>
      <c r="IK76" s="381"/>
      <c r="IL76" s="381"/>
      <c r="IM76" s="381"/>
      <c r="IN76" s="381"/>
      <c r="IO76" s="381"/>
      <c r="IP76" s="381"/>
      <c r="IQ76" s="381"/>
      <c r="IR76" s="381"/>
      <c r="IS76" s="381"/>
      <c r="IT76" s="381"/>
      <c r="IU76" s="381"/>
      <c r="IV76" s="381"/>
      <c r="IW76" s="381"/>
      <c r="IX76" s="381"/>
      <c r="IY76" s="381"/>
      <c r="IZ76" s="381"/>
      <c r="JA76" s="381"/>
      <c r="JB76" s="381"/>
      <c r="JC76" s="381"/>
      <c r="JD76" s="381"/>
      <c r="JE76" s="381"/>
      <c r="JF76" s="381"/>
      <c r="JG76" s="381"/>
      <c r="JH76" s="381"/>
      <c r="JI76" s="381"/>
      <c r="JJ76" s="381"/>
      <c r="JK76" s="381"/>
      <c r="JL76" s="380"/>
      <c r="JM76" s="380"/>
      <c r="JN76" s="380"/>
      <c r="JO76" s="380"/>
      <c r="JP76" s="380"/>
      <c r="JQ76" s="380"/>
      <c r="JR76" s="380"/>
      <c r="JS76" s="380"/>
      <c r="JT76" s="380"/>
      <c r="JU76" s="380"/>
      <c r="JV76" s="380"/>
      <c r="JW76" s="380"/>
      <c r="JX76" s="380"/>
      <c r="JY76" s="380"/>
      <c r="JZ76" s="380"/>
      <c r="KA76" s="380"/>
      <c r="KB76" s="380"/>
      <c r="KC76" s="380"/>
      <c r="KD76" s="380"/>
      <c r="KE76" s="380"/>
      <c r="KF76" s="380"/>
      <c r="KG76" s="380"/>
    </row>
    <row r="77" spans="2:293" ht="40.35" customHeight="1">
      <c r="B77" s="387"/>
      <c r="C77" s="387"/>
      <c r="D77" s="387"/>
      <c r="E77" s="387"/>
      <c r="F77" s="387"/>
      <c r="G77" s="387"/>
      <c r="H77" s="387"/>
      <c r="I77" s="387"/>
      <c r="J77" s="387"/>
      <c r="K77" s="387"/>
      <c r="L77" s="387"/>
      <c r="M77" s="387"/>
      <c r="N77" s="387"/>
      <c r="O77" s="387"/>
      <c r="P77" s="381"/>
      <c r="Q77" s="381"/>
      <c r="R77" s="381"/>
      <c r="S77" s="381"/>
      <c r="T77" s="381"/>
      <c r="U77" s="381"/>
      <c r="V77" s="381"/>
      <c r="W77" s="381"/>
      <c r="X77" s="381"/>
      <c r="Y77" s="381"/>
      <c r="Z77" s="381"/>
      <c r="AA77" s="381"/>
      <c r="AB77" s="381"/>
      <c r="AC77" s="381"/>
      <c r="AD77" s="381"/>
      <c r="AE77" s="381"/>
      <c r="AF77" s="381"/>
      <c r="AG77" s="381"/>
      <c r="AH77" s="381"/>
      <c r="AI77" s="381"/>
      <c r="AJ77" s="381"/>
      <c r="AK77" s="381"/>
      <c r="AL77" s="381"/>
      <c r="AM77" s="381"/>
      <c r="AN77" s="381"/>
      <c r="AO77" s="381"/>
      <c r="AP77" s="381"/>
      <c r="AQ77" s="381"/>
      <c r="AR77" s="381"/>
      <c r="AS77" s="381"/>
      <c r="AT77" s="381"/>
      <c r="AU77" s="381"/>
      <c r="AV77" s="381"/>
      <c r="AW77" s="381"/>
      <c r="AX77" s="381"/>
      <c r="AY77" s="381"/>
      <c r="AZ77" s="381"/>
      <c r="BA77" s="381"/>
      <c r="BB77" s="381"/>
      <c r="BC77" s="381"/>
      <c r="BD77" s="381"/>
      <c r="BE77" s="381"/>
      <c r="BF77" s="381"/>
      <c r="BG77" s="381"/>
      <c r="BH77" s="381"/>
      <c r="BI77" s="381"/>
      <c r="BJ77" s="381"/>
      <c r="BK77" s="381"/>
      <c r="BL77" s="381"/>
      <c r="BM77" s="381"/>
      <c r="BN77" s="381"/>
      <c r="BO77" s="381"/>
      <c r="BP77" s="381"/>
      <c r="BQ77" s="381"/>
      <c r="BR77" s="381"/>
      <c r="BS77" s="381"/>
      <c r="BT77" s="381"/>
      <c r="BU77" s="381"/>
      <c r="BV77" s="381"/>
      <c r="BW77" s="381"/>
      <c r="BX77" s="381"/>
      <c r="BY77" s="381"/>
      <c r="BZ77" s="381"/>
      <c r="CA77" s="381"/>
      <c r="CB77" s="381"/>
      <c r="CC77" s="381"/>
      <c r="CD77" s="381"/>
      <c r="CE77" s="381"/>
      <c r="CF77" s="381"/>
      <c r="CG77" s="381"/>
      <c r="CH77" s="381"/>
      <c r="CI77" s="381"/>
      <c r="CJ77" s="381"/>
      <c r="CK77" s="381"/>
      <c r="CL77" s="381"/>
      <c r="CM77" s="381"/>
      <c r="CN77" s="381"/>
      <c r="CO77" s="381"/>
      <c r="CP77" s="381"/>
      <c r="CQ77" s="381"/>
      <c r="CR77" s="381"/>
      <c r="CS77" s="381"/>
      <c r="CT77" s="381"/>
      <c r="CU77" s="381"/>
      <c r="CV77" s="381"/>
      <c r="CW77" s="381"/>
      <c r="CX77" s="381"/>
      <c r="CY77" s="381"/>
      <c r="CZ77" s="381"/>
      <c r="DA77" s="381"/>
      <c r="DB77" s="381"/>
      <c r="DC77" s="381"/>
      <c r="DD77" s="381"/>
      <c r="DE77" s="381"/>
      <c r="DF77" s="381"/>
      <c r="DG77" s="381"/>
      <c r="DH77" s="381"/>
      <c r="DI77" s="381"/>
      <c r="DJ77" s="381"/>
      <c r="DK77" s="381"/>
      <c r="DL77" s="381"/>
      <c r="DM77" s="381"/>
      <c r="DN77" s="381"/>
      <c r="DO77" s="381"/>
      <c r="DP77" s="381"/>
      <c r="DQ77" s="381"/>
      <c r="DR77" s="381"/>
      <c r="DS77" s="381"/>
      <c r="DT77" s="381"/>
      <c r="DU77" s="381"/>
      <c r="DV77" s="381"/>
      <c r="DW77" s="381"/>
      <c r="DX77" s="381"/>
      <c r="DY77" s="381"/>
      <c r="DZ77" s="381"/>
      <c r="EA77" s="381"/>
      <c r="EB77" s="381"/>
      <c r="EC77" s="381"/>
      <c r="ED77" s="381"/>
      <c r="EE77" s="381"/>
      <c r="EF77" s="381"/>
      <c r="EG77" s="381"/>
      <c r="EH77" s="381"/>
      <c r="EI77" s="381"/>
      <c r="EJ77" s="381"/>
      <c r="EK77" s="381"/>
      <c r="EL77" s="381"/>
      <c r="EM77" s="381"/>
      <c r="EN77" s="381"/>
      <c r="EO77" s="381"/>
      <c r="EP77" s="381"/>
      <c r="EQ77" s="381"/>
      <c r="ER77" s="381"/>
      <c r="ES77" s="381"/>
      <c r="ET77" s="381"/>
      <c r="EU77" s="381"/>
      <c r="EV77" s="381"/>
      <c r="EW77" s="381"/>
      <c r="EX77" s="381"/>
      <c r="EY77" s="381"/>
      <c r="EZ77" s="381"/>
      <c r="FA77" s="381"/>
      <c r="FB77" s="381"/>
      <c r="FC77" s="381"/>
      <c r="FD77" s="381"/>
      <c r="FE77" s="381"/>
      <c r="FF77" s="381"/>
      <c r="FG77" s="381"/>
      <c r="FH77" s="381"/>
      <c r="FI77" s="381"/>
      <c r="FJ77" s="381"/>
      <c r="FK77" s="381"/>
      <c r="FL77" s="381"/>
      <c r="FM77" s="381"/>
      <c r="FN77" s="381"/>
      <c r="FO77" s="381"/>
      <c r="FP77" s="381"/>
      <c r="FQ77" s="381"/>
      <c r="FR77" s="381"/>
      <c r="FS77" s="381"/>
      <c r="FT77" s="381"/>
      <c r="FU77" s="381"/>
      <c r="FV77" s="381"/>
      <c r="FW77" s="381"/>
      <c r="FX77" s="381"/>
      <c r="FY77" s="381"/>
      <c r="FZ77" s="381"/>
      <c r="GA77" s="381"/>
      <c r="GB77" s="381"/>
      <c r="GC77" s="381"/>
      <c r="GD77" s="381"/>
      <c r="GE77" s="381"/>
      <c r="GF77" s="381"/>
      <c r="GG77" s="381"/>
      <c r="GH77" s="381"/>
      <c r="GI77" s="381"/>
      <c r="GJ77" s="381"/>
      <c r="GK77" s="381"/>
      <c r="GL77" s="381"/>
      <c r="GM77" s="381"/>
      <c r="GN77" s="381"/>
      <c r="GO77" s="381"/>
      <c r="GP77" s="381"/>
      <c r="GQ77" s="381"/>
      <c r="GR77" s="381"/>
      <c r="GS77" s="381"/>
      <c r="GT77" s="381"/>
      <c r="GU77" s="381"/>
      <c r="GV77" s="381"/>
      <c r="GW77" s="381"/>
      <c r="GX77" s="381"/>
      <c r="GY77" s="381"/>
      <c r="GZ77" s="381"/>
      <c r="HA77" s="381"/>
      <c r="HB77" s="381"/>
      <c r="HC77" s="381"/>
      <c r="HD77" s="381"/>
      <c r="HE77" s="381"/>
      <c r="HF77" s="381"/>
      <c r="HG77" s="381"/>
      <c r="HH77" s="381"/>
      <c r="HI77" s="381"/>
      <c r="HJ77" s="381"/>
      <c r="HK77" s="381"/>
      <c r="HL77" s="381"/>
      <c r="HM77" s="381"/>
      <c r="HN77" s="381"/>
      <c r="HO77" s="381"/>
      <c r="HP77" s="381"/>
      <c r="HQ77" s="381"/>
      <c r="HR77" s="381"/>
      <c r="HS77" s="381"/>
      <c r="HT77" s="381"/>
      <c r="HU77" s="381"/>
      <c r="HV77" s="381"/>
      <c r="HW77" s="381"/>
      <c r="HX77" s="381"/>
      <c r="HY77" s="381"/>
      <c r="HZ77" s="381"/>
      <c r="IA77" s="381"/>
      <c r="IB77" s="381"/>
      <c r="IC77" s="381"/>
      <c r="ID77" s="381"/>
      <c r="IE77" s="381"/>
      <c r="IF77" s="381"/>
      <c r="IG77" s="381"/>
      <c r="IH77" s="381"/>
      <c r="II77" s="381"/>
      <c r="IJ77" s="381"/>
      <c r="IK77" s="381"/>
      <c r="IL77" s="381"/>
      <c r="IM77" s="381"/>
      <c r="IN77" s="381"/>
      <c r="IO77" s="381"/>
      <c r="IP77" s="381"/>
      <c r="IQ77" s="381"/>
      <c r="IR77" s="381"/>
      <c r="IS77" s="381"/>
      <c r="IT77" s="381"/>
      <c r="IU77" s="381"/>
      <c r="IV77" s="381"/>
      <c r="IW77" s="381"/>
      <c r="IX77" s="381"/>
      <c r="IY77" s="381"/>
      <c r="IZ77" s="381"/>
      <c r="JA77" s="381"/>
      <c r="JB77" s="381"/>
      <c r="JC77" s="381"/>
      <c r="JD77" s="381"/>
      <c r="JE77" s="381"/>
      <c r="JF77" s="381"/>
      <c r="JG77" s="381"/>
      <c r="JH77" s="381"/>
      <c r="JI77" s="381"/>
      <c r="JJ77" s="381"/>
      <c r="JK77" s="381"/>
      <c r="JL77" s="380"/>
      <c r="JM77" s="380"/>
      <c r="JN77" s="380"/>
      <c r="JO77" s="380"/>
      <c r="JP77" s="380"/>
      <c r="JQ77" s="380"/>
      <c r="JR77" s="380"/>
      <c r="JS77" s="380"/>
      <c r="JT77" s="380"/>
      <c r="JU77" s="380"/>
      <c r="JV77" s="380"/>
      <c r="JW77" s="380"/>
      <c r="JX77" s="380"/>
      <c r="JY77" s="380"/>
      <c r="JZ77" s="380"/>
      <c r="KA77" s="380"/>
      <c r="KB77" s="380"/>
      <c r="KC77" s="380"/>
      <c r="KD77" s="380"/>
      <c r="KE77" s="380"/>
      <c r="KF77" s="380"/>
      <c r="KG77" s="380"/>
    </row>
    <row r="78" spans="2:293" ht="40.35" customHeight="1">
      <c r="B78" s="387"/>
      <c r="C78" s="387"/>
      <c r="D78" s="387"/>
      <c r="E78" s="387"/>
      <c r="F78" s="387"/>
      <c r="G78" s="387"/>
      <c r="H78" s="387"/>
      <c r="I78" s="387"/>
      <c r="J78" s="387"/>
      <c r="K78" s="387"/>
      <c r="L78" s="387"/>
      <c r="M78" s="387"/>
      <c r="N78" s="387"/>
      <c r="O78" s="387"/>
      <c r="P78" s="381"/>
      <c r="Q78" s="381"/>
      <c r="R78" s="381"/>
      <c r="S78" s="381"/>
      <c r="T78" s="381"/>
      <c r="U78" s="381"/>
      <c r="V78" s="381"/>
      <c r="W78" s="381"/>
      <c r="X78" s="381"/>
      <c r="Y78" s="381"/>
      <c r="Z78" s="381"/>
      <c r="AA78" s="381"/>
      <c r="AB78" s="381"/>
      <c r="AC78" s="381"/>
      <c r="AD78" s="381"/>
      <c r="AE78" s="381"/>
      <c r="AF78" s="381"/>
      <c r="AG78" s="381"/>
      <c r="AH78" s="381"/>
      <c r="AI78" s="381"/>
      <c r="AJ78" s="381"/>
      <c r="AK78" s="381"/>
      <c r="AL78" s="381"/>
      <c r="AM78" s="381"/>
      <c r="AN78" s="381"/>
      <c r="AO78" s="381"/>
      <c r="AP78" s="381"/>
      <c r="AQ78" s="381"/>
      <c r="AR78" s="381"/>
      <c r="AS78" s="381"/>
      <c r="AT78" s="381"/>
      <c r="AU78" s="381"/>
      <c r="AV78" s="381"/>
      <c r="AW78" s="381"/>
      <c r="AX78" s="381"/>
      <c r="AY78" s="381"/>
      <c r="AZ78" s="381"/>
      <c r="BA78" s="381"/>
      <c r="BB78" s="381"/>
      <c r="BC78" s="381"/>
      <c r="BD78" s="381"/>
      <c r="BE78" s="381"/>
      <c r="BF78" s="381"/>
      <c r="BG78" s="381"/>
      <c r="BH78" s="381"/>
      <c r="BI78" s="381"/>
      <c r="BJ78" s="381"/>
      <c r="BK78" s="381"/>
      <c r="BL78" s="381"/>
      <c r="BM78" s="381"/>
      <c r="BN78" s="381"/>
      <c r="BO78" s="381"/>
      <c r="BP78" s="381"/>
      <c r="BQ78" s="381"/>
      <c r="BR78" s="381"/>
      <c r="BS78" s="381"/>
      <c r="BT78" s="381"/>
      <c r="BU78" s="381"/>
      <c r="BV78" s="381"/>
      <c r="BW78" s="381"/>
      <c r="BX78" s="381"/>
      <c r="BY78" s="381"/>
      <c r="BZ78" s="381"/>
      <c r="CA78" s="381"/>
      <c r="CB78" s="381"/>
      <c r="CC78" s="381"/>
      <c r="CD78" s="381"/>
      <c r="CE78" s="381"/>
      <c r="CF78" s="381"/>
      <c r="CG78" s="381"/>
      <c r="CH78" s="381"/>
      <c r="CI78" s="381"/>
      <c r="CJ78" s="381"/>
      <c r="CK78" s="381"/>
      <c r="CL78" s="381"/>
      <c r="CM78" s="381"/>
      <c r="CN78" s="381"/>
      <c r="CO78" s="381"/>
      <c r="CP78" s="381"/>
      <c r="CQ78" s="381"/>
      <c r="CR78" s="381"/>
      <c r="CS78" s="381"/>
      <c r="CT78" s="381"/>
      <c r="CU78" s="381"/>
      <c r="CV78" s="381"/>
      <c r="CW78" s="381"/>
      <c r="CX78" s="381"/>
      <c r="CY78" s="381"/>
      <c r="CZ78" s="381"/>
      <c r="DA78" s="381"/>
      <c r="DB78" s="381"/>
      <c r="DC78" s="381"/>
      <c r="DD78" s="381"/>
      <c r="DE78" s="381"/>
      <c r="DF78" s="381"/>
      <c r="DG78" s="381"/>
      <c r="DH78" s="381"/>
      <c r="DI78" s="381"/>
      <c r="DJ78" s="381"/>
      <c r="DK78" s="381"/>
      <c r="DL78" s="381"/>
      <c r="DM78" s="381"/>
      <c r="DN78" s="381"/>
      <c r="DO78" s="381"/>
      <c r="DP78" s="381"/>
      <c r="DQ78" s="381"/>
      <c r="DR78" s="381"/>
      <c r="DS78" s="381"/>
      <c r="DT78" s="381"/>
      <c r="DU78" s="381"/>
      <c r="DV78" s="381"/>
      <c r="DW78" s="381"/>
      <c r="DX78" s="381"/>
      <c r="DY78" s="381"/>
      <c r="DZ78" s="381"/>
      <c r="EA78" s="381"/>
      <c r="EB78" s="381"/>
      <c r="EC78" s="381"/>
      <c r="ED78" s="381"/>
      <c r="EE78" s="381"/>
      <c r="EF78" s="381"/>
      <c r="EG78" s="381"/>
      <c r="EH78" s="381"/>
      <c r="EI78" s="381"/>
      <c r="EJ78" s="381"/>
      <c r="EK78" s="381"/>
      <c r="EL78" s="381"/>
      <c r="EM78" s="381"/>
      <c r="EN78" s="381"/>
      <c r="EO78" s="381"/>
      <c r="EP78" s="381"/>
      <c r="EQ78" s="381"/>
      <c r="ER78" s="381"/>
      <c r="ES78" s="381"/>
      <c r="ET78" s="381"/>
      <c r="EU78" s="381"/>
      <c r="EV78" s="381"/>
      <c r="EW78" s="381"/>
      <c r="EX78" s="381"/>
      <c r="EY78" s="381"/>
      <c r="EZ78" s="381"/>
      <c r="FA78" s="381"/>
      <c r="FB78" s="381"/>
      <c r="FC78" s="381"/>
      <c r="FD78" s="381"/>
      <c r="FE78" s="381"/>
      <c r="FF78" s="381"/>
      <c r="FG78" s="381"/>
      <c r="FH78" s="381"/>
      <c r="FI78" s="381"/>
      <c r="FJ78" s="381"/>
      <c r="FK78" s="381"/>
      <c r="FL78" s="381"/>
      <c r="FM78" s="381"/>
      <c r="FN78" s="381"/>
      <c r="FO78" s="381"/>
      <c r="FP78" s="381"/>
      <c r="FQ78" s="381"/>
      <c r="FR78" s="381"/>
      <c r="FS78" s="381"/>
      <c r="FT78" s="381"/>
      <c r="FU78" s="381"/>
      <c r="FV78" s="381"/>
      <c r="FW78" s="381"/>
      <c r="FX78" s="381"/>
      <c r="FY78" s="381"/>
      <c r="FZ78" s="381"/>
      <c r="GA78" s="381"/>
      <c r="GB78" s="381"/>
      <c r="GC78" s="381"/>
      <c r="GD78" s="381"/>
      <c r="GE78" s="381"/>
      <c r="GF78" s="381"/>
      <c r="GG78" s="381"/>
      <c r="GH78" s="381"/>
      <c r="GI78" s="381"/>
      <c r="GJ78" s="381"/>
      <c r="GK78" s="381"/>
      <c r="GL78" s="381"/>
      <c r="GM78" s="381"/>
      <c r="GN78" s="381"/>
      <c r="GO78" s="381"/>
      <c r="GP78" s="381"/>
      <c r="GQ78" s="381"/>
      <c r="GR78" s="381"/>
      <c r="GS78" s="381"/>
      <c r="GT78" s="381"/>
      <c r="GU78" s="381"/>
      <c r="GV78" s="381"/>
      <c r="GW78" s="381"/>
      <c r="GX78" s="381"/>
      <c r="GY78" s="381"/>
      <c r="GZ78" s="381"/>
      <c r="HA78" s="381"/>
      <c r="HB78" s="381"/>
      <c r="HC78" s="381"/>
      <c r="HD78" s="381"/>
      <c r="HE78" s="381"/>
      <c r="HF78" s="381"/>
      <c r="HG78" s="381"/>
      <c r="HH78" s="381"/>
      <c r="HI78" s="381"/>
      <c r="HJ78" s="381"/>
      <c r="HK78" s="381"/>
      <c r="HL78" s="381"/>
      <c r="HM78" s="381"/>
      <c r="HN78" s="381"/>
      <c r="HO78" s="381"/>
      <c r="HP78" s="381"/>
      <c r="HQ78" s="381"/>
      <c r="HR78" s="381"/>
      <c r="HS78" s="381"/>
      <c r="HT78" s="381"/>
      <c r="HU78" s="381"/>
      <c r="HV78" s="381"/>
      <c r="HW78" s="381"/>
      <c r="HX78" s="381"/>
      <c r="HY78" s="381"/>
      <c r="HZ78" s="381"/>
      <c r="IA78" s="381"/>
      <c r="IB78" s="381"/>
      <c r="IC78" s="381"/>
      <c r="ID78" s="381"/>
      <c r="IE78" s="381"/>
      <c r="IF78" s="381"/>
      <c r="IG78" s="381"/>
      <c r="IH78" s="381"/>
      <c r="II78" s="381"/>
      <c r="IJ78" s="381"/>
      <c r="IK78" s="381"/>
      <c r="IL78" s="381"/>
      <c r="IM78" s="381"/>
      <c r="IN78" s="381"/>
      <c r="IO78" s="381"/>
      <c r="IP78" s="381"/>
      <c r="IQ78" s="381"/>
      <c r="IR78" s="381"/>
      <c r="IS78" s="381"/>
      <c r="IT78" s="381"/>
      <c r="IU78" s="381"/>
      <c r="IV78" s="381"/>
      <c r="IW78" s="381"/>
      <c r="IX78" s="381"/>
      <c r="IY78" s="381"/>
      <c r="IZ78" s="381"/>
      <c r="JA78" s="381"/>
      <c r="JB78" s="381"/>
      <c r="JC78" s="381"/>
      <c r="JD78" s="381"/>
      <c r="JE78" s="381"/>
      <c r="JF78" s="381"/>
      <c r="JG78" s="381"/>
      <c r="JH78" s="381"/>
      <c r="JI78" s="381"/>
      <c r="JJ78" s="381"/>
      <c r="JK78" s="381"/>
      <c r="JL78" s="380"/>
      <c r="JM78" s="380"/>
      <c r="JN78" s="380"/>
      <c r="JO78" s="380"/>
      <c r="JP78" s="380"/>
      <c r="JQ78" s="380"/>
      <c r="JR78" s="380"/>
      <c r="JS78" s="380"/>
      <c r="JT78" s="380"/>
      <c r="JU78" s="380"/>
      <c r="JV78" s="380"/>
      <c r="JW78" s="380"/>
      <c r="JX78" s="380"/>
      <c r="JY78" s="380"/>
      <c r="JZ78" s="380"/>
      <c r="KA78" s="380"/>
      <c r="KB78" s="380"/>
      <c r="KC78" s="380"/>
      <c r="KD78" s="380"/>
      <c r="KE78" s="380"/>
      <c r="KF78" s="380"/>
      <c r="KG78" s="380"/>
    </row>
    <row r="79" spans="2:293" ht="40.35" customHeight="1">
      <c r="B79" s="387"/>
      <c r="C79" s="387"/>
      <c r="D79" s="387"/>
      <c r="E79" s="387"/>
      <c r="F79" s="387"/>
      <c r="G79" s="387"/>
      <c r="H79" s="387"/>
      <c r="I79" s="387"/>
      <c r="J79" s="387"/>
      <c r="K79" s="387"/>
      <c r="L79" s="387"/>
      <c r="M79" s="387"/>
      <c r="N79" s="387"/>
      <c r="O79" s="387"/>
      <c r="P79" s="381"/>
      <c r="Q79" s="381"/>
      <c r="R79" s="381"/>
      <c r="S79" s="381"/>
      <c r="T79" s="381"/>
      <c r="U79" s="381"/>
      <c r="V79" s="381"/>
      <c r="W79" s="381"/>
      <c r="X79" s="381"/>
      <c r="Y79" s="381"/>
      <c r="Z79" s="381"/>
      <c r="AA79" s="381"/>
      <c r="AB79" s="381"/>
      <c r="AC79" s="381"/>
      <c r="AD79" s="381"/>
      <c r="AE79" s="381"/>
      <c r="AF79" s="381"/>
      <c r="AG79" s="381"/>
      <c r="AH79" s="381"/>
      <c r="AI79" s="381"/>
      <c r="AJ79" s="381"/>
      <c r="AK79" s="381"/>
      <c r="AL79" s="381"/>
      <c r="AM79" s="381"/>
      <c r="AN79" s="381"/>
      <c r="AO79" s="381"/>
      <c r="AP79" s="381"/>
      <c r="AQ79" s="381"/>
      <c r="AR79" s="381"/>
      <c r="AS79" s="381"/>
      <c r="AT79" s="381"/>
      <c r="AU79" s="381"/>
      <c r="AV79" s="381"/>
      <c r="AW79" s="381"/>
      <c r="AX79" s="381"/>
      <c r="AY79" s="381"/>
      <c r="AZ79" s="381"/>
      <c r="BA79" s="381"/>
      <c r="BB79" s="381"/>
      <c r="BC79" s="381"/>
      <c r="BD79" s="381"/>
      <c r="BE79" s="381"/>
      <c r="BF79" s="381"/>
      <c r="BG79" s="381"/>
      <c r="BH79" s="381"/>
      <c r="BI79" s="381"/>
      <c r="BJ79" s="381"/>
      <c r="BK79" s="381"/>
      <c r="BL79" s="381"/>
      <c r="BM79" s="381"/>
      <c r="BN79" s="381"/>
      <c r="BO79" s="381"/>
      <c r="BP79" s="381"/>
      <c r="BQ79" s="381"/>
      <c r="BR79" s="381"/>
      <c r="BS79" s="381"/>
      <c r="BT79" s="381"/>
      <c r="BU79" s="381"/>
      <c r="BV79" s="381"/>
      <c r="BW79" s="381"/>
      <c r="BX79" s="381"/>
      <c r="BY79" s="381"/>
      <c r="BZ79" s="381"/>
      <c r="CA79" s="381"/>
      <c r="CB79" s="381"/>
      <c r="CC79" s="381"/>
      <c r="CD79" s="381"/>
      <c r="CE79" s="381"/>
      <c r="CF79" s="381"/>
      <c r="CG79" s="381"/>
      <c r="CH79" s="381"/>
      <c r="CI79" s="381"/>
      <c r="CJ79" s="381"/>
      <c r="CK79" s="381"/>
      <c r="CL79" s="381"/>
      <c r="CM79" s="381"/>
      <c r="CN79" s="381"/>
      <c r="CO79" s="381"/>
      <c r="CP79" s="381"/>
      <c r="CQ79" s="381"/>
      <c r="CR79" s="381"/>
      <c r="CS79" s="381"/>
      <c r="CT79" s="381"/>
      <c r="CU79" s="381"/>
      <c r="CV79" s="381"/>
      <c r="CW79" s="381"/>
      <c r="CX79" s="381"/>
      <c r="CY79" s="381"/>
      <c r="CZ79" s="381"/>
      <c r="DA79" s="381"/>
      <c r="DB79" s="381"/>
      <c r="DC79" s="381"/>
      <c r="DD79" s="381"/>
      <c r="DE79" s="381"/>
      <c r="DF79" s="381"/>
      <c r="DG79" s="381"/>
      <c r="DH79" s="381"/>
      <c r="DI79" s="381"/>
      <c r="DJ79" s="381"/>
      <c r="DK79" s="381"/>
      <c r="DL79" s="381"/>
      <c r="DM79" s="381"/>
      <c r="DN79" s="381"/>
      <c r="DO79" s="381"/>
      <c r="DP79" s="381"/>
      <c r="DQ79" s="381"/>
      <c r="DR79" s="381"/>
      <c r="DS79" s="381"/>
      <c r="DT79" s="381"/>
      <c r="DU79" s="381"/>
      <c r="DV79" s="381"/>
      <c r="DW79" s="381"/>
      <c r="DX79" s="381"/>
      <c r="DY79" s="381"/>
      <c r="DZ79" s="381"/>
      <c r="EA79" s="381"/>
      <c r="EB79" s="381"/>
      <c r="EC79" s="381"/>
      <c r="ED79" s="381"/>
      <c r="EE79" s="381"/>
      <c r="EF79" s="381"/>
      <c r="EG79" s="381"/>
      <c r="EH79" s="381"/>
      <c r="EI79" s="381"/>
      <c r="EJ79" s="381"/>
      <c r="EK79" s="381"/>
      <c r="EL79" s="381"/>
      <c r="EM79" s="381"/>
      <c r="EN79" s="381"/>
      <c r="EO79" s="381"/>
      <c r="EP79" s="381"/>
      <c r="EQ79" s="381"/>
      <c r="ER79" s="381"/>
      <c r="ES79" s="381"/>
      <c r="ET79" s="381"/>
      <c r="EU79" s="381"/>
      <c r="EV79" s="381"/>
      <c r="EW79" s="381"/>
      <c r="EX79" s="381"/>
      <c r="EY79" s="381"/>
      <c r="EZ79" s="381"/>
      <c r="FA79" s="381"/>
      <c r="FB79" s="381"/>
      <c r="FC79" s="381"/>
      <c r="FD79" s="381"/>
      <c r="FE79" s="381"/>
      <c r="FF79" s="381"/>
      <c r="FG79" s="381"/>
      <c r="FH79" s="381"/>
      <c r="FI79" s="381"/>
      <c r="FJ79" s="381"/>
      <c r="FK79" s="381"/>
      <c r="FL79" s="381"/>
      <c r="FM79" s="381"/>
      <c r="FN79" s="381"/>
      <c r="FO79" s="381"/>
      <c r="FP79" s="381"/>
      <c r="FQ79" s="381"/>
      <c r="FR79" s="381"/>
      <c r="FS79" s="381"/>
      <c r="FT79" s="381"/>
      <c r="FU79" s="381"/>
      <c r="FV79" s="381"/>
      <c r="FW79" s="381"/>
      <c r="FX79" s="381"/>
      <c r="FY79" s="381"/>
      <c r="FZ79" s="381"/>
      <c r="GA79" s="381"/>
      <c r="GB79" s="381"/>
      <c r="GC79" s="381"/>
      <c r="GD79" s="381"/>
      <c r="GE79" s="381"/>
      <c r="GF79" s="381"/>
      <c r="GG79" s="381"/>
      <c r="GH79" s="381"/>
      <c r="GI79" s="381"/>
      <c r="GJ79" s="381"/>
      <c r="GK79" s="381"/>
      <c r="GL79" s="381"/>
      <c r="GM79" s="381"/>
      <c r="GN79" s="381"/>
      <c r="GO79" s="381"/>
      <c r="GP79" s="381"/>
      <c r="GQ79" s="381"/>
      <c r="GR79" s="381"/>
      <c r="GS79" s="381"/>
      <c r="GT79" s="381"/>
      <c r="GU79" s="381"/>
      <c r="GV79" s="381"/>
      <c r="GW79" s="381"/>
      <c r="GX79" s="381"/>
      <c r="GY79" s="381"/>
      <c r="GZ79" s="381"/>
      <c r="HA79" s="381"/>
      <c r="HB79" s="381"/>
      <c r="HC79" s="381"/>
      <c r="HD79" s="381"/>
      <c r="HE79" s="381"/>
      <c r="HF79" s="381"/>
      <c r="HG79" s="381"/>
      <c r="HH79" s="381"/>
      <c r="HI79" s="381"/>
      <c r="HJ79" s="381"/>
      <c r="HK79" s="381"/>
      <c r="HL79" s="381"/>
      <c r="HM79" s="381"/>
      <c r="HN79" s="381"/>
      <c r="HO79" s="381"/>
      <c r="HP79" s="381"/>
      <c r="HQ79" s="381"/>
      <c r="HR79" s="381"/>
      <c r="HS79" s="381"/>
      <c r="HT79" s="381"/>
      <c r="HU79" s="381"/>
      <c r="HV79" s="381"/>
      <c r="HW79" s="381"/>
      <c r="HX79" s="381"/>
      <c r="HY79" s="381"/>
      <c r="HZ79" s="381"/>
      <c r="IA79" s="381"/>
      <c r="IB79" s="381"/>
      <c r="IC79" s="381"/>
      <c r="ID79" s="381"/>
      <c r="IE79" s="381"/>
      <c r="IF79" s="381"/>
      <c r="IG79" s="381"/>
      <c r="IH79" s="381"/>
      <c r="II79" s="381"/>
      <c r="IJ79" s="381"/>
      <c r="IK79" s="381"/>
      <c r="IL79" s="381"/>
      <c r="IM79" s="381"/>
      <c r="IN79" s="381"/>
      <c r="IO79" s="381"/>
      <c r="IP79" s="381"/>
      <c r="IQ79" s="381"/>
      <c r="IR79" s="381"/>
      <c r="IS79" s="381"/>
      <c r="IT79" s="381"/>
      <c r="IU79" s="381"/>
      <c r="IV79" s="381"/>
      <c r="IW79" s="381"/>
      <c r="IX79" s="381"/>
      <c r="IY79" s="381"/>
      <c r="IZ79" s="381"/>
      <c r="JA79" s="381"/>
      <c r="JB79" s="381"/>
      <c r="JC79" s="381"/>
      <c r="JD79" s="381"/>
      <c r="JE79" s="381"/>
      <c r="JF79" s="381"/>
      <c r="JG79" s="381"/>
      <c r="JH79" s="381"/>
      <c r="JI79" s="381"/>
      <c r="JJ79" s="381"/>
      <c r="JK79" s="381"/>
      <c r="JL79" s="380"/>
      <c r="JM79" s="380"/>
      <c r="JN79" s="380"/>
      <c r="JO79" s="380"/>
      <c r="JP79" s="380"/>
      <c r="JQ79" s="380"/>
      <c r="JR79" s="380"/>
      <c r="JS79" s="380"/>
      <c r="JT79" s="380"/>
      <c r="JU79" s="380"/>
      <c r="JV79" s="380"/>
      <c r="JW79" s="380"/>
      <c r="JX79" s="380"/>
      <c r="JY79" s="380"/>
      <c r="JZ79" s="380"/>
      <c r="KA79" s="380"/>
      <c r="KB79" s="380"/>
      <c r="KC79" s="380"/>
      <c r="KD79" s="380"/>
      <c r="KE79" s="380"/>
      <c r="KF79" s="380"/>
      <c r="KG79" s="380"/>
    </row>
    <row r="80" spans="2:293" ht="40.35" customHeight="1">
      <c r="B80" s="387"/>
      <c r="C80" s="387"/>
      <c r="D80" s="387"/>
      <c r="E80" s="387"/>
      <c r="F80" s="387"/>
      <c r="G80" s="387"/>
      <c r="H80" s="387"/>
      <c r="I80" s="387"/>
      <c r="J80" s="387"/>
      <c r="K80" s="387"/>
      <c r="L80" s="387"/>
      <c r="M80" s="387"/>
      <c r="N80" s="387"/>
      <c r="O80" s="387"/>
      <c r="P80" s="381"/>
      <c r="Q80" s="381"/>
      <c r="R80" s="381"/>
      <c r="S80" s="381"/>
      <c r="T80" s="381"/>
      <c r="U80" s="381"/>
      <c r="V80" s="381"/>
      <c r="W80" s="381"/>
      <c r="X80" s="381"/>
      <c r="Y80" s="381"/>
      <c r="Z80" s="381"/>
      <c r="AA80" s="381"/>
      <c r="AB80" s="381"/>
      <c r="AC80" s="381"/>
      <c r="AD80" s="381"/>
      <c r="AE80" s="381"/>
      <c r="AF80" s="381"/>
      <c r="AG80" s="381"/>
      <c r="AH80" s="381"/>
      <c r="AI80" s="381"/>
      <c r="AJ80" s="381"/>
      <c r="AK80" s="381"/>
      <c r="AL80" s="381"/>
      <c r="AM80" s="381"/>
      <c r="AN80" s="381"/>
      <c r="AO80" s="381"/>
      <c r="AP80" s="381"/>
      <c r="AQ80" s="381"/>
      <c r="AR80" s="381"/>
      <c r="AS80" s="381"/>
      <c r="AT80" s="381"/>
      <c r="AU80" s="381"/>
      <c r="AV80" s="381"/>
      <c r="AW80" s="381"/>
      <c r="AX80" s="381"/>
      <c r="AY80" s="381"/>
      <c r="AZ80" s="381"/>
      <c r="BA80" s="381"/>
      <c r="BB80" s="381"/>
      <c r="BC80" s="381"/>
      <c r="BD80" s="381"/>
      <c r="BE80" s="381"/>
      <c r="BF80" s="381"/>
      <c r="BG80" s="381"/>
      <c r="BH80" s="381"/>
      <c r="BI80" s="381"/>
      <c r="BJ80" s="381"/>
      <c r="BK80" s="381"/>
      <c r="BL80" s="381"/>
      <c r="BM80" s="381"/>
      <c r="BN80" s="381"/>
      <c r="BO80" s="381"/>
      <c r="BP80" s="381"/>
      <c r="BQ80" s="381"/>
      <c r="BR80" s="381"/>
      <c r="BS80" s="381"/>
      <c r="BT80" s="381"/>
      <c r="BU80" s="381"/>
      <c r="BV80" s="381"/>
      <c r="BW80" s="381"/>
      <c r="BX80" s="381"/>
      <c r="BY80" s="381"/>
      <c r="BZ80" s="381"/>
      <c r="CA80" s="381"/>
      <c r="CB80" s="381"/>
      <c r="CC80" s="381"/>
      <c r="CD80" s="381"/>
      <c r="CE80" s="381"/>
      <c r="CF80" s="381"/>
      <c r="CG80" s="381"/>
      <c r="CH80" s="381"/>
      <c r="CI80" s="381"/>
      <c r="CJ80" s="381"/>
      <c r="CK80" s="381"/>
      <c r="CL80" s="381"/>
      <c r="CM80" s="381"/>
      <c r="CN80" s="381"/>
      <c r="CO80" s="381"/>
      <c r="CP80" s="381"/>
      <c r="CQ80" s="381"/>
      <c r="CR80" s="381"/>
      <c r="CS80" s="381"/>
      <c r="CT80" s="381"/>
      <c r="CU80" s="381"/>
      <c r="CV80" s="381"/>
      <c r="CW80" s="381"/>
      <c r="CX80" s="381"/>
      <c r="CY80" s="381"/>
      <c r="CZ80" s="381"/>
      <c r="DA80" s="381"/>
      <c r="DB80" s="381"/>
      <c r="DC80" s="381"/>
      <c r="DD80" s="381"/>
      <c r="DE80" s="381"/>
      <c r="DF80" s="381"/>
      <c r="DG80" s="381"/>
      <c r="DH80" s="381"/>
      <c r="DI80" s="381"/>
      <c r="DJ80" s="381"/>
      <c r="DK80" s="381"/>
      <c r="DL80" s="381"/>
      <c r="DM80" s="381"/>
      <c r="DN80" s="381"/>
      <c r="DO80" s="381"/>
      <c r="DP80" s="381"/>
      <c r="DQ80" s="381"/>
      <c r="DR80" s="381"/>
      <c r="DS80" s="381"/>
      <c r="DT80" s="381"/>
      <c r="DU80" s="381"/>
      <c r="DV80" s="381"/>
      <c r="DW80" s="381"/>
      <c r="DX80" s="381"/>
      <c r="DY80" s="381"/>
      <c r="DZ80" s="381"/>
      <c r="EA80" s="381"/>
      <c r="EB80" s="381"/>
      <c r="EC80" s="381"/>
      <c r="ED80" s="381"/>
      <c r="EE80" s="381"/>
      <c r="EF80" s="381"/>
      <c r="EG80" s="381"/>
      <c r="EH80" s="381"/>
      <c r="EI80" s="381"/>
      <c r="EJ80" s="381"/>
      <c r="EK80" s="381"/>
      <c r="EL80" s="381"/>
      <c r="EM80" s="381"/>
      <c r="EN80" s="381"/>
      <c r="EO80" s="381"/>
      <c r="EP80" s="381"/>
      <c r="EQ80" s="381"/>
      <c r="ER80" s="381"/>
      <c r="ES80" s="381"/>
      <c r="ET80" s="381"/>
      <c r="EU80" s="381"/>
      <c r="EV80" s="381"/>
      <c r="EW80" s="381"/>
      <c r="EX80" s="381"/>
      <c r="EY80" s="381"/>
      <c r="EZ80" s="381"/>
      <c r="FA80" s="381"/>
      <c r="FB80" s="381"/>
      <c r="FC80" s="381"/>
      <c r="FD80" s="381"/>
      <c r="FE80" s="381"/>
      <c r="FF80" s="381"/>
      <c r="FG80" s="381"/>
      <c r="FH80" s="381"/>
      <c r="FI80" s="381"/>
      <c r="FJ80" s="381"/>
      <c r="FK80" s="381"/>
      <c r="FL80" s="381"/>
      <c r="FM80" s="381"/>
      <c r="FN80" s="381"/>
      <c r="FO80" s="381"/>
      <c r="FP80" s="381"/>
      <c r="FQ80" s="381"/>
      <c r="FR80" s="381"/>
      <c r="FS80" s="381"/>
      <c r="FT80" s="381"/>
      <c r="FU80" s="381"/>
      <c r="FV80" s="381"/>
      <c r="FW80" s="381"/>
      <c r="FX80" s="381"/>
      <c r="FY80" s="381"/>
      <c r="FZ80" s="381"/>
      <c r="GA80" s="381"/>
      <c r="GB80" s="381"/>
      <c r="GC80" s="381"/>
      <c r="GD80" s="381"/>
      <c r="GE80" s="381"/>
      <c r="GF80" s="381"/>
      <c r="GG80" s="381"/>
      <c r="GH80" s="381"/>
      <c r="GI80" s="381"/>
      <c r="GJ80" s="381"/>
      <c r="GK80" s="381"/>
      <c r="GL80" s="381"/>
      <c r="GM80" s="381"/>
      <c r="GN80" s="381"/>
      <c r="GO80" s="381"/>
      <c r="GP80" s="381"/>
      <c r="GQ80" s="381"/>
      <c r="GR80" s="381"/>
      <c r="GS80" s="381"/>
      <c r="GT80" s="381"/>
      <c r="GU80" s="381"/>
      <c r="GV80" s="381"/>
      <c r="GW80" s="381"/>
      <c r="GX80" s="381"/>
      <c r="GY80" s="381"/>
      <c r="GZ80" s="381"/>
      <c r="HA80" s="381"/>
      <c r="HB80" s="381"/>
      <c r="HC80" s="381"/>
      <c r="HD80" s="381"/>
      <c r="HE80" s="381"/>
      <c r="HF80" s="381"/>
      <c r="HG80" s="381"/>
      <c r="HH80" s="381"/>
      <c r="HI80" s="381"/>
      <c r="HJ80" s="381"/>
      <c r="HK80" s="381"/>
      <c r="HL80" s="381"/>
      <c r="HM80" s="381"/>
      <c r="HN80" s="381"/>
      <c r="HO80" s="381"/>
      <c r="HP80" s="381"/>
      <c r="HQ80" s="381"/>
      <c r="HR80" s="381"/>
      <c r="HS80" s="381"/>
      <c r="HT80" s="381"/>
      <c r="HU80" s="381"/>
      <c r="HV80" s="381"/>
      <c r="HW80" s="381"/>
      <c r="HX80" s="381"/>
      <c r="HY80" s="381"/>
      <c r="HZ80" s="381"/>
      <c r="IA80" s="381"/>
      <c r="IB80" s="381"/>
      <c r="IC80" s="381"/>
      <c r="ID80" s="381"/>
      <c r="IE80" s="381"/>
      <c r="IF80" s="381"/>
      <c r="IG80" s="381"/>
      <c r="IH80" s="381"/>
      <c r="II80" s="381"/>
      <c r="IJ80" s="381"/>
      <c r="IK80" s="381"/>
      <c r="IL80" s="381"/>
      <c r="IM80" s="381"/>
      <c r="IN80" s="381"/>
      <c r="IO80" s="381"/>
      <c r="IP80" s="381"/>
      <c r="IQ80" s="381"/>
      <c r="IR80" s="381"/>
      <c r="IS80" s="381"/>
      <c r="IT80" s="381"/>
      <c r="IU80" s="381"/>
      <c r="IV80" s="381"/>
      <c r="IW80" s="381"/>
      <c r="IX80" s="381"/>
      <c r="IY80" s="381"/>
      <c r="IZ80" s="381"/>
      <c r="JA80" s="381"/>
      <c r="JB80" s="381"/>
      <c r="JC80" s="381"/>
      <c r="JD80" s="381"/>
      <c r="JE80" s="381"/>
      <c r="JF80" s="381"/>
      <c r="JG80" s="381"/>
      <c r="JH80" s="381"/>
      <c r="JI80" s="381"/>
      <c r="JJ80" s="381"/>
      <c r="JK80" s="381"/>
      <c r="JL80" s="380"/>
      <c r="JM80" s="380"/>
      <c r="JN80" s="380"/>
      <c r="JO80" s="380"/>
      <c r="JP80" s="380"/>
      <c r="JQ80" s="380"/>
      <c r="JR80" s="380"/>
      <c r="JS80" s="380"/>
      <c r="JT80" s="380"/>
      <c r="JU80" s="380"/>
      <c r="JV80" s="380"/>
      <c r="JW80" s="380"/>
      <c r="JX80" s="380"/>
      <c r="JY80" s="380"/>
      <c r="JZ80" s="380"/>
      <c r="KA80" s="380"/>
      <c r="KB80" s="380"/>
      <c r="KC80" s="380"/>
      <c r="KD80" s="380"/>
      <c r="KE80" s="380"/>
      <c r="KF80" s="380"/>
      <c r="KG80" s="380"/>
    </row>
    <row r="81" spans="2:293" ht="40.35" customHeight="1">
      <c r="B81" s="387"/>
      <c r="C81" s="387"/>
      <c r="D81" s="387"/>
      <c r="E81" s="387"/>
      <c r="F81" s="387"/>
      <c r="G81" s="387"/>
      <c r="H81" s="387"/>
      <c r="I81" s="387"/>
      <c r="J81" s="387"/>
      <c r="K81" s="387"/>
      <c r="L81" s="387"/>
      <c r="M81" s="387"/>
      <c r="N81" s="387"/>
      <c r="O81" s="387"/>
      <c r="P81" s="381"/>
      <c r="Q81" s="381"/>
      <c r="R81" s="381"/>
      <c r="S81" s="381"/>
      <c r="T81" s="381"/>
      <c r="U81" s="381"/>
      <c r="V81" s="381"/>
      <c r="W81" s="381"/>
      <c r="X81" s="381"/>
      <c r="Y81" s="381"/>
      <c r="Z81" s="381"/>
      <c r="AA81" s="381"/>
      <c r="AB81" s="381"/>
      <c r="AC81" s="381"/>
      <c r="AD81" s="381"/>
      <c r="AE81" s="381"/>
      <c r="AF81" s="381"/>
      <c r="AG81" s="381"/>
      <c r="AH81" s="381"/>
      <c r="AI81" s="381"/>
      <c r="AJ81" s="381"/>
      <c r="AK81" s="381"/>
      <c r="AL81" s="381"/>
      <c r="AM81" s="381"/>
      <c r="AN81" s="381"/>
      <c r="AO81" s="381"/>
      <c r="AP81" s="381"/>
      <c r="AQ81" s="381"/>
      <c r="AR81" s="381"/>
      <c r="AS81" s="381"/>
      <c r="AT81" s="381"/>
      <c r="AU81" s="381"/>
      <c r="AV81" s="381"/>
      <c r="AW81" s="381"/>
      <c r="AX81" s="381"/>
      <c r="AY81" s="381"/>
      <c r="AZ81" s="381"/>
      <c r="BA81" s="381"/>
      <c r="BB81" s="381"/>
      <c r="BC81" s="381"/>
      <c r="BD81" s="381"/>
      <c r="BE81" s="381"/>
      <c r="BF81" s="381"/>
      <c r="BG81" s="381"/>
      <c r="BH81" s="381"/>
      <c r="BI81" s="381"/>
      <c r="BJ81" s="381"/>
      <c r="BK81" s="381"/>
      <c r="BL81" s="381"/>
      <c r="BM81" s="381"/>
      <c r="BN81" s="381"/>
      <c r="BO81" s="381"/>
      <c r="BP81" s="381"/>
      <c r="BQ81" s="381"/>
      <c r="BR81" s="381"/>
      <c r="BS81" s="381"/>
      <c r="BT81" s="381"/>
      <c r="BU81" s="381"/>
      <c r="BV81" s="381"/>
      <c r="BW81" s="381"/>
      <c r="BX81" s="381"/>
      <c r="BY81" s="381"/>
      <c r="BZ81" s="381"/>
      <c r="CA81" s="381"/>
      <c r="CB81" s="381"/>
      <c r="CC81" s="381"/>
      <c r="CD81" s="381"/>
      <c r="CE81" s="381"/>
      <c r="CF81" s="381"/>
      <c r="CG81" s="381"/>
      <c r="CH81" s="381"/>
      <c r="CI81" s="381"/>
      <c r="CJ81" s="381"/>
      <c r="CK81" s="381"/>
      <c r="CL81" s="381"/>
      <c r="CM81" s="381"/>
      <c r="CN81" s="381"/>
      <c r="CO81" s="381"/>
      <c r="CP81" s="381"/>
      <c r="CQ81" s="381"/>
      <c r="CR81" s="381"/>
      <c r="CS81" s="381"/>
      <c r="CT81" s="381"/>
      <c r="CU81" s="381"/>
      <c r="CV81" s="381"/>
      <c r="CW81" s="381"/>
      <c r="CX81" s="381"/>
      <c r="CY81" s="381"/>
      <c r="CZ81" s="381"/>
      <c r="DA81" s="381"/>
      <c r="DB81" s="381"/>
      <c r="DC81" s="381"/>
      <c r="DD81" s="381"/>
      <c r="DE81" s="381"/>
      <c r="DF81" s="381"/>
      <c r="DG81" s="381"/>
      <c r="DH81" s="381"/>
      <c r="DI81" s="381"/>
      <c r="DJ81" s="381"/>
      <c r="DK81" s="381"/>
      <c r="DL81" s="381"/>
      <c r="DM81" s="381"/>
      <c r="DN81" s="381"/>
      <c r="DO81" s="381"/>
      <c r="DP81" s="381"/>
      <c r="DQ81" s="381"/>
      <c r="DR81" s="381"/>
      <c r="DS81" s="381"/>
      <c r="DT81" s="381"/>
      <c r="DU81" s="381"/>
      <c r="DV81" s="381"/>
      <c r="DW81" s="381"/>
      <c r="DX81" s="381"/>
      <c r="DY81" s="381"/>
      <c r="DZ81" s="381"/>
      <c r="EA81" s="381"/>
      <c r="EB81" s="381"/>
      <c r="EC81" s="381"/>
      <c r="ED81" s="381"/>
      <c r="EE81" s="381"/>
      <c r="EF81" s="381"/>
      <c r="EG81" s="381"/>
      <c r="EH81" s="381"/>
      <c r="EI81" s="381"/>
      <c r="EJ81" s="381"/>
      <c r="EK81" s="381"/>
      <c r="EL81" s="381"/>
      <c r="EM81" s="381"/>
      <c r="EN81" s="381"/>
      <c r="EO81" s="381"/>
      <c r="EP81" s="381"/>
      <c r="EQ81" s="381"/>
      <c r="ER81" s="381"/>
      <c r="ES81" s="381"/>
      <c r="ET81" s="381"/>
      <c r="EU81" s="381"/>
      <c r="EV81" s="381"/>
      <c r="EW81" s="381"/>
      <c r="EX81" s="381"/>
      <c r="EY81" s="381"/>
      <c r="EZ81" s="381"/>
      <c r="FA81" s="381"/>
      <c r="FB81" s="381"/>
      <c r="FC81" s="381"/>
      <c r="FD81" s="381"/>
      <c r="FE81" s="381"/>
      <c r="FF81" s="381"/>
      <c r="FG81" s="381"/>
      <c r="FH81" s="381"/>
      <c r="FI81" s="381"/>
      <c r="FJ81" s="381"/>
      <c r="FK81" s="381"/>
      <c r="FL81" s="381"/>
      <c r="FM81" s="381"/>
      <c r="FN81" s="381"/>
      <c r="FO81" s="381"/>
      <c r="FP81" s="381"/>
      <c r="FQ81" s="381"/>
      <c r="FR81" s="381"/>
      <c r="FS81" s="381"/>
      <c r="FT81" s="381"/>
      <c r="FU81" s="381"/>
      <c r="FV81" s="381"/>
      <c r="FW81" s="381"/>
      <c r="FX81" s="381"/>
      <c r="FY81" s="381"/>
      <c r="FZ81" s="381"/>
      <c r="GA81" s="381"/>
      <c r="GB81" s="381"/>
      <c r="GC81" s="381"/>
      <c r="GD81" s="381"/>
      <c r="GE81" s="381"/>
      <c r="GF81" s="381"/>
      <c r="GG81" s="381"/>
      <c r="GH81" s="381"/>
      <c r="GI81" s="381"/>
      <c r="GJ81" s="381"/>
      <c r="GK81" s="381"/>
      <c r="GL81" s="381"/>
      <c r="GM81" s="381"/>
      <c r="GN81" s="381"/>
      <c r="GO81" s="381"/>
      <c r="GP81" s="381"/>
      <c r="GQ81" s="381"/>
      <c r="GR81" s="381"/>
      <c r="GS81" s="381"/>
      <c r="GT81" s="381"/>
      <c r="GU81" s="381"/>
      <c r="GV81" s="381"/>
      <c r="GW81" s="381"/>
      <c r="GX81" s="381"/>
      <c r="GY81" s="381"/>
      <c r="GZ81" s="381"/>
      <c r="HA81" s="381"/>
      <c r="HB81" s="381"/>
      <c r="HC81" s="381"/>
      <c r="HD81" s="381"/>
      <c r="HE81" s="381"/>
      <c r="HF81" s="381"/>
      <c r="HG81" s="381"/>
      <c r="HH81" s="381"/>
      <c r="HI81" s="381"/>
      <c r="HJ81" s="381"/>
      <c r="HK81" s="381"/>
      <c r="HL81" s="381"/>
      <c r="HM81" s="381"/>
      <c r="HN81" s="381"/>
      <c r="HO81" s="381"/>
      <c r="HP81" s="381"/>
      <c r="HQ81" s="381"/>
      <c r="HR81" s="381"/>
      <c r="HS81" s="381"/>
      <c r="HT81" s="381"/>
      <c r="HU81" s="381"/>
      <c r="HV81" s="381"/>
      <c r="HW81" s="381"/>
      <c r="HX81" s="381"/>
      <c r="HY81" s="381"/>
      <c r="HZ81" s="381"/>
      <c r="IA81" s="381"/>
      <c r="IB81" s="381"/>
      <c r="IC81" s="381"/>
      <c r="ID81" s="381"/>
      <c r="IE81" s="381"/>
      <c r="IF81" s="381"/>
      <c r="IG81" s="381"/>
      <c r="IH81" s="381"/>
      <c r="II81" s="381"/>
      <c r="IJ81" s="381"/>
      <c r="IK81" s="381"/>
      <c r="IL81" s="381"/>
      <c r="IM81" s="381"/>
      <c r="IN81" s="381"/>
      <c r="IO81" s="381"/>
      <c r="IP81" s="381"/>
      <c r="IQ81" s="381"/>
      <c r="IR81" s="381"/>
      <c r="IS81" s="381"/>
      <c r="IT81" s="381"/>
      <c r="IU81" s="381"/>
      <c r="IV81" s="381"/>
      <c r="IW81" s="381"/>
      <c r="IX81" s="381"/>
      <c r="IY81" s="381"/>
      <c r="IZ81" s="381"/>
      <c r="JA81" s="381"/>
      <c r="JB81" s="381"/>
      <c r="JC81" s="381"/>
      <c r="JD81" s="381"/>
      <c r="JE81" s="381"/>
      <c r="JF81" s="381"/>
      <c r="JG81" s="381"/>
      <c r="JH81" s="381"/>
      <c r="JI81" s="381"/>
      <c r="JJ81" s="381"/>
      <c r="JK81" s="381"/>
      <c r="JL81" s="380"/>
      <c r="JM81" s="380"/>
      <c r="JN81" s="380"/>
      <c r="JO81" s="380"/>
      <c r="JP81" s="380"/>
      <c r="JQ81" s="380"/>
      <c r="JR81" s="380"/>
      <c r="JS81" s="380"/>
      <c r="JT81" s="380"/>
      <c r="JU81" s="380"/>
      <c r="JV81" s="380"/>
      <c r="JW81" s="380"/>
      <c r="JX81" s="380"/>
      <c r="JY81" s="380"/>
      <c r="JZ81" s="380"/>
      <c r="KA81" s="380"/>
      <c r="KB81" s="380"/>
      <c r="KC81" s="380"/>
      <c r="KD81" s="380"/>
      <c r="KE81" s="380"/>
      <c r="KF81" s="380"/>
      <c r="KG81" s="380"/>
    </row>
    <row r="82" spans="2:293" ht="40.35" customHeight="1">
      <c r="B82" s="387"/>
      <c r="C82" s="387"/>
      <c r="D82" s="387"/>
      <c r="E82" s="387"/>
      <c r="F82" s="387"/>
      <c r="G82" s="387"/>
      <c r="H82" s="387"/>
      <c r="I82" s="387"/>
      <c r="J82" s="387"/>
      <c r="K82" s="387"/>
      <c r="L82" s="387"/>
      <c r="M82" s="387"/>
      <c r="N82" s="387"/>
      <c r="O82" s="387"/>
      <c r="P82" s="381"/>
      <c r="Q82" s="381"/>
      <c r="R82" s="381"/>
      <c r="S82" s="381"/>
      <c r="T82" s="381"/>
      <c r="U82" s="381"/>
      <c r="V82" s="381"/>
      <c r="W82" s="381"/>
      <c r="X82" s="381"/>
      <c r="Y82" s="381"/>
      <c r="Z82" s="381"/>
      <c r="AA82" s="381"/>
      <c r="AB82" s="381"/>
      <c r="AC82" s="381"/>
      <c r="AD82" s="381"/>
      <c r="AE82" s="381"/>
      <c r="AF82" s="381"/>
      <c r="AG82" s="381"/>
      <c r="AH82" s="381"/>
      <c r="AI82" s="381"/>
      <c r="AJ82" s="381"/>
      <c r="AK82" s="381"/>
      <c r="AL82" s="381"/>
      <c r="AM82" s="381"/>
      <c r="AN82" s="381"/>
      <c r="AO82" s="381"/>
      <c r="AP82" s="381"/>
      <c r="AQ82" s="381"/>
      <c r="AR82" s="381"/>
      <c r="AS82" s="381"/>
      <c r="AT82" s="381"/>
      <c r="AU82" s="381"/>
      <c r="AV82" s="381"/>
      <c r="AW82" s="381"/>
      <c r="AX82" s="381"/>
      <c r="AY82" s="381"/>
      <c r="AZ82" s="381"/>
      <c r="BA82" s="381"/>
      <c r="BB82" s="381"/>
      <c r="BC82" s="381"/>
      <c r="BD82" s="381"/>
      <c r="BE82" s="381"/>
      <c r="BF82" s="381"/>
      <c r="BG82" s="381"/>
      <c r="BH82" s="381"/>
      <c r="BI82" s="381"/>
      <c r="BJ82" s="381"/>
      <c r="BK82" s="381"/>
      <c r="BL82" s="381"/>
      <c r="BM82" s="381"/>
      <c r="BN82" s="381"/>
      <c r="BO82" s="381"/>
      <c r="BP82" s="381"/>
      <c r="BQ82" s="381"/>
      <c r="BR82" s="381"/>
      <c r="BS82" s="381"/>
      <c r="BT82" s="381"/>
      <c r="BU82" s="381"/>
      <c r="BV82" s="381"/>
      <c r="BW82" s="381"/>
      <c r="BX82" s="381"/>
      <c r="BY82" s="381"/>
      <c r="BZ82" s="381"/>
      <c r="CA82" s="381"/>
      <c r="CB82" s="381"/>
      <c r="CC82" s="381"/>
      <c r="CD82" s="381"/>
      <c r="CE82" s="381"/>
      <c r="CF82" s="381"/>
      <c r="CG82" s="381"/>
      <c r="CH82" s="381"/>
      <c r="CI82" s="381"/>
      <c r="CJ82" s="381"/>
      <c r="CK82" s="381"/>
      <c r="CL82" s="381"/>
      <c r="CM82" s="381"/>
      <c r="CN82" s="381"/>
      <c r="CO82" s="381"/>
      <c r="CP82" s="381"/>
      <c r="CQ82" s="381"/>
      <c r="CR82" s="381"/>
      <c r="CS82" s="381"/>
      <c r="CT82" s="381"/>
      <c r="CU82" s="381"/>
      <c r="CV82" s="381"/>
      <c r="CW82" s="381"/>
      <c r="CX82" s="381"/>
      <c r="CY82" s="381"/>
      <c r="CZ82" s="381"/>
      <c r="DA82" s="381"/>
      <c r="DB82" s="381"/>
      <c r="DC82" s="381"/>
      <c r="DD82" s="381"/>
      <c r="DE82" s="381"/>
      <c r="DF82" s="381"/>
      <c r="DG82" s="381"/>
      <c r="DH82" s="381"/>
      <c r="DI82" s="381"/>
      <c r="DJ82" s="381"/>
      <c r="DK82" s="381"/>
      <c r="DL82" s="381"/>
      <c r="DM82" s="381"/>
      <c r="DN82" s="381"/>
      <c r="DO82" s="381"/>
      <c r="DP82" s="381"/>
      <c r="DQ82" s="381"/>
      <c r="DR82" s="381"/>
      <c r="DS82" s="381"/>
      <c r="DT82" s="381"/>
      <c r="DU82" s="381"/>
      <c r="DV82" s="381"/>
      <c r="DW82" s="381"/>
      <c r="DX82" s="381"/>
      <c r="DY82" s="381"/>
      <c r="DZ82" s="381"/>
      <c r="EA82" s="381"/>
      <c r="EB82" s="381"/>
      <c r="EC82" s="381"/>
      <c r="ED82" s="381"/>
      <c r="EE82" s="381"/>
      <c r="EF82" s="381"/>
      <c r="EG82" s="381"/>
      <c r="EH82" s="381"/>
      <c r="EI82" s="381"/>
      <c r="EJ82" s="381"/>
      <c r="EK82" s="381"/>
      <c r="EL82" s="381"/>
      <c r="EM82" s="381"/>
      <c r="EN82" s="381"/>
      <c r="EO82" s="381"/>
      <c r="EP82" s="381"/>
      <c r="EQ82" s="381"/>
      <c r="ER82" s="381"/>
      <c r="ES82" s="381"/>
      <c r="ET82" s="381"/>
      <c r="EU82" s="381"/>
      <c r="EV82" s="381"/>
      <c r="EW82" s="381"/>
      <c r="EX82" s="381"/>
      <c r="EY82" s="381"/>
      <c r="EZ82" s="381"/>
      <c r="FA82" s="381"/>
      <c r="FB82" s="381"/>
      <c r="FC82" s="381"/>
      <c r="FD82" s="381"/>
      <c r="FE82" s="381"/>
      <c r="FF82" s="381"/>
      <c r="FG82" s="381"/>
      <c r="FH82" s="381"/>
      <c r="FI82" s="381"/>
      <c r="FJ82" s="381"/>
      <c r="FK82" s="381"/>
      <c r="FL82" s="381"/>
      <c r="FM82" s="381"/>
      <c r="FN82" s="381"/>
      <c r="FO82" s="381"/>
      <c r="FP82" s="381"/>
      <c r="FQ82" s="381"/>
      <c r="FR82" s="381"/>
      <c r="FS82" s="381"/>
      <c r="FT82" s="381"/>
      <c r="FU82" s="381"/>
      <c r="FV82" s="381"/>
      <c r="FW82" s="381"/>
      <c r="FX82" s="381"/>
      <c r="FY82" s="381"/>
      <c r="FZ82" s="381"/>
      <c r="GA82" s="381"/>
      <c r="GB82" s="381"/>
      <c r="GC82" s="381"/>
      <c r="GD82" s="381"/>
      <c r="GE82" s="381"/>
      <c r="GF82" s="381"/>
      <c r="GG82" s="381"/>
      <c r="GH82" s="381"/>
      <c r="GI82" s="381"/>
      <c r="GJ82" s="381"/>
      <c r="GK82" s="381"/>
      <c r="GL82" s="381"/>
      <c r="GM82" s="381"/>
      <c r="GN82" s="381"/>
      <c r="GO82" s="381"/>
      <c r="GP82" s="381"/>
      <c r="GQ82" s="381"/>
      <c r="GR82" s="381"/>
      <c r="GS82" s="381"/>
      <c r="GT82" s="381"/>
      <c r="GU82" s="381"/>
      <c r="GV82" s="381"/>
      <c r="GW82" s="381"/>
      <c r="GX82" s="381"/>
      <c r="GY82" s="381"/>
      <c r="GZ82" s="381"/>
      <c r="HA82" s="381"/>
      <c r="HB82" s="381"/>
      <c r="HC82" s="381"/>
      <c r="HD82" s="381"/>
      <c r="HE82" s="381"/>
      <c r="HF82" s="381"/>
      <c r="HG82" s="381"/>
      <c r="HH82" s="381"/>
      <c r="HI82" s="381"/>
      <c r="HJ82" s="381"/>
      <c r="HK82" s="381"/>
      <c r="HL82" s="381"/>
      <c r="HM82" s="381"/>
      <c r="HN82" s="381"/>
      <c r="HO82" s="381"/>
      <c r="HP82" s="381"/>
      <c r="HQ82" s="381"/>
      <c r="HR82" s="381"/>
      <c r="HS82" s="381"/>
      <c r="HT82" s="381"/>
      <c r="HU82" s="381"/>
      <c r="HV82" s="381"/>
      <c r="HW82" s="381"/>
      <c r="HX82" s="381"/>
      <c r="HY82" s="381"/>
      <c r="HZ82" s="381"/>
      <c r="IA82" s="381"/>
      <c r="IB82" s="381"/>
      <c r="IC82" s="381"/>
      <c r="ID82" s="381"/>
      <c r="IE82" s="381"/>
      <c r="IF82" s="381"/>
      <c r="IG82" s="381"/>
      <c r="IH82" s="381"/>
      <c r="II82" s="381"/>
      <c r="IJ82" s="381"/>
      <c r="IK82" s="381"/>
      <c r="IL82" s="381"/>
      <c r="IM82" s="381"/>
      <c r="IN82" s="381"/>
      <c r="IO82" s="381"/>
      <c r="IP82" s="381"/>
      <c r="IQ82" s="381"/>
      <c r="IR82" s="381"/>
      <c r="IS82" s="381"/>
      <c r="IT82" s="381"/>
      <c r="IU82" s="381"/>
      <c r="IV82" s="381"/>
      <c r="IW82" s="381"/>
      <c r="IX82" s="381"/>
      <c r="IY82" s="381"/>
      <c r="IZ82" s="381"/>
      <c r="JA82" s="381"/>
      <c r="JB82" s="381"/>
      <c r="JC82" s="381"/>
      <c r="JD82" s="381"/>
      <c r="JE82" s="381"/>
      <c r="JF82" s="381"/>
      <c r="JG82" s="381"/>
      <c r="JH82" s="381"/>
      <c r="JI82" s="381"/>
      <c r="JJ82" s="381"/>
      <c r="JK82" s="381"/>
      <c r="JL82" s="380"/>
      <c r="JM82" s="380"/>
      <c r="JN82" s="380"/>
      <c r="JO82" s="380"/>
      <c r="JP82" s="380"/>
      <c r="JQ82" s="380"/>
      <c r="JR82" s="380"/>
      <c r="JS82" s="380"/>
      <c r="JT82" s="380"/>
      <c r="JU82" s="380"/>
      <c r="JV82" s="380"/>
      <c r="JW82" s="380"/>
      <c r="JX82" s="380"/>
      <c r="JY82" s="380"/>
      <c r="JZ82" s="380"/>
      <c r="KA82" s="380"/>
      <c r="KB82" s="380"/>
      <c r="KC82" s="380"/>
      <c r="KD82" s="380"/>
      <c r="KE82" s="380"/>
      <c r="KF82" s="380"/>
      <c r="KG82" s="380"/>
    </row>
    <row r="83" spans="2:293" ht="40.35" customHeight="1">
      <c r="B83" s="387"/>
      <c r="C83" s="387"/>
      <c r="D83" s="387"/>
      <c r="E83" s="387"/>
      <c r="F83" s="387"/>
      <c r="G83" s="387"/>
      <c r="H83" s="387"/>
      <c r="I83" s="387"/>
      <c r="J83" s="387"/>
      <c r="K83" s="387"/>
      <c r="L83" s="387"/>
      <c r="M83" s="387"/>
      <c r="N83" s="387"/>
      <c r="O83" s="387"/>
      <c r="P83" s="381"/>
      <c r="Q83" s="381"/>
      <c r="R83" s="381"/>
      <c r="S83" s="381"/>
      <c r="T83" s="381"/>
      <c r="U83" s="381"/>
      <c r="V83" s="381"/>
      <c r="W83" s="381"/>
      <c r="X83" s="381"/>
      <c r="Y83" s="381"/>
      <c r="Z83" s="381"/>
      <c r="AA83" s="381"/>
      <c r="AB83" s="381"/>
      <c r="AC83" s="381"/>
      <c r="AD83" s="381"/>
      <c r="AE83" s="381"/>
      <c r="AF83" s="381"/>
      <c r="AG83" s="381"/>
      <c r="AH83" s="381"/>
      <c r="AI83" s="381"/>
      <c r="AJ83" s="381"/>
      <c r="AK83" s="381"/>
      <c r="AL83" s="381"/>
      <c r="AM83" s="381"/>
      <c r="AN83" s="381"/>
      <c r="AO83" s="381"/>
      <c r="AP83" s="381"/>
      <c r="AQ83" s="381"/>
      <c r="AR83" s="381"/>
      <c r="AS83" s="381"/>
      <c r="AT83" s="381"/>
      <c r="AU83" s="381"/>
      <c r="AV83" s="381"/>
      <c r="AW83" s="381"/>
      <c r="AX83" s="381"/>
      <c r="AY83" s="381"/>
      <c r="AZ83" s="381"/>
      <c r="BA83" s="381"/>
      <c r="BB83" s="381"/>
      <c r="BC83" s="381"/>
      <c r="BD83" s="381"/>
      <c r="BE83" s="381"/>
      <c r="BF83" s="381"/>
      <c r="BG83" s="381"/>
      <c r="BH83" s="381"/>
      <c r="BI83" s="381"/>
      <c r="BJ83" s="381"/>
      <c r="BK83" s="381"/>
      <c r="BL83" s="381"/>
      <c r="BM83" s="381"/>
      <c r="BN83" s="381"/>
      <c r="BO83" s="381"/>
      <c r="BP83" s="381"/>
      <c r="BQ83" s="381"/>
      <c r="BR83" s="381"/>
      <c r="BS83" s="381"/>
      <c r="BT83" s="381"/>
      <c r="BU83" s="381"/>
      <c r="BV83" s="381"/>
      <c r="BW83" s="381"/>
      <c r="BX83" s="381"/>
      <c r="BY83" s="381"/>
      <c r="BZ83" s="381"/>
      <c r="CA83" s="381"/>
      <c r="CB83" s="381"/>
      <c r="CC83" s="381"/>
      <c r="CD83" s="381"/>
      <c r="CE83" s="381"/>
      <c r="CF83" s="381"/>
      <c r="CG83" s="381"/>
      <c r="CH83" s="381"/>
      <c r="CI83" s="381"/>
      <c r="CJ83" s="381"/>
      <c r="CK83" s="381"/>
      <c r="CL83" s="381"/>
      <c r="CM83" s="381"/>
      <c r="CN83" s="381"/>
      <c r="CO83" s="381"/>
      <c r="CP83" s="381"/>
      <c r="CQ83" s="381"/>
      <c r="CR83" s="381"/>
      <c r="CS83" s="381"/>
      <c r="CT83" s="381"/>
      <c r="CU83" s="381"/>
      <c r="CV83" s="381"/>
      <c r="CW83" s="381"/>
      <c r="CX83" s="381"/>
      <c r="CY83" s="381"/>
      <c r="CZ83" s="381"/>
      <c r="DA83" s="381"/>
      <c r="DB83" s="381"/>
      <c r="DC83" s="381"/>
      <c r="DD83" s="381"/>
      <c r="DE83" s="381"/>
      <c r="DF83" s="381"/>
      <c r="DG83" s="381"/>
      <c r="DH83" s="381"/>
      <c r="DI83" s="381"/>
      <c r="DJ83" s="381"/>
      <c r="DK83" s="381"/>
      <c r="DL83" s="381"/>
      <c r="DM83" s="381"/>
      <c r="DN83" s="381"/>
      <c r="DO83" s="381"/>
      <c r="DP83" s="381"/>
      <c r="DQ83" s="381"/>
      <c r="DR83" s="381"/>
      <c r="DS83" s="381"/>
      <c r="DT83" s="381"/>
      <c r="DU83" s="381"/>
      <c r="DV83" s="381"/>
      <c r="DW83" s="381"/>
      <c r="DX83" s="381"/>
      <c r="DY83" s="381"/>
      <c r="DZ83" s="381"/>
      <c r="EA83" s="381"/>
      <c r="EB83" s="381"/>
      <c r="EC83" s="381"/>
      <c r="ED83" s="381"/>
      <c r="EE83" s="381"/>
      <c r="EF83" s="381"/>
      <c r="EG83" s="381"/>
      <c r="EH83" s="381"/>
      <c r="EI83" s="381"/>
      <c r="EJ83" s="381"/>
      <c r="EK83" s="381"/>
      <c r="EL83" s="381"/>
      <c r="EM83" s="381"/>
      <c r="EN83" s="381"/>
      <c r="EO83" s="381"/>
      <c r="EP83" s="381"/>
      <c r="EQ83" s="381"/>
      <c r="ER83" s="381"/>
      <c r="ES83" s="381"/>
      <c r="ET83" s="381"/>
      <c r="EU83" s="381"/>
      <c r="EV83" s="381"/>
      <c r="EW83" s="381"/>
      <c r="EX83" s="381"/>
      <c r="EY83" s="381"/>
      <c r="EZ83" s="381"/>
      <c r="FA83" s="381"/>
      <c r="FB83" s="381"/>
      <c r="FC83" s="381"/>
      <c r="FD83" s="381"/>
      <c r="FE83" s="381"/>
      <c r="FF83" s="381"/>
      <c r="FG83" s="381"/>
      <c r="FH83" s="381"/>
      <c r="FI83" s="381"/>
      <c r="FJ83" s="381"/>
      <c r="FK83" s="381"/>
      <c r="FL83" s="381"/>
      <c r="FM83" s="381"/>
      <c r="FN83" s="381"/>
      <c r="FO83" s="381"/>
      <c r="FP83" s="381"/>
      <c r="FQ83" s="381"/>
      <c r="FR83" s="381"/>
      <c r="FS83" s="381"/>
      <c r="FT83" s="381"/>
      <c r="FU83" s="381"/>
      <c r="FV83" s="381"/>
      <c r="FW83" s="381"/>
      <c r="FX83" s="381"/>
      <c r="FY83" s="381"/>
      <c r="FZ83" s="381"/>
      <c r="GA83" s="381"/>
      <c r="GB83" s="381"/>
      <c r="GC83" s="381"/>
      <c r="GD83" s="381"/>
      <c r="GE83" s="381"/>
      <c r="GF83" s="381"/>
      <c r="GG83" s="381"/>
      <c r="GH83" s="381"/>
      <c r="GI83" s="381"/>
      <c r="GJ83" s="381"/>
      <c r="GK83" s="381"/>
      <c r="GL83" s="381"/>
      <c r="GM83" s="381"/>
      <c r="GN83" s="381"/>
      <c r="GO83" s="381"/>
      <c r="GP83" s="381"/>
      <c r="GQ83" s="381"/>
      <c r="GR83" s="381"/>
      <c r="GS83" s="381"/>
      <c r="GT83" s="381"/>
      <c r="GU83" s="381"/>
      <c r="GV83" s="381"/>
      <c r="GW83" s="381"/>
      <c r="GX83" s="381"/>
      <c r="GY83" s="381"/>
      <c r="GZ83" s="381"/>
      <c r="HA83" s="381"/>
      <c r="HB83" s="381"/>
      <c r="HC83" s="381"/>
      <c r="HD83" s="381"/>
      <c r="HE83" s="381"/>
      <c r="HF83" s="381"/>
      <c r="HG83" s="381"/>
      <c r="HH83" s="381"/>
      <c r="HI83" s="381"/>
      <c r="HJ83" s="381"/>
      <c r="HK83" s="381"/>
      <c r="HL83" s="381"/>
      <c r="HM83" s="381"/>
      <c r="HN83" s="381"/>
      <c r="HO83" s="381"/>
      <c r="HP83" s="381"/>
      <c r="HQ83" s="381"/>
      <c r="HR83" s="381"/>
      <c r="HS83" s="381"/>
      <c r="HT83" s="381"/>
      <c r="HU83" s="381"/>
      <c r="HV83" s="381"/>
      <c r="HW83" s="381"/>
      <c r="HX83" s="381"/>
      <c r="HY83" s="381"/>
      <c r="HZ83" s="381"/>
      <c r="IA83" s="381"/>
      <c r="IB83" s="381"/>
      <c r="IC83" s="381"/>
      <c r="ID83" s="381"/>
      <c r="IE83" s="381"/>
      <c r="IF83" s="381"/>
      <c r="IG83" s="381"/>
      <c r="IH83" s="381"/>
      <c r="II83" s="381"/>
      <c r="IJ83" s="381"/>
      <c r="IK83" s="381"/>
      <c r="IL83" s="381"/>
      <c r="IM83" s="381"/>
      <c r="IN83" s="381"/>
      <c r="IO83" s="381"/>
      <c r="IP83" s="381"/>
      <c r="IQ83" s="381"/>
      <c r="IR83" s="381"/>
      <c r="IS83" s="381"/>
      <c r="IT83" s="381"/>
      <c r="IU83" s="381"/>
      <c r="IV83" s="381"/>
      <c r="IW83" s="381"/>
      <c r="IX83" s="381"/>
      <c r="IY83" s="381"/>
      <c r="IZ83" s="381"/>
      <c r="JA83" s="381"/>
      <c r="JB83" s="381"/>
      <c r="JC83" s="381"/>
      <c r="JD83" s="381"/>
      <c r="JE83" s="381"/>
      <c r="JF83" s="381"/>
      <c r="JG83" s="381"/>
      <c r="JH83" s="381"/>
      <c r="JI83" s="381"/>
      <c r="JJ83" s="381"/>
      <c r="JK83" s="381"/>
      <c r="JL83" s="380"/>
      <c r="JM83" s="380"/>
      <c r="JN83" s="380"/>
      <c r="JO83" s="380"/>
      <c r="JP83" s="380"/>
      <c r="JQ83" s="380"/>
      <c r="JR83" s="380"/>
      <c r="JS83" s="380"/>
      <c r="JT83" s="380"/>
      <c r="JU83" s="380"/>
      <c r="JV83" s="380"/>
      <c r="JW83" s="380"/>
      <c r="JX83" s="380"/>
      <c r="JY83" s="380"/>
      <c r="JZ83" s="380"/>
      <c r="KA83" s="380"/>
      <c r="KB83" s="380"/>
      <c r="KC83" s="380"/>
      <c r="KD83" s="380"/>
      <c r="KE83" s="380"/>
      <c r="KF83" s="380"/>
      <c r="KG83" s="380"/>
    </row>
    <row r="84" spans="2:293" ht="40.35" customHeight="1">
      <c r="B84" s="387"/>
      <c r="C84" s="387"/>
      <c r="D84" s="387"/>
      <c r="E84" s="387"/>
      <c r="F84" s="387"/>
      <c r="G84" s="387"/>
      <c r="H84" s="387"/>
      <c r="I84" s="387"/>
      <c r="J84" s="387"/>
      <c r="K84" s="387"/>
      <c r="L84" s="387"/>
      <c r="M84" s="387"/>
      <c r="N84" s="387"/>
      <c r="O84" s="387"/>
      <c r="P84" s="381"/>
      <c r="Q84" s="381"/>
      <c r="R84" s="381"/>
      <c r="S84" s="381"/>
      <c r="T84" s="381"/>
      <c r="U84" s="381"/>
      <c r="V84" s="381"/>
      <c r="W84" s="381"/>
      <c r="X84" s="381"/>
      <c r="Y84" s="381"/>
      <c r="Z84" s="381"/>
      <c r="AA84" s="381"/>
      <c r="AB84" s="381"/>
      <c r="AC84" s="381"/>
      <c r="AD84" s="381"/>
      <c r="AE84" s="381"/>
      <c r="AF84" s="381"/>
      <c r="AG84" s="381"/>
      <c r="AH84" s="381"/>
      <c r="AI84" s="381"/>
      <c r="AJ84" s="381"/>
      <c r="AK84" s="381"/>
      <c r="AL84" s="381"/>
      <c r="AM84" s="381"/>
      <c r="AN84" s="381"/>
      <c r="AO84" s="381"/>
      <c r="AP84" s="381"/>
      <c r="AQ84" s="381"/>
      <c r="AR84" s="381"/>
      <c r="AS84" s="381"/>
      <c r="AT84" s="381"/>
      <c r="AU84" s="381"/>
      <c r="AV84" s="381"/>
      <c r="AW84" s="381"/>
      <c r="AX84" s="381"/>
      <c r="AY84" s="381"/>
      <c r="AZ84" s="381"/>
      <c r="BA84" s="381"/>
      <c r="BB84" s="381"/>
      <c r="BC84" s="381"/>
      <c r="BD84" s="381"/>
      <c r="BE84" s="381"/>
      <c r="BF84" s="381"/>
      <c r="BG84" s="381"/>
      <c r="BH84" s="381"/>
      <c r="BI84" s="381"/>
      <c r="BJ84" s="381"/>
      <c r="BK84" s="381"/>
      <c r="BL84" s="381"/>
      <c r="BM84" s="381"/>
      <c r="BN84" s="381"/>
      <c r="BO84" s="381"/>
      <c r="BP84" s="381"/>
      <c r="BQ84" s="381"/>
      <c r="BR84" s="381"/>
      <c r="BS84" s="381"/>
      <c r="BT84" s="381"/>
      <c r="BU84" s="381"/>
      <c r="BV84" s="381"/>
      <c r="BW84" s="381"/>
      <c r="BX84" s="381"/>
      <c r="BY84" s="381"/>
      <c r="BZ84" s="381"/>
      <c r="CA84" s="381"/>
      <c r="CB84" s="381"/>
      <c r="CC84" s="381"/>
      <c r="CD84" s="381"/>
      <c r="CE84" s="381"/>
      <c r="CF84" s="381"/>
      <c r="CG84" s="381"/>
      <c r="CH84" s="381"/>
      <c r="CI84" s="381"/>
      <c r="CJ84" s="381"/>
      <c r="CK84" s="381"/>
      <c r="CL84" s="381"/>
      <c r="CM84" s="381"/>
      <c r="CN84" s="381"/>
      <c r="CO84" s="381"/>
      <c r="CP84" s="381"/>
      <c r="CQ84" s="381"/>
      <c r="CR84" s="381"/>
      <c r="CS84" s="381"/>
      <c r="CT84" s="381"/>
      <c r="CU84" s="381"/>
      <c r="CV84" s="381"/>
      <c r="CW84" s="381"/>
      <c r="CX84" s="381"/>
      <c r="CY84" s="381"/>
      <c r="CZ84" s="381"/>
      <c r="DA84" s="381"/>
      <c r="DB84" s="381"/>
      <c r="DC84" s="381"/>
      <c r="DD84" s="381"/>
      <c r="DE84" s="381"/>
      <c r="DF84" s="381"/>
      <c r="DG84" s="381"/>
      <c r="DH84" s="381"/>
      <c r="DI84" s="381"/>
      <c r="DJ84" s="381"/>
      <c r="DK84" s="381"/>
      <c r="DL84" s="381"/>
      <c r="DM84" s="381"/>
      <c r="DN84" s="381"/>
      <c r="DO84" s="381"/>
      <c r="DP84" s="381"/>
      <c r="DQ84" s="381"/>
      <c r="DR84" s="381"/>
      <c r="DS84" s="381"/>
      <c r="DT84" s="381"/>
      <c r="DU84" s="381"/>
      <c r="DV84" s="381"/>
      <c r="DW84" s="381"/>
      <c r="DX84" s="381"/>
      <c r="DY84" s="381"/>
      <c r="DZ84" s="381"/>
      <c r="EA84" s="381"/>
      <c r="EB84" s="381"/>
      <c r="EC84" s="381"/>
      <c r="ED84" s="381"/>
      <c r="EE84" s="381"/>
      <c r="EF84" s="381"/>
      <c r="EG84" s="381"/>
      <c r="EH84" s="381"/>
      <c r="EI84" s="381"/>
      <c r="EJ84" s="381"/>
      <c r="EK84" s="381"/>
      <c r="EL84" s="381"/>
      <c r="EM84" s="381"/>
      <c r="EN84" s="381"/>
      <c r="EO84" s="381"/>
      <c r="EP84" s="381"/>
      <c r="EQ84" s="381"/>
      <c r="ER84" s="381"/>
      <c r="ES84" s="381"/>
      <c r="ET84" s="381"/>
      <c r="EU84" s="381"/>
      <c r="EV84" s="381"/>
      <c r="EW84" s="381"/>
      <c r="EX84" s="381"/>
      <c r="EY84" s="381"/>
      <c r="EZ84" s="381"/>
      <c r="FA84" s="381"/>
      <c r="FB84" s="381"/>
      <c r="FC84" s="381"/>
      <c r="FD84" s="381"/>
      <c r="FE84" s="381"/>
      <c r="FF84" s="381"/>
      <c r="FG84" s="381"/>
      <c r="FH84" s="381"/>
      <c r="FI84" s="381"/>
      <c r="FJ84" s="381"/>
      <c r="FK84" s="381"/>
      <c r="FL84" s="381"/>
      <c r="FM84" s="381"/>
      <c r="FN84" s="381"/>
      <c r="FO84" s="381"/>
      <c r="FP84" s="381"/>
      <c r="FQ84" s="381"/>
      <c r="FR84" s="381"/>
      <c r="FS84" s="381"/>
      <c r="FT84" s="381"/>
      <c r="FU84" s="381"/>
      <c r="FV84" s="381"/>
      <c r="FW84" s="381"/>
      <c r="FX84" s="381"/>
      <c r="FY84" s="381"/>
      <c r="FZ84" s="381"/>
      <c r="GA84" s="381"/>
      <c r="GB84" s="381"/>
      <c r="GC84" s="381"/>
      <c r="GD84" s="381"/>
      <c r="GE84" s="381"/>
      <c r="GF84" s="381"/>
      <c r="GG84" s="381"/>
      <c r="GH84" s="381"/>
      <c r="GI84" s="381"/>
      <c r="GJ84" s="381"/>
      <c r="GK84" s="381"/>
      <c r="GL84" s="381"/>
      <c r="GM84" s="381"/>
      <c r="GN84" s="381"/>
      <c r="GO84" s="381"/>
      <c r="GP84" s="381"/>
      <c r="GQ84" s="381"/>
      <c r="GR84" s="381"/>
      <c r="GS84" s="381"/>
      <c r="GT84" s="381"/>
      <c r="GU84" s="381"/>
      <c r="GV84" s="381"/>
      <c r="GW84" s="381"/>
      <c r="GX84" s="381"/>
      <c r="GY84" s="381"/>
      <c r="GZ84" s="381"/>
      <c r="HA84" s="381"/>
      <c r="HB84" s="381"/>
      <c r="HC84" s="381"/>
      <c r="HD84" s="381"/>
      <c r="HE84" s="381"/>
      <c r="HF84" s="381"/>
      <c r="HG84" s="381"/>
      <c r="HH84" s="381"/>
      <c r="HI84" s="381"/>
      <c r="HJ84" s="381"/>
      <c r="HK84" s="381"/>
      <c r="HL84" s="381"/>
      <c r="HM84" s="381"/>
      <c r="HN84" s="381"/>
      <c r="HO84" s="381"/>
      <c r="HP84" s="381"/>
      <c r="HQ84" s="381"/>
      <c r="HR84" s="381"/>
      <c r="HS84" s="381"/>
      <c r="HT84" s="381"/>
      <c r="HU84" s="381"/>
      <c r="HV84" s="381"/>
      <c r="HW84" s="381"/>
      <c r="HX84" s="381"/>
      <c r="HY84" s="381"/>
      <c r="HZ84" s="381"/>
      <c r="IA84" s="381"/>
      <c r="IB84" s="381"/>
      <c r="IC84" s="381"/>
      <c r="ID84" s="381"/>
      <c r="IE84" s="381"/>
      <c r="IF84" s="381"/>
      <c r="IG84" s="381"/>
      <c r="IH84" s="381"/>
      <c r="II84" s="381"/>
      <c r="IJ84" s="381"/>
      <c r="IK84" s="381"/>
      <c r="IL84" s="381"/>
      <c r="IM84" s="381"/>
      <c r="IN84" s="381"/>
      <c r="IO84" s="381"/>
      <c r="IP84" s="381"/>
      <c r="IQ84" s="381"/>
      <c r="IR84" s="381"/>
      <c r="IS84" s="381"/>
      <c r="IT84" s="381"/>
      <c r="IU84" s="381"/>
      <c r="IV84" s="381"/>
      <c r="IW84" s="381"/>
      <c r="IX84" s="381"/>
      <c r="IY84" s="381"/>
      <c r="IZ84" s="381"/>
      <c r="JA84" s="381"/>
      <c r="JB84" s="381"/>
      <c r="JC84" s="381"/>
      <c r="JD84" s="381"/>
      <c r="JE84" s="381"/>
      <c r="JF84" s="381"/>
      <c r="JG84" s="381"/>
      <c r="JH84" s="381"/>
      <c r="JI84" s="381"/>
      <c r="JJ84" s="381"/>
      <c r="JK84" s="381"/>
      <c r="JL84" s="380"/>
      <c r="JM84" s="380"/>
      <c r="JN84" s="380"/>
      <c r="JO84" s="380"/>
      <c r="JP84" s="380"/>
      <c r="JQ84" s="380"/>
      <c r="JR84" s="380"/>
      <c r="JS84" s="380"/>
      <c r="JT84" s="380"/>
      <c r="JU84" s="380"/>
      <c r="JV84" s="380"/>
      <c r="JW84" s="380"/>
      <c r="JX84" s="380"/>
      <c r="JY84" s="380"/>
      <c r="JZ84" s="380"/>
      <c r="KA84" s="380"/>
      <c r="KB84" s="380"/>
      <c r="KC84" s="380"/>
      <c r="KD84" s="380"/>
      <c r="KE84" s="380"/>
      <c r="KF84" s="380"/>
      <c r="KG84" s="380"/>
    </row>
    <row r="85" spans="2:293" ht="40.35" customHeight="1">
      <c r="B85" s="387"/>
      <c r="C85" s="387"/>
      <c r="D85" s="387"/>
      <c r="E85" s="387"/>
      <c r="F85" s="387"/>
      <c r="G85" s="387"/>
      <c r="H85" s="387"/>
      <c r="I85" s="387"/>
      <c r="J85" s="387"/>
      <c r="K85" s="387"/>
      <c r="L85" s="387"/>
      <c r="M85" s="387"/>
      <c r="N85" s="387"/>
      <c r="O85" s="387"/>
      <c r="P85" s="381"/>
      <c r="Q85" s="381"/>
      <c r="R85" s="381"/>
      <c r="S85" s="381"/>
      <c r="T85" s="381"/>
      <c r="U85" s="381"/>
      <c r="V85" s="381"/>
      <c r="W85" s="381"/>
      <c r="X85" s="381"/>
      <c r="Y85" s="381"/>
      <c r="Z85" s="381"/>
      <c r="AA85" s="381"/>
      <c r="AB85" s="381"/>
      <c r="AC85" s="381"/>
      <c r="AD85" s="381"/>
      <c r="AE85" s="381"/>
      <c r="AF85" s="381"/>
      <c r="AG85" s="381"/>
      <c r="AH85" s="381"/>
      <c r="AI85" s="381"/>
      <c r="AJ85" s="381"/>
      <c r="AK85" s="381"/>
      <c r="AL85" s="381"/>
      <c r="AM85" s="381"/>
      <c r="AN85" s="381"/>
      <c r="AO85" s="381"/>
      <c r="AP85" s="381"/>
      <c r="AQ85" s="381"/>
      <c r="AR85" s="381"/>
      <c r="AS85" s="381"/>
      <c r="AT85" s="381"/>
      <c r="AU85" s="381"/>
      <c r="AV85" s="381"/>
      <c r="AW85" s="381"/>
      <c r="AX85" s="381"/>
      <c r="AY85" s="381"/>
      <c r="AZ85" s="381"/>
      <c r="BA85" s="381"/>
      <c r="BB85" s="381"/>
      <c r="BC85" s="381"/>
      <c r="BD85" s="381"/>
      <c r="BE85" s="381"/>
      <c r="BF85" s="381"/>
      <c r="BG85" s="381"/>
      <c r="BH85" s="381"/>
      <c r="BI85" s="381"/>
      <c r="BJ85" s="381"/>
      <c r="BK85" s="381"/>
      <c r="BL85" s="381"/>
      <c r="BM85" s="381"/>
      <c r="BN85" s="381"/>
      <c r="BO85" s="381"/>
      <c r="BP85" s="381"/>
      <c r="BQ85" s="381"/>
      <c r="BR85" s="381"/>
      <c r="BS85" s="381"/>
      <c r="BT85" s="381"/>
      <c r="BU85" s="381"/>
      <c r="BV85" s="381"/>
      <c r="BW85" s="381"/>
      <c r="BX85" s="381"/>
      <c r="BY85" s="381"/>
      <c r="BZ85" s="381"/>
      <c r="CA85" s="381"/>
      <c r="CB85" s="381"/>
      <c r="CC85" s="381"/>
      <c r="CD85" s="381"/>
      <c r="CE85" s="381"/>
      <c r="CF85" s="381"/>
      <c r="CG85" s="381"/>
      <c r="CH85" s="381"/>
      <c r="CI85" s="381"/>
      <c r="CJ85" s="381"/>
      <c r="CK85" s="381"/>
      <c r="CL85" s="381"/>
      <c r="CM85" s="381"/>
      <c r="CN85" s="381"/>
      <c r="CO85" s="381"/>
      <c r="CP85" s="381"/>
      <c r="CQ85" s="381"/>
      <c r="CR85" s="381"/>
      <c r="CS85" s="381"/>
      <c r="CT85" s="381"/>
      <c r="CU85" s="381"/>
      <c r="CV85" s="381"/>
      <c r="CW85" s="381"/>
      <c r="CX85" s="381"/>
      <c r="CY85" s="381"/>
      <c r="CZ85" s="381"/>
      <c r="DA85" s="381"/>
      <c r="DB85" s="381"/>
      <c r="DC85" s="381"/>
      <c r="DD85" s="381"/>
      <c r="DE85" s="381"/>
      <c r="DF85" s="381"/>
      <c r="DG85" s="381"/>
      <c r="DH85" s="381"/>
      <c r="DI85" s="381"/>
      <c r="DJ85" s="381"/>
      <c r="DK85" s="381"/>
      <c r="DL85" s="381"/>
      <c r="DM85" s="381"/>
      <c r="DN85" s="381"/>
      <c r="DO85" s="381"/>
      <c r="DP85" s="381"/>
      <c r="DQ85" s="381"/>
      <c r="DR85" s="381"/>
      <c r="DS85" s="381"/>
      <c r="DT85" s="381"/>
      <c r="DU85" s="381"/>
      <c r="DV85" s="381"/>
      <c r="DW85" s="381"/>
      <c r="DX85" s="381"/>
      <c r="DY85" s="381"/>
      <c r="DZ85" s="381"/>
      <c r="EA85" s="381"/>
      <c r="EB85" s="381"/>
      <c r="EC85" s="381"/>
      <c r="ED85" s="381"/>
      <c r="EE85" s="381"/>
      <c r="EF85" s="381"/>
      <c r="EG85" s="381"/>
      <c r="EH85" s="381"/>
      <c r="EI85" s="381"/>
      <c r="EJ85" s="381"/>
      <c r="EK85" s="381"/>
      <c r="EL85" s="381"/>
      <c r="EM85" s="381"/>
      <c r="EN85" s="381"/>
      <c r="EO85" s="381"/>
      <c r="EP85" s="381"/>
      <c r="EQ85" s="381"/>
      <c r="ER85" s="381"/>
      <c r="ES85" s="381"/>
      <c r="ET85" s="381"/>
      <c r="EU85" s="381"/>
      <c r="EV85" s="381"/>
      <c r="EW85" s="381"/>
      <c r="EX85" s="381"/>
      <c r="EY85" s="381"/>
      <c r="EZ85" s="381"/>
      <c r="FA85" s="381"/>
      <c r="FB85" s="381"/>
      <c r="FC85" s="381"/>
      <c r="FD85" s="381"/>
      <c r="FE85" s="381"/>
      <c r="FF85" s="381"/>
      <c r="FG85" s="381"/>
      <c r="FH85" s="381"/>
      <c r="FI85" s="381"/>
      <c r="FJ85" s="381"/>
      <c r="FK85" s="381"/>
      <c r="FL85" s="381"/>
      <c r="FM85" s="381"/>
      <c r="FN85" s="381"/>
      <c r="FO85" s="381"/>
      <c r="FP85" s="381"/>
      <c r="FQ85" s="381"/>
      <c r="FR85" s="381"/>
      <c r="FS85" s="381"/>
      <c r="FT85" s="381"/>
      <c r="FU85" s="381"/>
      <c r="FV85" s="381"/>
      <c r="FW85" s="381"/>
      <c r="FX85" s="381"/>
      <c r="FY85" s="381"/>
      <c r="FZ85" s="381"/>
      <c r="GA85" s="381"/>
      <c r="GB85" s="381"/>
      <c r="GC85" s="381"/>
      <c r="GD85" s="381"/>
      <c r="GE85" s="381"/>
      <c r="GF85" s="381"/>
      <c r="GG85" s="381"/>
      <c r="GH85" s="381"/>
      <c r="GI85" s="381"/>
      <c r="GJ85" s="381"/>
      <c r="GK85" s="381"/>
      <c r="GL85" s="381"/>
      <c r="GM85" s="381"/>
      <c r="GN85" s="381"/>
      <c r="GO85" s="381"/>
      <c r="GP85" s="381"/>
      <c r="GQ85" s="381"/>
      <c r="GR85" s="381"/>
      <c r="GS85" s="381"/>
      <c r="GT85" s="381"/>
      <c r="GU85" s="381"/>
      <c r="GV85" s="381"/>
      <c r="GW85" s="381"/>
      <c r="GX85" s="381"/>
      <c r="GY85" s="381"/>
      <c r="GZ85" s="381"/>
      <c r="HA85" s="381"/>
      <c r="HB85" s="381"/>
      <c r="HC85" s="381"/>
      <c r="HD85" s="381"/>
      <c r="HE85" s="381"/>
      <c r="HF85" s="381"/>
      <c r="HG85" s="381"/>
      <c r="HH85" s="381"/>
      <c r="HI85" s="381"/>
      <c r="HJ85" s="381"/>
      <c r="HK85" s="381"/>
      <c r="HL85" s="381"/>
      <c r="HM85" s="381"/>
      <c r="HN85" s="381"/>
      <c r="HO85" s="381"/>
      <c r="HP85" s="381"/>
      <c r="HQ85" s="381"/>
      <c r="HR85" s="381"/>
      <c r="HS85" s="381"/>
      <c r="HT85" s="381"/>
      <c r="HU85" s="381"/>
      <c r="HV85" s="381"/>
      <c r="HW85" s="381"/>
      <c r="HX85" s="381"/>
      <c r="HY85" s="381"/>
      <c r="HZ85" s="381"/>
      <c r="IA85" s="381"/>
      <c r="IB85" s="381"/>
      <c r="IC85" s="381"/>
      <c r="ID85" s="381"/>
      <c r="IE85" s="381"/>
      <c r="IF85" s="381"/>
      <c r="IG85" s="381"/>
      <c r="IH85" s="381"/>
      <c r="II85" s="381"/>
      <c r="IJ85" s="381"/>
      <c r="IK85" s="381"/>
      <c r="IL85" s="381"/>
      <c r="IM85" s="381"/>
      <c r="IN85" s="381"/>
      <c r="IO85" s="381"/>
      <c r="IP85" s="381"/>
      <c r="IQ85" s="381"/>
      <c r="IR85" s="381"/>
      <c r="IS85" s="381"/>
      <c r="IT85" s="381"/>
      <c r="IU85" s="381"/>
      <c r="IV85" s="381"/>
      <c r="IW85" s="381"/>
      <c r="IX85" s="381"/>
      <c r="IY85" s="381"/>
      <c r="IZ85" s="381"/>
      <c r="JA85" s="381"/>
      <c r="JB85" s="381"/>
      <c r="JC85" s="381"/>
      <c r="JD85" s="381"/>
      <c r="JE85" s="381"/>
      <c r="JF85" s="381"/>
      <c r="JG85" s="381"/>
      <c r="JH85" s="381"/>
      <c r="JI85" s="381"/>
      <c r="JJ85" s="381"/>
      <c r="JK85" s="381"/>
      <c r="JL85" s="380"/>
      <c r="JM85" s="380"/>
      <c r="JN85" s="380"/>
      <c r="JO85" s="380"/>
      <c r="JP85" s="380"/>
      <c r="JQ85" s="380"/>
      <c r="JR85" s="380"/>
      <c r="JS85" s="380"/>
      <c r="JT85" s="380"/>
      <c r="JU85" s="380"/>
      <c r="JV85" s="380"/>
      <c r="JW85" s="380"/>
      <c r="JX85" s="380"/>
      <c r="JY85" s="380"/>
      <c r="JZ85" s="380"/>
      <c r="KA85" s="380"/>
      <c r="KB85" s="380"/>
      <c r="KC85" s="380"/>
      <c r="KD85" s="380"/>
      <c r="KE85" s="380"/>
      <c r="KF85" s="380"/>
      <c r="KG85" s="380"/>
    </row>
    <row r="86" spans="2:293" ht="40.35" customHeight="1">
      <c r="B86" s="387"/>
      <c r="C86" s="387"/>
      <c r="D86" s="387"/>
      <c r="E86" s="387"/>
      <c r="F86" s="387"/>
      <c r="G86" s="387"/>
      <c r="H86" s="387"/>
      <c r="I86" s="387"/>
      <c r="J86" s="387"/>
      <c r="K86" s="387"/>
      <c r="L86" s="387"/>
      <c r="M86" s="387"/>
      <c r="N86" s="387"/>
      <c r="O86" s="387"/>
      <c r="P86" s="381"/>
      <c r="Q86" s="381"/>
      <c r="R86" s="381"/>
      <c r="S86" s="381"/>
      <c r="T86" s="381"/>
      <c r="U86" s="381"/>
      <c r="V86" s="381"/>
      <c r="W86" s="381"/>
      <c r="X86" s="381"/>
      <c r="Y86" s="381"/>
      <c r="Z86" s="381"/>
      <c r="AA86" s="381"/>
      <c r="AB86" s="381"/>
      <c r="AC86" s="381"/>
      <c r="AD86" s="381"/>
      <c r="AE86" s="381"/>
      <c r="AF86" s="381"/>
      <c r="AG86" s="381"/>
      <c r="AH86" s="381"/>
      <c r="AI86" s="381"/>
      <c r="AJ86" s="381"/>
      <c r="AK86" s="381"/>
      <c r="AL86" s="381"/>
      <c r="AM86" s="381"/>
      <c r="AN86" s="381"/>
      <c r="AO86" s="381"/>
      <c r="AP86" s="381"/>
      <c r="AQ86" s="381"/>
      <c r="AR86" s="381"/>
      <c r="AS86" s="381"/>
      <c r="AT86" s="381"/>
      <c r="AU86" s="381"/>
      <c r="AV86" s="381"/>
      <c r="AW86" s="381"/>
      <c r="AX86" s="381"/>
      <c r="AY86" s="381"/>
      <c r="AZ86" s="381"/>
      <c r="BA86" s="381"/>
      <c r="BB86" s="381"/>
      <c r="BC86" s="381"/>
      <c r="BD86" s="381"/>
      <c r="BE86" s="381"/>
      <c r="BF86" s="381"/>
      <c r="BG86" s="381"/>
      <c r="BH86" s="381"/>
      <c r="BI86" s="381"/>
      <c r="BJ86" s="381"/>
      <c r="BK86" s="381"/>
      <c r="BL86" s="381"/>
      <c r="BM86" s="381"/>
      <c r="BN86" s="381"/>
      <c r="BO86" s="381"/>
      <c r="BP86" s="381"/>
      <c r="BQ86" s="381"/>
      <c r="BR86" s="381"/>
      <c r="BS86" s="381"/>
      <c r="BT86" s="381"/>
      <c r="BU86" s="381"/>
      <c r="BV86" s="381"/>
      <c r="BW86" s="381"/>
      <c r="BX86" s="381"/>
      <c r="BY86" s="381"/>
      <c r="BZ86" s="381"/>
      <c r="CA86" s="381"/>
      <c r="CB86" s="381"/>
      <c r="CC86" s="381"/>
      <c r="CD86" s="381"/>
      <c r="CE86" s="381"/>
      <c r="CF86" s="381"/>
      <c r="CG86" s="381"/>
      <c r="CH86" s="381"/>
      <c r="CI86" s="381"/>
      <c r="CJ86" s="381"/>
      <c r="CK86" s="381"/>
      <c r="CL86" s="381"/>
      <c r="CM86" s="381"/>
      <c r="CN86" s="381"/>
      <c r="CO86" s="381"/>
      <c r="CP86" s="381"/>
      <c r="CQ86" s="381"/>
      <c r="CR86" s="381"/>
      <c r="CS86" s="381"/>
      <c r="CT86" s="381"/>
      <c r="CU86" s="381"/>
      <c r="CV86" s="381"/>
      <c r="CW86" s="381"/>
      <c r="CX86" s="381"/>
      <c r="CY86" s="381"/>
      <c r="CZ86" s="381"/>
      <c r="DA86" s="381"/>
      <c r="DB86" s="381"/>
      <c r="DC86" s="381"/>
      <c r="DD86" s="381"/>
      <c r="DE86" s="381"/>
      <c r="DF86" s="381"/>
      <c r="DG86" s="381"/>
      <c r="DH86" s="381"/>
      <c r="DI86" s="381"/>
      <c r="DJ86" s="381"/>
      <c r="DK86" s="381"/>
      <c r="DL86" s="381"/>
      <c r="DM86" s="381"/>
      <c r="DN86" s="381"/>
      <c r="DO86" s="381"/>
      <c r="DP86" s="381"/>
      <c r="DQ86" s="381"/>
      <c r="DR86" s="381"/>
      <c r="DS86" s="381"/>
      <c r="DT86" s="381"/>
      <c r="DU86" s="381"/>
      <c r="DV86" s="381"/>
      <c r="DW86" s="381"/>
      <c r="DX86" s="381"/>
      <c r="DY86" s="381"/>
      <c r="DZ86" s="381"/>
      <c r="EA86" s="381"/>
      <c r="EB86" s="381"/>
      <c r="EC86" s="381"/>
      <c r="ED86" s="381"/>
      <c r="EE86" s="381"/>
      <c r="EF86" s="381"/>
      <c r="EG86" s="381"/>
      <c r="EH86" s="381"/>
      <c r="EI86" s="381"/>
      <c r="EJ86" s="381"/>
      <c r="EK86" s="381"/>
      <c r="EL86" s="381"/>
      <c r="EM86" s="381"/>
      <c r="EN86" s="381"/>
      <c r="EO86" s="381"/>
      <c r="EP86" s="381"/>
      <c r="EQ86" s="381"/>
      <c r="ER86" s="381"/>
      <c r="ES86" s="381"/>
      <c r="ET86" s="381"/>
      <c r="EU86" s="381"/>
      <c r="EV86" s="381"/>
      <c r="EW86" s="381"/>
      <c r="EX86" s="381"/>
      <c r="EY86" s="381"/>
      <c r="EZ86" s="381"/>
      <c r="FA86" s="381"/>
      <c r="FB86" s="381"/>
      <c r="FC86" s="381"/>
      <c r="FD86" s="381"/>
      <c r="FE86" s="381"/>
      <c r="FF86" s="381"/>
      <c r="FG86" s="381"/>
      <c r="FH86" s="381"/>
      <c r="FI86" s="381"/>
      <c r="FJ86" s="381"/>
      <c r="FK86" s="381"/>
      <c r="FL86" s="381"/>
      <c r="FM86" s="381"/>
      <c r="FN86" s="381"/>
      <c r="FO86" s="381"/>
      <c r="FP86" s="381"/>
      <c r="FQ86" s="381"/>
      <c r="FR86" s="381"/>
      <c r="FS86" s="381"/>
      <c r="FT86" s="381"/>
      <c r="FU86" s="381"/>
      <c r="FV86" s="381"/>
      <c r="FW86" s="381"/>
      <c r="FX86" s="381"/>
      <c r="FY86" s="381"/>
      <c r="FZ86" s="381"/>
      <c r="GA86" s="381"/>
      <c r="GB86" s="381"/>
      <c r="GC86" s="381"/>
      <c r="GD86" s="381"/>
      <c r="GE86" s="381"/>
      <c r="GF86" s="381"/>
      <c r="GG86" s="381"/>
      <c r="GH86" s="381"/>
      <c r="GI86" s="381"/>
      <c r="GJ86" s="381"/>
      <c r="GK86" s="381"/>
      <c r="GL86" s="381"/>
      <c r="GM86" s="381"/>
      <c r="GN86" s="381"/>
      <c r="GO86" s="381"/>
      <c r="GP86" s="381"/>
      <c r="GQ86" s="381"/>
      <c r="GR86" s="381"/>
      <c r="GS86" s="381"/>
      <c r="GT86" s="381"/>
      <c r="GU86" s="381"/>
      <c r="GV86" s="381"/>
      <c r="GW86" s="381"/>
      <c r="GX86" s="381"/>
      <c r="GY86" s="381"/>
      <c r="GZ86" s="381"/>
      <c r="HA86" s="381"/>
      <c r="HB86" s="381"/>
      <c r="HC86" s="381"/>
      <c r="HD86" s="381"/>
      <c r="HE86" s="381"/>
      <c r="HF86" s="381"/>
      <c r="HG86" s="381"/>
      <c r="HH86" s="381"/>
      <c r="HI86" s="381"/>
      <c r="HJ86" s="381"/>
      <c r="HK86" s="381"/>
      <c r="HL86" s="381"/>
      <c r="HM86" s="381"/>
      <c r="HN86" s="381"/>
      <c r="HO86" s="381"/>
      <c r="HP86" s="381"/>
      <c r="HQ86" s="381"/>
      <c r="HR86" s="381"/>
      <c r="HS86" s="381"/>
      <c r="HT86" s="381"/>
      <c r="HU86" s="381"/>
      <c r="HV86" s="381"/>
      <c r="HW86" s="381"/>
      <c r="HX86" s="381"/>
      <c r="HY86" s="381"/>
      <c r="HZ86" s="381"/>
      <c r="IA86" s="381"/>
      <c r="IB86" s="381"/>
      <c r="IC86" s="381"/>
      <c r="ID86" s="381"/>
      <c r="IE86" s="381"/>
      <c r="IF86" s="381"/>
      <c r="IG86" s="381"/>
      <c r="IH86" s="381"/>
      <c r="II86" s="381"/>
      <c r="IJ86" s="381"/>
      <c r="IK86" s="381"/>
      <c r="IL86" s="381"/>
      <c r="IM86" s="381"/>
      <c r="IN86" s="381"/>
      <c r="IO86" s="381"/>
      <c r="IP86" s="381"/>
      <c r="IQ86" s="381"/>
      <c r="IR86" s="381"/>
      <c r="IS86" s="381"/>
      <c r="IT86" s="381"/>
      <c r="IU86" s="381"/>
      <c r="IV86" s="381"/>
      <c r="IW86" s="381"/>
      <c r="IX86" s="381"/>
      <c r="IY86" s="381"/>
      <c r="IZ86" s="381"/>
      <c r="JA86" s="381"/>
      <c r="JB86" s="381"/>
      <c r="JC86" s="381"/>
      <c r="JD86" s="381"/>
      <c r="JE86" s="381"/>
      <c r="JF86" s="381"/>
      <c r="JG86" s="381"/>
      <c r="JH86" s="381"/>
      <c r="JI86" s="381"/>
      <c r="JJ86" s="381"/>
      <c r="JK86" s="381"/>
      <c r="JL86" s="380"/>
      <c r="JM86" s="380"/>
      <c r="JN86" s="380"/>
      <c r="JO86" s="380"/>
      <c r="JP86" s="380"/>
      <c r="JQ86" s="380"/>
      <c r="JR86" s="380"/>
      <c r="JS86" s="380"/>
      <c r="JT86" s="380"/>
      <c r="JU86" s="380"/>
      <c r="JV86" s="380"/>
      <c r="JW86" s="380"/>
      <c r="JX86" s="380"/>
      <c r="JY86" s="380"/>
      <c r="JZ86" s="380"/>
      <c r="KA86" s="380"/>
      <c r="KB86" s="380"/>
      <c r="KC86" s="380"/>
      <c r="KD86" s="380"/>
      <c r="KE86" s="380"/>
      <c r="KF86" s="380"/>
      <c r="KG86" s="380"/>
    </row>
    <row r="87" spans="2:293" ht="40.35" customHeight="1">
      <c r="B87" s="387"/>
      <c r="C87" s="387"/>
      <c r="D87" s="387"/>
      <c r="E87" s="387"/>
      <c r="F87" s="387"/>
      <c r="G87" s="387"/>
      <c r="H87" s="387"/>
      <c r="I87" s="387"/>
      <c r="J87" s="387"/>
      <c r="K87" s="387"/>
      <c r="L87" s="387"/>
      <c r="M87" s="387"/>
      <c r="N87" s="387"/>
      <c r="O87" s="387"/>
      <c r="P87" s="381"/>
      <c r="Q87" s="381"/>
      <c r="R87" s="381"/>
      <c r="S87" s="381"/>
      <c r="T87" s="381"/>
      <c r="U87" s="381"/>
      <c r="V87" s="381"/>
      <c r="W87" s="381"/>
      <c r="X87" s="381"/>
      <c r="Y87" s="381"/>
      <c r="Z87" s="381"/>
      <c r="AA87" s="381"/>
      <c r="AB87" s="381"/>
      <c r="AC87" s="381"/>
      <c r="AD87" s="381"/>
      <c r="AE87" s="381"/>
      <c r="AF87" s="381"/>
      <c r="AG87" s="381"/>
      <c r="AH87" s="381"/>
      <c r="AI87" s="381"/>
      <c r="AJ87" s="381"/>
      <c r="AK87" s="381"/>
      <c r="AL87" s="381"/>
      <c r="AM87" s="381"/>
      <c r="AN87" s="381"/>
      <c r="AO87" s="381"/>
      <c r="AP87" s="381"/>
      <c r="AQ87" s="381"/>
      <c r="AR87" s="381"/>
      <c r="AS87" s="381"/>
      <c r="AT87" s="381"/>
      <c r="AU87" s="381"/>
      <c r="AV87" s="381"/>
      <c r="AW87" s="381"/>
      <c r="AX87" s="381"/>
      <c r="AY87" s="381"/>
      <c r="AZ87" s="381"/>
      <c r="BA87" s="381"/>
      <c r="BB87" s="381"/>
      <c r="BC87" s="381"/>
      <c r="BD87" s="381"/>
      <c r="BE87" s="381"/>
      <c r="BF87" s="381"/>
      <c r="BG87" s="381"/>
      <c r="BH87" s="381"/>
      <c r="BI87" s="381"/>
      <c r="BJ87" s="381"/>
      <c r="BK87" s="381"/>
      <c r="BL87" s="381"/>
      <c r="BM87" s="381"/>
      <c r="BN87" s="381"/>
      <c r="BO87" s="381"/>
      <c r="BP87" s="381"/>
      <c r="BQ87" s="381"/>
      <c r="BR87" s="381"/>
      <c r="BS87" s="381"/>
      <c r="BT87" s="381"/>
      <c r="BU87" s="381"/>
      <c r="BV87" s="381"/>
      <c r="BW87" s="381"/>
      <c r="BX87" s="381"/>
      <c r="BY87" s="381"/>
      <c r="BZ87" s="381"/>
      <c r="CA87" s="381"/>
      <c r="CB87" s="381"/>
      <c r="CC87" s="381"/>
      <c r="CD87" s="381"/>
      <c r="CE87" s="381"/>
      <c r="CF87" s="381"/>
      <c r="CG87" s="381"/>
      <c r="CH87" s="381"/>
      <c r="CI87" s="381"/>
      <c r="CJ87" s="381"/>
      <c r="CK87" s="381"/>
      <c r="CL87" s="381"/>
      <c r="CM87" s="381"/>
      <c r="CN87" s="381"/>
      <c r="CO87" s="381"/>
      <c r="CP87" s="381"/>
      <c r="CQ87" s="381"/>
      <c r="CR87" s="381"/>
      <c r="CS87" s="381"/>
      <c r="CT87" s="381"/>
      <c r="CU87" s="381"/>
      <c r="CV87" s="381"/>
      <c r="CW87" s="381"/>
      <c r="CX87" s="381"/>
      <c r="CY87" s="381"/>
      <c r="CZ87" s="381"/>
      <c r="DA87" s="381"/>
      <c r="DB87" s="381"/>
      <c r="DC87" s="381"/>
      <c r="DD87" s="381"/>
      <c r="DE87" s="381"/>
      <c r="DF87" s="381"/>
      <c r="DG87" s="381"/>
      <c r="DH87" s="381"/>
      <c r="DI87" s="381"/>
      <c r="DJ87" s="381"/>
      <c r="DK87" s="381"/>
      <c r="DL87" s="381"/>
      <c r="DM87" s="381"/>
      <c r="DN87" s="381"/>
      <c r="DO87" s="381"/>
      <c r="DP87" s="381"/>
      <c r="DQ87" s="381"/>
      <c r="DR87" s="381"/>
      <c r="DS87" s="381"/>
      <c r="DT87" s="381"/>
      <c r="DU87" s="381"/>
      <c r="DV87" s="381"/>
      <c r="DW87" s="381"/>
      <c r="DX87" s="381"/>
      <c r="DY87" s="381"/>
      <c r="DZ87" s="381"/>
      <c r="EA87" s="381"/>
      <c r="EB87" s="381"/>
      <c r="EC87" s="381"/>
      <c r="ED87" s="381"/>
      <c r="EE87" s="381"/>
      <c r="EF87" s="381"/>
      <c r="EG87" s="381"/>
      <c r="EH87" s="381"/>
      <c r="EI87" s="381"/>
      <c r="EJ87" s="381"/>
      <c r="EK87" s="381"/>
      <c r="EL87" s="381"/>
      <c r="EM87" s="381"/>
      <c r="EN87" s="381"/>
      <c r="EO87" s="381"/>
      <c r="EP87" s="381"/>
      <c r="EQ87" s="381"/>
      <c r="ER87" s="381"/>
      <c r="ES87" s="381"/>
      <c r="ET87" s="381"/>
      <c r="EU87" s="381"/>
      <c r="EV87" s="381"/>
      <c r="EW87" s="381"/>
      <c r="EX87" s="381"/>
      <c r="EY87" s="381"/>
      <c r="EZ87" s="381"/>
      <c r="FA87" s="381"/>
      <c r="FB87" s="381"/>
      <c r="FC87" s="381"/>
      <c r="FD87" s="381"/>
      <c r="FE87" s="381"/>
      <c r="FF87" s="381"/>
      <c r="FG87" s="381"/>
      <c r="FH87" s="381"/>
      <c r="FI87" s="381"/>
      <c r="FJ87" s="381"/>
      <c r="FK87" s="381"/>
      <c r="FL87" s="381"/>
      <c r="FM87" s="381"/>
      <c r="FN87" s="381"/>
      <c r="FO87" s="381"/>
      <c r="FP87" s="381"/>
      <c r="FQ87" s="381"/>
      <c r="FR87" s="381"/>
      <c r="FS87" s="381"/>
      <c r="FT87" s="381"/>
      <c r="FU87" s="381"/>
      <c r="FV87" s="381"/>
      <c r="FW87" s="381"/>
      <c r="FX87" s="381"/>
      <c r="FY87" s="381"/>
      <c r="FZ87" s="381"/>
      <c r="GA87" s="381"/>
      <c r="GB87" s="381"/>
      <c r="GC87" s="381"/>
      <c r="GD87" s="381"/>
      <c r="GE87" s="381"/>
      <c r="GF87" s="381"/>
      <c r="GG87" s="381"/>
      <c r="GH87" s="381"/>
      <c r="GI87" s="381"/>
      <c r="GJ87" s="381"/>
      <c r="GK87" s="381"/>
      <c r="GL87" s="381"/>
      <c r="GM87" s="381"/>
      <c r="GN87" s="381"/>
      <c r="GO87" s="381"/>
      <c r="GP87" s="381"/>
      <c r="GQ87" s="381"/>
      <c r="GR87" s="381"/>
      <c r="GS87" s="381"/>
      <c r="GT87" s="381"/>
      <c r="GU87" s="381"/>
      <c r="GV87" s="381"/>
      <c r="GW87" s="381"/>
      <c r="GX87" s="381"/>
      <c r="GY87" s="381"/>
      <c r="GZ87" s="381"/>
      <c r="HA87" s="381"/>
      <c r="HB87" s="381"/>
      <c r="HC87" s="381"/>
      <c r="HD87" s="381"/>
      <c r="HE87" s="381"/>
      <c r="HF87" s="381"/>
      <c r="HG87" s="381"/>
      <c r="HH87" s="381"/>
      <c r="HI87" s="381"/>
      <c r="HJ87" s="381"/>
      <c r="HK87" s="381"/>
      <c r="HL87" s="381"/>
      <c r="HM87" s="381"/>
      <c r="HN87" s="381"/>
      <c r="HO87" s="381"/>
      <c r="HP87" s="381"/>
      <c r="HQ87" s="381"/>
      <c r="HR87" s="381"/>
      <c r="HS87" s="381"/>
      <c r="HT87" s="381"/>
      <c r="HU87" s="381"/>
      <c r="HV87" s="381"/>
      <c r="HW87" s="381"/>
      <c r="HX87" s="381"/>
      <c r="HY87" s="381"/>
      <c r="HZ87" s="381"/>
      <c r="IA87" s="381"/>
      <c r="IB87" s="381"/>
      <c r="IC87" s="381"/>
      <c r="ID87" s="381"/>
      <c r="IE87" s="381"/>
      <c r="IF87" s="381"/>
      <c r="IG87" s="381"/>
      <c r="IH87" s="381"/>
      <c r="II87" s="381"/>
      <c r="IJ87" s="381"/>
      <c r="IK87" s="381"/>
      <c r="IL87" s="381"/>
      <c r="IM87" s="381"/>
      <c r="IN87" s="381"/>
      <c r="IO87" s="381"/>
      <c r="IP87" s="381"/>
      <c r="IQ87" s="381"/>
      <c r="IR87" s="381"/>
      <c r="IS87" s="381"/>
      <c r="IT87" s="381"/>
      <c r="IU87" s="381"/>
      <c r="IV87" s="381"/>
      <c r="IW87" s="381"/>
      <c r="IX87" s="381"/>
      <c r="IY87" s="381"/>
      <c r="IZ87" s="381"/>
      <c r="JA87" s="381"/>
      <c r="JB87" s="381"/>
      <c r="JC87" s="381"/>
      <c r="JD87" s="381"/>
      <c r="JE87" s="381"/>
      <c r="JF87" s="381"/>
      <c r="JG87" s="381"/>
      <c r="JH87" s="381"/>
      <c r="JI87" s="381"/>
      <c r="JJ87" s="381"/>
      <c r="JK87" s="381"/>
      <c r="JL87" s="380"/>
      <c r="JM87" s="380"/>
      <c r="JN87" s="380"/>
      <c r="JO87" s="380"/>
      <c r="JP87" s="380"/>
      <c r="JQ87" s="380"/>
      <c r="JR87" s="380"/>
      <c r="JS87" s="380"/>
      <c r="JT87" s="380"/>
      <c r="JU87" s="380"/>
      <c r="JV87" s="380"/>
      <c r="JW87" s="380"/>
      <c r="JX87" s="380"/>
      <c r="JY87" s="380"/>
      <c r="JZ87" s="380"/>
      <c r="KA87" s="380"/>
      <c r="KB87" s="380"/>
      <c r="KC87" s="380"/>
      <c r="KD87" s="380"/>
      <c r="KE87" s="380"/>
      <c r="KF87" s="380"/>
      <c r="KG87" s="380"/>
    </row>
    <row r="88" spans="2:293" ht="40.35" customHeight="1">
      <c r="B88" s="387"/>
      <c r="C88" s="387"/>
      <c r="D88" s="387"/>
      <c r="E88" s="387"/>
      <c r="F88" s="387"/>
      <c r="G88" s="387"/>
      <c r="H88" s="387"/>
      <c r="I88" s="387"/>
      <c r="J88" s="387"/>
      <c r="K88" s="387"/>
      <c r="L88" s="387"/>
      <c r="M88" s="387"/>
      <c r="N88" s="387"/>
      <c r="O88" s="387"/>
      <c r="P88" s="381"/>
      <c r="Q88" s="381"/>
      <c r="R88" s="381"/>
      <c r="S88" s="381"/>
      <c r="T88" s="381"/>
      <c r="U88" s="381"/>
      <c r="V88" s="381"/>
      <c r="W88" s="381"/>
      <c r="X88" s="381"/>
      <c r="Y88" s="381"/>
      <c r="Z88" s="381"/>
      <c r="AA88" s="381"/>
      <c r="AB88" s="381"/>
      <c r="AC88" s="381"/>
      <c r="AD88" s="381"/>
      <c r="AE88" s="381"/>
      <c r="AF88" s="381"/>
      <c r="AG88" s="381"/>
      <c r="AH88" s="381"/>
      <c r="AI88" s="381"/>
      <c r="AJ88" s="381"/>
      <c r="AK88" s="381"/>
      <c r="AL88" s="381"/>
      <c r="AM88" s="381"/>
      <c r="AN88" s="381"/>
      <c r="AO88" s="381"/>
      <c r="AP88" s="381"/>
      <c r="AQ88" s="381"/>
      <c r="AR88" s="381"/>
      <c r="AS88" s="381"/>
      <c r="AT88" s="381"/>
      <c r="AU88" s="381"/>
      <c r="AV88" s="381"/>
      <c r="AW88" s="381"/>
      <c r="AX88" s="381"/>
      <c r="AY88" s="381"/>
      <c r="AZ88" s="381"/>
      <c r="BA88" s="381"/>
      <c r="BB88" s="381"/>
      <c r="BC88" s="381"/>
      <c r="BD88" s="381"/>
      <c r="BE88" s="381"/>
      <c r="BF88" s="381"/>
      <c r="BG88" s="381"/>
      <c r="BH88" s="381"/>
      <c r="BI88" s="381"/>
      <c r="BJ88" s="381"/>
      <c r="BK88" s="381"/>
      <c r="BL88" s="381"/>
      <c r="BM88" s="381"/>
      <c r="BN88" s="381"/>
      <c r="BO88" s="381"/>
      <c r="BP88" s="381"/>
      <c r="BQ88" s="381"/>
      <c r="BR88" s="381"/>
      <c r="BS88" s="381"/>
      <c r="BT88" s="381"/>
      <c r="BU88" s="381"/>
      <c r="BV88" s="381"/>
      <c r="BW88" s="381"/>
      <c r="BX88" s="381"/>
      <c r="BY88" s="381"/>
      <c r="BZ88" s="381"/>
      <c r="CA88" s="381"/>
      <c r="CB88" s="381"/>
      <c r="CC88" s="381"/>
      <c r="CD88" s="381"/>
      <c r="CE88" s="381"/>
      <c r="CF88" s="381"/>
      <c r="CG88" s="381"/>
      <c r="CH88" s="381"/>
      <c r="CI88" s="381"/>
      <c r="CJ88" s="381"/>
      <c r="CK88" s="381"/>
      <c r="CL88" s="381"/>
      <c r="CM88" s="381"/>
      <c r="CN88" s="381"/>
      <c r="CO88" s="381"/>
      <c r="CP88" s="381"/>
      <c r="CQ88" s="381"/>
      <c r="CR88" s="381"/>
      <c r="CS88" s="381"/>
      <c r="CT88" s="381"/>
      <c r="CU88" s="381"/>
      <c r="CV88" s="381"/>
      <c r="CW88" s="381"/>
      <c r="CX88" s="381"/>
      <c r="CY88" s="381"/>
      <c r="CZ88" s="381"/>
      <c r="DA88" s="381"/>
      <c r="DB88" s="381"/>
      <c r="DC88" s="381"/>
      <c r="DD88" s="381"/>
      <c r="DE88" s="381"/>
      <c r="DF88" s="381"/>
      <c r="DG88" s="381"/>
      <c r="DH88" s="381"/>
      <c r="DI88" s="381"/>
      <c r="DJ88" s="381"/>
      <c r="DK88" s="381"/>
      <c r="DL88" s="381"/>
      <c r="DM88" s="381"/>
      <c r="DN88" s="381"/>
      <c r="DO88" s="381"/>
      <c r="DP88" s="381"/>
      <c r="DQ88" s="381"/>
      <c r="DR88" s="381"/>
      <c r="DS88" s="381"/>
      <c r="DT88" s="381"/>
      <c r="DU88" s="381"/>
      <c r="DV88" s="381"/>
      <c r="DW88" s="381"/>
      <c r="DX88" s="381"/>
      <c r="DY88" s="381"/>
      <c r="DZ88" s="381"/>
      <c r="EA88" s="381"/>
      <c r="EB88" s="381"/>
      <c r="EC88" s="381"/>
      <c r="ED88" s="381"/>
      <c r="EE88" s="381"/>
      <c r="EF88" s="381"/>
      <c r="EG88" s="381"/>
      <c r="EH88" s="381"/>
      <c r="EI88" s="381"/>
      <c r="EJ88" s="381"/>
      <c r="EK88" s="381"/>
      <c r="EL88" s="381"/>
      <c r="EM88" s="381"/>
      <c r="EN88" s="381"/>
      <c r="EO88" s="381"/>
      <c r="EP88" s="381"/>
      <c r="EQ88" s="381"/>
      <c r="ER88" s="381"/>
      <c r="ES88" s="381"/>
      <c r="ET88" s="381"/>
      <c r="EU88" s="381"/>
      <c r="EV88" s="381"/>
      <c r="EW88" s="381"/>
      <c r="EX88" s="381"/>
      <c r="EY88" s="381"/>
      <c r="EZ88" s="381"/>
      <c r="FA88" s="381"/>
      <c r="FB88" s="381"/>
      <c r="FC88" s="381"/>
      <c r="FD88" s="381"/>
      <c r="FE88" s="381"/>
      <c r="FF88" s="381"/>
      <c r="FG88" s="381"/>
      <c r="FH88" s="381"/>
      <c r="FI88" s="381"/>
      <c r="FJ88" s="381"/>
      <c r="FK88" s="381"/>
      <c r="FL88" s="381"/>
      <c r="FM88" s="381"/>
      <c r="FN88" s="381"/>
      <c r="FO88" s="381"/>
      <c r="FP88" s="381"/>
      <c r="FQ88" s="381"/>
      <c r="FR88" s="381"/>
      <c r="FS88" s="381"/>
      <c r="FT88" s="381"/>
      <c r="FU88" s="381"/>
      <c r="FV88" s="381"/>
      <c r="FW88" s="381"/>
      <c r="FX88" s="381"/>
      <c r="FY88" s="381"/>
      <c r="FZ88" s="381"/>
      <c r="GA88" s="381"/>
      <c r="GB88" s="381"/>
      <c r="GC88" s="381"/>
      <c r="GD88" s="381"/>
      <c r="GE88" s="381"/>
      <c r="GF88" s="381"/>
      <c r="GG88" s="381"/>
      <c r="GH88" s="381"/>
      <c r="GI88" s="381"/>
      <c r="GJ88" s="381"/>
      <c r="GK88" s="381"/>
      <c r="GL88" s="381"/>
      <c r="GM88" s="381"/>
      <c r="GN88" s="381"/>
      <c r="GO88" s="381"/>
      <c r="GP88" s="381"/>
      <c r="GQ88" s="381"/>
      <c r="GR88" s="381"/>
      <c r="GS88" s="381"/>
      <c r="GT88" s="381"/>
      <c r="GU88" s="381"/>
      <c r="GV88" s="381"/>
      <c r="GW88" s="381"/>
      <c r="GX88" s="381"/>
      <c r="GY88" s="381"/>
      <c r="GZ88" s="381"/>
      <c r="HA88" s="381"/>
      <c r="HB88" s="381"/>
      <c r="HC88" s="381"/>
      <c r="HD88" s="381"/>
      <c r="HE88" s="381"/>
      <c r="HF88" s="381"/>
      <c r="HG88" s="381"/>
      <c r="HH88" s="381"/>
      <c r="HI88" s="381"/>
      <c r="HJ88" s="381"/>
      <c r="HK88" s="381"/>
      <c r="HL88" s="381"/>
      <c r="HM88" s="381"/>
      <c r="HN88" s="381"/>
      <c r="HO88" s="381"/>
      <c r="HP88" s="381"/>
      <c r="HQ88" s="381"/>
      <c r="HR88" s="381"/>
      <c r="HS88" s="381"/>
      <c r="HT88" s="381"/>
      <c r="HU88" s="381"/>
      <c r="HV88" s="381"/>
      <c r="HW88" s="381"/>
      <c r="HX88" s="381"/>
      <c r="HY88" s="381"/>
      <c r="HZ88" s="381"/>
      <c r="IA88" s="381"/>
      <c r="IB88" s="381"/>
      <c r="IC88" s="381"/>
      <c r="ID88" s="381"/>
      <c r="IE88" s="381"/>
      <c r="IF88" s="381"/>
      <c r="IG88" s="381"/>
      <c r="IH88" s="381"/>
      <c r="II88" s="381"/>
      <c r="IJ88" s="381"/>
      <c r="IK88" s="381"/>
      <c r="IL88" s="381"/>
      <c r="IM88" s="381"/>
      <c r="IN88" s="381"/>
      <c r="IO88" s="381"/>
      <c r="IP88" s="381"/>
      <c r="IQ88" s="381"/>
      <c r="IR88" s="381"/>
      <c r="IS88" s="381"/>
      <c r="IT88" s="381"/>
      <c r="IU88" s="381"/>
      <c r="IV88" s="381"/>
      <c r="IW88" s="381"/>
      <c r="IX88" s="381"/>
      <c r="IY88" s="381"/>
      <c r="IZ88" s="381"/>
      <c r="JA88" s="381"/>
      <c r="JB88" s="381"/>
      <c r="JC88" s="381"/>
      <c r="JD88" s="381"/>
      <c r="JE88" s="381"/>
      <c r="JF88" s="381"/>
      <c r="JG88" s="381"/>
      <c r="JH88" s="381"/>
      <c r="JI88" s="381"/>
      <c r="JJ88" s="381"/>
      <c r="JK88" s="381"/>
      <c r="JL88" s="380"/>
      <c r="JM88" s="380"/>
      <c r="JN88" s="380"/>
      <c r="JO88" s="380"/>
      <c r="JP88" s="380"/>
      <c r="JQ88" s="380"/>
      <c r="JR88" s="380"/>
      <c r="JS88" s="380"/>
      <c r="JT88" s="380"/>
      <c r="JU88" s="380"/>
      <c r="JV88" s="380"/>
      <c r="JW88" s="380"/>
      <c r="JX88" s="380"/>
      <c r="JY88" s="380"/>
      <c r="JZ88" s="380"/>
      <c r="KA88" s="380"/>
      <c r="KB88" s="380"/>
      <c r="KC88" s="380"/>
      <c r="KD88" s="380"/>
      <c r="KE88" s="380"/>
      <c r="KF88" s="380"/>
      <c r="KG88" s="380"/>
    </row>
    <row r="89" spans="2:293" ht="40.35" customHeight="1">
      <c r="B89" s="387"/>
      <c r="C89" s="387"/>
      <c r="D89" s="387"/>
      <c r="E89" s="387"/>
      <c r="F89" s="387"/>
      <c r="G89" s="387"/>
      <c r="H89" s="387"/>
      <c r="I89" s="387"/>
      <c r="J89" s="387"/>
      <c r="K89" s="387"/>
      <c r="L89" s="387"/>
      <c r="M89" s="387"/>
      <c r="N89" s="387"/>
      <c r="O89" s="387"/>
      <c r="P89" s="381"/>
      <c r="Q89" s="381"/>
      <c r="R89" s="381"/>
      <c r="S89" s="381"/>
      <c r="T89" s="381"/>
      <c r="U89" s="381"/>
      <c r="V89" s="381"/>
      <c r="W89" s="381"/>
      <c r="X89" s="381"/>
      <c r="Y89" s="381"/>
      <c r="Z89" s="381"/>
      <c r="AA89" s="381"/>
      <c r="AB89" s="381"/>
      <c r="AC89" s="381"/>
      <c r="AD89" s="381"/>
      <c r="AE89" s="381"/>
      <c r="AF89" s="381"/>
      <c r="AG89" s="381"/>
      <c r="AH89" s="381"/>
      <c r="AI89" s="381"/>
      <c r="AJ89" s="381"/>
      <c r="AK89" s="381"/>
      <c r="AL89" s="381"/>
      <c r="AM89" s="381"/>
      <c r="AN89" s="381"/>
      <c r="AO89" s="381"/>
      <c r="AP89" s="381"/>
      <c r="AQ89" s="381"/>
      <c r="AR89" s="381"/>
      <c r="AS89" s="381"/>
      <c r="AT89" s="381"/>
      <c r="AU89" s="381"/>
      <c r="AV89" s="381"/>
      <c r="AW89" s="381"/>
      <c r="AX89" s="381"/>
      <c r="AY89" s="381"/>
      <c r="AZ89" s="381"/>
      <c r="BA89" s="381"/>
      <c r="BB89" s="381"/>
      <c r="BC89" s="381"/>
      <c r="BD89" s="381"/>
      <c r="BE89" s="381"/>
      <c r="BF89" s="381"/>
      <c r="BG89" s="381"/>
      <c r="BH89" s="381"/>
      <c r="BI89" s="381"/>
      <c r="BJ89" s="381"/>
      <c r="BK89" s="381"/>
      <c r="BL89" s="381"/>
      <c r="BM89" s="381"/>
      <c r="BN89" s="381"/>
      <c r="BO89" s="381"/>
      <c r="BP89" s="381"/>
      <c r="BQ89" s="381"/>
      <c r="BR89" s="381"/>
      <c r="BS89" s="381"/>
      <c r="BT89" s="381"/>
      <c r="BU89" s="381"/>
      <c r="BV89" s="381"/>
      <c r="BW89" s="381"/>
      <c r="BX89" s="381"/>
      <c r="BY89" s="381"/>
      <c r="BZ89" s="381"/>
      <c r="CA89" s="381"/>
      <c r="CB89" s="381"/>
      <c r="CC89" s="381"/>
      <c r="CD89" s="381"/>
      <c r="CE89" s="381"/>
      <c r="CF89" s="381"/>
      <c r="CG89" s="381"/>
      <c r="CH89" s="381"/>
      <c r="CI89" s="381"/>
      <c r="CJ89" s="381"/>
      <c r="CK89" s="381"/>
      <c r="CL89" s="381"/>
      <c r="CM89" s="381"/>
      <c r="CN89" s="381"/>
      <c r="CO89" s="381"/>
      <c r="CP89" s="381"/>
      <c r="CQ89" s="381"/>
      <c r="CR89" s="381"/>
      <c r="CS89" s="381"/>
      <c r="CT89" s="381"/>
      <c r="CU89" s="381"/>
      <c r="CV89" s="381"/>
      <c r="CW89" s="381"/>
      <c r="CX89" s="381"/>
      <c r="CY89" s="381"/>
      <c r="CZ89" s="381"/>
      <c r="DA89" s="381"/>
      <c r="DB89" s="381"/>
      <c r="DC89" s="381"/>
      <c r="DD89" s="381"/>
      <c r="DE89" s="381"/>
      <c r="DF89" s="381"/>
      <c r="DG89" s="381"/>
      <c r="DH89" s="381"/>
      <c r="DI89" s="381"/>
      <c r="DJ89" s="381"/>
      <c r="DK89" s="381"/>
      <c r="DL89" s="381"/>
      <c r="DM89" s="381"/>
      <c r="DN89" s="381"/>
      <c r="DO89" s="381"/>
      <c r="DP89" s="381"/>
      <c r="DQ89" s="381"/>
      <c r="DR89" s="381"/>
      <c r="DS89" s="381"/>
      <c r="DT89" s="381"/>
      <c r="DU89" s="381"/>
      <c r="DV89" s="381"/>
      <c r="DW89" s="381"/>
      <c r="DX89" s="381"/>
      <c r="DY89" s="381"/>
      <c r="DZ89" s="381"/>
      <c r="EA89" s="381"/>
      <c r="EB89" s="381"/>
      <c r="EC89" s="381"/>
      <c r="ED89" s="381"/>
      <c r="EE89" s="381"/>
      <c r="EF89" s="381"/>
      <c r="EG89" s="381"/>
      <c r="EH89" s="381"/>
      <c r="EI89" s="381"/>
      <c r="EJ89" s="381"/>
      <c r="EK89" s="381"/>
      <c r="EL89" s="381"/>
      <c r="EM89" s="381"/>
      <c r="EN89" s="381"/>
      <c r="EO89" s="381"/>
      <c r="EP89" s="381"/>
      <c r="EQ89" s="381"/>
      <c r="ER89" s="381"/>
      <c r="ES89" s="381"/>
      <c r="ET89" s="381"/>
      <c r="EU89" s="381"/>
      <c r="EV89" s="381"/>
      <c r="EW89" s="381"/>
      <c r="EX89" s="381"/>
      <c r="EY89" s="381"/>
      <c r="EZ89" s="381"/>
      <c r="FA89" s="381"/>
      <c r="FB89" s="381"/>
      <c r="FC89" s="381"/>
      <c r="FD89" s="381"/>
      <c r="FE89" s="381"/>
      <c r="FF89" s="381"/>
      <c r="FG89" s="381"/>
      <c r="FH89" s="381"/>
      <c r="FI89" s="381"/>
      <c r="FJ89" s="381"/>
      <c r="FK89" s="381"/>
      <c r="FL89" s="381"/>
      <c r="FM89" s="381"/>
      <c r="FN89" s="381"/>
      <c r="FO89" s="381"/>
      <c r="FP89" s="381"/>
      <c r="FQ89" s="381"/>
      <c r="FR89" s="381"/>
      <c r="FS89" s="381"/>
      <c r="FT89" s="381"/>
      <c r="FU89" s="381"/>
      <c r="FV89" s="381"/>
      <c r="FW89" s="381"/>
      <c r="FX89" s="381"/>
      <c r="FY89" s="381"/>
      <c r="FZ89" s="381"/>
      <c r="GA89" s="381"/>
      <c r="GB89" s="381"/>
      <c r="GC89" s="381"/>
      <c r="GD89" s="381"/>
      <c r="GE89" s="381"/>
      <c r="GF89" s="381"/>
      <c r="GG89" s="381"/>
      <c r="GH89" s="381"/>
      <c r="GI89" s="381"/>
      <c r="GJ89" s="381"/>
      <c r="GK89" s="381"/>
      <c r="GL89" s="381"/>
      <c r="GM89" s="381"/>
      <c r="GN89" s="381"/>
      <c r="GO89" s="381"/>
      <c r="GP89" s="381"/>
      <c r="GQ89" s="381"/>
      <c r="GR89" s="381"/>
      <c r="GS89" s="381"/>
      <c r="GT89" s="381"/>
      <c r="GU89" s="381"/>
      <c r="GV89" s="381"/>
      <c r="GW89" s="381"/>
      <c r="GX89" s="381"/>
      <c r="GY89" s="381"/>
      <c r="GZ89" s="381"/>
      <c r="HA89" s="381"/>
      <c r="HB89" s="381"/>
      <c r="HC89" s="381"/>
      <c r="HD89" s="381"/>
      <c r="HE89" s="381"/>
      <c r="HF89" s="381"/>
      <c r="HG89" s="381"/>
      <c r="HH89" s="381"/>
      <c r="HI89" s="381"/>
      <c r="HJ89" s="381"/>
      <c r="HK89" s="381"/>
      <c r="HL89" s="381"/>
      <c r="HM89" s="381"/>
      <c r="HN89" s="381"/>
      <c r="HO89" s="381"/>
      <c r="HP89" s="381"/>
      <c r="HQ89" s="381"/>
      <c r="HR89" s="381"/>
      <c r="HS89" s="381"/>
      <c r="HT89" s="381"/>
      <c r="HU89" s="381"/>
      <c r="HV89" s="381"/>
      <c r="HW89" s="381"/>
      <c r="HX89" s="381"/>
      <c r="HY89" s="381"/>
      <c r="HZ89" s="381"/>
      <c r="IA89" s="381"/>
      <c r="IB89" s="381"/>
      <c r="IC89" s="381"/>
      <c r="ID89" s="381"/>
      <c r="IE89" s="381"/>
      <c r="IF89" s="381"/>
      <c r="IG89" s="381"/>
      <c r="IH89" s="381"/>
      <c r="II89" s="381"/>
      <c r="IJ89" s="381"/>
      <c r="IK89" s="381"/>
      <c r="IL89" s="381"/>
      <c r="IM89" s="381"/>
      <c r="IN89" s="381"/>
      <c r="IO89" s="381"/>
      <c r="IP89" s="381"/>
      <c r="IQ89" s="381"/>
      <c r="IR89" s="381"/>
      <c r="IS89" s="381"/>
      <c r="IT89" s="381"/>
      <c r="IU89" s="381"/>
      <c r="IV89" s="381"/>
      <c r="IW89" s="381"/>
      <c r="IX89" s="381"/>
      <c r="IY89" s="381"/>
      <c r="IZ89" s="381"/>
      <c r="JA89" s="381"/>
      <c r="JB89" s="381"/>
      <c r="JC89" s="381"/>
      <c r="JD89" s="381"/>
      <c r="JE89" s="381"/>
      <c r="JF89" s="381"/>
      <c r="JG89" s="381"/>
      <c r="JH89" s="381"/>
      <c r="JI89" s="381"/>
      <c r="JJ89" s="381"/>
      <c r="JK89" s="381"/>
      <c r="JL89" s="380"/>
      <c r="JM89" s="380"/>
      <c r="JN89" s="380"/>
      <c r="JO89" s="380"/>
      <c r="JP89" s="380"/>
      <c r="JQ89" s="380"/>
      <c r="JR89" s="380"/>
      <c r="JS89" s="380"/>
      <c r="JT89" s="380"/>
      <c r="JU89" s="380"/>
      <c r="JV89" s="380"/>
      <c r="JW89" s="380"/>
      <c r="JX89" s="380"/>
      <c r="JY89" s="380"/>
      <c r="JZ89" s="380"/>
      <c r="KA89" s="380"/>
      <c r="KB89" s="380"/>
      <c r="KC89" s="380"/>
      <c r="KD89" s="380"/>
      <c r="KE89" s="380"/>
      <c r="KF89" s="380"/>
      <c r="KG89" s="380"/>
    </row>
    <row r="90" spans="2:293" ht="40.35" customHeight="1">
      <c r="B90" s="387"/>
      <c r="C90" s="387"/>
      <c r="D90" s="387"/>
      <c r="E90" s="387"/>
      <c r="F90" s="387"/>
      <c r="G90" s="387"/>
      <c r="H90" s="387"/>
      <c r="I90" s="387"/>
      <c r="J90" s="387"/>
      <c r="K90" s="387"/>
      <c r="L90" s="387"/>
      <c r="M90" s="387"/>
      <c r="N90" s="387"/>
      <c r="O90" s="387"/>
      <c r="P90" s="381"/>
      <c r="Q90" s="381"/>
      <c r="R90" s="381"/>
      <c r="S90" s="381"/>
      <c r="T90" s="381"/>
      <c r="U90" s="381"/>
      <c r="V90" s="381"/>
      <c r="W90" s="381"/>
      <c r="X90" s="381"/>
      <c r="Y90" s="381"/>
      <c r="Z90" s="381"/>
      <c r="AA90" s="381"/>
      <c r="AB90" s="381"/>
      <c r="AC90" s="381"/>
      <c r="AD90" s="381"/>
      <c r="AE90" s="381"/>
      <c r="AF90" s="381"/>
      <c r="AG90" s="381"/>
      <c r="AH90" s="381"/>
      <c r="AI90" s="381"/>
      <c r="AJ90" s="381"/>
      <c r="AK90" s="381"/>
      <c r="AL90" s="381"/>
      <c r="AM90" s="381"/>
      <c r="AN90" s="381"/>
      <c r="AO90" s="381"/>
      <c r="AP90" s="381"/>
      <c r="AQ90" s="381"/>
      <c r="AR90" s="381"/>
      <c r="AS90" s="381"/>
      <c r="AT90" s="381"/>
      <c r="AU90" s="381"/>
      <c r="AV90" s="381"/>
      <c r="AW90" s="381"/>
      <c r="AX90" s="381"/>
      <c r="AY90" s="381"/>
      <c r="AZ90" s="381"/>
      <c r="BA90" s="381"/>
      <c r="BB90" s="381"/>
      <c r="BC90" s="381"/>
      <c r="BD90" s="381"/>
      <c r="BE90" s="381"/>
      <c r="BF90" s="381"/>
      <c r="BG90" s="381"/>
      <c r="BH90" s="381"/>
      <c r="BI90" s="381"/>
      <c r="BJ90" s="381"/>
      <c r="BK90" s="381"/>
      <c r="BL90" s="381"/>
      <c r="BM90" s="381"/>
      <c r="BN90" s="381"/>
      <c r="BO90" s="381"/>
      <c r="BP90" s="381"/>
      <c r="BQ90" s="381"/>
      <c r="BR90" s="381"/>
      <c r="BS90" s="381"/>
      <c r="BT90" s="381"/>
      <c r="BU90" s="381"/>
      <c r="BV90" s="381"/>
      <c r="BW90" s="381"/>
      <c r="BX90" s="381"/>
      <c r="BY90" s="381"/>
      <c r="BZ90" s="381"/>
      <c r="CA90" s="381"/>
      <c r="CB90" s="381"/>
      <c r="CC90" s="381"/>
      <c r="CD90" s="381"/>
      <c r="CE90" s="381"/>
      <c r="CF90" s="381"/>
      <c r="CG90" s="381"/>
      <c r="CH90" s="381"/>
      <c r="CI90" s="381"/>
      <c r="CJ90" s="381"/>
      <c r="CK90" s="381"/>
      <c r="CL90" s="381"/>
      <c r="CM90" s="381"/>
      <c r="CN90" s="381"/>
      <c r="CO90" s="381"/>
      <c r="CP90" s="381"/>
      <c r="CQ90" s="381"/>
      <c r="CR90" s="381"/>
      <c r="CS90" s="381"/>
      <c r="CT90" s="381"/>
      <c r="CU90" s="381"/>
      <c r="CV90" s="381"/>
      <c r="CW90" s="381"/>
      <c r="CX90" s="381"/>
      <c r="CY90" s="381"/>
      <c r="CZ90" s="381"/>
      <c r="DA90" s="381"/>
      <c r="DB90" s="381"/>
      <c r="DC90" s="381"/>
      <c r="DD90" s="381"/>
      <c r="DE90" s="381"/>
      <c r="DF90" s="381"/>
      <c r="DG90" s="381"/>
      <c r="DH90" s="381"/>
      <c r="DI90" s="381"/>
      <c r="DJ90" s="381"/>
      <c r="DK90" s="381"/>
      <c r="DL90" s="381"/>
      <c r="DM90" s="381"/>
      <c r="DN90" s="381"/>
      <c r="DO90" s="381"/>
      <c r="DP90" s="381"/>
      <c r="DQ90" s="381"/>
      <c r="DR90" s="381"/>
      <c r="DS90" s="381"/>
      <c r="DT90" s="381"/>
      <c r="DU90" s="381"/>
      <c r="DV90" s="381"/>
      <c r="DW90" s="381"/>
      <c r="DX90" s="381"/>
      <c r="DY90" s="381"/>
      <c r="DZ90" s="381"/>
      <c r="EA90" s="381"/>
      <c r="EB90" s="381"/>
      <c r="EC90" s="381"/>
      <c r="ED90" s="381"/>
      <c r="EE90" s="381"/>
      <c r="EF90" s="381"/>
      <c r="EG90" s="381"/>
      <c r="EH90" s="381"/>
      <c r="EI90" s="381"/>
      <c r="EJ90" s="381"/>
      <c r="EK90" s="381"/>
      <c r="EL90" s="381"/>
      <c r="EM90" s="381"/>
      <c r="EN90" s="381"/>
      <c r="EO90" s="381"/>
      <c r="EP90" s="381"/>
      <c r="EQ90" s="381"/>
      <c r="ER90" s="381"/>
      <c r="ES90" s="381"/>
      <c r="ET90" s="381"/>
      <c r="EU90" s="381"/>
      <c r="EV90" s="381"/>
      <c r="EW90" s="381"/>
      <c r="EX90" s="381"/>
      <c r="EY90" s="381"/>
      <c r="EZ90" s="381"/>
      <c r="FA90" s="381"/>
      <c r="FB90" s="381"/>
      <c r="FC90" s="381"/>
      <c r="FD90" s="381"/>
      <c r="FE90" s="381"/>
      <c r="FF90" s="381"/>
      <c r="FG90" s="381"/>
      <c r="FH90" s="381"/>
      <c r="FI90" s="381"/>
      <c r="FJ90" s="381"/>
      <c r="FK90" s="381"/>
      <c r="FL90" s="381"/>
      <c r="FM90" s="381"/>
      <c r="FN90" s="381"/>
      <c r="FO90" s="381"/>
      <c r="FP90" s="381"/>
      <c r="FQ90" s="381"/>
      <c r="FR90" s="381"/>
      <c r="FS90" s="381"/>
      <c r="FT90" s="381"/>
      <c r="FU90" s="381"/>
      <c r="FV90" s="381"/>
      <c r="FW90" s="381"/>
      <c r="FX90" s="381"/>
      <c r="FY90" s="381"/>
      <c r="FZ90" s="381"/>
      <c r="GA90" s="381"/>
      <c r="GB90" s="381"/>
      <c r="GC90" s="381"/>
      <c r="GD90" s="381"/>
      <c r="GE90" s="381"/>
      <c r="GF90" s="381"/>
      <c r="GG90" s="381"/>
      <c r="GH90" s="381"/>
      <c r="GI90" s="381"/>
      <c r="GJ90" s="381"/>
      <c r="GK90" s="381"/>
      <c r="GL90" s="381"/>
      <c r="GM90" s="381"/>
      <c r="GN90" s="381"/>
      <c r="GO90" s="381"/>
      <c r="GP90" s="381"/>
      <c r="GQ90" s="381"/>
      <c r="GR90" s="381"/>
      <c r="GS90" s="381"/>
      <c r="GT90" s="381"/>
      <c r="GU90" s="381"/>
      <c r="GV90" s="381"/>
      <c r="GW90" s="381"/>
      <c r="GX90" s="381"/>
      <c r="GY90" s="381"/>
      <c r="GZ90" s="381"/>
      <c r="HA90" s="381"/>
      <c r="HB90" s="381"/>
      <c r="HC90" s="381"/>
      <c r="HD90" s="381"/>
      <c r="HE90" s="381"/>
      <c r="HF90" s="381"/>
      <c r="HG90" s="381"/>
      <c r="HH90" s="381"/>
      <c r="HI90" s="381"/>
      <c r="HJ90" s="381"/>
      <c r="HK90" s="381"/>
      <c r="HL90" s="381"/>
      <c r="HM90" s="381"/>
      <c r="HN90" s="381"/>
      <c r="HO90" s="381"/>
      <c r="HP90" s="381"/>
      <c r="HQ90" s="381"/>
      <c r="HR90" s="381"/>
      <c r="HS90" s="381"/>
      <c r="HT90" s="381"/>
      <c r="HU90" s="381"/>
      <c r="HV90" s="381"/>
      <c r="HW90" s="381"/>
      <c r="HX90" s="381"/>
      <c r="HY90" s="381"/>
      <c r="HZ90" s="381"/>
      <c r="IA90" s="381"/>
      <c r="IB90" s="381"/>
      <c r="IC90" s="381"/>
      <c r="ID90" s="381"/>
      <c r="IE90" s="381"/>
      <c r="IF90" s="381"/>
      <c r="IG90" s="381"/>
      <c r="IH90" s="381"/>
      <c r="II90" s="381"/>
      <c r="IJ90" s="381"/>
      <c r="IK90" s="381"/>
      <c r="IL90" s="381"/>
      <c r="IM90" s="381"/>
      <c r="IN90" s="381"/>
      <c r="IO90" s="381"/>
      <c r="IP90" s="381"/>
      <c r="IQ90" s="381"/>
      <c r="IR90" s="381"/>
      <c r="IS90" s="381"/>
      <c r="IT90" s="381"/>
      <c r="IU90" s="381"/>
      <c r="IV90" s="381"/>
      <c r="IW90" s="381"/>
      <c r="IX90" s="381"/>
      <c r="IY90" s="381"/>
      <c r="IZ90" s="381"/>
      <c r="JA90" s="381"/>
      <c r="JB90" s="381"/>
      <c r="JC90" s="381"/>
      <c r="JD90" s="381"/>
      <c r="JE90" s="381"/>
      <c r="JF90" s="381"/>
      <c r="JG90" s="381"/>
      <c r="JH90" s="381"/>
      <c r="JI90" s="381"/>
      <c r="JJ90" s="381"/>
      <c r="JK90" s="381"/>
      <c r="JL90" s="380"/>
      <c r="JM90" s="380"/>
      <c r="JN90" s="380"/>
      <c r="JO90" s="380"/>
      <c r="JP90" s="380"/>
      <c r="JQ90" s="380"/>
      <c r="JR90" s="380"/>
      <c r="JS90" s="380"/>
      <c r="JT90" s="380"/>
      <c r="JU90" s="380"/>
      <c r="JV90" s="380"/>
      <c r="JW90" s="380"/>
      <c r="JX90" s="380"/>
      <c r="JY90" s="380"/>
      <c r="JZ90" s="380"/>
      <c r="KA90" s="380"/>
      <c r="KB90" s="380"/>
      <c r="KC90" s="380"/>
      <c r="KD90" s="380"/>
      <c r="KE90" s="380"/>
      <c r="KF90" s="380"/>
      <c r="KG90" s="380"/>
    </row>
    <row r="91" spans="2:293" ht="40.35" customHeight="1">
      <c r="B91" s="387"/>
      <c r="C91" s="387"/>
      <c r="D91" s="387"/>
      <c r="E91" s="387"/>
      <c r="F91" s="387"/>
      <c r="G91" s="387"/>
      <c r="H91" s="387"/>
      <c r="I91" s="387"/>
      <c r="J91" s="387"/>
      <c r="K91" s="387"/>
      <c r="L91" s="387"/>
      <c r="M91" s="387"/>
      <c r="N91" s="387"/>
      <c r="O91" s="387"/>
      <c r="P91" s="381"/>
      <c r="Q91" s="381"/>
      <c r="R91" s="381"/>
      <c r="S91" s="381"/>
      <c r="T91" s="381"/>
      <c r="U91" s="381"/>
      <c r="V91" s="381"/>
      <c r="W91" s="381"/>
      <c r="X91" s="381"/>
      <c r="Y91" s="381"/>
      <c r="Z91" s="381"/>
      <c r="AA91" s="381"/>
      <c r="AB91" s="381"/>
      <c r="AC91" s="381"/>
      <c r="AD91" s="381"/>
      <c r="AE91" s="381"/>
      <c r="AF91" s="381"/>
      <c r="AG91" s="381"/>
      <c r="AH91" s="381"/>
      <c r="AI91" s="381"/>
      <c r="AJ91" s="381"/>
      <c r="AK91" s="381"/>
      <c r="AL91" s="381"/>
      <c r="AM91" s="381"/>
      <c r="AN91" s="381"/>
      <c r="AO91" s="381"/>
      <c r="AP91" s="381"/>
      <c r="AQ91" s="381"/>
      <c r="AR91" s="381"/>
      <c r="AS91" s="381"/>
      <c r="AT91" s="381"/>
      <c r="AU91" s="381"/>
      <c r="AV91" s="381"/>
      <c r="AW91" s="381"/>
      <c r="AX91" s="381"/>
      <c r="AY91" s="381"/>
      <c r="AZ91" s="381"/>
      <c r="BA91" s="381"/>
      <c r="BB91" s="381"/>
      <c r="BC91" s="381"/>
      <c r="BD91" s="381"/>
      <c r="BE91" s="381"/>
      <c r="BF91" s="381"/>
      <c r="BG91" s="381"/>
      <c r="BH91" s="381"/>
      <c r="BI91" s="381"/>
      <c r="BJ91" s="381"/>
      <c r="BK91" s="381"/>
      <c r="BL91" s="381"/>
      <c r="BM91" s="381"/>
      <c r="BN91" s="381"/>
      <c r="BO91" s="381"/>
      <c r="BP91" s="381"/>
      <c r="BQ91" s="381"/>
      <c r="BR91" s="381"/>
      <c r="BS91" s="381"/>
      <c r="BT91" s="381"/>
      <c r="BU91" s="381"/>
      <c r="BV91" s="381"/>
      <c r="BW91" s="381"/>
      <c r="BX91" s="381"/>
      <c r="BY91" s="381"/>
      <c r="BZ91" s="381"/>
      <c r="CA91" s="381"/>
      <c r="CB91" s="381"/>
      <c r="CC91" s="381"/>
      <c r="CD91" s="381"/>
      <c r="CE91" s="381"/>
      <c r="CF91" s="381"/>
      <c r="CG91" s="381"/>
      <c r="CH91" s="381"/>
      <c r="CI91" s="381"/>
      <c r="CJ91" s="381"/>
      <c r="CK91" s="381"/>
      <c r="CL91" s="381"/>
      <c r="CM91" s="381"/>
      <c r="CN91" s="381"/>
      <c r="CO91" s="381"/>
      <c r="CP91" s="381"/>
      <c r="CQ91" s="381"/>
      <c r="CR91" s="381"/>
      <c r="CS91" s="381"/>
      <c r="CT91" s="381"/>
      <c r="CU91" s="381"/>
      <c r="CV91" s="381"/>
      <c r="CW91" s="381"/>
      <c r="CX91" s="381"/>
      <c r="CY91" s="381"/>
      <c r="CZ91" s="381"/>
      <c r="DA91" s="381"/>
      <c r="DB91" s="381"/>
      <c r="DC91" s="381"/>
      <c r="DD91" s="381"/>
      <c r="DE91" s="381"/>
      <c r="DF91" s="381"/>
      <c r="DG91" s="381"/>
      <c r="DH91" s="381"/>
      <c r="DI91" s="381"/>
      <c r="DJ91" s="381"/>
      <c r="DK91" s="381"/>
      <c r="DL91" s="381"/>
      <c r="DM91" s="381"/>
      <c r="DN91" s="381"/>
      <c r="DO91" s="381"/>
      <c r="DP91" s="381"/>
      <c r="DQ91" s="381"/>
      <c r="DR91" s="381"/>
      <c r="DS91" s="381"/>
      <c r="DT91" s="381"/>
      <c r="DU91" s="381"/>
      <c r="DV91" s="381"/>
      <c r="DW91" s="381"/>
      <c r="DX91" s="381"/>
      <c r="DY91" s="381"/>
      <c r="DZ91" s="381"/>
      <c r="EA91" s="381"/>
      <c r="EB91" s="381"/>
      <c r="EC91" s="381"/>
      <c r="ED91" s="381"/>
      <c r="EE91" s="381"/>
      <c r="EF91" s="381"/>
      <c r="EG91" s="381"/>
      <c r="EH91" s="381"/>
      <c r="EI91" s="381"/>
      <c r="EJ91" s="381"/>
      <c r="EK91" s="381"/>
      <c r="EL91" s="381"/>
      <c r="EM91" s="381"/>
      <c r="EN91" s="381"/>
      <c r="EO91" s="381"/>
      <c r="EP91" s="381"/>
      <c r="EQ91" s="381"/>
      <c r="ER91" s="381"/>
      <c r="ES91" s="381"/>
      <c r="ET91" s="381"/>
      <c r="EU91" s="381"/>
      <c r="EV91" s="381"/>
      <c r="EW91" s="381"/>
      <c r="EX91" s="381"/>
      <c r="EY91" s="381"/>
      <c r="EZ91" s="381"/>
      <c r="FA91" s="381"/>
      <c r="FB91" s="381"/>
      <c r="FC91" s="381"/>
      <c r="FD91" s="381"/>
      <c r="FE91" s="381"/>
      <c r="FF91" s="381"/>
      <c r="FG91" s="381"/>
      <c r="FH91" s="381"/>
      <c r="FI91" s="381"/>
      <c r="FJ91" s="381"/>
      <c r="FK91" s="381"/>
      <c r="FL91" s="381"/>
      <c r="FM91" s="381"/>
      <c r="FN91" s="381"/>
      <c r="FO91" s="381"/>
      <c r="FP91" s="381"/>
      <c r="FQ91" s="381"/>
      <c r="FR91" s="381"/>
      <c r="FS91" s="381"/>
      <c r="FT91" s="381"/>
      <c r="FU91" s="381"/>
      <c r="FV91" s="381"/>
      <c r="FW91" s="381"/>
      <c r="FX91" s="381"/>
      <c r="FY91" s="381"/>
      <c r="FZ91" s="381"/>
      <c r="GA91" s="381"/>
      <c r="GB91" s="381"/>
      <c r="GC91" s="381"/>
      <c r="GD91" s="381"/>
      <c r="GE91" s="381"/>
      <c r="GF91" s="381"/>
      <c r="GG91" s="381"/>
      <c r="GH91" s="381"/>
      <c r="GI91" s="381"/>
      <c r="GJ91" s="381"/>
      <c r="GK91" s="381"/>
      <c r="GL91" s="381"/>
      <c r="GM91" s="381"/>
      <c r="GN91" s="381"/>
      <c r="GO91" s="381"/>
      <c r="GP91" s="381"/>
      <c r="GQ91" s="381"/>
      <c r="GR91" s="381"/>
      <c r="GS91" s="381"/>
      <c r="GT91" s="381"/>
      <c r="GU91" s="381"/>
      <c r="GV91" s="381"/>
      <c r="GW91" s="381"/>
      <c r="GX91" s="381"/>
      <c r="GY91" s="381"/>
      <c r="GZ91" s="381"/>
      <c r="HA91" s="381"/>
      <c r="HB91" s="381"/>
      <c r="HC91" s="381"/>
      <c r="HD91" s="381"/>
      <c r="HE91" s="381"/>
      <c r="HF91" s="381"/>
      <c r="HG91" s="381"/>
      <c r="HH91" s="381"/>
      <c r="HI91" s="381"/>
      <c r="HJ91" s="381"/>
      <c r="HK91" s="381"/>
      <c r="HL91" s="381"/>
      <c r="HM91" s="381"/>
      <c r="HN91" s="381"/>
      <c r="HO91" s="381"/>
      <c r="HP91" s="381"/>
      <c r="HQ91" s="381"/>
      <c r="HR91" s="381"/>
      <c r="HS91" s="381"/>
      <c r="HT91" s="381"/>
      <c r="HU91" s="381"/>
      <c r="HV91" s="381"/>
      <c r="HW91" s="381"/>
      <c r="HX91" s="381"/>
      <c r="HY91" s="381"/>
      <c r="HZ91" s="381"/>
      <c r="IA91" s="381"/>
      <c r="IB91" s="381"/>
      <c r="IC91" s="381"/>
      <c r="ID91" s="381"/>
      <c r="IE91" s="381"/>
      <c r="IF91" s="381"/>
      <c r="IG91" s="381"/>
      <c r="IH91" s="381"/>
      <c r="II91" s="381"/>
      <c r="IJ91" s="381"/>
      <c r="IK91" s="381"/>
      <c r="IL91" s="381"/>
      <c r="IM91" s="381"/>
      <c r="IN91" s="381"/>
      <c r="IO91" s="381"/>
      <c r="IP91" s="381"/>
      <c r="IQ91" s="381"/>
      <c r="IR91" s="381"/>
      <c r="IS91" s="381"/>
      <c r="IT91" s="381"/>
      <c r="IU91" s="381"/>
      <c r="IV91" s="381"/>
      <c r="IW91" s="381"/>
      <c r="IX91" s="381"/>
      <c r="IY91" s="381"/>
      <c r="IZ91" s="381"/>
      <c r="JA91" s="381"/>
      <c r="JB91" s="381"/>
      <c r="JC91" s="381"/>
      <c r="JD91" s="381"/>
      <c r="JE91" s="381"/>
      <c r="JF91" s="381"/>
      <c r="JG91" s="381"/>
      <c r="JH91" s="381"/>
      <c r="JI91" s="381"/>
      <c r="JJ91" s="381"/>
      <c r="JK91" s="381"/>
      <c r="JL91" s="380"/>
      <c r="JM91" s="380"/>
      <c r="JN91" s="380"/>
      <c r="JO91" s="380"/>
      <c r="JP91" s="380"/>
      <c r="JQ91" s="380"/>
      <c r="JR91" s="380"/>
      <c r="JS91" s="380"/>
      <c r="JT91" s="380"/>
      <c r="JU91" s="380"/>
      <c r="JV91" s="380"/>
      <c r="JW91" s="380"/>
      <c r="JX91" s="380"/>
      <c r="JY91" s="380"/>
      <c r="JZ91" s="380"/>
      <c r="KA91" s="380"/>
      <c r="KB91" s="380"/>
      <c r="KC91" s="380"/>
      <c r="KD91" s="380"/>
      <c r="KE91" s="380"/>
      <c r="KF91" s="380"/>
      <c r="KG91" s="380"/>
    </row>
    <row r="92" spans="2:293" ht="40.35" customHeight="1">
      <c r="B92" s="387"/>
      <c r="C92" s="387"/>
      <c r="D92" s="387"/>
      <c r="E92" s="387"/>
      <c r="F92" s="387"/>
      <c r="G92" s="387"/>
      <c r="H92" s="387"/>
      <c r="I92" s="387"/>
      <c r="J92" s="387"/>
      <c r="K92" s="387"/>
      <c r="L92" s="387"/>
      <c r="M92" s="387"/>
      <c r="N92" s="387"/>
      <c r="O92" s="387"/>
      <c r="P92" s="381"/>
      <c r="Q92" s="381"/>
      <c r="R92" s="381"/>
      <c r="S92" s="381"/>
      <c r="T92" s="381"/>
      <c r="U92" s="381"/>
      <c r="V92" s="381"/>
      <c r="W92" s="381"/>
      <c r="X92" s="381"/>
      <c r="Y92" s="381"/>
      <c r="Z92" s="381"/>
      <c r="AA92" s="381"/>
      <c r="AB92" s="381"/>
      <c r="AC92" s="381"/>
      <c r="AD92" s="381"/>
      <c r="AE92" s="381"/>
      <c r="AF92" s="381"/>
      <c r="AG92" s="381"/>
      <c r="AH92" s="381"/>
      <c r="AI92" s="381"/>
      <c r="AJ92" s="381"/>
      <c r="AK92" s="381"/>
      <c r="AL92" s="381"/>
      <c r="AM92" s="381"/>
      <c r="AN92" s="381"/>
      <c r="AO92" s="381"/>
      <c r="AP92" s="381"/>
      <c r="AQ92" s="381"/>
      <c r="AR92" s="381"/>
      <c r="AS92" s="381"/>
      <c r="AT92" s="381"/>
      <c r="AU92" s="381"/>
      <c r="AV92" s="381"/>
      <c r="AW92" s="381"/>
      <c r="AX92" s="381"/>
      <c r="AY92" s="381"/>
      <c r="AZ92" s="381"/>
      <c r="BA92" s="381"/>
      <c r="BB92" s="381"/>
      <c r="BC92" s="381"/>
      <c r="BD92" s="381"/>
      <c r="BE92" s="381"/>
      <c r="BF92" s="381"/>
      <c r="BG92" s="381"/>
      <c r="BH92" s="381"/>
      <c r="BI92" s="381"/>
      <c r="BJ92" s="381"/>
      <c r="BK92" s="381"/>
      <c r="BL92" s="381"/>
      <c r="BM92" s="381"/>
      <c r="BN92" s="381"/>
      <c r="BO92" s="381"/>
      <c r="BP92" s="381"/>
      <c r="BQ92" s="381"/>
      <c r="BR92" s="381"/>
      <c r="BS92" s="381"/>
      <c r="BT92" s="381"/>
      <c r="BU92" s="381"/>
      <c r="BV92" s="381"/>
      <c r="BW92" s="381"/>
      <c r="BX92" s="381"/>
      <c r="BY92" s="381"/>
      <c r="BZ92" s="381"/>
      <c r="CA92" s="381"/>
      <c r="CB92" s="381"/>
      <c r="CC92" s="381"/>
      <c r="CD92" s="381"/>
      <c r="CE92" s="381"/>
      <c r="CF92" s="381"/>
      <c r="CG92" s="381"/>
      <c r="CH92" s="381"/>
      <c r="CI92" s="381"/>
      <c r="CJ92" s="381"/>
      <c r="CK92" s="381"/>
      <c r="CL92" s="381"/>
      <c r="CM92" s="381"/>
      <c r="CN92" s="381"/>
      <c r="CO92" s="381"/>
      <c r="CP92" s="381"/>
      <c r="CQ92" s="381"/>
      <c r="CR92" s="381"/>
      <c r="CS92" s="381"/>
      <c r="CT92" s="381"/>
      <c r="CU92" s="381"/>
      <c r="CV92" s="381"/>
      <c r="CW92" s="381"/>
      <c r="CX92" s="381"/>
      <c r="CY92" s="381"/>
      <c r="CZ92" s="381"/>
      <c r="DA92" s="381"/>
      <c r="DB92" s="381"/>
      <c r="DC92" s="381"/>
      <c r="DD92" s="381"/>
      <c r="DE92" s="381"/>
      <c r="DF92" s="381"/>
      <c r="DG92" s="381"/>
      <c r="DH92" s="381"/>
      <c r="DI92" s="381"/>
      <c r="DJ92" s="381"/>
      <c r="DK92" s="381"/>
      <c r="DL92" s="381"/>
      <c r="DM92" s="381"/>
      <c r="DN92" s="381"/>
      <c r="DO92" s="381"/>
      <c r="DP92" s="381"/>
      <c r="DQ92" s="381"/>
      <c r="DR92" s="381"/>
      <c r="DS92" s="381"/>
      <c r="DT92" s="381"/>
      <c r="DU92" s="381"/>
      <c r="DV92" s="381"/>
      <c r="DW92" s="381"/>
      <c r="DX92" s="381"/>
      <c r="DY92" s="381"/>
      <c r="DZ92" s="381"/>
      <c r="EA92" s="381"/>
      <c r="EB92" s="381"/>
      <c r="EC92" s="381"/>
      <c r="ED92" s="381"/>
      <c r="EE92" s="381"/>
      <c r="EF92" s="381"/>
      <c r="EG92" s="381"/>
      <c r="EH92" s="381"/>
      <c r="EI92" s="381"/>
      <c r="EJ92" s="381"/>
      <c r="EK92" s="381"/>
      <c r="EL92" s="381"/>
      <c r="EM92" s="381"/>
      <c r="EN92" s="381"/>
      <c r="EO92" s="381"/>
      <c r="EP92" s="381"/>
      <c r="EQ92" s="381"/>
      <c r="ER92" s="381"/>
      <c r="ES92" s="381"/>
      <c r="ET92" s="381"/>
      <c r="EU92" s="381"/>
      <c r="EV92" s="381"/>
      <c r="EW92" s="381"/>
      <c r="EX92" s="381"/>
      <c r="EY92" s="381"/>
      <c r="EZ92" s="381"/>
      <c r="FA92" s="381"/>
      <c r="FB92" s="381"/>
      <c r="FC92" s="381"/>
      <c r="FD92" s="381"/>
      <c r="FE92" s="381"/>
      <c r="FF92" s="381"/>
      <c r="FG92" s="381"/>
      <c r="FH92" s="381"/>
      <c r="FI92" s="381"/>
      <c r="FJ92" s="381"/>
      <c r="FK92" s="381"/>
      <c r="FL92" s="381"/>
      <c r="FM92" s="381"/>
      <c r="FN92" s="381"/>
      <c r="FO92" s="381"/>
      <c r="FP92" s="381"/>
      <c r="FQ92" s="381"/>
      <c r="FR92" s="381"/>
      <c r="FS92" s="381"/>
      <c r="FT92" s="381"/>
      <c r="FU92" s="381"/>
      <c r="FV92" s="381"/>
      <c r="FW92" s="381"/>
      <c r="FX92" s="381"/>
      <c r="FY92" s="381"/>
      <c r="FZ92" s="381"/>
      <c r="GA92" s="381"/>
      <c r="GB92" s="381"/>
      <c r="GC92" s="381"/>
      <c r="GD92" s="381"/>
      <c r="GE92" s="381"/>
      <c r="GF92" s="381"/>
      <c r="GG92" s="381"/>
      <c r="GH92" s="381"/>
      <c r="GI92" s="381"/>
      <c r="GJ92" s="381"/>
      <c r="GK92" s="381"/>
      <c r="GL92" s="381"/>
      <c r="GM92" s="381"/>
      <c r="GN92" s="381"/>
      <c r="GO92" s="381"/>
      <c r="GP92" s="381"/>
      <c r="GQ92" s="381"/>
      <c r="GR92" s="381"/>
      <c r="GS92" s="381"/>
      <c r="GT92" s="381"/>
      <c r="GU92" s="381"/>
      <c r="GV92" s="381"/>
      <c r="GW92" s="381"/>
      <c r="GX92" s="381"/>
      <c r="GY92" s="381"/>
      <c r="GZ92" s="381"/>
      <c r="HA92" s="381"/>
      <c r="HB92" s="381"/>
      <c r="HC92" s="381"/>
      <c r="HD92" s="381"/>
      <c r="HE92" s="381"/>
      <c r="HF92" s="381"/>
      <c r="HG92" s="381"/>
      <c r="HH92" s="381"/>
      <c r="HI92" s="381"/>
      <c r="HJ92" s="381"/>
      <c r="HK92" s="381"/>
      <c r="HL92" s="381"/>
      <c r="HM92" s="381"/>
      <c r="HN92" s="381"/>
      <c r="HO92" s="381"/>
      <c r="HP92" s="381"/>
      <c r="HQ92" s="381"/>
      <c r="HR92" s="381"/>
      <c r="HS92" s="381"/>
      <c r="HT92" s="381"/>
      <c r="HU92" s="381"/>
      <c r="HV92" s="381"/>
      <c r="HW92" s="381"/>
      <c r="HX92" s="381"/>
      <c r="HY92" s="381"/>
      <c r="HZ92" s="381"/>
      <c r="IA92" s="381"/>
      <c r="IB92" s="381"/>
      <c r="IC92" s="381"/>
      <c r="ID92" s="381"/>
      <c r="IE92" s="381"/>
      <c r="IF92" s="381"/>
      <c r="IG92" s="381"/>
      <c r="IH92" s="381"/>
      <c r="II92" s="381"/>
      <c r="IJ92" s="381"/>
      <c r="IK92" s="381"/>
      <c r="IL92" s="381"/>
      <c r="IM92" s="381"/>
      <c r="IN92" s="381"/>
      <c r="IO92" s="381"/>
      <c r="IP92" s="381"/>
      <c r="IQ92" s="381"/>
      <c r="IR92" s="381"/>
      <c r="IS92" s="381"/>
      <c r="IT92" s="381"/>
      <c r="IU92" s="381"/>
      <c r="IV92" s="381"/>
      <c r="IW92" s="381"/>
      <c r="IX92" s="381"/>
      <c r="IY92" s="381"/>
      <c r="IZ92" s="381"/>
      <c r="JA92" s="381"/>
      <c r="JB92" s="381"/>
      <c r="JC92" s="381"/>
      <c r="JD92" s="381"/>
      <c r="JE92" s="381"/>
      <c r="JF92" s="381"/>
      <c r="JG92" s="381"/>
      <c r="JH92" s="381"/>
      <c r="JI92" s="381"/>
      <c r="JJ92" s="381"/>
      <c r="JK92" s="381"/>
      <c r="JL92" s="380"/>
      <c r="JM92" s="380"/>
      <c r="JN92" s="380"/>
      <c r="JO92" s="380"/>
      <c r="JP92" s="380"/>
      <c r="JQ92" s="380"/>
      <c r="JR92" s="380"/>
      <c r="JS92" s="380"/>
      <c r="JT92" s="380"/>
      <c r="JU92" s="380"/>
      <c r="JV92" s="380"/>
      <c r="JW92" s="380"/>
      <c r="JX92" s="380"/>
      <c r="JY92" s="380"/>
      <c r="JZ92" s="380"/>
      <c r="KA92" s="380"/>
      <c r="KB92" s="380"/>
      <c r="KC92" s="380"/>
      <c r="KD92" s="380"/>
      <c r="KE92" s="380"/>
      <c r="KF92" s="380"/>
      <c r="KG92" s="380"/>
    </row>
    <row r="93" spans="2:293" ht="40.35" customHeight="1">
      <c r="B93" s="387"/>
      <c r="C93" s="387"/>
      <c r="D93" s="387"/>
      <c r="E93" s="387"/>
      <c r="F93" s="387"/>
      <c r="G93" s="387"/>
      <c r="H93" s="387"/>
      <c r="I93" s="387"/>
      <c r="J93" s="387"/>
      <c r="K93" s="387"/>
      <c r="L93" s="387"/>
      <c r="M93" s="387"/>
      <c r="N93" s="387"/>
      <c r="O93" s="387"/>
      <c r="P93" s="381"/>
      <c r="Q93" s="381"/>
      <c r="R93" s="381"/>
      <c r="S93" s="381"/>
      <c r="T93" s="381"/>
      <c r="U93" s="381"/>
      <c r="V93" s="381"/>
      <c r="W93" s="381"/>
      <c r="X93" s="381"/>
      <c r="Y93" s="381"/>
      <c r="Z93" s="381"/>
      <c r="AA93" s="381"/>
      <c r="AB93" s="381"/>
      <c r="AC93" s="381"/>
      <c r="AD93" s="381"/>
      <c r="AE93" s="381"/>
      <c r="AF93" s="381"/>
      <c r="AG93" s="381"/>
      <c r="AH93" s="381"/>
      <c r="AI93" s="381"/>
      <c r="AJ93" s="381"/>
      <c r="AK93" s="381"/>
      <c r="AL93" s="381"/>
      <c r="AM93" s="381"/>
      <c r="AN93" s="381"/>
      <c r="AO93" s="381"/>
      <c r="AP93" s="381"/>
      <c r="AQ93" s="381"/>
      <c r="AR93" s="381"/>
      <c r="AS93" s="381"/>
      <c r="AT93" s="381"/>
      <c r="AU93" s="381"/>
      <c r="AV93" s="381"/>
      <c r="AW93" s="381"/>
      <c r="AX93" s="381"/>
      <c r="AY93" s="381"/>
      <c r="AZ93" s="381"/>
      <c r="BA93" s="381"/>
      <c r="BB93" s="381"/>
      <c r="BC93" s="381"/>
      <c r="BD93" s="381"/>
      <c r="BE93" s="381"/>
      <c r="BF93" s="381"/>
      <c r="BG93" s="381"/>
      <c r="BH93" s="381"/>
      <c r="BI93" s="381"/>
      <c r="BJ93" s="381"/>
      <c r="BK93" s="381"/>
      <c r="BL93" s="381"/>
      <c r="BM93" s="381"/>
      <c r="BN93" s="381"/>
      <c r="BO93" s="381"/>
      <c r="BP93" s="381"/>
      <c r="BQ93" s="381"/>
      <c r="BR93" s="381"/>
      <c r="BS93" s="381"/>
      <c r="BT93" s="381"/>
      <c r="BU93" s="381"/>
      <c r="BV93" s="381"/>
      <c r="BW93" s="381"/>
      <c r="BX93" s="381"/>
      <c r="BY93" s="381"/>
      <c r="BZ93" s="381"/>
      <c r="CA93" s="381"/>
      <c r="CB93" s="381"/>
      <c r="CC93" s="381"/>
      <c r="CD93" s="381"/>
      <c r="CE93" s="381"/>
      <c r="CF93" s="381"/>
      <c r="CG93" s="381"/>
      <c r="CH93" s="381"/>
      <c r="CI93" s="381"/>
      <c r="CJ93" s="381"/>
      <c r="CK93" s="381"/>
      <c r="CL93" s="381"/>
      <c r="CM93" s="381"/>
      <c r="CN93" s="381"/>
      <c r="CO93" s="381"/>
      <c r="CP93" s="381"/>
      <c r="CQ93" s="381"/>
      <c r="CR93" s="381"/>
      <c r="CS93" s="381"/>
      <c r="CT93" s="381"/>
      <c r="CU93" s="381"/>
      <c r="CV93" s="381"/>
      <c r="CW93" s="381"/>
      <c r="CX93" s="381"/>
      <c r="CY93" s="381"/>
      <c r="CZ93" s="381"/>
      <c r="DA93" s="381"/>
      <c r="DB93" s="381"/>
      <c r="DC93" s="381"/>
      <c r="DD93" s="381"/>
      <c r="DE93" s="381"/>
      <c r="DF93" s="381"/>
      <c r="DG93" s="381"/>
      <c r="DH93" s="381"/>
      <c r="DI93" s="381"/>
      <c r="DJ93" s="381"/>
      <c r="DK93" s="381"/>
      <c r="DL93" s="381"/>
      <c r="DM93" s="381"/>
      <c r="DN93" s="381"/>
      <c r="DO93" s="381"/>
      <c r="DP93" s="381"/>
      <c r="DQ93" s="381"/>
      <c r="DR93" s="381"/>
      <c r="DS93" s="381"/>
      <c r="DT93" s="381"/>
      <c r="DU93" s="381"/>
      <c r="DV93" s="381"/>
      <c r="DW93" s="381"/>
      <c r="DX93" s="381"/>
      <c r="DY93" s="381"/>
      <c r="DZ93" s="381"/>
      <c r="EA93" s="381"/>
      <c r="EB93" s="381"/>
      <c r="EC93" s="381"/>
      <c r="ED93" s="381"/>
      <c r="EE93" s="381"/>
      <c r="EF93" s="381"/>
      <c r="EG93" s="381"/>
      <c r="EH93" s="381"/>
      <c r="EI93" s="381"/>
      <c r="EJ93" s="381"/>
      <c r="EK93" s="381"/>
      <c r="EL93" s="381"/>
      <c r="EM93" s="381"/>
      <c r="EN93" s="381"/>
      <c r="EO93" s="381"/>
      <c r="EP93" s="381"/>
      <c r="EQ93" s="381"/>
      <c r="ER93" s="381"/>
      <c r="ES93" s="381"/>
      <c r="ET93" s="381"/>
      <c r="EU93" s="381"/>
      <c r="EV93" s="381"/>
      <c r="EW93" s="381"/>
      <c r="EX93" s="381"/>
      <c r="EY93" s="381"/>
      <c r="EZ93" s="381"/>
      <c r="FA93" s="381"/>
      <c r="FB93" s="381"/>
      <c r="FC93" s="381"/>
      <c r="FD93" s="381"/>
      <c r="FE93" s="381"/>
      <c r="FF93" s="381"/>
      <c r="FG93" s="381"/>
      <c r="FH93" s="381"/>
      <c r="FI93" s="381"/>
      <c r="FJ93" s="381"/>
      <c r="FK93" s="381"/>
      <c r="FL93" s="381"/>
      <c r="FM93" s="381"/>
      <c r="FN93" s="381"/>
      <c r="FO93" s="381"/>
      <c r="FP93" s="381"/>
      <c r="FQ93" s="381"/>
      <c r="FR93" s="381"/>
      <c r="FS93" s="381"/>
      <c r="FT93" s="381"/>
      <c r="FU93" s="381"/>
      <c r="FV93" s="381"/>
      <c r="FW93" s="381"/>
      <c r="FX93" s="381"/>
      <c r="FY93" s="381"/>
      <c r="FZ93" s="381"/>
      <c r="GA93" s="381"/>
      <c r="GB93" s="381"/>
      <c r="GC93" s="381"/>
      <c r="GD93" s="381"/>
      <c r="GE93" s="381"/>
      <c r="GF93" s="381"/>
      <c r="GG93" s="381"/>
      <c r="GH93" s="381"/>
      <c r="GI93" s="381"/>
      <c r="GJ93" s="381"/>
      <c r="GK93" s="381"/>
      <c r="GL93" s="381"/>
      <c r="GM93" s="381"/>
      <c r="GN93" s="381"/>
      <c r="GO93" s="381"/>
      <c r="GP93" s="381"/>
      <c r="GQ93" s="381"/>
      <c r="GR93" s="381"/>
      <c r="GS93" s="381"/>
      <c r="GT93" s="381"/>
      <c r="GU93" s="381"/>
      <c r="GV93" s="381"/>
      <c r="GW93" s="381"/>
      <c r="GX93" s="381"/>
      <c r="GY93" s="381"/>
      <c r="GZ93" s="381"/>
      <c r="HA93" s="381"/>
      <c r="HB93" s="381"/>
      <c r="HC93" s="381"/>
      <c r="HD93" s="381"/>
      <c r="HE93" s="381"/>
      <c r="HF93" s="381"/>
      <c r="HG93" s="381"/>
      <c r="HH93" s="381"/>
      <c r="HI93" s="381"/>
      <c r="HJ93" s="381"/>
      <c r="HK93" s="381"/>
      <c r="HL93" s="381"/>
      <c r="HM93" s="381"/>
      <c r="HN93" s="381"/>
      <c r="HO93" s="381"/>
      <c r="HP93" s="381"/>
      <c r="HQ93" s="381"/>
      <c r="HR93" s="381"/>
      <c r="HS93" s="381"/>
      <c r="HT93" s="381"/>
      <c r="HU93" s="381"/>
      <c r="HV93" s="381"/>
      <c r="HW93" s="381"/>
      <c r="HX93" s="381"/>
      <c r="HY93" s="381"/>
      <c r="HZ93" s="381"/>
      <c r="IA93" s="381"/>
      <c r="IB93" s="381"/>
      <c r="IC93" s="381"/>
      <c r="ID93" s="381"/>
      <c r="IE93" s="381"/>
      <c r="IF93" s="381"/>
      <c r="IG93" s="381"/>
      <c r="IH93" s="381"/>
      <c r="II93" s="381"/>
      <c r="IJ93" s="381"/>
      <c r="IK93" s="381"/>
      <c r="IL93" s="381"/>
      <c r="IM93" s="381"/>
      <c r="IN93" s="381"/>
      <c r="IO93" s="381"/>
      <c r="IP93" s="381"/>
      <c r="IQ93" s="381"/>
      <c r="IR93" s="381"/>
      <c r="IS93" s="381"/>
      <c r="IT93" s="381"/>
      <c r="IU93" s="381"/>
      <c r="IV93" s="381"/>
      <c r="IW93" s="381"/>
      <c r="IX93" s="381"/>
      <c r="IY93" s="381"/>
      <c r="IZ93" s="381"/>
      <c r="JA93" s="381"/>
      <c r="JB93" s="381"/>
      <c r="JC93" s="381"/>
      <c r="JD93" s="381"/>
      <c r="JE93" s="381"/>
      <c r="JF93" s="381"/>
      <c r="JG93" s="381"/>
      <c r="JH93" s="381"/>
      <c r="JI93" s="381"/>
      <c r="JJ93" s="381"/>
      <c r="JK93" s="381"/>
      <c r="JL93" s="380"/>
      <c r="JM93" s="380"/>
      <c r="JN93" s="380"/>
      <c r="JO93" s="380"/>
      <c r="JP93" s="380"/>
      <c r="JQ93" s="380"/>
      <c r="JR93" s="380"/>
      <c r="JS93" s="380"/>
      <c r="JT93" s="380"/>
      <c r="JU93" s="380"/>
      <c r="JV93" s="380"/>
      <c r="JW93" s="380"/>
      <c r="JX93" s="380"/>
      <c r="JY93" s="380"/>
      <c r="JZ93" s="380"/>
      <c r="KA93" s="380"/>
      <c r="KB93" s="380"/>
      <c r="KC93" s="380"/>
      <c r="KD93" s="380"/>
      <c r="KE93" s="380"/>
      <c r="KF93" s="380"/>
      <c r="KG93" s="380"/>
    </row>
    <row r="94" spans="2:293" ht="40.35" customHeight="1">
      <c r="B94" s="387"/>
      <c r="C94" s="387"/>
      <c r="D94" s="387"/>
      <c r="E94" s="387"/>
      <c r="F94" s="387"/>
      <c r="G94" s="387"/>
      <c r="H94" s="387"/>
      <c r="I94" s="387"/>
      <c r="J94" s="387"/>
      <c r="K94" s="387"/>
      <c r="L94" s="387"/>
      <c r="M94" s="387"/>
      <c r="N94" s="387"/>
      <c r="O94" s="387"/>
      <c r="P94" s="381"/>
      <c r="Q94" s="381"/>
      <c r="R94" s="381"/>
      <c r="S94" s="381"/>
      <c r="T94" s="381"/>
      <c r="U94" s="381"/>
      <c r="V94" s="381"/>
      <c r="W94" s="381"/>
      <c r="X94" s="381"/>
      <c r="Y94" s="381"/>
      <c r="Z94" s="381"/>
      <c r="AA94" s="381"/>
      <c r="AB94" s="381"/>
      <c r="AC94" s="381"/>
      <c r="AD94" s="381"/>
      <c r="AE94" s="381"/>
      <c r="AF94" s="381"/>
      <c r="AG94" s="381"/>
      <c r="AH94" s="381"/>
      <c r="AI94" s="381"/>
      <c r="AJ94" s="381"/>
      <c r="AK94" s="381"/>
      <c r="AL94" s="381"/>
      <c r="AM94" s="381"/>
      <c r="AN94" s="381"/>
      <c r="AO94" s="381"/>
      <c r="AP94" s="381"/>
      <c r="AQ94" s="381"/>
      <c r="AR94" s="381"/>
      <c r="AS94" s="381"/>
      <c r="AT94" s="381"/>
      <c r="AU94" s="381"/>
      <c r="AV94" s="381"/>
      <c r="AW94" s="381"/>
      <c r="AX94" s="381"/>
      <c r="AY94" s="381"/>
      <c r="AZ94" s="381"/>
      <c r="BA94" s="381"/>
      <c r="BB94" s="381"/>
      <c r="BC94" s="381"/>
      <c r="BD94" s="381"/>
      <c r="BE94" s="381"/>
      <c r="BF94" s="381"/>
      <c r="BG94" s="381"/>
      <c r="BH94" s="381"/>
      <c r="BI94" s="381"/>
      <c r="BJ94" s="381"/>
      <c r="BK94" s="381"/>
      <c r="BL94" s="381"/>
      <c r="BM94" s="381"/>
      <c r="BN94" s="381"/>
      <c r="BO94" s="381"/>
      <c r="BP94" s="381"/>
      <c r="BQ94" s="381"/>
      <c r="BR94" s="381"/>
      <c r="BS94" s="381"/>
      <c r="BT94" s="381"/>
      <c r="BU94" s="381"/>
      <c r="BV94" s="381"/>
      <c r="BW94" s="381"/>
      <c r="BX94" s="381"/>
      <c r="BY94" s="381"/>
      <c r="BZ94" s="381"/>
      <c r="CA94" s="381"/>
      <c r="CB94" s="381"/>
      <c r="CC94" s="381"/>
      <c r="CD94" s="381"/>
      <c r="CE94" s="381"/>
      <c r="CF94" s="381"/>
      <c r="CG94" s="381"/>
      <c r="CH94" s="381"/>
      <c r="CI94" s="381"/>
      <c r="CJ94" s="381"/>
      <c r="CK94" s="381"/>
      <c r="CL94" s="381"/>
      <c r="CM94" s="381"/>
      <c r="CN94" s="381"/>
      <c r="CO94" s="381"/>
      <c r="CP94" s="381"/>
      <c r="CQ94" s="381"/>
      <c r="CR94" s="381"/>
      <c r="CS94" s="381"/>
      <c r="CT94" s="381"/>
      <c r="CU94" s="381"/>
      <c r="CV94" s="381"/>
      <c r="CW94" s="381"/>
      <c r="CX94" s="381"/>
      <c r="CY94" s="381"/>
      <c r="CZ94" s="381"/>
      <c r="DA94" s="381"/>
      <c r="DB94" s="381"/>
      <c r="DC94" s="381"/>
      <c r="DD94" s="381"/>
      <c r="DE94" s="381"/>
      <c r="DF94" s="381"/>
      <c r="DG94" s="381"/>
      <c r="DH94" s="381"/>
      <c r="DI94" s="381"/>
      <c r="DJ94" s="381"/>
      <c r="DK94" s="381"/>
      <c r="DL94" s="381"/>
      <c r="DM94" s="381"/>
      <c r="DN94" s="381"/>
      <c r="DO94" s="381"/>
      <c r="DP94" s="381"/>
      <c r="DQ94" s="381"/>
      <c r="DR94" s="381"/>
      <c r="DS94" s="381"/>
      <c r="DT94" s="381"/>
      <c r="DU94" s="381"/>
      <c r="DV94" s="381"/>
      <c r="DW94" s="381"/>
      <c r="DX94" s="381"/>
      <c r="DY94" s="381"/>
      <c r="DZ94" s="381"/>
      <c r="EA94" s="381"/>
      <c r="EB94" s="381"/>
      <c r="EC94" s="381"/>
      <c r="ED94" s="381"/>
      <c r="EE94" s="381"/>
      <c r="EF94" s="381"/>
      <c r="EG94" s="381"/>
      <c r="EH94" s="381"/>
      <c r="EI94" s="381"/>
      <c r="EJ94" s="381"/>
      <c r="EK94" s="381"/>
      <c r="EL94" s="381"/>
      <c r="EM94" s="381"/>
      <c r="EN94" s="381"/>
      <c r="EO94" s="381"/>
      <c r="EP94" s="381"/>
      <c r="EQ94" s="381"/>
      <c r="ER94" s="381"/>
      <c r="ES94" s="381"/>
      <c r="ET94" s="381"/>
      <c r="EU94" s="381"/>
      <c r="EV94" s="381"/>
      <c r="EW94" s="381"/>
      <c r="EX94" s="381"/>
      <c r="EY94" s="381"/>
      <c r="EZ94" s="381"/>
      <c r="FA94" s="381"/>
      <c r="FB94" s="381"/>
      <c r="FC94" s="381"/>
      <c r="FD94" s="381"/>
      <c r="FE94" s="381"/>
      <c r="FF94" s="381"/>
      <c r="FG94" s="381"/>
      <c r="FH94" s="381"/>
      <c r="FI94" s="381"/>
      <c r="FJ94" s="381"/>
      <c r="FK94" s="381"/>
      <c r="FL94" s="381"/>
      <c r="FM94" s="381"/>
      <c r="FN94" s="381"/>
      <c r="FO94" s="381"/>
      <c r="FP94" s="381"/>
      <c r="FQ94" s="381"/>
      <c r="FR94" s="381"/>
      <c r="FS94" s="381"/>
      <c r="FT94" s="381"/>
      <c r="FU94" s="381"/>
      <c r="FV94" s="381"/>
      <c r="FW94" s="381"/>
      <c r="FX94" s="381"/>
      <c r="FY94" s="381"/>
      <c r="FZ94" s="381"/>
      <c r="GA94" s="381"/>
      <c r="GB94" s="381"/>
      <c r="GC94" s="381"/>
      <c r="GD94" s="381"/>
      <c r="GE94" s="381"/>
      <c r="GF94" s="381"/>
      <c r="GG94" s="381"/>
      <c r="GH94" s="381"/>
      <c r="GI94" s="381"/>
      <c r="GJ94" s="381"/>
      <c r="GK94" s="381"/>
      <c r="GL94" s="381"/>
      <c r="GM94" s="381"/>
      <c r="GN94" s="381"/>
      <c r="GO94" s="381"/>
      <c r="GP94" s="381"/>
      <c r="GQ94" s="381"/>
      <c r="GR94" s="381"/>
      <c r="GS94" s="381"/>
      <c r="GT94" s="381"/>
      <c r="GU94" s="381"/>
      <c r="GV94" s="381"/>
      <c r="GW94" s="381"/>
      <c r="GX94" s="381"/>
      <c r="GY94" s="381"/>
      <c r="GZ94" s="381"/>
      <c r="HA94" s="381"/>
      <c r="HB94" s="381"/>
      <c r="HC94" s="381"/>
      <c r="HD94" s="381"/>
      <c r="HE94" s="381"/>
      <c r="HF94" s="381"/>
      <c r="HG94" s="381"/>
      <c r="HH94" s="381"/>
      <c r="HI94" s="381"/>
      <c r="HJ94" s="381"/>
      <c r="HK94" s="381"/>
      <c r="HL94" s="381"/>
      <c r="HM94" s="381"/>
      <c r="HN94" s="381"/>
      <c r="HO94" s="381"/>
      <c r="HP94" s="381"/>
      <c r="HQ94" s="381"/>
      <c r="HR94" s="381"/>
      <c r="HS94" s="381"/>
      <c r="HT94" s="381"/>
      <c r="HU94" s="381"/>
      <c r="HV94" s="381"/>
      <c r="HW94" s="381"/>
      <c r="HX94" s="381"/>
      <c r="HY94" s="381"/>
      <c r="HZ94" s="381"/>
      <c r="IA94" s="381"/>
      <c r="IB94" s="381"/>
      <c r="IC94" s="381"/>
      <c r="ID94" s="381"/>
      <c r="IE94" s="381"/>
      <c r="IF94" s="381"/>
      <c r="IG94" s="381"/>
      <c r="IH94" s="381"/>
      <c r="II94" s="381"/>
      <c r="IJ94" s="381"/>
      <c r="IK94" s="381"/>
      <c r="IL94" s="381"/>
      <c r="IM94" s="381"/>
      <c r="IN94" s="381"/>
      <c r="IO94" s="381"/>
      <c r="IP94" s="381"/>
      <c r="IQ94" s="381"/>
      <c r="IR94" s="381"/>
      <c r="IS94" s="381"/>
      <c r="IT94" s="381"/>
      <c r="IU94" s="381"/>
      <c r="IV94" s="381"/>
      <c r="IW94" s="381"/>
      <c r="IX94" s="381"/>
      <c r="IY94" s="381"/>
      <c r="IZ94" s="381"/>
      <c r="JA94" s="381"/>
      <c r="JB94" s="381"/>
      <c r="JC94" s="381"/>
      <c r="JD94" s="381"/>
      <c r="JE94" s="381"/>
      <c r="JF94" s="381"/>
      <c r="JG94" s="381"/>
      <c r="JH94" s="381"/>
      <c r="JI94" s="381"/>
      <c r="JJ94" s="381"/>
      <c r="JK94" s="381"/>
      <c r="JL94" s="380"/>
      <c r="JM94" s="380"/>
      <c r="JN94" s="380"/>
      <c r="JO94" s="380"/>
      <c r="JP94" s="380"/>
      <c r="JQ94" s="380"/>
      <c r="JR94" s="380"/>
      <c r="JS94" s="380"/>
      <c r="JT94" s="380"/>
      <c r="JU94" s="380"/>
      <c r="JV94" s="380"/>
      <c r="JW94" s="380"/>
      <c r="JX94" s="380"/>
      <c r="JY94" s="380"/>
      <c r="JZ94" s="380"/>
      <c r="KA94" s="380"/>
      <c r="KB94" s="380"/>
      <c r="KC94" s="380"/>
      <c r="KD94" s="380"/>
      <c r="KE94" s="380"/>
      <c r="KF94" s="380"/>
      <c r="KG94" s="380"/>
    </row>
    <row r="95" spans="2:293" ht="40.35" customHeight="1">
      <c r="B95" s="387"/>
      <c r="C95" s="387"/>
      <c r="D95" s="387"/>
      <c r="E95" s="387"/>
      <c r="F95" s="387"/>
      <c r="G95" s="387"/>
      <c r="H95" s="387"/>
      <c r="I95" s="387"/>
      <c r="J95" s="387"/>
      <c r="K95" s="387"/>
      <c r="L95" s="387"/>
      <c r="M95" s="387"/>
      <c r="N95" s="387"/>
      <c r="O95" s="387"/>
      <c r="P95" s="381"/>
      <c r="Q95" s="381"/>
      <c r="R95" s="381"/>
      <c r="S95" s="381"/>
      <c r="T95" s="381"/>
      <c r="U95" s="381"/>
      <c r="V95" s="381"/>
      <c r="W95" s="381"/>
      <c r="X95" s="381"/>
      <c r="Y95" s="381"/>
      <c r="Z95" s="381"/>
      <c r="AA95" s="381"/>
      <c r="AB95" s="381"/>
      <c r="AC95" s="381"/>
      <c r="AD95" s="381"/>
      <c r="AE95" s="381"/>
      <c r="AF95" s="381"/>
      <c r="AG95" s="381"/>
      <c r="AH95" s="381"/>
      <c r="AI95" s="381"/>
      <c r="AJ95" s="381"/>
      <c r="AK95" s="381"/>
      <c r="AL95" s="381"/>
      <c r="AM95" s="381"/>
      <c r="AN95" s="381"/>
      <c r="AO95" s="381"/>
      <c r="AP95" s="381"/>
      <c r="AQ95" s="381"/>
      <c r="AR95" s="381"/>
      <c r="AS95" s="381"/>
      <c r="AT95" s="381"/>
      <c r="AU95" s="381"/>
      <c r="AV95" s="381"/>
      <c r="AW95" s="381"/>
      <c r="AX95" s="381"/>
      <c r="AY95" s="381"/>
      <c r="AZ95" s="381"/>
      <c r="BA95" s="381"/>
      <c r="BB95" s="381"/>
      <c r="BC95" s="381"/>
      <c r="BD95" s="381"/>
      <c r="BE95" s="381"/>
      <c r="BF95" s="381"/>
      <c r="BG95" s="381"/>
      <c r="BH95" s="381"/>
      <c r="BI95" s="381"/>
      <c r="BJ95" s="381"/>
      <c r="BK95" s="381"/>
      <c r="BL95" s="381"/>
      <c r="BM95" s="381"/>
      <c r="BN95" s="381"/>
      <c r="BO95" s="381"/>
      <c r="BP95" s="381"/>
      <c r="BQ95" s="381"/>
      <c r="BR95" s="381"/>
      <c r="BS95" s="381"/>
      <c r="BT95" s="381"/>
      <c r="BU95" s="381"/>
      <c r="BV95" s="381"/>
      <c r="BW95" s="381"/>
      <c r="BX95" s="381"/>
      <c r="BY95" s="381"/>
      <c r="BZ95" s="381"/>
      <c r="CA95" s="381"/>
      <c r="CB95" s="381"/>
      <c r="CC95" s="381"/>
      <c r="CD95" s="381"/>
      <c r="CE95" s="381"/>
      <c r="CF95" s="381"/>
      <c r="CG95" s="381"/>
      <c r="CH95" s="381"/>
      <c r="CI95" s="381"/>
      <c r="CJ95" s="381"/>
      <c r="CK95" s="381"/>
      <c r="CL95" s="381"/>
      <c r="CM95" s="381"/>
      <c r="CN95" s="381"/>
      <c r="CO95" s="381"/>
      <c r="CP95" s="381"/>
      <c r="CQ95" s="381"/>
      <c r="CR95" s="381"/>
      <c r="CS95" s="381"/>
      <c r="CT95" s="381"/>
      <c r="CU95" s="381"/>
      <c r="CV95" s="381"/>
      <c r="CW95" s="381"/>
      <c r="CX95" s="381"/>
      <c r="CY95" s="381"/>
      <c r="CZ95" s="381"/>
      <c r="DA95" s="381"/>
      <c r="DB95" s="381"/>
      <c r="DC95" s="381"/>
      <c r="DD95" s="381"/>
      <c r="DE95" s="381"/>
      <c r="DF95" s="381"/>
      <c r="DG95" s="381"/>
      <c r="DH95" s="381"/>
      <c r="DI95" s="381"/>
      <c r="DJ95" s="381"/>
      <c r="DK95" s="381"/>
      <c r="DL95" s="381"/>
      <c r="DM95" s="381"/>
      <c r="DN95" s="381"/>
      <c r="DO95" s="381"/>
      <c r="DP95" s="381"/>
      <c r="DQ95" s="381"/>
      <c r="DR95" s="381"/>
      <c r="DS95" s="381"/>
      <c r="DT95" s="381"/>
      <c r="DU95" s="381"/>
      <c r="DV95" s="381"/>
      <c r="DW95" s="381"/>
      <c r="DX95" s="381"/>
      <c r="DY95" s="381"/>
      <c r="DZ95" s="381"/>
      <c r="EA95" s="381"/>
      <c r="EB95" s="381"/>
      <c r="EC95" s="381"/>
      <c r="ED95" s="381"/>
      <c r="EE95" s="381"/>
      <c r="EF95" s="381"/>
      <c r="EG95" s="381"/>
      <c r="EH95" s="381"/>
      <c r="EI95" s="381"/>
      <c r="EJ95" s="381"/>
      <c r="EK95" s="381"/>
      <c r="EL95" s="381"/>
      <c r="EM95" s="381"/>
      <c r="EN95" s="381"/>
      <c r="EO95" s="381"/>
      <c r="EP95" s="381"/>
      <c r="EQ95" s="381"/>
      <c r="ER95" s="381"/>
      <c r="ES95" s="381"/>
      <c r="ET95" s="381"/>
      <c r="EU95" s="381"/>
      <c r="EV95" s="381"/>
      <c r="EW95" s="381"/>
      <c r="EX95" s="381"/>
      <c r="EY95" s="381"/>
      <c r="EZ95" s="381"/>
      <c r="FA95" s="381"/>
      <c r="FB95" s="381"/>
      <c r="FC95" s="381"/>
      <c r="FD95" s="381"/>
      <c r="FE95" s="381"/>
      <c r="FF95" s="381"/>
      <c r="FG95" s="381"/>
      <c r="FH95" s="381"/>
      <c r="FI95" s="381"/>
      <c r="FJ95" s="381"/>
      <c r="FK95" s="381"/>
      <c r="FL95" s="381"/>
      <c r="FM95" s="381"/>
      <c r="FN95" s="381"/>
      <c r="FO95" s="381"/>
      <c r="FP95" s="381"/>
      <c r="FQ95" s="381"/>
      <c r="FR95" s="381"/>
      <c r="FS95" s="381"/>
      <c r="FT95" s="381"/>
      <c r="FU95" s="381"/>
      <c r="FV95" s="381"/>
      <c r="FW95" s="381"/>
      <c r="FX95" s="381"/>
      <c r="FY95" s="381"/>
      <c r="FZ95" s="381"/>
      <c r="GA95" s="381"/>
      <c r="GB95" s="381"/>
      <c r="GC95" s="381"/>
      <c r="GD95" s="381"/>
      <c r="GE95" s="381"/>
      <c r="GF95" s="381"/>
      <c r="GG95" s="381"/>
      <c r="GH95" s="381"/>
      <c r="GI95" s="381"/>
      <c r="GJ95" s="381"/>
      <c r="GK95" s="381"/>
      <c r="GL95" s="381"/>
      <c r="GM95" s="381"/>
      <c r="GN95" s="381"/>
      <c r="GO95" s="381"/>
      <c r="GP95" s="381"/>
      <c r="GQ95" s="381"/>
      <c r="GR95" s="381"/>
      <c r="GS95" s="381"/>
      <c r="GT95" s="381"/>
      <c r="GU95" s="381"/>
      <c r="GV95" s="381"/>
      <c r="GW95" s="381"/>
      <c r="GX95" s="381"/>
      <c r="GY95" s="381"/>
      <c r="GZ95" s="381"/>
      <c r="HA95" s="381"/>
      <c r="HB95" s="381"/>
      <c r="HC95" s="381"/>
      <c r="HD95" s="381"/>
      <c r="HE95" s="381"/>
      <c r="HF95" s="381"/>
      <c r="HG95" s="381"/>
      <c r="HH95" s="381"/>
      <c r="HI95" s="381"/>
      <c r="HJ95" s="381"/>
      <c r="HK95" s="381"/>
      <c r="HL95" s="381"/>
      <c r="HM95" s="381"/>
      <c r="HN95" s="381"/>
      <c r="HO95" s="381"/>
      <c r="HP95" s="381"/>
      <c r="HQ95" s="381"/>
      <c r="HR95" s="381"/>
      <c r="HS95" s="381"/>
      <c r="HT95" s="381"/>
      <c r="HU95" s="381"/>
      <c r="HV95" s="381"/>
      <c r="HW95" s="381"/>
      <c r="HX95" s="381"/>
      <c r="HY95" s="381"/>
      <c r="HZ95" s="381"/>
      <c r="IA95" s="381"/>
      <c r="IB95" s="381"/>
      <c r="IC95" s="381"/>
      <c r="ID95" s="381"/>
      <c r="IE95" s="381"/>
      <c r="IF95" s="381"/>
      <c r="IG95" s="381"/>
      <c r="IH95" s="381"/>
      <c r="II95" s="381"/>
      <c r="IJ95" s="381"/>
      <c r="IK95" s="381"/>
      <c r="IL95" s="381"/>
      <c r="IM95" s="381"/>
      <c r="IN95" s="381"/>
      <c r="IO95" s="381"/>
      <c r="IP95" s="381"/>
      <c r="IQ95" s="381"/>
      <c r="IR95" s="381"/>
      <c r="IS95" s="381"/>
      <c r="IT95" s="381"/>
      <c r="IU95" s="381"/>
      <c r="IV95" s="381"/>
      <c r="IW95" s="381"/>
      <c r="IX95" s="381"/>
      <c r="IY95" s="381"/>
      <c r="IZ95" s="381"/>
      <c r="JA95" s="381"/>
      <c r="JB95" s="381"/>
      <c r="JC95" s="381"/>
      <c r="JD95" s="381"/>
      <c r="JE95" s="381"/>
      <c r="JF95" s="381"/>
      <c r="JG95" s="381"/>
      <c r="JH95" s="381"/>
      <c r="JI95" s="381"/>
      <c r="JJ95" s="381"/>
      <c r="JK95" s="381"/>
      <c r="JL95" s="380"/>
      <c r="JM95" s="380"/>
      <c r="JN95" s="380"/>
      <c r="JO95" s="380"/>
      <c r="JP95" s="380"/>
      <c r="JQ95" s="380"/>
      <c r="JR95" s="380"/>
      <c r="JS95" s="380"/>
      <c r="JT95" s="380"/>
      <c r="JU95" s="380"/>
      <c r="JV95" s="380"/>
      <c r="JW95" s="380"/>
      <c r="JX95" s="380"/>
      <c r="JY95" s="380"/>
      <c r="JZ95" s="380"/>
      <c r="KA95" s="380"/>
      <c r="KB95" s="380"/>
      <c r="KC95" s="380"/>
      <c r="KD95" s="380"/>
      <c r="KE95" s="380"/>
      <c r="KF95" s="380"/>
      <c r="KG95" s="380"/>
    </row>
    <row r="96" spans="2:293" ht="40.35" customHeight="1">
      <c r="B96" s="387"/>
      <c r="C96" s="387"/>
      <c r="D96" s="387"/>
      <c r="E96" s="387"/>
      <c r="F96" s="387"/>
      <c r="G96" s="387"/>
      <c r="H96" s="387"/>
      <c r="I96" s="387"/>
      <c r="J96" s="387"/>
      <c r="K96" s="387"/>
      <c r="L96" s="387"/>
      <c r="M96" s="387"/>
      <c r="N96" s="387"/>
      <c r="O96" s="387"/>
      <c r="P96" s="381"/>
      <c r="Q96" s="381"/>
      <c r="R96" s="381"/>
      <c r="S96" s="381"/>
      <c r="T96" s="381"/>
      <c r="U96" s="381"/>
      <c r="V96" s="381"/>
      <c r="W96" s="381"/>
      <c r="X96" s="381"/>
      <c r="Y96" s="381"/>
      <c r="Z96" s="381"/>
      <c r="AA96" s="381"/>
      <c r="AB96" s="381"/>
      <c r="AC96" s="381"/>
      <c r="AD96" s="381"/>
      <c r="AE96" s="381"/>
      <c r="AF96" s="381"/>
      <c r="AG96" s="381"/>
      <c r="AH96" s="381"/>
      <c r="AI96" s="381"/>
      <c r="AJ96" s="381"/>
      <c r="AK96" s="381"/>
      <c r="AL96" s="381"/>
      <c r="AM96" s="381"/>
      <c r="AN96" s="381"/>
      <c r="AO96" s="381"/>
      <c r="AP96" s="381"/>
      <c r="AQ96" s="381"/>
      <c r="AR96" s="381"/>
      <c r="AS96" s="381"/>
      <c r="AT96" s="381"/>
      <c r="AU96" s="381"/>
      <c r="AV96" s="381"/>
      <c r="AW96" s="381"/>
      <c r="AX96" s="381"/>
      <c r="AY96" s="381"/>
      <c r="AZ96" s="381"/>
      <c r="BA96" s="381"/>
      <c r="BB96" s="381"/>
      <c r="BC96" s="381"/>
      <c r="BD96" s="381"/>
      <c r="BE96" s="381"/>
      <c r="BF96" s="381"/>
      <c r="BG96" s="381"/>
      <c r="BH96" s="381"/>
      <c r="BI96" s="381"/>
      <c r="BJ96" s="381"/>
      <c r="BK96" s="381"/>
      <c r="BL96" s="381"/>
      <c r="BM96" s="381"/>
      <c r="BN96" s="381"/>
      <c r="BO96" s="381"/>
      <c r="BP96" s="381"/>
      <c r="BQ96" s="381"/>
      <c r="BR96" s="381"/>
      <c r="BS96" s="381"/>
      <c r="BT96" s="381"/>
      <c r="BU96" s="381"/>
      <c r="BV96" s="381"/>
      <c r="BW96" s="381"/>
      <c r="BX96" s="381"/>
      <c r="BY96" s="381"/>
      <c r="BZ96" s="381"/>
      <c r="CA96" s="381"/>
      <c r="CB96" s="381"/>
      <c r="CC96" s="381"/>
      <c r="CD96" s="381"/>
      <c r="CE96" s="381"/>
      <c r="CF96" s="381"/>
      <c r="CG96" s="381"/>
      <c r="CH96" s="381"/>
      <c r="CI96" s="381"/>
      <c r="CJ96" s="381"/>
      <c r="CK96" s="381"/>
      <c r="CL96" s="381"/>
      <c r="CM96" s="381"/>
      <c r="CN96" s="381"/>
      <c r="CO96" s="381"/>
      <c r="CP96" s="381"/>
      <c r="CQ96" s="381"/>
      <c r="CR96" s="381"/>
      <c r="CS96" s="381"/>
      <c r="CT96" s="381"/>
      <c r="CU96" s="381"/>
      <c r="CV96" s="381"/>
      <c r="CW96" s="381"/>
      <c r="CX96" s="381"/>
      <c r="CY96" s="381"/>
      <c r="CZ96" s="381"/>
      <c r="DA96" s="381"/>
      <c r="DB96" s="381"/>
      <c r="DC96" s="381"/>
      <c r="DD96" s="381"/>
      <c r="DE96" s="381"/>
      <c r="DF96" s="381"/>
      <c r="DG96" s="381"/>
      <c r="DH96" s="381"/>
      <c r="DI96" s="381"/>
      <c r="DJ96" s="381"/>
      <c r="DK96" s="381"/>
      <c r="DL96" s="381"/>
      <c r="DM96" s="381"/>
      <c r="DN96" s="381"/>
      <c r="DO96" s="381"/>
      <c r="DP96" s="381"/>
      <c r="DQ96" s="381"/>
      <c r="DR96" s="381"/>
      <c r="DS96" s="381"/>
      <c r="DT96" s="381"/>
      <c r="DU96" s="381"/>
      <c r="DV96" s="381"/>
      <c r="DW96" s="381"/>
      <c r="DX96" s="381"/>
      <c r="DY96" s="381"/>
      <c r="DZ96" s="381"/>
      <c r="EA96" s="381"/>
      <c r="EB96" s="381"/>
      <c r="EC96" s="381"/>
      <c r="ED96" s="381"/>
      <c r="EE96" s="381"/>
      <c r="EF96" s="381"/>
      <c r="EG96" s="381"/>
      <c r="EH96" s="381"/>
      <c r="EI96" s="381"/>
      <c r="EJ96" s="381"/>
      <c r="EK96" s="381"/>
      <c r="EL96" s="381"/>
      <c r="EM96" s="381"/>
      <c r="EN96" s="381"/>
      <c r="EO96" s="381"/>
      <c r="EP96" s="381"/>
      <c r="EQ96" s="381"/>
      <c r="ER96" s="381"/>
      <c r="ES96" s="381"/>
      <c r="ET96" s="381"/>
      <c r="EU96" s="381"/>
      <c r="EV96" s="381"/>
      <c r="EW96" s="381"/>
      <c r="EX96" s="381"/>
      <c r="EY96" s="381"/>
      <c r="EZ96" s="381"/>
      <c r="FA96" s="381"/>
      <c r="FB96" s="381"/>
      <c r="FC96" s="381"/>
      <c r="FD96" s="381"/>
      <c r="FE96" s="381"/>
      <c r="FF96" s="381"/>
      <c r="FG96" s="381"/>
      <c r="FH96" s="381"/>
      <c r="FI96" s="381"/>
      <c r="FJ96" s="381"/>
      <c r="FK96" s="381"/>
      <c r="FL96" s="381"/>
      <c r="FM96" s="381"/>
      <c r="FN96" s="381"/>
      <c r="FO96" s="381"/>
      <c r="FP96" s="381"/>
      <c r="FQ96" s="381"/>
      <c r="FR96" s="381"/>
      <c r="FS96" s="381"/>
      <c r="FT96" s="381"/>
      <c r="FU96" s="381"/>
      <c r="FV96" s="381"/>
      <c r="FW96" s="381"/>
      <c r="FX96" s="381"/>
      <c r="FY96" s="381"/>
      <c r="FZ96" s="381"/>
      <c r="GA96" s="381"/>
      <c r="GB96" s="381"/>
      <c r="GC96" s="381"/>
      <c r="GD96" s="381"/>
      <c r="GE96" s="381"/>
      <c r="GF96" s="381"/>
      <c r="GG96" s="381"/>
      <c r="GH96" s="381"/>
      <c r="GI96" s="381"/>
      <c r="GJ96" s="381"/>
      <c r="GK96" s="381"/>
      <c r="GL96" s="381"/>
      <c r="GM96" s="381"/>
      <c r="GN96" s="381"/>
      <c r="GO96" s="381"/>
      <c r="GP96" s="381"/>
      <c r="GQ96" s="381"/>
      <c r="GR96" s="381"/>
      <c r="GS96" s="381"/>
      <c r="GT96" s="381"/>
      <c r="GU96" s="381"/>
      <c r="GV96" s="381"/>
      <c r="GW96" s="381"/>
      <c r="GX96" s="381"/>
      <c r="GY96" s="381"/>
      <c r="GZ96" s="381"/>
      <c r="HA96" s="381"/>
      <c r="HB96" s="381"/>
      <c r="HC96" s="381"/>
      <c r="HD96" s="381"/>
      <c r="HE96" s="381"/>
      <c r="HF96" s="381"/>
      <c r="HG96" s="381"/>
      <c r="HH96" s="381"/>
      <c r="HI96" s="381"/>
      <c r="HJ96" s="381"/>
      <c r="HK96" s="381"/>
      <c r="HL96" s="381"/>
      <c r="HM96" s="381"/>
      <c r="HN96" s="381"/>
      <c r="HO96" s="381"/>
      <c r="HP96" s="381"/>
      <c r="HQ96" s="381"/>
      <c r="HR96" s="381"/>
      <c r="HS96" s="381"/>
      <c r="HT96" s="381"/>
      <c r="HU96" s="381"/>
      <c r="HV96" s="381"/>
      <c r="HW96" s="381"/>
      <c r="HX96" s="381"/>
      <c r="HY96" s="381"/>
      <c r="HZ96" s="381"/>
      <c r="IA96" s="381"/>
      <c r="IB96" s="381"/>
      <c r="IC96" s="381"/>
      <c r="ID96" s="381"/>
      <c r="IE96" s="381"/>
      <c r="IF96" s="381"/>
      <c r="IG96" s="381"/>
      <c r="IH96" s="381"/>
      <c r="II96" s="381"/>
      <c r="IJ96" s="381"/>
      <c r="IK96" s="381"/>
      <c r="IL96" s="381"/>
      <c r="IM96" s="381"/>
      <c r="IN96" s="381"/>
      <c r="IO96" s="381"/>
      <c r="IP96" s="381"/>
      <c r="IQ96" s="381"/>
      <c r="IR96" s="381"/>
      <c r="IS96" s="381"/>
      <c r="IT96" s="381"/>
      <c r="IU96" s="381"/>
      <c r="IV96" s="381"/>
      <c r="IW96" s="381"/>
      <c r="IX96" s="381"/>
      <c r="IY96" s="381"/>
      <c r="IZ96" s="381"/>
      <c r="JA96" s="381"/>
      <c r="JB96" s="381"/>
      <c r="JC96" s="381"/>
      <c r="JD96" s="381"/>
      <c r="JE96" s="381"/>
      <c r="JF96" s="381"/>
      <c r="JG96" s="381"/>
      <c r="JH96" s="381"/>
      <c r="JI96" s="381"/>
      <c r="JJ96" s="381"/>
      <c r="JK96" s="381"/>
      <c r="JL96" s="380"/>
      <c r="JM96" s="380"/>
      <c r="JN96" s="380"/>
      <c r="JO96" s="380"/>
      <c r="JP96" s="380"/>
      <c r="JQ96" s="380"/>
      <c r="JR96" s="380"/>
      <c r="JS96" s="380"/>
      <c r="JT96" s="380"/>
      <c r="JU96" s="380"/>
      <c r="JV96" s="380"/>
      <c r="JW96" s="380"/>
      <c r="JX96" s="380"/>
      <c r="JY96" s="380"/>
      <c r="JZ96" s="380"/>
      <c r="KA96" s="380"/>
      <c r="KB96" s="380"/>
      <c r="KC96" s="380"/>
      <c r="KD96" s="380"/>
      <c r="KE96" s="380"/>
      <c r="KF96" s="380"/>
      <c r="KG96" s="380"/>
    </row>
    <row r="97" spans="2:293" ht="40.35" customHeight="1">
      <c r="B97" s="387"/>
      <c r="C97" s="387"/>
      <c r="D97" s="387"/>
      <c r="E97" s="387"/>
      <c r="F97" s="387"/>
      <c r="G97" s="387"/>
      <c r="H97" s="387"/>
      <c r="I97" s="387"/>
      <c r="J97" s="387"/>
      <c r="K97" s="387"/>
      <c r="L97" s="387"/>
      <c r="M97" s="387"/>
      <c r="N97" s="387"/>
      <c r="O97" s="387"/>
      <c r="P97" s="381"/>
      <c r="Q97" s="381"/>
      <c r="R97" s="381"/>
      <c r="S97" s="381"/>
      <c r="T97" s="381"/>
      <c r="U97" s="381"/>
      <c r="V97" s="381"/>
      <c r="W97" s="381"/>
      <c r="X97" s="381"/>
      <c r="Y97" s="381"/>
      <c r="Z97" s="381"/>
      <c r="AA97" s="381"/>
      <c r="AB97" s="381"/>
      <c r="AC97" s="381"/>
      <c r="AD97" s="381"/>
      <c r="AE97" s="381"/>
      <c r="AF97" s="381"/>
      <c r="AG97" s="381"/>
      <c r="AH97" s="381"/>
      <c r="AI97" s="381"/>
      <c r="AJ97" s="381"/>
      <c r="AK97" s="381"/>
      <c r="AL97" s="381"/>
      <c r="AM97" s="381"/>
      <c r="AN97" s="381"/>
      <c r="AO97" s="381"/>
      <c r="AP97" s="381"/>
      <c r="AQ97" s="381"/>
      <c r="AR97" s="381"/>
      <c r="AS97" s="381"/>
      <c r="AT97" s="381"/>
      <c r="AU97" s="381"/>
      <c r="AV97" s="381"/>
      <c r="AW97" s="381"/>
      <c r="AX97" s="381"/>
      <c r="AY97" s="381"/>
      <c r="AZ97" s="381"/>
      <c r="BA97" s="381"/>
      <c r="BB97" s="381"/>
      <c r="BC97" s="381"/>
      <c r="BD97" s="381"/>
      <c r="BE97" s="381"/>
      <c r="BF97" s="381"/>
      <c r="BG97" s="381"/>
      <c r="BH97" s="381"/>
      <c r="BI97" s="381"/>
      <c r="BJ97" s="381"/>
      <c r="BK97" s="381"/>
      <c r="BL97" s="381"/>
      <c r="BM97" s="381"/>
      <c r="BN97" s="381"/>
      <c r="BO97" s="381"/>
      <c r="BP97" s="381"/>
      <c r="BQ97" s="381"/>
      <c r="BR97" s="381"/>
      <c r="BS97" s="381"/>
      <c r="BT97" s="381"/>
      <c r="BU97" s="381"/>
      <c r="BV97" s="381"/>
      <c r="BW97" s="381"/>
      <c r="BX97" s="381"/>
      <c r="BY97" s="381"/>
      <c r="BZ97" s="381"/>
      <c r="CA97" s="381"/>
      <c r="CB97" s="381"/>
      <c r="CC97" s="381"/>
      <c r="CD97" s="381"/>
      <c r="CE97" s="381"/>
      <c r="CF97" s="381"/>
      <c r="CG97" s="381"/>
      <c r="CH97" s="381"/>
      <c r="CI97" s="381"/>
      <c r="CJ97" s="381"/>
      <c r="CK97" s="381"/>
      <c r="CL97" s="381"/>
      <c r="CM97" s="381"/>
      <c r="CN97" s="381"/>
      <c r="CO97" s="381"/>
      <c r="CP97" s="381"/>
      <c r="CQ97" s="381"/>
      <c r="CR97" s="381"/>
      <c r="CS97" s="381"/>
      <c r="CT97" s="381"/>
      <c r="CU97" s="381"/>
      <c r="CV97" s="381"/>
      <c r="CW97" s="381"/>
      <c r="CX97" s="381"/>
      <c r="CY97" s="381"/>
      <c r="CZ97" s="381"/>
      <c r="DA97" s="381"/>
      <c r="DB97" s="381"/>
      <c r="DC97" s="381"/>
      <c r="DD97" s="381"/>
      <c r="DE97" s="381"/>
      <c r="DF97" s="381"/>
      <c r="DG97" s="381"/>
      <c r="DH97" s="381"/>
      <c r="DI97" s="381"/>
      <c r="DJ97" s="381"/>
      <c r="DK97" s="381"/>
      <c r="DL97" s="381"/>
      <c r="DM97" s="381"/>
      <c r="DN97" s="381"/>
      <c r="DO97" s="381"/>
      <c r="DP97" s="381"/>
      <c r="DQ97" s="381"/>
      <c r="DR97" s="381"/>
      <c r="DS97" s="381"/>
      <c r="DT97" s="381"/>
      <c r="DU97" s="381"/>
      <c r="DV97" s="381"/>
      <c r="DW97" s="381"/>
      <c r="DX97" s="381"/>
      <c r="DY97" s="381"/>
      <c r="DZ97" s="381"/>
      <c r="EA97" s="381"/>
      <c r="EB97" s="381"/>
      <c r="EC97" s="381"/>
      <c r="ED97" s="381"/>
      <c r="EE97" s="381"/>
      <c r="EF97" s="381"/>
      <c r="EG97" s="381"/>
      <c r="EH97" s="381"/>
      <c r="EI97" s="381"/>
      <c r="EJ97" s="381"/>
      <c r="EK97" s="381"/>
      <c r="EL97" s="381"/>
      <c r="EM97" s="381"/>
      <c r="EN97" s="381"/>
      <c r="EO97" s="381"/>
      <c r="EP97" s="381"/>
      <c r="EQ97" s="381"/>
      <c r="ER97" s="381"/>
      <c r="ES97" s="381"/>
      <c r="ET97" s="381"/>
      <c r="EU97" s="381"/>
      <c r="EV97" s="381"/>
      <c r="EW97" s="381"/>
      <c r="EX97" s="381"/>
      <c r="EY97" s="381"/>
      <c r="EZ97" s="381"/>
      <c r="FA97" s="381"/>
      <c r="FB97" s="381"/>
      <c r="FC97" s="381"/>
      <c r="FD97" s="381"/>
      <c r="FE97" s="381"/>
      <c r="FF97" s="381"/>
      <c r="FG97" s="381"/>
      <c r="FH97" s="381"/>
      <c r="FI97" s="381"/>
      <c r="FJ97" s="381"/>
      <c r="FK97" s="381"/>
      <c r="FL97" s="381"/>
      <c r="FM97" s="381"/>
      <c r="FN97" s="381"/>
      <c r="FO97" s="381"/>
      <c r="FP97" s="381"/>
      <c r="FQ97" s="381"/>
      <c r="FR97" s="381"/>
      <c r="FS97" s="381"/>
      <c r="FT97" s="381"/>
      <c r="FU97" s="381"/>
      <c r="FV97" s="381"/>
      <c r="FW97" s="381"/>
      <c r="FX97" s="381"/>
      <c r="FY97" s="381"/>
      <c r="FZ97" s="381"/>
      <c r="GA97" s="381"/>
      <c r="GB97" s="381"/>
      <c r="GC97" s="381"/>
      <c r="GD97" s="381"/>
      <c r="GE97" s="381"/>
      <c r="GF97" s="381"/>
      <c r="GG97" s="381"/>
      <c r="GH97" s="381"/>
      <c r="GI97" s="381"/>
      <c r="GJ97" s="381"/>
      <c r="GK97" s="381"/>
      <c r="GL97" s="381"/>
      <c r="GM97" s="381"/>
      <c r="GN97" s="381"/>
      <c r="GO97" s="381"/>
      <c r="GP97" s="381"/>
      <c r="GQ97" s="381"/>
      <c r="GR97" s="381"/>
      <c r="GS97" s="381"/>
      <c r="GT97" s="381"/>
      <c r="GU97" s="381"/>
      <c r="GV97" s="381"/>
      <c r="GW97" s="381"/>
      <c r="GX97" s="381"/>
      <c r="GY97" s="381"/>
      <c r="GZ97" s="381"/>
      <c r="HA97" s="381"/>
      <c r="HB97" s="381"/>
      <c r="HC97" s="381"/>
      <c r="HD97" s="381"/>
      <c r="HE97" s="381"/>
      <c r="HF97" s="381"/>
      <c r="HG97" s="381"/>
      <c r="HH97" s="381"/>
      <c r="HI97" s="381"/>
      <c r="HJ97" s="381"/>
      <c r="HK97" s="381"/>
      <c r="HL97" s="381"/>
      <c r="HM97" s="381"/>
      <c r="HN97" s="381"/>
      <c r="HO97" s="381"/>
      <c r="HP97" s="381"/>
      <c r="HQ97" s="381"/>
      <c r="HR97" s="381"/>
      <c r="HS97" s="381"/>
      <c r="HT97" s="381"/>
      <c r="HU97" s="381"/>
      <c r="HV97" s="381"/>
      <c r="HW97" s="381"/>
      <c r="HX97" s="381"/>
      <c r="HY97" s="381"/>
      <c r="HZ97" s="381"/>
      <c r="IA97" s="381"/>
      <c r="IB97" s="381"/>
      <c r="IC97" s="381"/>
      <c r="ID97" s="381"/>
      <c r="IE97" s="381"/>
      <c r="IF97" s="381"/>
      <c r="IG97" s="381"/>
      <c r="IH97" s="381"/>
      <c r="II97" s="381"/>
      <c r="IJ97" s="381"/>
      <c r="IK97" s="381"/>
      <c r="IL97" s="381"/>
      <c r="IM97" s="381"/>
      <c r="IN97" s="381"/>
      <c r="IO97" s="381"/>
      <c r="IP97" s="381"/>
      <c r="IQ97" s="381"/>
      <c r="IR97" s="381"/>
      <c r="IS97" s="381"/>
      <c r="IT97" s="381"/>
      <c r="IU97" s="381"/>
      <c r="IV97" s="381"/>
      <c r="IW97" s="381"/>
      <c r="IX97" s="381"/>
      <c r="IY97" s="381"/>
      <c r="IZ97" s="381"/>
      <c r="JA97" s="381"/>
      <c r="JB97" s="381"/>
      <c r="JC97" s="381"/>
      <c r="JD97" s="381"/>
      <c r="JE97" s="381"/>
      <c r="JF97" s="381"/>
      <c r="JG97" s="381"/>
      <c r="JH97" s="381"/>
      <c r="JI97" s="381"/>
      <c r="JJ97" s="381"/>
      <c r="JK97" s="381"/>
      <c r="JL97" s="380"/>
      <c r="JM97" s="380"/>
      <c r="JN97" s="380"/>
      <c r="JO97" s="380"/>
      <c r="JP97" s="380"/>
      <c r="JQ97" s="380"/>
      <c r="JR97" s="380"/>
      <c r="JS97" s="380"/>
      <c r="JT97" s="380"/>
      <c r="JU97" s="380"/>
      <c r="JV97" s="380"/>
      <c r="JW97" s="380"/>
      <c r="JX97" s="380"/>
      <c r="JY97" s="380"/>
      <c r="JZ97" s="380"/>
      <c r="KA97" s="380"/>
      <c r="KB97" s="380"/>
      <c r="KC97" s="380"/>
      <c r="KD97" s="380"/>
      <c r="KE97" s="380"/>
      <c r="KF97" s="380"/>
      <c r="KG97" s="380"/>
    </row>
    <row r="98" spans="2:293" ht="40.35" customHeight="1">
      <c r="B98" s="387"/>
      <c r="C98" s="387"/>
      <c r="D98" s="387"/>
      <c r="E98" s="387"/>
      <c r="F98" s="387"/>
      <c r="G98" s="387"/>
      <c r="H98" s="387"/>
      <c r="I98" s="387"/>
      <c r="J98" s="387"/>
      <c r="K98" s="387"/>
      <c r="L98" s="387"/>
      <c r="M98" s="387"/>
      <c r="N98" s="387"/>
      <c r="O98" s="387"/>
      <c r="P98" s="381"/>
      <c r="Q98" s="381"/>
      <c r="R98" s="381"/>
      <c r="S98" s="381"/>
      <c r="T98" s="381"/>
      <c r="U98" s="381"/>
      <c r="V98" s="381"/>
      <c r="W98" s="381"/>
      <c r="X98" s="381"/>
      <c r="Y98" s="381"/>
      <c r="Z98" s="381"/>
      <c r="AA98" s="381"/>
      <c r="AB98" s="381"/>
      <c r="AC98" s="381"/>
      <c r="AD98" s="381"/>
      <c r="AE98" s="381"/>
      <c r="AF98" s="381"/>
      <c r="AG98" s="381"/>
      <c r="AH98" s="381"/>
      <c r="AI98" s="381"/>
      <c r="AJ98" s="381"/>
      <c r="AK98" s="381"/>
      <c r="AL98" s="381"/>
      <c r="AM98" s="381"/>
      <c r="AN98" s="381"/>
      <c r="AO98" s="381"/>
      <c r="AP98" s="381"/>
      <c r="AQ98" s="381"/>
      <c r="AR98" s="381"/>
      <c r="AS98" s="381"/>
      <c r="AT98" s="381"/>
      <c r="AU98" s="381"/>
      <c r="AV98" s="381"/>
      <c r="AW98" s="381"/>
      <c r="AX98" s="381"/>
      <c r="AY98" s="381"/>
      <c r="AZ98" s="381"/>
      <c r="BA98" s="381"/>
      <c r="BB98" s="381"/>
      <c r="BC98" s="381"/>
      <c r="BD98" s="381"/>
      <c r="BE98" s="381"/>
      <c r="BF98" s="381"/>
      <c r="BG98" s="381"/>
      <c r="BH98" s="381"/>
      <c r="BI98" s="381"/>
      <c r="BJ98" s="381"/>
      <c r="BK98" s="381"/>
      <c r="BL98" s="381"/>
      <c r="BM98" s="381"/>
      <c r="BN98" s="381"/>
      <c r="BO98" s="381"/>
      <c r="BP98" s="381"/>
      <c r="BQ98" s="381"/>
      <c r="BR98" s="381"/>
      <c r="BS98" s="381"/>
      <c r="BT98" s="381"/>
      <c r="BU98" s="381"/>
      <c r="BV98" s="381"/>
      <c r="BW98" s="381"/>
      <c r="BX98" s="381"/>
      <c r="BY98" s="381"/>
      <c r="BZ98" s="381"/>
      <c r="CA98" s="381"/>
      <c r="CB98" s="381"/>
      <c r="CC98" s="381"/>
      <c r="CD98" s="381"/>
      <c r="CE98" s="381"/>
      <c r="CF98" s="381"/>
      <c r="CG98" s="381"/>
      <c r="CH98" s="381"/>
      <c r="CI98" s="381"/>
      <c r="CJ98" s="381"/>
      <c r="CK98" s="381"/>
      <c r="CL98" s="381"/>
      <c r="CM98" s="381"/>
      <c r="CN98" s="381"/>
      <c r="CO98" s="381"/>
      <c r="CP98" s="381"/>
      <c r="CQ98" s="381"/>
      <c r="CR98" s="381"/>
      <c r="CS98" s="381"/>
      <c r="CT98" s="381"/>
      <c r="CU98" s="381"/>
      <c r="CV98" s="381"/>
      <c r="CW98" s="381"/>
      <c r="CX98" s="381"/>
      <c r="CY98" s="381"/>
      <c r="CZ98" s="381"/>
      <c r="DA98" s="381"/>
      <c r="DB98" s="381"/>
      <c r="DC98" s="381"/>
      <c r="DD98" s="381"/>
      <c r="DE98" s="381"/>
      <c r="DF98" s="381"/>
      <c r="DG98" s="381"/>
      <c r="DH98" s="381"/>
      <c r="DI98" s="381"/>
      <c r="DJ98" s="381"/>
      <c r="DK98" s="381"/>
      <c r="DL98" s="381"/>
      <c r="DM98" s="381"/>
      <c r="DN98" s="381"/>
      <c r="DO98" s="381"/>
      <c r="DP98" s="381"/>
      <c r="DQ98" s="381"/>
      <c r="DR98" s="381"/>
      <c r="DS98" s="381"/>
      <c r="DT98" s="381"/>
      <c r="DU98" s="381"/>
      <c r="DV98" s="381"/>
      <c r="DW98" s="381"/>
      <c r="DX98" s="381"/>
      <c r="DY98" s="381"/>
      <c r="DZ98" s="381"/>
      <c r="EA98" s="381"/>
      <c r="EB98" s="381"/>
      <c r="EC98" s="381"/>
      <c r="ED98" s="381"/>
      <c r="EE98" s="381"/>
      <c r="EF98" s="381"/>
      <c r="EG98" s="381"/>
      <c r="EH98" s="381"/>
      <c r="EI98" s="381"/>
      <c r="EJ98" s="381"/>
      <c r="EK98" s="381"/>
      <c r="EL98" s="381"/>
      <c r="EM98" s="381"/>
      <c r="EN98" s="381"/>
      <c r="EO98" s="381"/>
      <c r="EP98" s="381"/>
      <c r="EQ98" s="381"/>
      <c r="ER98" s="381"/>
      <c r="ES98" s="381"/>
      <c r="ET98" s="381"/>
      <c r="EU98" s="381"/>
      <c r="EV98" s="381"/>
      <c r="EW98" s="381"/>
      <c r="EX98" s="381"/>
      <c r="EY98" s="381"/>
      <c r="EZ98" s="381"/>
      <c r="FA98" s="381"/>
      <c r="FB98" s="381"/>
      <c r="FC98" s="381"/>
      <c r="FD98" s="381"/>
      <c r="FE98" s="381"/>
      <c r="FF98" s="381"/>
      <c r="FG98" s="381"/>
      <c r="FH98" s="381"/>
      <c r="FI98" s="381"/>
      <c r="FJ98" s="381"/>
      <c r="FK98" s="381"/>
      <c r="FL98" s="381"/>
      <c r="FM98" s="381"/>
      <c r="FN98" s="381"/>
      <c r="FO98" s="381"/>
      <c r="FP98" s="381"/>
      <c r="FQ98" s="381"/>
      <c r="FR98" s="381"/>
      <c r="FS98" s="381"/>
      <c r="FT98" s="381"/>
      <c r="FU98" s="381"/>
      <c r="FV98" s="381"/>
      <c r="FW98" s="381"/>
      <c r="FX98" s="381"/>
      <c r="FY98" s="381"/>
      <c r="FZ98" s="381"/>
      <c r="GA98" s="381"/>
      <c r="GB98" s="381"/>
      <c r="GC98" s="381"/>
      <c r="GD98" s="381"/>
      <c r="GE98" s="381"/>
      <c r="GF98" s="381"/>
      <c r="GG98" s="381"/>
      <c r="GH98" s="381"/>
      <c r="GI98" s="381"/>
      <c r="GJ98" s="381"/>
      <c r="GK98" s="381"/>
      <c r="GL98" s="381"/>
      <c r="GM98" s="381"/>
      <c r="GN98" s="381"/>
      <c r="GO98" s="381"/>
      <c r="GP98" s="381"/>
      <c r="GQ98" s="381"/>
      <c r="GR98" s="381"/>
      <c r="GS98" s="381"/>
      <c r="GT98" s="381"/>
      <c r="GU98" s="381"/>
      <c r="GV98" s="381"/>
      <c r="GW98" s="381"/>
      <c r="GX98" s="381"/>
      <c r="GY98" s="381"/>
      <c r="GZ98" s="381"/>
      <c r="HA98" s="381"/>
      <c r="HB98" s="381"/>
      <c r="HC98" s="381"/>
      <c r="HD98" s="381"/>
      <c r="HE98" s="381"/>
      <c r="HF98" s="381"/>
      <c r="HG98" s="381"/>
      <c r="HH98" s="381"/>
      <c r="HI98" s="381"/>
      <c r="HJ98" s="381"/>
      <c r="HK98" s="381"/>
      <c r="HL98" s="381"/>
      <c r="HM98" s="381"/>
      <c r="HN98" s="381"/>
      <c r="HO98" s="381"/>
      <c r="HP98" s="381"/>
      <c r="HQ98" s="381"/>
      <c r="HR98" s="381"/>
      <c r="HS98" s="381"/>
      <c r="HT98" s="381"/>
      <c r="HU98" s="381"/>
      <c r="HV98" s="381"/>
      <c r="HW98" s="381"/>
      <c r="HX98" s="381"/>
      <c r="HY98" s="381"/>
      <c r="HZ98" s="381"/>
      <c r="IA98" s="381"/>
      <c r="IB98" s="381"/>
      <c r="IC98" s="381"/>
      <c r="ID98" s="381"/>
      <c r="IE98" s="381"/>
      <c r="IF98" s="381"/>
      <c r="IG98" s="381"/>
      <c r="IH98" s="381"/>
      <c r="II98" s="381"/>
      <c r="IJ98" s="381"/>
      <c r="IK98" s="381"/>
      <c r="IL98" s="381"/>
      <c r="IM98" s="381"/>
      <c r="IN98" s="381"/>
      <c r="IO98" s="381"/>
      <c r="IP98" s="381"/>
      <c r="IQ98" s="381"/>
      <c r="IR98" s="381"/>
      <c r="IS98" s="381"/>
      <c r="IT98" s="381"/>
      <c r="IU98" s="381"/>
      <c r="IV98" s="381"/>
      <c r="IW98" s="381"/>
      <c r="IX98" s="381"/>
      <c r="IY98" s="381"/>
      <c r="IZ98" s="381"/>
      <c r="JA98" s="381"/>
      <c r="JB98" s="381"/>
      <c r="JC98" s="381"/>
      <c r="JD98" s="381"/>
      <c r="JE98" s="381"/>
      <c r="JF98" s="381"/>
      <c r="JG98" s="381"/>
      <c r="JH98" s="381"/>
      <c r="JI98" s="381"/>
      <c r="JJ98" s="381"/>
      <c r="JK98" s="381"/>
      <c r="JL98" s="380"/>
      <c r="JM98" s="380"/>
      <c r="JN98" s="380"/>
      <c r="JO98" s="380"/>
      <c r="JP98" s="380"/>
      <c r="JQ98" s="380"/>
      <c r="JR98" s="380"/>
      <c r="JS98" s="380"/>
      <c r="JT98" s="380"/>
      <c r="JU98" s="380"/>
      <c r="JV98" s="380"/>
      <c r="JW98" s="380"/>
      <c r="JX98" s="380"/>
      <c r="JY98" s="380"/>
      <c r="JZ98" s="380"/>
      <c r="KA98" s="380"/>
      <c r="KB98" s="380"/>
      <c r="KC98" s="380"/>
      <c r="KD98" s="380"/>
      <c r="KE98" s="380"/>
      <c r="KF98" s="380"/>
      <c r="KG98" s="380"/>
    </row>
    <row r="99" spans="2:293" ht="40.35" customHeight="1">
      <c r="B99" s="387"/>
      <c r="C99" s="387"/>
      <c r="D99" s="387"/>
      <c r="E99" s="387"/>
      <c r="F99" s="387"/>
      <c r="G99" s="387"/>
      <c r="H99" s="387"/>
      <c r="I99" s="387"/>
      <c r="J99" s="387"/>
      <c r="K99" s="387"/>
      <c r="L99" s="387"/>
      <c r="M99" s="387"/>
      <c r="N99" s="387"/>
      <c r="O99" s="387"/>
      <c r="P99" s="381"/>
      <c r="Q99" s="381"/>
      <c r="R99" s="381"/>
      <c r="S99" s="381"/>
      <c r="T99" s="381"/>
      <c r="U99" s="381"/>
      <c r="V99" s="381"/>
      <c r="W99" s="381"/>
      <c r="X99" s="381"/>
      <c r="Y99" s="381"/>
      <c r="Z99" s="381"/>
      <c r="AA99" s="381"/>
      <c r="AB99" s="381"/>
      <c r="AC99" s="381"/>
      <c r="AD99" s="381"/>
      <c r="AE99" s="381"/>
      <c r="AF99" s="381"/>
      <c r="AG99" s="381"/>
      <c r="AH99" s="381"/>
      <c r="AI99" s="381"/>
      <c r="AJ99" s="381"/>
      <c r="AK99" s="381"/>
      <c r="AL99" s="381"/>
      <c r="AM99" s="381"/>
      <c r="AN99" s="381"/>
      <c r="AO99" s="381"/>
      <c r="AP99" s="381"/>
      <c r="AQ99" s="381"/>
      <c r="AR99" s="381"/>
      <c r="AS99" s="381"/>
      <c r="AT99" s="381"/>
      <c r="AU99" s="381"/>
      <c r="AV99" s="381"/>
      <c r="AW99" s="381"/>
      <c r="AX99" s="381"/>
      <c r="AY99" s="381"/>
      <c r="AZ99" s="381"/>
      <c r="BA99" s="381"/>
      <c r="BB99" s="381"/>
      <c r="BC99" s="381"/>
      <c r="BD99" s="381"/>
      <c r="BE99" s="381"/>
      <c r="BF99" s="381"/>
      <c r="BG99" s="381"/>
      <c r="BH99" s="381"/>
      <c r="BI99" s="381"/>
      <c r="BJ99" s="381"/>
      <c r="BK99" s="381"/>
      <c r="BL99" s="381"/>
      <c r="BM99" s="381"/>
      <c r="BN99" s="381"/>
      <c r="BO99" s="381"/>
      <c r="BP99" s="381"/>
      <c r="BQ99" s="381"/>
      <c r="BR99" s="381"/>
      <c r="BS99" s="381"/>
      <c r="BT99" s="381"/>
      <c r="BU99" s="381"/>
      <c r="BV99" s="381"/>
      <c r="BW99" s="381"/>
      <c r="BX99" s="381"/>
      <c r="BY99" s="381"/>
      <c r="BZ99" s="381"/>
      <c r="CA99" s="381"/>
      <c r="CB99" s="381"/>
      <c r="CC99" s="381"/>
      <c r="CD99" s="381"/>
      <c r="CE99" s="381"/>
      <c r="CF99" s="381"/>
      <c r="CG99" s="381"/>
      <c r="CH99" s="381"/>
      <c r="CI99" s="381"/>
      <c r="CJ99" s="381"/>
      <c r="CK99" s="381"/>
      <c r="CL99" s="381"/>
      <c r="CM99" s="381"/>
      <c r="CN99" s="381"/>
      <c r="CO99" s="381"/>
      <c r="CP99" s="381"/>
      <c r="CQ99" s="381"/>
      <c r="CR99" s="381"/>
      <c r="CS99" s="381"/>
      <c r="CT99" s="381"/>
      <c r="CU99" s="381"/>
      <c r="CV99" s="381"/>
      <c r="CW99" s="381"/>
      <c r="CX99" s="381"/>
      <c r="CY99" s="381"/>
      <c r="CZ99" s="381"/>
      <c r="DA99" s="381"/>
      <c r="DB99" s="381"/>
      <c r="DC99" s="381"/>
      <c r="DD99" s="381"/>
      <c r="DE99" s="381"/>
      <c r="DF99" s="381"/>
      <c r="DG99" s="381"/>
      <c r="DH99" s="381"/>
      <c r="DI99" s="381"/>
      <c r="DJ99" s="381"/>
      <c r="DK99" s="381"/>
      <c r="DL99" s="381"/>
      <c r="DM99" s="381"/>
      <c r="DN99" s="381"/>
      <c r="DO99" s="381"/>
      <c r="DP99" s="381"/>
      <c r="DQ99" s="381"/>
      <c r="DR99" s="381"/>
      <c r="DS99" s="381"/>
      <c r="DT99" s="381"/>
      <c r="DU99" s="381"/>
      <c r="DV99" s="381"/>
      <c r="DW99" s="381"/>
      <c r="DX99" s="381"/>
      <c r="DY99" s="381"/>
      <c r="DZ99" s="381"/>
      <c r="EA99" s="381"/>
      <c r="EB99" s="381"/>
      <c r="EC99" s="381"/>
      <c r="ED99" s="381"/>
      <c r="EE99" s="381"/>
      <c r="EF99" s="381"/>
      <c r="EG99" s="381"/>
      <c r="EH99" s="381"/>
      <c r="EI99" s="381"/>
      <c r="EJ99" s="381"/>
      <c r="EK99" s="381"/>
      <c r="EL99" s="381"/>
      <c r="EM99" s="381"/>
      <c r="EN99" s="381"/>
      <c r="EO99" s="381"/>
      <c r="EP99" s="381"/>
      <c r="EQ99" s="381"/>
      <c r="ER99" s="381"/>
      <c r="ES99" s="381"/>
      <c r="ET99" s="381"/>
      <c r="EU99" s="381"/>
      <c r="EV99" s="381"/>
      <c r="EW99" s="381"/>
      <c r="EX99" s="381"/>
      <c r="EY99" s="381"/>
      <c r="EZ99" s="381"/>
      <c r="FA99" s="381"/>
      <c r="FB99" s="381"/>
      <c r="FC99" s="381"/>
      <c r="FD99" s="381"/>
      <c r="FE99" s="381"/>
      <c r="FF99" s="381"/>
      <c r="FG99" s="381"/>
      <c r="FH99" s="381"/>
      <c r="FI99" s="381"/>
      <c r="FJ99" s="381"/>
      <c r="FK99" s="381"/>
      <c r="FL99" s="381"/>
      <c r="FM99" s="381"/>
      <c r="FN99" s="381"/>
      <c r="FO99" s="381"/>
      <c r="FP99" s="381"/>
      <c r="FQ99" s="381"/>
      <c r="FR99" s="381"/>
      <c r="FS99" s="381"/>
      <c r="FT99" s="381"/>
      <c r="FU99" s="381"/>
      <c r="FV99" s="381"/>
      <c r="FW99" s="381"/>
      <c r="FX99" s="381"/>
      <c r="FY99" s="381"/>
      <c r="FZ99" s="381"/>
      <c r="GA99" s="381"/>
      <c r="GB99" s="381"/>
      <c r="GC99" s="381"/>
      <c r="GD99" s="381"/>
      <c r="GE99" s="381"/>
      <c r="GF99" s="381"/>
      <c r="GG99" s="381"/>
      <c r="GH99" s="381"/>
      <c r="GI99" s="381"/>
      <c r="GJ99" s="381"/>
      <c r="GK99" s="381"/>
      <c r="GL99" s="381"/>
      <c r="GM99" s="381"/>
      <c r="GN99" s="381"/>
      <c r="GO99" s="381"/>
      <c r="GP99" s="381"/>
      <c r="GQ99" s="381"/>
      <c r="GR99" s="381"/>
      <c r="GS99" s="381"/>
      <c r="GT99" s="381"/>
      <c r="GU99" s="381"/>
      <c r="GV99" s="381"/>
      <c r="GW99" s="381"/>
      <c r="GX99" s="381"/>
      <c r="GY99" s="381"/>
      <c r="GZ99" s="381"/>
      <c r="HA99" s="381"/>
      <c r="HB99" s="381"/>
      <c r="HC99" s="381"/>
      <c r="HD99" s="381"/>
      <c r="HE99" s="381"/>
      <c r="HF99" s="381"/>
      <c r="HG99" s="381"/>
      <c r="HH99" s="381"/>
      <c r="HI99" s="381"/>
      <c r="HJ99" s="381"/>
      <c r="HK99" s="381"/>
      <c r="HL99" s="381"/>
      <c r="HM99" s="381"/>
      <c r="HN99" s="381"/>
      <c r="HO99" s="381"/>
      <c r="HP99" s="381"/>
      <c r="HQ99" s="381"/>
      <c r="HR99" s="381"/>
      <c r="HS99" s="381"/>
      <c r="HT99" s="381"/>
      <c r="HU99" s="381"/>
      <c r="HV99" s="381"/>
      <c r="HW99" s="381"/>
      <c r="HX99" s="381"/>
      <c r="HY99" s="381"/>
      <c r="HZ99" s="381"/>
      <c r="IA99" s="381"/>
      <c r="IB99" s="381"/>
      <c r="IC99" s="381"/>
      <c r="ID99" s="381"/>
      <c r="IE99" s="381"/>
      <c r="IF99" s="381"/>
      <c r="IG99" s="381"/>
      <c r="IH99" s="381"/>
      <c r="II99" s="381"/>
      <c r="IJ99" s="381"/>
      <c r="IK99" s="381"/>
      <c r="IL99" s="381"/>
      <c r="IM99" s="381"/>
      <c r="IN99" s="381"/>
      <c r="IO99" s="381"/>
      <c r="IP99" s="381"/>
      <c r="IQ99" s="381"/>
      <c r="IR99" s="381"/>
      <c r="IS99" s="381"/>
      <c r="IT99" s="381"/>
      <c r="IU99" s="381"/>
      <c r="IV99" s="381"/>
      <c r="IW99" s="381"/>
      <c r="IX99" s="381"/>
      <c r="IY99" s="381"/>
      <c r="IZ99" s="381"/>
      <c r="JA99" s="381"/>
      <c r="JB99" s="381"/>
      <c r="JC99" s="381"/>
      <c r="JD99" s="381"/>
      <c r="JE99" s="381"/>
      <c r="JF99" s="381"/>
      <c r="JG99" s="381"/>
      <c r="JH99" s="381"/>
      <c r="JI99" s="381"/>
      <c r="JJ99" s="381"/>
      <c r="JK99" s="381"/>
      <c r="JL99" s="380"/>
      <c r="JM99" s="380"/>
      <c r="JN99" s="380"/>
      <c r="JO99" s="380"/>
      <c r="JP99" s="380"/>
      <c r="JQ99" s="380"/>
      <c r="JR99" s="380"/>
      <c r="JS99" s="380"/>
      <c r="JT99" s="380"/>
      <c r="JU99" s="380"/>
      <c r="JV99" s="380"/>
      <c r="JW99" s="380"/>
      <c r="JX99" s="380"/>
      <c r="JY99" s="380"/>
      <c r="JZ99" s="380"/>
      <c r="KA99" s="380"/>
      <c r="KB99" s="380"/>
      <c r="KC99" s="380"/>
      <c r="KD99" s="380"/>
      <c r="KE99" s="380"/>
      <c r="KF99" s="380"/>
      <c r="KG99" s="380"/>
    </row>
    <row r="100" spans="2:293" ht="40.35" customHeight="1">
      <c r="B100" s="387"/>
      <c r="C100" s="387"/>
      <c r="D100" s="387"/>
      <c r="E100" s="387"/>
      <c r="F100" s="387"/>
      <c r="G100" s="387"/>
      <c r="H100" s="387"/>
      <c r="I100" s="387"/>
      <c r="J100" s="387"/>
      <c r="K100" s="387"/>
      <c r="L100" s="387"/>
      <c r="M100" s="387"/>
      <c r="N100" s="387"/>
      <c r="O100" s="387"/>
      <c r="P100" s="381"/>
      <c r="Q100" s="381"/>
      <c r="R100" s="381"/>
      <c r="S100" s="381"/>
      <c r="T100" s="381"/>
      <c r="U100" s="381"/>
      <c r="V100" s="381"/>
      <c r="W100" s="381"/>
      <c r="X100" s="381"/>
      <c r="Y100" s="381"/>
      <c r="Z100" s="381"/>
      <c r="AA100" s="381"/>
      <c r="AB100" s="381"/>
      <c r="AC100" s="381"/>
      <c r="AD100" s="381"/>
      <c r="AE100" s="381"/>
      <c r="AF100" s="381"/>
      <c r="AG100" s="381"/>
      <c r="AH100" s="381"/>
      <c r="AI100" s="381"/>
      <c r="AJ100" s="381"/>
      <c r="AK100" s="381"/>
      <c r="AL100" s="381"/>
      <c r="AM100" s="381"/>
      <c r="AN100" s="381"/>
      <c r="AO100" s="381"/>
      <c r="AP100" s="381"/>
      <c r="AQ100" s="381"/>
      <c r="AR100" s="381"/>
      <c r="AS100" s="381"/>
      <c r="AT100" s="381"/>
      <c r="AU100" s="381"/>
      <c r="AV100" s="381"/>
      <c r="AW100" s="381"/>
      <c r="AX100" s="381"/>
      <c r="AY100" s="381"/>
      <c r="AZ100" s="381"/>
      <c r="BA100" s="381"/>
      <c r="BB100" s="381"/>
      <c r="BC100" s="381"/>
      <c r="BD100" s="381"/>
      <c r="BE100" s="381"/>
      <c r="BF100" s="381"/>
      <c r="BG100" s="381"/>
      <c r="BH100" s="381"/>
      <c r="BI100" s="381"/>
      <c r="BJ100" s="381"/>
      <c r="BK100" s="381"/>
      <c r="BL100" s="381"/>
      <c r="BM100" s="381"/>
      <c r="BN100" s="381"/>
      <c r="BO100" s="381"/>
      <c r="BP100" s="381"/>
      <c r="BQ100" s="381"/>
      <c r="BR100" s="381"/>
      <c r="BS100" s="381"/>
      <c r="BT100" s="381"/>
      <c r="BU100" s="381"/>
      <c r="BV100" s="381"/>
      <c r="BW100" s="381"/>
      <c r="BX100" s="381"/>
      <c r="BY100" s="381"/>
      <c r="BZ100" s="381"/>
      <c r="CA100" s="381"/>
      <c r="CB100" s="381"/>
      <c r="CC100" s="381"/>
      <c r="CD100" s="381"/>
      <c r="CE100" s="381"/>
      <c r="CF100" s="381"/>
      <c r="CG100" s="381"/>
      <c r="CH100" s="381"/>
      <c r="CI100" s="381"/>
      <c r="CJ100" s="381"/>
      <c r="CK100" s="381"/>
      <c r="CL100" s="381"/>
      <c r="CM100" s="381"/>
      <c r="CN100" s="381"/>
      <c r="CO100" s="381"/>
      <c r="CP100" s="381"/>
      <c r="CQ100" s="381"/>
      <c r="CR100" s="381"/>
      <c r="CS100" s="381"/>
      <c r="CT100" s="381"/>
      <c r="CU100" s="381"/>
      <c r="CV100" s="381"/>
      <c r="CW100" s="381"/>
      <c r="CX100" s="381"/>
      <c r="CY100" s="381"/>
      <c r="CZ100" s="381"/>
      <c r="DA100" s="381"/>
      <c r="DB100" s="381"/>
      <c r="DC100" s="381"/>
      <c r="DD100" s="381"/>
      <c r="DE100" s="381"/>
      <c r="DF100" s="381"/>
      <c r="DG100" s="381"/>
      <c r="DH100" s="381"/>
      <c r="DI100" s="381"/>
      <c r="DJ100" s="381"/>
      <c r="DK100" s="381"/>
      <c r="DL100" s="381"/>
      <c r="DM100" s="381"/>
      <c r="DN100" s="381"/>
      <c r="DO100" s="381"/>
      <c r="DP100" s="381"/>
      <c r="DQ100" s="381"/>
      <c r="DR100" s="381"/>
      <c r="DS100" s="381"/>
      <c r="DT100" s="381"/>
      <c r="DU100" s="381"/>
      <c r="DV100" s="381"/>
      <c r="DW100" s="381"/>
      <c r="DX100" s="381"/>
      <c r="DY100" s="381"/>
      <c r="DZ100" s="381"/>
      <c r="EA100" s="381"/>
      <c r="EB100" s="381"/>
      <c r="EC100" s="381"/>
      <c r="ED100" s="381"/>
      <c r="EE100" s="381"/>
      <c r="EF100" s="381"/>
      <c r="EG100" s="381"/>
      <c r="EH100" s="381"/>
      <c r="EI100" s="381"/>
      <c r="EJ100" s="381"/>
      <c r="EK100" s="381"/>
      <c r="EL100" s="381"/>
      <c r="EM100" s="381"/>
      <c r="EN100" s="381"/>
      <c r="EO100" s="381"/>
      <c r="EP100" s="381"/>
      <c r="EQ100" s="381"/>
      <c r="ER100" s="381"/>
      <c r="ES100" s="381"/>
      <c r="ET100" s="381"/>
      <c r="EU100" s="381"/>
      <c r="EV100" s="381"/>
      <c r="EW100" s="381"/>
      <c r="EX100" s="381"/>
      <c r="EY100" s="381"/>
      <c r="EZ100" s="381"/>
      <c r="FA100" s="381"/>
      <c r="FB100" s="381"/>
      <c r="FC100" s="381"/>
      <c r="FD100" s="381"/>
      <c r="FE100" s="381"/>
      <c r="FF100" s="381"/>
      <c r="FG100" s="381"/>
      <c r="FH100" s="381"/>
      <c r="FI100" s="381"/>
      <c r="FJ100" s="381"/>
      <c r="FK100" s="381"/>
      <c r="FL100" s="381"/>
      <c r="FM100" s="381"/>
      <c r="FN100" s="381"/>
      <c r="FO100" s="381"/>
      <c r="FP100" s="381"/>
      <c r="FQ100" s="381"/>
      <c r="FR100" s="381"/>
      <c r="FS100" s="381"/>
      <c r="FT100" s="381"/>
      <c r="FU100" s="381"/>
      <c r="FV100" s="381"/>
      <c r="FW100" s="381"/>
      <c r="FX100" s="381"/>
      <c r="FY100" s="381"/>
      <c r="FZ100" s="381"/>
      <c r="GA100" s="381"/>
      <c r="GB100" s="381"/>
      <c r="GC100" s="381"/>
      <c r="GD100" s="381"/>
      <c r="GE100" s="381"/>
      <c r="GF100" s="381"/>
      <c r="GG100" s="381"/>
      <c r="GH100" s="381"/>
      <c r="GI100" s="381"/>
      <c r="GJ100" s="381"/>
      <c r="GK100" s="381"/>
      <c r="GL100" s="381"/>
      <c r="GM100" s="381"/>
      <c r="GN100" s="381"/>
      <c r="GO100" s="381"/>
      <c r="GP100" s="381"/>
      <c r="GQ100" s="381"/>
      <c r="GR100" s="381"/>
      <c r="GS100" s="381"/>
      <c r="GT100" s="381"/>
      <c r="GU100" s="381"/>
      <c r="GV100" s="381"/>
      <c r="GW100" s="381"/>
      <c r="GX100" s="381"/>
      <c r="GY100" s="381"/>
      <c r="GZ100" s="381"/>
      <c r="HA100" s="381"/>
      <c r="HB100" s="381"/>
      <c r="HC100" s="381"/>
      <c r="HD100" s="381"/>
      <c r="HE100" s="381"/>
      <c r="HF100" s="381"/>
      <c r="HG100" s="381"/>
      <c r="HH100" s="381"/>
      <c r="HI100" s="381"/>
      <c r="HJ100" s="381"/>
      <c r="HK100" s="381"/>
      <c r="HL100" s="381"/>
      <c r="HM100" s="381"/>
      <c r="HN100" s="381"/>
      <c r="HO100" s="381"/>
      <c r="HP100" s="381"/>
      <c r="HQ100" s="381"/>
      <c r="HR100" s="381"/>
      <c r="HS100" s="381"/>
      <c r="HT100" s="381"/>
      <c r="HU100" s="381"/>
      <c r="HV100" s="381"/>
      <c r="HW100" s="381"/>
      <c r="HX100" s="381"/>
      <c r="HY100" s="381"/>
      <c r="HZ100" s="381"/>
      <c r="IA100" s="381"/>
      <c r="IB100" s="381"/>
      <c r="IC100" s="381"/>
      <c r="ID100" s="381"/>
      <c r="IE100" s="381"/>
      <c r="IF100" s="381"/>
      <c r="IG100" s="381"/>
      <c r="IH100" s="381"/>
      <c r="II100" s="381"/>
      <c r="IJ100" s="381"/>
      <c r="IK100" s="381"/>
      <c r="IL100" s="381"/>
      <c r="IM100" s="381"/>
      <c r="IN100" s="381"/>
      <c r="IO100" s="381"/>
      <c r="IP100" s="381"/>
      <c r="IQ100" s="381"/>
      <c r="IR100" s="381"/>
      <c r="IS100" s="381"/>
      <c r="IT100" s="381"/>
      <c r="IU100" s="381"/>
      <c r="IV100" s="381"/>
      <c r="IW100" s="381"/>
      <c r="IX100" s="381"/>
      <c r="IY100" s="381"/>
      <c r="IZ100" s="381"/>
      <c r="JA100" s="381"/>
      <c r="JB100" s="381"/>
      <c r="JC100" s="381"/>
      <c r="JD100" s="381"/>
      <c r="JE100" s="381"/>
      <c r="JF100" s="381"/>
      <c r="JG100" s="381"/>
      <c r="JH100" s="381"/>
      <c r="JI100" s="381"/>
      <c r="JJ100" s="381"/>
      <c r="JK100" s="381"/>
      <c r="JL100" s="380"/>
      <c r="JM100" s="380"/>
      <c r="JN100" s="380"/>
      <c r="JO100" s="380"/>
      <c r="JP100" s="380"/>
      <c r="JQ100" s="380"/>
      <c r="JR100" s="380"/>
      <c r="JS100" s="380"/>
      <c r="JT100" s="380"/>
      <c r="JU100" s="380"/>
      <c r="JV100" s="380"/>
      <c r="JW100" s="380"/>
      <c r="JX100" s="380"/>
      <c r="JY100" s="380"/>
      <c r="JZ100" s="380"/>
      <c r="KA100" s="380"/>
      <c r="KB100" s="380"/>
      <c r="KC100" s="380"/>
      <c r="KD100" s="380"/>
      <c r="KE100" s="380"/>
      <c r="KF100" s="380"/>
      <c r="KG100" s="380"/>
    </row>
    <row r="101" spans="2:293" ht="40.35" customHeight="1">
      <c r="B101" s="381"/>
      <c r="C101" s="381"/>
      <c r="D101" s="381"/>
      <c r="E101" s="381"/>
      <c r="F101" s="381"/>
      <c r="G101" s="381"/>
      <c r="H101" s="381"/>
      <c r="I101" s="381"/>
      <c r="J101" s="381"/>
      <c r="K101" s="381"/>
      <c r="L101" s="381"/>
      <c r="M101" s="381"/>
      <c r="N101" s="381"/>
      <c r="O101" s="381"/>
      <c r="P101" s="381"/>
      <c r="Q101" s="381"/>
      <c r="R101" s="381"/>
      <c r="S101" s="381"/>
      <c r="T101" s="381"/>
      <c r="U101" s="381"/>
      <c r="V101" s="381"/>
      <c r="W101" s="381"/>
      <c r="X101" s="381"/>
      <c r="Y101" s="381"/>
      <c r="Z101" s="381"/>
      <c r="AA101" s="381"/>
      <c r="AB101" s="381"/>
      <c r="AC101" s="381"/>
      <c r="AD101" s="381"/>
      <c r="AE101" s="381"/>
      <c r="AF101" s="381"/>
      <c r="AG101" s="381"/>
      <c r="AH101" s="381"/>
      <c r="AI101" s="381"/>
      <c r="AJ101" s="381"/>
      <c r="AK101" s="381"/>
      <c r="AL101" s="381"/>
      <c r="AM101" s="381"/>
      <c r="AN101" s="381"/>
      <c r="AO101" s="381"/>
      <c r="AP101" s="381"/>
      <c r="AQ101" s="381"/>
      <c r="AR101" s="381"/>
      <c r="AS101" s="381"/>
      <c r="AT101" s="381"/>
      <c r="AU101" s="381"/>
      <c r="AV101" s="381"/>
      <c r="AW101" s="381"/>
      <c r="AX101" s="381"/>
      <c r="AY101" s="381"/>
      <c r="AZ101" s="381"/>
      <c r="BA101" s="381"/>
      <c r="BB101" s="381"/>
      <c r="BC101" s="381"/>
      <c r="BD101" s="381"/>
      <c r="BE101" s="381"/>
      <c r="BF101" s="381"/>
      <c r="BG101" s="381"/>
      <c r="BH101" s="381"/>
      <c r="BI101" s="381"/>
      <c r="BJ101" s="381"/>
      <c r="BK101" s="381"/>
      <c r="BL101" s="381"/>
      <c r="BM101" s="381"/>
      <c r="BN101" s="381"/>
      <c r="BO101" s="381"/>
      <c r="BP101" s="381"/>
      <c r="BQ101" s="381"/>
      <c r="BR101" s="381"/>
      <c r="BS101" s="381"/>
      <c r="BT101" s="381"/>
      <c r="BU101" s="381"/>
      <c r="BV101" s="381"/>
      <c r="BW101" s="381"/>
      <c r="BX101" s="381"/>
      <c r="BY101" s="381"/>
      <c r="BZ101" s="381"/>
      <c r="CA101" s="381"/>
      <c r="CB101" s="381"/>
      <c r="CC101" s="381"/>
      <c r="CD101" s="381"/>
      <c r="CE101" s="381"/>
      <c r="CF101" s="381"/>
      <c r="CG101" s="381"/>
      <c r="CH101" s="381"/>
      <c r="CI101" s="381"/>
      <c r="CJ101" s="381"/>
      <c r="CK101" s="381"/>
      <c r="CL101" s="381"/>
      <c r="CM101" s="381"/>
      <c r="CN101" s="381"/>
      <c r="CO101" s="381"/>
      <c r="CP101" s="381"/>
      <c r="CQ101" s="381"/>
      <c r="CR101" s="381"/>
      <c r="CS101" s="381"/>
      <c r="CT101" s="381"/>
      <c r="CU101" s="381"/>
      <c r="CV101" s="381"/>
      <c r="CW101" s="381"/>
      <c r="CX101" s="381"/>
      <c r="CY101" s="381"/>
      <c r="CZ101" s="381"/>
      <c r="DA101" s="381"/>
      <c r="DB101" s="381"/>
      <c r="DC101" s="381"/>
      <c r="DD101" s="381"/>
      <c r="DE101" s="381"/>
      <c r="DF101" s="381"/>
      <c r="DG101" s="381"/>
      <c r="DH101" s="381"/>
      <c r="DI101" s="381"/>
      <c r="DJ101" s="381"/>
      <c r="DK101" s="381"/>
      <c r="DL101" s="381"/>
      <c r="DM101" s="381"/>
      <c r="DN101" s="381"/>
      <c r="DO101" s="381"/>
      <c r="DP101" s="381"/>
      <c r="DQ101" s="381"/>
      <c r="DR101" s="381"/>
      <c r="DS101" s="381"/>
      <c r="DT101" s="381"/>
      <c r="DU101" s="381"/>
      <c r="DV101" s="381"/>
      <c r="DW101" s="381"/>
      <c r="DX101" s="381"/>
      <c r="DY101" s="381"/>
      <c r="DZ101" s="381"/>
      <c r="EA101" s="381"/>
      <c r="EB101" s="381"/>
      <c r="EC101" s="381"/>
      <c r="ED101" s="381"/>
      <c r="EE101" s="381"/>
      <c r="EF101" s="381"/>
      <c r="EG101" s="381"/>
      <c r="EH101" s="381"/>
      <c r="EI101" s="381"/>
      <c r="EJ101" s="381"/>
      <c r="EK101" s="381"/>
      <c r="EL101" s="381"/>
      <c r="EM101" s="381"/>
      <c r="EN101" s="381"/>
      <c r="EO101" s="381"/>
      <c r="EP101" s="381"/>
      <c r="EQ101" s="381"/>
      <c r="ER101" s="381"/>
      <c r="ES101" s="381"/>
      <c r="ET101" s="381"/>
      <c r="EU101" s="381"/>
      <c r="EV101" s="381"/>
      <c r="EW101" s="381"/>
      <c r="EX101" s="381"/>
      <c r="EY101" s="381"/>
      <c r="EZ101" s="381"/>
      <c r="FA101" s="381"/>
      <c r="FB101" s="381"/>
      <c r="FC101" s="381"/>
      <c r="FD101" s="381"/>
      <c r="FE101" s="381"/>
      <c r="FF101" s="381"/>
      <c r="FG101" s="381"/>
      <c r="FH101" s="381"/>
      <c r="FI101" s="381"/>
      <c r="FJ101" s="381"/>
      <c r="FK101" s="381"/>
      <c r="FL101" s="381"/>
      <c r="FM101" s="381"/>
      <c r="FN101" s="381"/>
      <c r="FO101" s="381"/>
      <c r="FP101" s="381"/>
      <c r="FQ101" s="381"/>
      <c r="FR101" s="381"/>
      <c r="FS101" s="381"/>
      <c r="FT101" s="381"/>
      <c r="FU101" s="381"/>
      <c r="FV101" s="381"/>
      <c r="FW101" s="381"/>
      <c r="FX101" s="381"/>
      <c r="FY101" s="381"/>
      <c r="FZ101" s="381"/>
      <c r="GA101" s="381"/>
      <c r="GB101" s="381"/>
      <c r="GC101" s="381"/>
      <c r="GD101" s="381"/>
      <c r="GE101" s="381"/>
      <c r="GF101" s="381"/>
      <c r="GG101" s="381"/>
      <c r="GH101" s="381"/>
      <c r="GI101" s="381"/>
      <c r="GJ101" s="381"/>
      <c r="GK101" s="381"/>
      <c r="GL101" s="381"/>
      <c r="GM101" s="381"/>
      <c r="GN101" s="381"/>
      <c r="GO101" s="381"/>
      <c r="GP101" s="381"/>
      <c r="GQ101" s="381"/>
      <c r="GR101" s="381"/>
      <c r="GS101" s="381"/>
      <c r="GT101" s="381"/>
      <c r="GU101" s="381"/>
      <c r="GV101" s="381"/>
      <c r="GW101" s="381"/>
      <c r="GX101" s="381"/>
      <c r="GY101" s="381"/>
      <c r="GZ101" s="381"/>
      <c r="HA101" s="381"/>
      <c r="HB101" s="381"/>
      <c r="HC101" s="381"/>
      <c r="HD101" s="381"/>
      <c r="HE101" s="381"/>
      <c r="HF101" s="381"/>
      <c r="HG101" s="381"/>
      <c r="HH101" s="381"/>
      <c r="HI101" s="381"/>
      <c r="HJ101" s="381"/>
      <c r="HK101" s="381"/>
      <c r="HL101" s="381"/>
      <c r="HM101" s="381"/>
      <c r="HN101" s="381"/>
      <c r="HO101" s="381"/>
      <c r="HP101" s="381"/>
      <c r="HQ101" s="381"/>
      <c r="HR101" s="381"/>
      <c r="HS101" s="381"/>
      <c r="HT101" s="381"/>
      <c r="HU101" s="381"/>
      <c r="HV101" s="381"/>
      <c r="HW101" s="381"/>
      <c r="HX101" s="381"/>
      <c r="HY101" s="381"/>
      <c r="HZ101" s="381"/>
      <c r="IA101" s="381"/>
      <c r="IB101" s="381"/>
      <c r="IC101" s="381"/>
      <c r="ID101" s="381"/>
      <c r="IE101" s="381"/>
      <c r="IF101" s="381"/>
      <c r="IG101" s="381"/>
      <c r="IH101" s="381"/>
      <c r="II101" s="381"/>
      <c r="IJ101" s="381"/>
      <c r="IK101" s="381"/>
      <c r="IL101" s="381"/>
      <c r="IM101" s="381"/>
      <c r="IN101" s="381"/>
      <c r="IO101" s="381"/>
      <c r="IP101" s="381"/>
      <c r="IQ101" s="381"/>
      <c r="IR101" s="381"/>
      <c r="IS101" s="381"/>
      <c r="IT101" s="381"/>
      <c r="IU101" s="381"/>
      <c r="IV101" s="381"/>
      <c r="IW101" s="381"/>
      <c r="IX101" s="381"/>
      <c r="IY101" s="381"/>
      <c r="IZ101" s="381"/>
      <c r="JA101" s="381"/>
      <c r="JB101" s="381"/>
      <c r="JC101" s="381"/>
      <c r="JD101" s="381"/>
      <c r="JE101" s="381"/>
      <c r="JF101" s="381"/>
      <c r="JG101" s="381"/>
      <c r="JH101" s="381"/>
      <c r="JI101" s="381"/>
      <c r="JJ101" s="381"/>
      <c r="JK101" s="381"/>
      <c r="JL101" s="380"/>
      <c r="JM101" s="380"/>
      <c r="JN101" s="380"/>
      <c r="JO101" s="380"/>
      <c r="JP101" s="380"/>
      <c r="JQ101" s="380"/>
      <c r="JR101" s="380"/>
      <c r="JS101" s="380"/>
      <c r="JT101" s="380"/>
      <c r="JU101" s="380"/>
      <c r="JV101" s="380"/>
      <c r="JW101" s="380"/>
      <c r="JX101" s="380"/>
      <c r="JY101" s="380"/>
      <c r="JZ101" s="380"/>
      <c r="KA101" s="380"/>
      <c r="KB101" s="380"/>
      <c r="KC101" s="380"/>
      <c r="KD101" s="380"/>
      <c r="KE101" s="380"/>
      <c r="KF101" s="380"/>
      <c r="KG101" s="380"/>
    </row>
    <row r="102" spans="2:293" ht="40.35" customHeight="1">
      <c r="B102" s="381"/>
      <c r="C102" s="381"/>
      <c r="D102" s="381"/>
      <c r="E102" s="381"/>
      <c r="F102" s="381"/>
      <c r="G102" s="381"/>
      <c r="H102" s="381"/>
      <c r="I102" s="381"/>
      <c r="J102" s="381"/>
      <c r="K102" s="381"/>
      <c r="L102" s="381"/>
      <c r="M102" s="381"/>
      <c r="N102" s="381"/>
      <c r="O102" s="381"/>
      <c r="P102" s="381"/>
      <c r="Q102" s="381"/>
      <c r="R102" s="381"/>
      <c r="S102" s="381"/>
      <c r="T102" s="381"/>
      <c r="U102" s="381"/>
      <c r="V102" s="381"/>
      <c r="W102" s="381"/>
      <c r="X102" s="381"/>
      <c r="Y102" s="381"/>
      <c r="Z102" s="381"/>
      <c r="AA102" s="381"/>
      <c r="AB102" s="381"/>
      <c r="AC102" s="381"/>
      <c r="AD102" s="381"/>
      <c r="AE102" s="381"/>
      <c r="AF102" s="381"/>
      <c r="AG102" s="381"/>
      <c r="AH102" s="381"/>
      <c r="AI102" s="381"/>
      <c r="AJ102" s="381"/>
      <c r="AK102" s="381"/>
      <c r="AL102" s="381"/>
      <c r="AM102" s="381"/>
      <c r="AN102" s="381"/>
      <c r="AO102" s="381"/>
      <c r="AP102" s="381"/>
      <c r="AQ102" s="381"/>
      <c r="AR102" s="381"/>
      <c r="AS102" s="381"/>
      <c r="AT102" s="381"/>
      <c r="AU102" s="381"/>
      <c r="AV102" s="381"/>
      <c r="AW102" s="381"/>
      <c r="AX102" s="381"/>
      <c r="AY102" s="381"/>
      <c r="AZ102" s="381"/>
      <c r="BA102" s="381"/>
      <c r="BB102" s="381"/>
      <c r="BC102" s="381"/>
      <c r="BD102" s="381"/>
      <c r="BE102" s="381"/>
      <c r="BF102" s="381"/>
      <c r="BG102" s="381"/>
      <c r="BH102" s="381"/>
      <c r="BI102" s="381"/>
      <c r="BJ102" s="381"/>
      <c r="BK102" s="381"/>
      <c r="BL102" s="381"/>
      <c r="BM102" s="381"/>
      <c r="BN102" s="381"/>
      <c r="BO102" s="381"/>
      <c r="BP102" s="381"/>
      <c r="BQ102" s="381"/>
      <c r="BR102" s="381"/>
      <c r="BS102" s="381"/>
      <c r="BT102" s="381"/>
      <c r="BU102" s="381"/>
      <c r="BV102" s="381"/>
      <c r="BW102" s="381"/>
      <c r="BX102" s="381"/>
      <c r="BY102" s="381"/>
      <c r="BZ102" s="381"/>
      <c r="CA102" s="381"/>
      <c r="CB102" s="381"/>
      <c r="CC102" s="381"/>
      <c r="CD102" s="381"/>
      <c r="CE102" s="381"/>
      <c r="CF102" s="381"/>
      <c r="CG102" s="381"/>
      <c r="CH102" s="381"/>
      <c r="CI102" s="381"/>
      <c r="CJ102" s="381"/>
      <c r="CK102" s="381"/>
      <c r="CL102" s="381"/>
      <c r="CM102" s="381"/>
      <c r="CN102" s="381"/>
      <c r="CO102" s="381"/>
      <c r="CP102" s="381"/>
      <c r="CQ102" s="381"/>
      <c r="CR102" s="381"/>
      <c r="CS102" s="381"/>
      <c r="CT102" s="381"/>
      <c r="CU102" s="381"/>
      <c r="CV102" s="381"/>
      <c r="CW102" s="381"/>
      <c r="CX102" s="381"/>
      <c r="CY102" s="381"/>
      <c r="CZ102" s="381"/>
      <c r="DA102" s="381"/>
      <c r="DB102" s="381"/>
      <c r="DC102" s="381"/>
      <c r="DD102" s="381"/>
      <c r="DE102" s="381"/>
      <c r="DF102" s="381"/>
      <c r="DG102" s="381"/>
      <c r="DH102" s="381"/>
      <c r="DI102" s="381"/>
      <c r="DJ102" s="381"/>
      <c r="DK102" s="381"/>
      <c r="DL102" s="381"/>
      <c r="DM102" s="381"/>
      <c r="DN102" s="381"/>
      <c r="DO102" s="381"/>
      <c r="DP102" s="381"/>
      <c r="DQ102" s="381"/>
      <c r="DR102" s="381"/>
      <c r="DS102" s="381"/>
      <c r="DT102" s="381"/>
      <c r="DU102" s="381"/>
      <c r="DV102" s="381"/>
      <c r="DW102" s="381"/>
      <c r="DX102" s="381"/>
      <c r="DY102" s="381"/>
      <c r="DZ102" s="381"/>
      <c r="EA102" s="381"/>
      <c r="EB102" s="381"/>
      <c r="EC102" s="381"/>
      <c r="ED102" s="381"/>
      <c r="EE102" s="381"/>
      <c r="EF102" s="381"/>
      <c r="EG102" s="381"/>
      <c r="EH102" s="381"/>
      <c r="EI102" s="381"/>
      <c r="EJ102" s="381"/>
      <c r="EK102" s="381"/>
      <c r="EL102" s="381"/>
      <c r="EM102" s="381"/>
      <c r="EN102" s="381"/>
      <c r="EO102" s="381"/>
      <c r="EP102" s="381"/>
      <c r="EQ102" s="381"/>
      <c r="ER102" s="381"/>
      <c r="ES102" s="381"/>
      <c r="ET102" s="381"/>
      <c r="EU102" s="381"/>
      <c r="EV102" s="381"/>
      <c r="EW102" s="381"/>
      <c r="EX102" s="381"/>
      <c r="EY102" s="381"/>
      <c r="EZ102" s="381"/>
      <c r="FA102" s="381"/>
      <c r="FB102" s="381"/>
      <c r="FC102" s="381"/>
      <c r="FD102" s="381"/>
      <c r="FE102" s="381"/>
      <c r="FF102" s="381"/>
      <c r="FG102" s="381"/>
      <c r="FH102" s="381"/>
      <c r="FI102" s="381"/>
      <c r="FJ102" s="381"/>
      <c r="FK102" s="381"/>
      <c r="FL102" s="381"/>
      <c r="FM102" s="381"/>
      <c r="FN102" s="381"/>
      <c r="FO102" s="381"/>
      <c r="FP102" s="381"/>
      <c r="FQ102" s="381"/>
      <c r="FR102" s="381"/>
      <c r="FS102" s="381"/>
      <c r="FT102" s="381"/>
      <c r="FU102" s="381"/>
      <c r="FV102" s="381"/>
      <c r="FW102" s="381"/>
      <c r="FX102" s="381"/>
      <c r="FY102" s="381"/>
      <c r="FZ102" s="381"/>
      <c r="GA102" s="381"/>
      <c r="GB102" s="381"/>
      <c r="GC102" s="381"/>
      <c r="GD102" s="381"/>
      <c r="GE102" s="381"/>
      <c r="GF102" s="381"/>
      <c r="GG102" s="381"/>
      <c r="GH102" s="381"/>
      <c r="GI102" s="381"/>
      <c r="GJ102" s="381"/>
      <c r="GK102" s="381"/>
      <c r="GL102" s="381"/>
      <c r="GM102" s="381"/>
      <c r="GN102" s="381"/>
      <c r="GO102" s="381"/>
      <c r="GP102" s="381"/>
      <c r="GQ102" s="381"/>
      <c r="GR102" s="381"/>
      <c r="GS102" s="381"/>
      <c r="GT102" s="381"/>
      <c r="GU102" s="381"/>
      <c r="GV102" s="381"/>
      <c r="GW102" s="381"/>
      <c r="GX102" s="381"/>
      <c r="GY102" s="381"/>
      <c r="GZ102" s="381"/>
      <c r="HA102" s="381"/>
      <c r="HB102" s="381"/>
      <c r="HC102" s="381"/>
      <c r="HD102" s="381"/>
      <c r="HE102" s="381"/>
      <c r="HF102" s="381"/>
      <c r="HG102" s="381"/>
      <c r="HH102" s="381"/>
      <c r="HI102" s="381"/>
      <c r="HJ102" s="381"/>
      <c r="HK102" s="381"/>
      <c r="HL102" s="381"/>
      <c r="HM102" s="381"/>
      <c r="HN102" s="381"/>
      <c r="HO102" s="381"/>
      <c r="HP102" s="381"/>
      <c r="HQ102" s="381"/>
      <c r="HR102" s="381"/>
      <c r="HS102" s="381"/>
      <c r="HT102" s="381"/>
      <c r="HU102" s="381"/>
      <c r="HV102" s="381"/>
      <c r="HW102" s="381"/>
      <c r="HX102" s="381"/>
      <c r="HY102" s="381"/>
      <c r="HZ102" s="381"/>
      <c r="IA102" s="381"/>
      <c r="IB102" s="381"/>
      <c r="IC102" s="381"/>
      <c r="ID102" s="381"/>
      <c r="IE102" s="381"/>
      <c r="IF102" s="381"/>
      <c r="IG102" s="381"/>
      <c r="IH102" s="381"/>
      <c r="II102" s="381"/>
      <c r="IJ102" s="381"/>
      <c r="IK102" s="381"/>
      <c r="IL102" s="381"/>
      <c r="IM102" s="381"/>
      <c r="IN102" s="381"/>
      <c r="IO102" s="381"/>
      <c r="IP102" s="381"/>
      <c r="IQ102" s="381"/>
      <c r="IR102" s="381"/>
      <c r="IS102" s="381"/>
      <c r="IT102" s="381"/>
      <c r="IU102" s="381"/>
      <c r="IV102" s="381"/>
      <c r="IW102" s="381"/>
      <c r="IX102" s="381"/>
      <c r="IY102" s="381"/>
      <c r="IZ102" s="381"/>
      <c r="JA102" s="381"/>
      <c r="JB102" s="381"/>
      <c r="JC102" s="381"/>
      <c r="JD102" s="381"/>
      <c r="JE102" s="381"/>
      <c r="JF102" s="381"/>
      <c r="JG102" s="381"/>
      <c r="JH102" s="381"/>
      <c r="JI102" s="381"/>
      <c r="JJ102" s="381"/>
      <c r="JK102" s="381"/>
      <c r="JL102" s="380"/>
      <c r="JM102" s="380"/>
      <c r="JN102" s="380"/>
      <c r="JO102" s="380"/>
      <c r="JP102" s="380"/>
      <c r="JQ102" s="380"/>
      <c r="JR102" s="380"/>
      <c r="JS102" s="380"/>
      <c r="JT102" s="380"/>
      <c r="JU102" s="380"/>
      <c r="JV102" s="380"/>
      <c r="JW102" s="380"/>
      <c r="JX102" s="380"/>
      <c r="JY102" s="380"/>
      <c r="JZ102" s="380"/>
      <c r="KA102" s="380"/>
      <c r="KB102" s="380"/>
      <c r="KC102" s="380"/>
      <c r="KD102" s="380"/>
      <c r="KE102" s="380"/>
      <c r="KF102" s="380"/>
      <c r="KG102" s="380"/>
    </row>
    <row r="103" spans="2:293" ht="40.35" customHeight="1">
      <c r="B103" s="381"/>
      <c r="C103" s="381"/>
      <c r="D103" s="381"/>
      <c r="E103" s="381"/>
      <c r="F103" s="381"/>
      <c r="G103" s="381"/>
      <c r="H103" s="381"/>
      <c r="I103" s="381"/>
      <c r="J103" s="381"/>
      <c r="K103" s="381"/>
      <c r="L103" s="381"/>
      <c r="M103" s="381"/>
      <c r="N103" s="381"/>
      <c r="O103" s="381"/>
      <c r="P103" s="381"/>
      <c r="Q103" s="381"/>
      <c r="R103" s="381"/>
      <c r="S103" s="381"/>
      <c r="T103" s="381"/>
      <c r="U103" s="381"/>
      <c r="V103" s="381"/>
      <c r="W103" s="381"/>
      <c r="X103" s="381"/>
      <c r="Y103" s="381"/>
      <c r="Z103" s="381"/>
      <c r="AA103" s="381"/>
      <c r="AB103" s="381"/>
      <c r="AC103" s="381"/>
      <c r="AD103" s="381"/>
      <c r="AE103" s="381"/>
      <c r="AF103" s="381"/>
      <c r="AG103" s="381"/>
      <c r="AH103" s="381"/>
      <c r="AI103" s="381"/>
      <c r="AJ103" s="381"/>
      <c r="AK103" s="381"/>
      <c r="AL103" s="381"/>
      <c r="AM103" s="381"/>
      <c r="AN103" s="381"/>
      <c r="AO103" s="381"/>
      <c r="AP103" s="381"/>
      <c r="AQ103" s="381"/>
      <c r="AR103" s="381"/>
      <c r="AS103" s="381"/>
      <c r="AT103" s="381"/>
      <c r="AU103" s="381"/>
      <c r="AV103" s="381"/>
      <c r="AW103" s="381"/>
      <c r="AX103" s="381"/>
      <c r="AY103" s="381"/>
      <c r="AZ103" s="381"/>
      <c r="BA103" s="381"/>
      <c r="BB103" s="381"/>
      <c r="BC103" s="381"/>
      <c r="BD103" s="381"/>
      <c r="BE103" s="381"/>
      <c r="BF103" s="381"/>
      <c r="BG103" s="381"/>
      <c r="BH103" s="381"/>
      <c r="BI103" s="381"/>
      <c r="BJ103" s="381"/>
      <c r="BK103" s="381"/>
      <c r="BL103" s="381"/>
      <c r="BM103" s="381"/>
      <c r="BN103" s="381"/>
      <c r="BO103" s="381"/>
      <c r="BP103" s="381"/>
      <c r="BQ103" s="381"/>
      <c r="BR103" s="381"/>
      <c r="BS103" s="381"/>
      <c r="BT103" s="381"/>
      <c r="BU103" s="381"/>
      <c r="BV103" s="381"/>
      <c r="BW103" s="381"/>
      <c r="BX103" s="381"/>
      <c r="BY103" s="381"/>
      <c r="BZ103" s="381"/>
      <c r="CA103" s="381"/>
      <c r="CB103" s="381"/>
      <c r="CC103" s="381"/>
      <c r="CD103" s="381"/>
      <c r="CE103" s="381"/>
      <c r="CF103" s="381"/>
      <c r="CG103" s="381"/>
      <c r="CH103" s="381"/>
      <c r="CI103" s="381"/>
      <c r="CJ103" s="381"/>
      <c r="CK103" s="381"/>
      <c r="CL103" s="381"/>
      <c r="CM103" s="381"/>
      <c r="CN103" s="381"/>
      <c r="CO103" s="381"/>
      <c r="CP103" s="381"/>
      <c r="CQ103" s="381"/>
      <c r="CR103" s="381"/>
      <c r="CS103" s="381"/>
      <c r="CT103" s="381"/>
      <c r="CU103" s="381"/>
      <c r="CV103" s="381"/>
      <c r="CW103" s="381"/>
      <c r="CX103" s="381"/>
      <c r="CY103" s="381"/>
      <c r="CZ103" s="381"/>
      <c r="DA103" s="381"/>
      <c r="DB103" s="381"/>
      <c r="DC103" s="381"/>
      <c r="DD103" s="381"/>
      <c r="DE103" s="381"/>
      <c r="DF103" s="381"/>
      <c r="DG103" s="381"/>
      <c r="DH103" s="381"/>
      <c r="DI103" s="381"/>
      <c r="DJ103" s="381"/>
      <c r="DK103" s="381"/>
      <c r="DL103" s="381"/>
      <c r="DM103" s="381"/>
      <c r="DN103" s="381"/>
      <c r="DO103" s="381"/>
      <c r="DP103" s="381"/>
      <c r="DQ103" s="381"/>
      <c r="DR103" s="381"/>
      <c r="DS103" s="381"/>
      <c r="DT103" s="381"/>
      <c r="DU103" s="381"/>
      <c r="DV103" s="381"/>
      <c r="DW103" s="381"/>
      <c r="DX103" s="381"/>
      <c r="DY103" s="381"/>
      <c r="DZ103" s="381"/>
      <c r="EA103" s="381"/>
      <c r="EB103" s="381"/>
      <c r="EC103" s="381"/>
      <c r="ED103" s="381"/>
      <c r="EE103" s="381"/>
      <c r="EF103" s="381"/>
      <c r="EG103" s="381"/>
      <c r="EH103" s="381"/>
      <c r="EI103" s="381"/>
      <c r="EJ103" s="381"/>
      <c r="EK103" s="381"/>
      <c r="EL103" s="381"/>
      <c r="EM103" s="381"/>
      <c r="EN103" s="381"/>
      <c r="EO103" s="381"/>
      <c r="EP103" s="381"/>
      <c r="EQ103" s="381"/>
      <c r="ER103" s="381"/>
      <c r="ES103" s="381"/>
      <c r="ET103" s="381"/>
      <c r="EU103" s="381"/>
      <c r="EV103" s="381"/>
      <c r="EW103" s="381"/>
      <c r="EX103" s="381"/>
      <c r="EY103" s="381"/>
      <c r="EZ103" s="381"/>
      <c r="FA103" s="381"/>
      <c r="FB103" s="381"/>
      <c r="FC103" s="381"/>
      <c r="FD103" s="381"/>
      <c r="FE103" s="381"/>
      <c r="FF103" s="381"/>
      <c r="FG103" s="381"/>
      <c r="FH103" s="381"/>
      <c r="FI103" s="381"/>
      <c r="FJ103" s="381"/>
      <c r="FK103" s="381"/>
      <c r="FL103" s="381"/>
      <c r="FM103" s="381"/>
      <c r="FN103" s="381"/>
      <c r="FO103" s="381"/>
      <c r="FP103" s="381"/>
      <c r="FQ103" s="381"/>
      <c r="FR103" s="381"/>
      <c r="FS103" s="381"/>
      <c r="FT103" s="381"/>
      <c r="FU103" s="381"/>
      <c r="FV103" s="381"/>
      <c r="FW103" s="381"/>
      <c r="FX103" s="381"/>
      <c r="FY103" s="381"/>
      <c r="FZ103" s="381"/>
      <c r="GA103" s="381"/>
      <c r="GB103" s="381"/>
      <c r="GC103" s="381"/>
      <c r="GD103" s="381"/>
      <c r="GE103" s="381"/>
      <c r="GF103" s="381"/>
      <c r="GG103" s="381"/>
      <c r="GH103" s="381"/>
      <c r="GI103" s="381"/>
      <c r="GJ103" s="381"/>
      <c r="GK103" s="381"/>
      <c r="GL103" s="381"/>
      <c r="GM103" s="381"/>
      <c r="GN103" s="381"/>
      <c r="GO103" s="381"/>
      <c r="GP103" s="381"/>
      <c r="GQ103" s="381"/>
      <c r="GR103" s="381"/>
      <c r="GS103" s="381"/>
      <c r="GT103" s="381"/>
      <c r="GU103" s="381"/>
      <c r="GV103" s="381"/>
      <c r="GW103" s="381"/>
      <c r="GX103" s="381"/>
      <c r="GY103" s="381"/>
      <c r="GZ103" s="381"/>
      <c r="HA103" s="381"/>
      <c r="HB103" s="381"/>
      <c r="HC103" s="381"/>
      <c r="HD103" s="381"/>
      <c r="HE103" s="381"/>
      <c r="HF103" s="381"/>
      <c r="HG103" s="381"/>
      <c r="HH103" s="381"/>
      <c r="HI103" s="381"/>
      <c r="HJ103" s="381"/>
      <c r="HK103" s="381"/>
      <c r="HL103" s="381"/>
      <c r="HM103" s="381"/>
      <c r="HN103" s="381"/>
      <c r="HO103" s="381"/>
      <c r="HP103" s="381"/>
      <c r="HQ103" s="381"/>
      <c r="HR103" s="381"/>
      <c r="HS103" s="381"/>
      <c r="HT103" s="381"/>
      <c r="HU103" s="381"/>
      <c r="HV103" s="381"/>
      <c r="HW103" s="381"/>
      <c r="HX103" s="381"/>
      <c r="HY103" s="381"/>
      <c r="HZ103" s="381"/>
      <c r="IA103" s="381"/>
      <c r="IB103" s="381"/>
      <c r="IC103" s="381"/>
      <c r="ID103" s="381"/>
      <c r="IE103" s="381"/>
      <c r="IF103" s="381"/>
      <c r="IG103" s="381"/>
      <c r="IH103" s="381"/>
      <c r="II103" s="381"/>
      <c r="IJ103" s="381"/>
      <c r="IK103" s="381"/>
      <c r="IL103" s="381"/>
      <c r="IM103" s="381"/>
      <c r="IN103" s="381"/>
      <c r="IO103" s="381"/>
      <c r="IP103" s="381"/>
      <c r="IQ103" s="381"/>
      <c r="IR103" s="381"/>
      <c r="IS103" s="381"/>
      <c r="IT103" s="381"/>
      <c r="IU103" s="381"/>
      <c r="IV103" s="381"/>
      <c r="IW103" s="381"/>
      <c r="IX103" s="381"/>
      <c r="IY103" s="381"/>
      <c r="IZ103" s="381"/>
      <c r="JA103" s="381"/>
      <c r="JB103" s="381"/>
      <c r="JC103" s="381"/>
      <c r="JD103" s="381"/>
      <c r="JE103" s="381"/>
      <c r="JF103" s="381"/>
      <c r="JG103" s="381"/>
      <c r="JH103" s="381"/>
      <c r="JI103" s="381"/>
      <c r="JJ103" s="381"/>
      <c r="JK103" s="381"/>
      <c r="JL103" s="380"/>
      <c r="JM103" s="380"/>
      <c r="JN103" s="380"/>
      <c r="JO103" s="380"/>
      <c r="JP103" s="380"/>
      <c r="JQ103" s="380"/>
      <c r="JR103" s="380"/>
      <c r="JS103" s="380"/>
      <c r="JT103" s="380"/>
      <c r="JU103" s="380"/>
      <c r="JV103" s="380"/>
      <c r="JW103" s="380"/>
      <c r="JX103" s="380"/>
      <c r="JY103" s="380"/>
      <c r="JZ103" s="380"/>
      <c r="KA103" s="380"/>
      <c r="KB103" s="380"/>
      <c r="KC103" s="380"/>
      <c r="KD103" s="380"/>
      <c r="KE103" s="380"/>
      <c r="KF103" s="380"/>
      <c r="KG103" s="380"/>
    </row>
    <row r="104" spans="2:293" ht="40.35" customHeight="1">
      <c r="B104" s="381"/>
      <c r="C104" s="381"/>
      <c r="D104" s="381"/>
      <c r="E104" s="381"/>
      <c r="F104" s="381"/>
      <c r="G104" s="381"/>
      <c r="H104" s="381"/>
      <c r="I104" s="381"/>
      <c r="J104" s="381"/>
      <c r="K104" s="381"/>
      <c r="L104" s="381"/>
      <c r="M104" s="381"/>
      <c r="N104" s="381"/>
      <c r="O104" s="381"/>
      <c r="P104" s="381"/>
      <c r="Q104" s="381"/>
      <c r="R104" s="381"/>
      <c r="S104" s="381"/>
      <c r="T104" s="381"/>
      <c r="U104" s="381"/>
      <c r="V104" s="381"/>
      <c r="W104" s="381"/>
      <c r="X104" s="381"/>
      <c r="Y104" s="381"/>
      <c r="Z104" s="381"/>
      <c r="AA104" s="381"/>
      <c r="AB104" s="381"/>
      <c r="AC104" s="381"/>
      <c r="AD104" s="381"/>
      <c r="AE104" s="381"/>
      <c r="AF104" s="381"/>
      <c r="AG104" s="381"/>
      <c r="AH104" s="381"/>
      <c r="AI104" s="381"/>
      <c r="AJ104" s="381"/>
      <c r="AK104" s="381"/>
      <c r="AL104" s="381"/>
      <c r="AM104" s="381"/>
      <c r="AN104" s="381"/>
      <c r="AO104" s="381"/>
      <c r="AP104" s="381"/>
      <c r="AQ104" s="381"/>
      <c r="AR104" s="381"/>
      <c r="AS104" s="381"/>
      <c r="AT104" s="381"/>
      <c r="AU104" s="381"/>
      <c r="AV104" s="381"/>
      <c r="AW104" s="381"/>
      <c r="AX104" s="381"/>
      <c r="AY104" s="381"/>
      <c r="AZ104" s="381"/>
      <c r="BA104" s="381"/>
      <c r="BB104" s="381"/>
      <c r="BC104" s="381"/>
      <c r="BD104" s="381"/>
      <c r="BE104" s="381"/>
      <c r="BF104" s="381"/>
      <c r="BG104" s="381"/>
      <c r="BH104" s="381"/>
      <c r="BI104" s="381"/>
      <c r="BJ104" s="381"/>
      <c r="BK104" s="381"/>
      <c r="BL104" s="381"/>
      <c r="BM104" s="381"/>
      <c r="BN104" s="381"/>
      <c r="BO104" s="381"/>
      <c r="BP104" s="381"/>
      <c r="BQ104" s="381"/>
      <c r="BR104" s="381"/>
      <c r="BS104" s="381"/>
      <c r="BT104" s="381"/>
      <c r="BU104" s="381"/>
      <c r="BV104" s="381"/>
      <c r="BW104" s="381"/>
      <c r="BX104" s="381"/>
      <c r="BY104" s="381"/>
      <c r="BZ104" s="381"/>
      <c r="CA104" s="381"/>
      <c r="CB104" s="381"/>
      <c r="CC104" s="381"/>
      <c r="CD104" s="381"/>
      <c r="CE104" s="381"/>
      <c r="CF104" s="381"/>
      <c r="CG104" s="381"/>
      <c r="CH104" s="381"/>
      <c r="CI104" s="381"/>
      <c r="CJ104" s="381"/>
      <c r="CK104" s="381"/>
      <c r="CL104" s="381"/>
      <c r="CM104" s="381"/>
      <c r="CN104" s="381"/>
      <c r="CO104" s="381"/>
      <c r="CP104" s="381"/>
      <c r="CQ104" s="381"/>
      <c r="CR104" s="381"/>
      <c r="CS104" s="381"/>
      <c r="CT104" s="381"/>
      <c r="CU104" s="381"/>
      <c r="CV104" s="381"/>
      <c r="CW104" s="381"/>
      <c r="CX104" s="381"/>
      <c r="CY104" s="381"/>
      <c r="CZ104" s="381"/>
      <c r="DA104" s="381"/>
      <c r="DB104" s="381"/>
      <c r="DC104" s="381"/>
      <c r="DD104" s="381"/>
      <c r="DE104" s="381"/>
      <c r="DF104" s="381"/>
      <c r="DG104" s="381"/>
      <c r="DH104" s="381"/>
      <c r="DI104" s="381"/>
      <c r="DJ104" s="381"/>
      <c r="DK104" s="381"/>
      <c r="DL104" s="381"/>
      <c r="DM104" s="381"/>
      <c r="DN104" s="381"/>
      <c r="DO104" s="381"/>
      <c r="DP104" s="381"/>
      <c r="DQ104" s="381"/>
      <c r="DR104" s="381"/>
      <c r="DS104" s="381"/>
      <c r="DT104" s="381"/>
      <c r="DU104" s="381"/>
      <c r="DV104" s="381"/>
      <c r="DW104" s="381"/>
      <c r="DX104" s="381"/>
      <c r="DY104" s="381"/>
      <c r="DZ104" s="381"/>
      <c r="EA104" s="381"/>
      <c r="EB104" s="381"/>
      <c r="EC104" s="381"/>
      <c r="ED104" s="381"/>
      <c r="EE104" s="381"/>
      <c r="EF104" s="381"/>
      <c r="EG104" s="381"/>
      <c r="EH104" s="381"/>
      <c r="EI104" s="381"/>
      <c r="EJ104" s="381"/>
      <c r="EK104" s="381"/>
      <c r="EL104" s="381"/>
      <c r="EM104" s="381"/>
      <c r="EN104" s="381"/>
      <c r="EO104" s="381"/>
      <c r="EP104" s="381"/>
      <c r="EQ104" s="381"/>
      <c r="ER104" s="381"/>
      <c r="ES104" s="381"/>
      <c r="ET104" s="381"/>
      <c r="EU104" s="381"/>
      <c r="EV104" s="381"/>
      <c r="EW104" s="381"/>
      <c r="EX104" s="381"/>
      <c r="EY104" s="381"/>
      <c r="EZ104" s="381"/>
      <c r="FA104" s="381"/>
      <c r="FB104" s="381"/>
      <c r="FC104" s="381"/>
      <c r="FD104" s="381"/>
      <c r="FE104" s="381"/>
      <c r="FF104" s="381"/>
      <c r="FG104" s="381"/>
      <c r="FH104" s="381"/>
      <c r="FI104" s="381"/>
      <c r="FJ104" s="381"/>
      <c r="FK104" s="381"/>
      <c r="FL104" s="381"/>
      <c r="FM104" s="381"/>
      <c r="FN104" s="381"/>
      <c r="FO104" s="381"/>
      <c r="FP104" s="381"/>
      <c r="FQ104" s="381"/>
      <c r="FR104" s="381"/>
      <c r="FS104" s="381"/>
      <c r="FT104" s="381"/>
      <c r="FU104" s="381"/>
      <c r="FV104" s="381"/>
      <c r="FW104" s="381"/>
      <c r="FX104" s="381"/>
      <c r="FY104" s="381"/>
      <c r="FZ104" s="381"/>
      <c r="GA104" s="381"/>
      <c r="GB104" s="381"/>
      <c r="GC104" s="381"/>
      <c r="GD104" s="381"/>
      <c r="GE104" s="381"/>
      <c r="GF104" s="381"/>
      <c r="GG104" s="381"/>
      <c r="GH104" s="381"/>
      <c r="GI104" s="381"/>
      <c r="GJ104" s="381"/>
      <c r="GK104" s="381"/>
      <c r="GL104" s="381"/>
      <c r="GM104" s="381"/>
      <c r="GN104" s="381"/>
      <c r="GO104" s="381"/>
      <c r="GP104" s="381"/>
      <c r="GQ104" s="381"/>
      <c r="GR104" s="381"/>
      <c r="GS104" s="381"/>
      <c r="GT104" s="381"/>
      <c r="GU104" s="381"/>
      <c r="GV104" s="381"/>
      <c r="GW104" s="381"/>
      <c r="GX104" s="381"/>
      <c r="GY104" s="381"/>
      <c r="GZ104" s="381"/>
      <c r="HA104" s="381"/>
      <c r="HB104" s="381"/>
      <c r="HC104" s="381"/>
      <c r="HD104" s="381"/>
      <c r="HE104" s="381"/>
      <c r="HF104" s="381"/>
      <c r="HG104" s="381"/>
      <c r="HH104" s="381"/>
      <c r="HI104" s="381"/>
      <c r="HJ104" s="381"/>
      <c r="HK104" s="381"/>
      <c r="HL104" s="381"/>
      <c r="HM104" s="381"/>
      <c r="HN104" s="381"/>
      <c r="HO104" s="381"/>
      <c r="HP104" s="381"/>
      <c r="HQ104" s="381"/>
      <c r="HR104" s="381"/>
      <c r="HS104" s="381"/>
      <c r="HT104" s="381"/>
      <c r="HU104" s="381"/>
      <c r="HV104" s="381"/>
      <c r="HW104" s="381"/>
      <c r="HX104" s="381"/>
      <c r="HY104" s="381"/>
      <c r="HZ104" s="381"/>
      <c r="IA104" s="381"/>
      <c r="IB104" s="381"/>
      <c r="IC104" s="381"/>
      <c r="ID104" s="381"/>
      <c r="IE104" s="381"/>
      <c r="IF104" s="381"/>
      <c r="IG104" s="381"/>
      <c r="IH104" s="381"/>
      <c r="II104" s="381"/>
      <c r="IJ104" s="381"/>
      <c r="IK104" s="381"/>
      <c r="IL104" s="381"/>
      <c r="IM104" s="381"/>
      <c r="IN104" s="381"/>
      <c r="IO104" s="381"/>
      <c r="IP104" s="381"/>
      <c r="IQ104" s="381"/>
      <c r="IR104" s="381"/>
      <c r="IS104" s="381"/>
      <c r="IT104" s="381"/>
      <c r="IU104" s="381"/>
      <c r="IV104" s="381"/>
      <c r="IW104" s="381"/>
      <c r="IX104" s="381"/>
      <c r="IY104" s="381"/>
      <c r="IZ104" s="381"/>
      <c r="JA104" s="381"/>
      <c r="JB104" s="381"/>
      <c r="JC104" s="381"/>
      <c r="JD104" s="381"/>
      <c r="JE104" s="381"/>
      <c r="JF104" s="381"/>
      <c r="JG104" s="381"/>
      <c r="JH104" s="381"/>
      <c r="JI104" s="381"/>
      <c r="JJ104" s="381"/>
      <c r="JK104" s="381"/>
      <c r="JL104" s="380"/>
      <c r="JM104" s="380"/>
      <c r="JN104" s="380"/>
      <c r="JO104" s="380"/>
      <c r="JP104" s="380"/>
      <c r="JQ104" s="380"/>
      <c r="JR104" s="380"/>
      <c r="JS104" s="380"/>
      <c r="JT104" s="380"/>
      <c r="JU104" s="380"/>
      <c r="JV104" s="380"/>
      <c r="JW104" s="380"/>
      <c r="JX104" s="380"/>
      <c r="JY104" s="380"/>
      <c r="JZ104" s="380"/>
      <c r="KA104" s="380"/>
      <c r="KB104" s="380"/>
      <c r="KC104" s="380"/>
      <c r="KD104" s="380"/>
      <c r="KE104" s="380"/>
      <c r="KF104" s="380"/>
      <c r="KG104" s="380"/>
    </row>
    <row r="105" spans="2:293" ht="40.35" customHeight="1">
      <c r="B105" s="381"/>
      <c r="C105" s="381"/>
      <c r="D105" s="381"/>
      <c r="E105" s="381"/>
      <c r="F105" s="381"/>
      <c r="G105" s="381"/>
      <c r="H105" s="381"/>
      <c r="I105" s="381"/>
      <c r="J105" s="381"/>
      <c r="K105" s="381"/>
      <c r="L105" s="381"/>
      <c r="M105" s="381"/>
      <c r="N105" s="381"/>
      <c r="O105" s="381"/>
      <c r="P105" s="381"/>
      <c r="Q105" s="381"/>
      <c r="R105" s="381"/>
      <c r="S105" s="381"/>
      <c r="T105" s="381"/>
      <c r="U105" s="381"/>
      <c r="V105" s="381"/>
      <c r="W105" s="381"/>
      <c r="X105" s="381"/>
      <c r="Y105" s="381"/>
      <c r="Z105" s="381"/>
      <c r="AA105" s="381"/>
      <c r="AB105" s="381"/>
      <c r="AC105" s="381"/>
      <c r="AD105" s="381"/>
      <c r="AE105" s="381"/>
      <c r="AF105" s="381"/>
      <c r="AG105" s="381"/>
      <c r="AH105" s="381"/>
      <c r="AI105" s="381"/>
      <c r="AJ105" s="381"/>
      <c r="AK105" s="381"/>
      <c r="AL105" s="381"/>
      <c r="AM105" s="381"/>
      <c r="AN105" s="381"/>
      <c r="AO105" s="381"/>
      <c r="AP105" s="381"/>
      <c r="AQ105" s="381"/>
      <c r="AR105" s="381"/>
      <c r="AS105" s="381"/>
      <c r="AT105" s="381"/>
      <c r="AU105" s="381"/>
      <c r="AV105" s="381"/>
      <c r="AW105" s="381"/>
      <c r="AX105" s="381"/>
      <c r="AY105" s="381"/>
      <c r="AZ105" s="381"/>
      <c r="BA105" s="381"/>
      <c r="BB105" s="381"/>
      <c r="BC105" s="381"/>
      <c r="BD105" s="381"/>
      <c r="BE105" s="381"/>
      <c r="BF105" s="381"/>
      <c r="BG105" s="381"/>
      <c r="BH105" s="381"/>
      <c r="BI105" s="381"/>
      <c r="BJ105" s="381"/>
      <c r="BK105" s="381"/>
      <c r="BL105" s="381"/>
      <c r="BM105" s="381"/>
      <c r="BN105" s="381"/>
      <c r="BO105" s="381"/>
      <c r="BP105" s="381"/>
      <c r="BQ105" s="381"/>
      <c r="BR105" s="381"/>
      <c r="BS105" s="381"/>
      <c r="BT105" s="381"/>
      <c r="BU105" s="381"/>
      <c r="BV105" s="381"/>
      <c r="BW105" s="381"/>
      <c r="BX105" s="381"/>
      <c r="BY105" s="381"/>
      <c r="BZ105" s="381"/>
      <c r="CA105" s="381"/>
      <c r="CB105" s="381"/>
      <c r="CC105" s="381"/>
      <c r="CD105" s="381"/>
      <c r="CE105" s="381"/>
      <c r="CF105" s="381"/>
      <c r="CG105" s="381"/>
      <c r="CH105" s="381"/>
      <c r="CI105" s="381"/>
      <c r="CJ105" s="381"/>
      <c r="CK105" s="381"/>
      <c r="CL105" s="381"/>
      <c r="CM105" s="381"/>
      <c r="CN105" s="381"/>
      <c r="CO105" s="381"/>
      <c r="CP105" s="381"/>
      <c r="CQ105" s="381"/>
      <c r="CR105" s="381"/>
      <c r="CS105" s="381"/>
      <c r="CT105" s="381"/>
      <c r="CU105" s="381"/>
      <c r="CV105" s="381"/>
      <c r="CW105" s="381"/>
      <c r="CX105" s="381"/>
      <c r="CY105" s="381"/>
      <c r="CZ105" s="381"/>
      <c r="DA105" s="381"/>
      <c r="DB105" s="381"/>
      <c r="DC105" s="381"/>
      <c r="DD105" s="381"/>
      <c r="DE105" s="381"/>
      <c r="DF105" s="381"/>
      <c r="DG105" s="381"/>
      <c r="DH105" s="381"/>
      <c r="DI105" s="381"/>
      <c r="DJ105" s="381"/>
      <c r="DK105" s="381"/>
      <c r="DL105" s="381"/>
      <c r="DM105" s="381"/>
      <c r="DN105" s="381"/>
      <c r="DO105" s="381"/>
      <c r="DP105" s="381"/>
      <c r="DQ105" s="381"/>
      <c r="DR105" s="381"/>
      <c r="DS105" s="381"/>
      <c r="DT105" s="381"/>
      <c r="DU105" s="381"/>
      <c r="DV105" s="381"/>
      <c r="DW105" s="381"/>
      <c r="DX105" s="381"/>
      <c r="DY105" s="381"/>
      <c r="DZ105" s="381"/>
      <c r="EA105" s="381"/>
      <c r="EB105" s="381"/>
      <c r="EC105" s="381"/>
      <c r="ED105" s="381"/>
      <c r="EE105" s="381"/>
      <c r="EF105" s="381"/>
      <c r="EG105" s="381"/>
      <c r="EH105" s="381"/>
      <c r="EI105" s="381"/>
      <c r="EJ105" s="381"/>
      <c r="EK105" s="381"/>
      <c r="EL105" s="381"/>
      <c r="EM105" s="381"/>
      <c r="EN105" s="381"/>
      <c r="EO105" s="381"/>
      <c r="EP105" s="381"/>
      <c r="EQ105" s="381"/>
      <c r="ER105" s="381"/>
      <c r="ES105" s="381"/>
      <c r="ET105" s="381"/>
      <c r="EU105" s="381"/>
      <c r="EV105" s="381"/>
      <c r="EW105" s="381"/>
      <c r="EX105" s="381"/>
      <c r="EY105" s="381"/>
      <c r="EZ105" s="381"/>
      <c r="FA105" s="381"/>
      <c r="FB105" s="381"/>
      <c r="FC105" s="381"/>
      <c r="FD105" s="381"/>
      <c r="FE105" s="381"/>
      <c r="FF105" s="381"/>
      <c r="FG105" s="381"/>
      <c r="FH105" s="381"/>
      <c r="FI105" s="381"/>
      <c r="FJ105" s="381"/>
      <c r="FK105" s="381"/>
      <c r="FL105" s="381"/>
      <c r="FM105" s="381"/>
      <c r="FN105" s="381"/>
      <c r="FO105" s="381"/>
      <c r="FP105" s="381"/>
      <c r="FQ105" s="381"/>
      <c r="FR105" s="381"/>
      <c r="FS105" s="381"/>
      <c r="FT105" s="381"/>
      <c r="FU105" s="381"/>
      <c r="FV105" s="381"/>
      <c r="FW105" s="381"/>
      <c r="FX105" s="381"/>
      <c r="FY105" s="381"/>
      <c r="FZ105" s="381"/>
      <c r="GA105" s="381"/>
      <c r="GB105" s="381"/>
      <c r="GC105" s="381"/>
      <c r="GD105" s="381"/>
      <c r="GE105" s="381"/>
      <c r="GF105" s="381"/>
      <c r="GG105" s="381"/>
      <c r="GH105" s="381"/>
      <c r="GI105" s="381"/>
      <c r="GJ105" s="381"/>
      <c r="GK105" s="381"/>
      <c r="GL105" s="381"/>
      <c r="GM105" s="381"/>
      <c r="GN105" s="381"/>
      <c r="GO105" s="381"/>
      <c r="GP105" s="381"/>
      <c r="GQ105" s="381"/>
      <c r="GR105" s="381"/>
      <c r="GS105" s="381"/>
      <c r="GT105" s="381"/>
      <c r="GU105" s="381"/>
      <c r="GV105" s="381"/>
      <c r="GW105" s="381"/>
      <c r="GX105" s="381"/>
      <c r="GY105" s="381"/>
      <c r="GZ105" s="381"/>
      <c r="HA105" s="381"/>
      <c r="HB105" s="381"/>
      <c r="HC105" s="381"/>
      <c r="HD105" s="381"/>
      <c r="HE105" s="381"/>
      <c r="HF105" s="381"/>
      <c r="HG105" s="381"/>
      <c r="HH105" s="381"/>
      <c r="HI105" s="381"/>
      <c r="HJ105" s="381"/>
      <c r="HK105" s="381"/>
      <c r="HL105" s="381"/>
      <c r="HM105" s="381"/>
      <c r="HN105" s="381"/>
      <c r="HO105" s="381"/>
      <c r="HP105" s="381"/>
      <c r="HQ105" s="381"/>
      <c r="HR105" s="381"/>
      <c r="HS105" s="381"/>
      <c r="HT105" s="381"/>
      <c r="HU105" s="381"/>
      <c r="HV105" s="381"/>
      <c r="HW105" s="381"/>
      <c r="HX105" s="381"/>
      <c r="HY105" s="381"/>
      <c r="HZ105" s="381"/>
      <c r="IA105" s="381"/>
      <c r="IB105" s="381"/>
      <c r="IC105" s="381"/>
      <c r="ID105" s="381"/>
      <c r="IE105" s="381"/>
      <c r="IF105" s="381"/>
      <c r="IG105" s="381"/>
      <c r="IH105" s="381"/>
      <c r="II105" s="381"/>
      <c r="IJ105" s="381"/>
      <c r="IK105" s="381"/>
      <c r="IL105" s="381"/>
      <c r="IM105" s="381"/>
      <c r="IN105" s="381"/>
      <c r="IO105" s="381"/>
      <c r="IP105" s="381"/>
      <c r="IQ105" s="381"/>
      <c r="IR105" s="381"/>
      <c r="IS105" s="381"/>
      <c r="IT105" s="381"/>
      <c r="IU105" s="381"/>
      <c r="IV105" s="381"/>
      <c r="IW105" s="381"/>
      <c r="IX105" s="381"/>
      <c r="IY105" s="381"/>
      <c r="IZ105" s="381"/>
      <c r="JA105" s="381"/>
      <c r="JB105" s="381"/>
      <c r="JC105" s="381"/>
      <c r="JD105" s="381"/>
      <c r="JE105" s="381"/>
      <c r="JF105" s="381"/>
      <c r="JG105" s="381"/>
      <c r="JH105" s="381"/>
      <c r="JI105" s="381"/>
      <c r="JJ105" s="381"/>
      <c r="JK105" s="381"/>
      <c r="JL105" s="380"/>
      <c r="JM105" s="380"/>
      <c r="JN105" s="380"/>
      <c r="JO105" s="380"/>
      <c r="JP105" s="380"/>
      <c r="JQ105" s="380"/>
      <c r="JR105" s="380"/>
      <c r="JS105" s="380"/>
      <c r="JT105" s="380"/>
      <c r="JU105" s="380"/>
      <c r="JV105" s="380"/>
      <c r="JW105" s="380"/>
      <c r="JX105" s="380"/>
      <c r="JY105" s="380"/>
      <c r="JZ105" s="380"/>
      <c r="KA105" s="380"/>
      <c r="KB105" s="380"/>
      <c r="KC105" s="380"/>
      <c r="KD105" s="380"/>
      <c r="KE105" s="380"/>
      <c r="KF105" s="380"/>
      <c r="KG105" s="380"/>
    </row>
    <row r="106" spans="2:293" ht="40.35" customHeight="1">
      <c r="B106" s="381"/>
      <c r="C106" s="381"/>
      <c r="D106" s="381"/>
      <c r="E106" s="381"/>
      <c r="F106" s="381"/>
      <c r="G106" s="381"/>
      <c r="H106" s="381"/>
      <c r="I106" s="381"/>
      <c r="J106" s="381"/>
      <c r="K106" s="381"/>
      <c r="L106" s="381"/>
      <c r="M106" s="381"/>
      <c r="N106" s="381"/>
      <c r="O106" s="381"/>
      <c r="P106" s="381"/>
      <c r="Q106" s="381"/>
      <c r="R106" s="381"/>
      <c r="S106" s="381"/>
      <c r="T106" s="381"/>
      <c r="U106" s="381"/>
      <c r="V106" s="381"/>
      <c r="W106" s="381"/>
      <c r="X106" s="381"/>
      <c r="Y106" s="381"/>
      <c r="Z106" s="381"/>
      <c r="AA106" s="381"/>
      <c r="AB106" s="381"/>
      <c r="AC106" s="381"/>
      <c r="AD106" s="381"/>
      <c r="AE106" s="381"/>
      <c r="AF106" s="381"/>
      <c r="AG106" s="381"/>
      <c r="AH106" s="381"/>
      <c r="AI106" s="381"/>
      <c r="AJ106" s="381"/>
      <c r="AK106" s="381"/>
      <c r="AL106" s="381"/>
      <c r="AM106" s="381"/>
      <c r="AN106" s="381"/>
      <c r="AO106" s="381"/>
      <c r="AP106" s="381"/>
      <c r="AQ106" s="381"/>
      <c r="AR106" s="381"/>
      <c r="AS106" s="381"/>
      <c r="AT106" s="381"/>
      <c r="AU106" s="381"/>
      <c r="AV106" s="381"/>
      <c r="AW106" s="381"/>
      <c r="AX106" s="381"/>
      <c r="AY106" s="381"/>
      <c r="AZ106" s="381"/>
      <c r="BA106" s="381"/>
      <c r="BB106" s="381"/>
      <c r="BC106" s="381"/>
      <c r="BD106" s="381"/>
      <c r="BE106" s="381"/>
      <c r="BF106" s="381"/>
      <c r="BG106" s="381"/>
      <c r="BH106" s="381"/>
      <c r="BI106" s="381"/>
      <c r="BJ106" s="381"/>
      <c r="BK106" s="381"/>
      <c r="BL106" s="381"/>
      <c r="BM106" s="381"/>
      <c r="BN106" s="381"/>
      <c r="BO106" s="381"/>
      <c r="BP106" s="381"/>
      <c r="BQ106" s="381"/>
      <c r="BR106" s="381"/>
      <c r="BS106" s="381"/>
      <c r="BT106" s="381"/>
      <c r="BU106" s="381"/>
      <c r="BV106" s="381"/>
      <c r="BW106" s="381"/>
      <c r="BX106" s="381"/>
      <c r="BY106" s="381"/>
      <c r="BZ106" s="381"/>
      <c r="CA106" s="381"/>
      <c r="CB106" s="381"/>
      <c r="CC106" s="381"/>
      <c r="CD106" s="381"/>
      <c r="CE106" s="381"/>
      <c r="CF106" s="381"/>
      <c r="CG106" s="381"/>
      <c r="CH106" s="381"/>
      <c r="CI106" s="381"/>
      <c r="CJ106" s="381"/>
      <c r="CK106" s="381"/>
      <c r="CL106" s="381"/>
      <c r="CM106" s="381"/>
      <c r="CN106" s="381"/>
      <c r="CO106" s="381"/>
      <c r="CP106" s="381"/>
      <c r="CQ106" s="381"/>
      <c r="CR106" s="381"/>
      <c r="CS106" s="381"/>
      <c r="CT106" s="381"/>
      <c r="CU106" s="381"/>
      <c r="CV106" s="381"/>
      <c r="CW106" s="381"/>
      <c r="CX106" s="381"/>
      <c r="CY106" s="381"/>
      <c r="CZ106" s="381"/>
      <c r="DA106" s="381"/>
      <c r="DB106" s="381"/>
      <c r="DC106" s="381"/>
      <c r="DD106" s="381"/>
      <c r="DE106" s="381"/>
      <c r="DF106" s="381"/>
      <c r="DG106" s="381"/>
      <c r="DH106" s="381"/>
      <c r="DI106" s="381"/>
      <c r="DJ106" s="381"/>
      <c r="DK106" s="381"/>
      <c r="DL106" s="381"/>
      <c r="DM106" s="381"/>
      <c r="DN106" s="381"/>
      <c r="DO106" s="381"/>
      <c r="DP106" s="381"/>
      <c r="DQ106" s="381"/>
      <c r="DR106" s="381"/>
      <c r="DS106" s="381"/>
      <c r="DT106" s="381"/>
      <c r="DU106" s="381"/>
      <c r="DV106" s="381"/>
      <c r="DW106" s="381"/>
      <c r="DX106" s="381"/>
      <c r="DY106" s="381"/>
      <c r="DZ106" s="381"/>
      <c r="EA106" s="381"/>
      <c r="EB106" s="381"/>
      <c r="EC106" s="381"/>
      <c r="ED106" s="381"/>
      <c r="EE106" s="381"/>
      <c r="EF106" s="381"/>
      <c r="EG106" s="381"/>
      <c r="EH106" s="381"/>
      <c r="EI106" s="381"/>
      <c r="EJ106" s="381"/>
      <c r="EK106" s="381"/>
      <c r="EL106" s="381"/>
      <c r="EM106" s="381"/>
      <c r="EN106" s="381"/>
      <c r="EO106" s="381"/>
      <c r="EP106" s="381"/>
      <c r="EQ106" s="381"/>
      <c r="ER106" s="381"/>
      <c r="ES106" s="381"/>
      <c r="ET106" s="381"/>
      <c r="EU106" s="381"/>
      <c r="EV106" s="381"/>
      <c r="EW106" s="381"/>
      <c r="EX106" s="381"/>
      <c r="EY106" s="381"/>
      <c r="EZ106" s="381"/>
      <c r="FA106" s="381"/>
      <c r="FB106" s="381"/>
      <c r="FC106" s="381"/>
      <c r="FD106" s="381"/>
      <c r="FE106" s="381"/>
      <c r="FF106" s="381"/>
      <c r="FG106" s="381"/>
      <c r="FH106" s="381"/>
      <c r="FI106" s="381"/>
      <c r="FJ106" s="381"/>
      <c r="FK106" s="381"/>
      <c r="FL106" s="381"/>
      <c r="FM106" s="381"/>
      <c r="FN106" s="381"/>
      <c r="FO106" s="381"/>
      <c r="FP106" s="381"/>
      <c r="FQ106" s="381"/>
      <c r="FR106" s="381"/>
      <c r="FS106" s="381"/>
      <c r="FT106" s="381"/>
      <c r="FU106" s="381"/>
      <c r="FV106" s="381"/>
      <c r="FW106" s="381"/>
      <c r="FX106" s="381"/>
      <c r="FY106" s="381"/>
      <c r="FZ106" s="381"/>
      <c r="GA106" s="381"/>
      <c r="GB106" s="381"/>
      <c r="GC106" s="381"/>
      <c r="GD106" s="381"/>
      <c r="GE106" s="381"/>
      <c r="GF106" s="381"/>
      <c r="GG106" s="381"/>
      <c r="GH106" s="381"/>
      <c r="GI106" s="381"/>
      <c r="GJ106" s="381"/>
      <c r="GK106" s="381"/>
      <c r="GL106" s="381"/>
      <c r="GM106" s="381"/>
      <c r="GN106" s="381"/>
      <c r="GO106" s="381"/>
      <c r="GP106" s="381"/>
      <c r="GQ106" s="381"/>
      <c r="GR106" s="381"/>
      <c r="GS106" s="381"/>
      <c r="GT106" s="381"/>
      <c r="GU106" s="381"/>
      <c r="GV106" s="381"/>
      <c r="GW106" s="381"/>
      <c r="GX106" s="381"/>
      <c r="GY106" s="381"/>
      <c r="GZ106" s="381"/>
      <c r="HA106" s="381"/>
      <c r="HB106" s="381"/>
      <c r="HC106" s="381"/>
      <c r="HD106" s="381"/>
      <c r="HE106" s="381"/>
      <c r="HF106" s="381"/>
      <c r="HG106" s="381"/>
      <c r="HH106" s="381"/>
      <c r="HI106" s="381"/>
      <c r="HJ106" s="381"/>
      <c r="HK106" s="381"/>
      <c r="HL106" s="381"/>
      <c r="HM106" s="381"/>
      <c r="HN106" s="381"/>
      <c r="HO106" s="381"/>
      <c r="HP106" s="381"/>
      <c r="HQ106" s="381"/>
      <c r="HR106" s="381"/>
      <c r="HS106" s="381"/>
      <c r="HT106" s="381"/>
      <c r="HU106" s="381"/>
      <c r="HV106" s="381"/>
      <c r="HW106" s="381"/>
      <c r="HX106" s="381"/>
      <c r="HY106" s="381"/>
      <c r="HZ106" s="381"/>
      <c r="IA106" s="381"/>
      <c r="IB106" s="381"/>
      <c r="IC106" s="381"/>
      <c r="ID106" s="381"/>
      <c r="IE106" s="381"/>
      <c r="IF106" s="381"/>
      <c r="IG106" s="381"/>
      <c r="IH106" s="381"/>
      <c r="II106" s="381"/>
      <c r="IJ106" s="381"/>
      <c r="IK106" s="381"/>
      <c r="IL106" s="381"/>
      <c r="IM106" s="381"/>
      <c r="IN106" s="381"/>
      <c r="IO106" s="381"/>
      <c r="IP106" s="381"/>
      <c r="IQ106" s="381"/>
      <c r="IR106" s="381"/>
      <c r="IS106" s="381"/>
      <c r="IT106" s="381"/>
      <c r="IU106" s="381"/>
      <c r="IV106" s="381"/>
      <c r="IW106" s="381"/>
      <c r="IX106" s="381"/>
      <c r="IY106" s="381"/>
      <c r="IZ106" s="381"/>
      <c r="JA106" s="381"/>
      <c r="JB106" s="381"/>
      <c r="JC106" s="381"/>
      <c r="JD106" s="381"/>
      <c r="JE106" s="381"/>
      <c r="JF106" s="381"/>
      <c r="JG106" s="381"/>
      <c r="JH106" s="381"/>
      <c r="JI106" s="381"/>
      <c r="JJ106" s="381"/>
      <c r="JK106" s="381"/>
      <c r="JL106" s="380"/>
      <c r="JM106" s="380"/>
      <c r="JN106" s="380"/>
      <c r="JO106" s="380"/>
      <c r="JP106" s="380"/>
      <c r="JQ106" s="380"/>
      <c r="JR106" s="380"/>
      <c r="JS106" s="380"/>
      <c r="JT106" s="380"/>
      <c r="JU106" s="380"/>
      <c r="JV106" s="380"/>
      <c r="JW106" s="380"/>
      <c r="JX106" s="380"/>
      <c r="JY106" s="380"/>
      <c r="JZ106" s="380"/>
      <c r="KA106" s="380"/>
      <c r="KB106" s="380"/>
      <c r="KC106" s="380"/>
      <c r="KD106" s="380"/>
      <c r="KE106" s="380"/>
      <c r="KF106" s="380"/>
      <c r="KG106" s="380"/>
    </row>
    <row r="107" spans="2:293" ht="40.35" customHeight="1">
      <c r="B107" s="381"/>
      <c r="C107" s="381"/>
      <c r="D107" s="381"/>
      <c r="E107" s="381"/>
      <c r="F107" s="381"/>
      <c r="G107" s="381"/>
      <c r="H107" s="381"/>
      <c r="I107" s="381"/>
      <c r="J107" s="381"/>
      <c r="K107" s="381"/>
      <c r="L107" s="381"/>
      <c r="M107" s="381"/>
      <c r="N107" s="381"/>
      <c r="O107" s="381"/>
      <c r="P107" s="381"/>
      <c r="Q107" s="381"/>
      <c r="R107" s="381"/>
      <c r="S107" s="381"/>
      <c r="T107" s="381"/>
      <c r="U107" s="381"/>
      <c r="V107" s="381"/>
      <c r="W107" s="381"/>
      <c r="X107" s="381"/>
      <c r="Y107" s="381"/>
      <c r="Z107" s="381"/>
      <c r="AA107" s="381"/>
      <c r="AB107" s="381"/>
      <c r="AC107" s="381"/>
      <c r="AD107" s="381"/>
      <c r="AE107" s="381"/>
      <c r="AF107" s="381"/>
      <c r="AG107" s="381"/>
      <c r="AH107" s="381"/>
      <c r="AI107" s="381"/>
      <c r="AJ107" s="381"/>
      <c r="AK107" s="381"/>
      <c r="AL107" s="381"/>
      <c r="AM107" s="381"/>
      <c r="AN107" s="381"/>
      <c r="AO107" s="381"/>
      <c r="AP107" s="381"/>
      <c r="AQ107" s="381"/>
      <c r="AR107" s="381"/>
      <c r="AS107" s="381"/>
      <c r="AT107" s="381"/>
      <c r="AU107" s="381"/>
      <c r="AV107" s="381"/>
      <c r="AW107" s="381"/>
      <c r="AX107" s="381"/>
      <c r="AY107" s="381"/>
      <c r="AZ107" s="381"/>
      <c r="BA107" s="381"/>
      <c r="BB107" s="381"/>
      <c r="BC107" s="381"/>
      <c r="BD107" s="381"/>
      <c r="BE107" s="381"/>
      <c r="BF107" s="381"/>
      <c r="BG107" s="381"/>
      <c r="BH107" s="381"/>
      <c r="BI107" s="381"/>
      <c r="BJ107" s="381"/>
      <c r="BK107" s="381"/>
      <c r="BL107" s="381"/>
      <c r="BM107" s="381"/>
      <c r="BN107" s="381"/>
      <c r="BO107" s="381"/>
      <c r="BP107" s="381"/>
      <c r="BQ107" s="381"/>
      <c r="BR107" s="381"/>
      <c r="BS107" s="381"/>
      <c r="BT107" s="381"/>
      <c r="BU107" s="381"/>
      <c r="BV107" s="381"/>
      <c r="BW107" s="381"/>
      <c r="BX107" s="381"/>
      <c r="BY107" s="381"/>
      <c r="BZ107" s="381"/>
      <c r="CA107" s="381"/>
      <c r="CB107" s="381"/>
      <c r="CC107" s="381"/>
      <c r="CD107" s="381"/>
      <c r="CE107" s="381"/>
      <c r="CF107" s="381"/>
      <c r="CG107" s="381"/>
      <c r="CH107" s="381"/>
      <c r="CI107" s="381"/>
      <c r="CJ107" s="381"/>
      <c r="CK107" s="381"/>
      <c r="CL107" s="381"/>
      <c r="CM107" s="381"/>
      <c r="CN107" s="381"/>
      <c r="CO107" s="381"/>
      <c r="CP107" s="381"/>
      <c r="CQ107" s="381"/>
      <c r="CR107" s="381"/>
      <c r="CS107" s="381"/>
      <c r="CT107" s="381"/>
      <c r="CU107" s="381"/>
      <c r="CV107" s="381"/>
      <c r="CW107" s="381"/>
      <c r="CX107" s="381"/>
      <c r="CY107" s="381"/>
      <c r="CZ107" s="381"/>
      <c r="DA107" s="381"/>
      <c r="DB107" s="381"/>
      <c r="DC107" s="381"/>
      <c r="DD107" s="381"/>
      <c r="DE107" s="381"/>
      <c r="DF107" s="381"/>
      <c r="DG107" s="381"/>
      <c r="DH107" s="381"/>
      <c r="DI107" s="381"/>
      <c r="DJ107" s="381"/>
      <c r="DK107" s="381"/>
      <c r="DL107" s="381"/>
      <c r="DM107" s="381"/>
      <c r="DN107" s="381"/>
      <c r="DO107" s="381"/>
      <c r="DP107" s="381"/>
      <c r="DQ107" s="381"/>
      <c r="DR107" s="381"/>
      <c r="DS107" s="381"/>
      <c r="DT107" s="381"/>
      <c r="DU107" s="381"/>
      <c r="DV107" s="381"/>
      <c r="DW107" s="381"/>
      <c r="DX107" s="381"/>
      <c r="DY107" s="381"/>
      <c r="DZ107" s="381"/>
      <c r="EA107" s="381"/>
      <c r="EB107" s="381"/>
      <c r="EC107" s="381"/>
      <c r="ED107" s="381"/>
      <c r="EE107" s="381"/>
      <c r="EF107" s="381"/>
      <c r="EG107" s="381"/>
      <c r="EH107" s="381"/>
      <c r="EI107" s="381"/>
      <c r="EJ107" s="381"/>
      <c r="EK107" s="381"/>
      <c r="EL107" s="381"/>
      <c r="EM107" s="381"/>
      <c r="EN107" s="381"/>
      <c r="EO107" s="381"/>
      <c r="EP107" s="381"/>
      <c r="EQ107" s="381"/>
      <c r="ER107" s="381"/>
      <c r="ES107" s="381"/>
      <c r="ET107" s="381"/>
      <c r="EU107" s="381"/>
      <c r="EV107" s="381"/>
      <c r="EW107" s="381"/>
      <c r="EX107" s="381"/>
      <c r="EY107" s="381"/>
      <c r="EZ107" s="381"/>
      <c r="FA107" s="381"/>
      <c r="FB107" s="381"/>
      <c r="FC107" s="381"/>
      <c r="FD107" s="381"/>
      <c r="FE107" s="381"/>
      <c r="FF107" s="381"/>
      <c r="FG107" s="381"/>
      <c r="FH107" s="381"/>
      <c r="FI107" s="381"/>
      <c r="FJ107" s="381"/>
      <c r="FK107" s="381"/>
      <c r="FL107" s="381"/>
      <c r="FM107" s="381"/>
      <c r="FN107" s="381"/>
      <c r="FO107" s="381"/>
      <c r="FP107" s="381"/>
      <c r="FQ107" s="381"/>
      <c r="FR107" s="381"/>
      <c r="FS107" s="381"/>
      <c r="FT107" s="381"/>
      <c r="FU107" s="381"/>
      <c r="FV107" s="381"/>
      <c r="FW107" s="381"/>
      <c r="FX107" s="381"/>
      <c r="FY107" s="381"/>
      <c r="FZ107" s="381"/>
      <c r="GA107" s="381"/>
      <c r="GB107" s="381"/>
      <c r="GC107" s="381"/>
      <c r="GD107" s="381"/>
      <c r="GE107" s="381"/>
      <c r="GF107" s="381"/>
      <c r="GG107" s="381"/>
      <c r="GH107" s="381"/>
      <c r="GI107" s="381"/>
      <c r="GJ107" s="381"/>
      <c r="GK107" s="381"/>
      <c r="GL107" s="381"/>
      <c r="GM107" s="381"/>
      <c r="GN107" s="381"/>
      <c r="GO107" s="381"/>
      <c r="GP107" s="381"/>
      <c r="GQ107" s="381"/>
      <c r="GR107" s="381"/>
      <c r="GS107" s="381"/>
      <c r="GT107" s="381"/>
      <c r="GU107" s="381"/>
      <c r="GV107" s="381"/>
      <c r="GW107" s="381"/>
      <c r="GX107" s="381"/>
      <c r="GY107" s="381"/>
      <c r="GZ107" s="381"/>
      <c r="HA107" s="381"/>
      <c r="HB107" s="381"/>
      <c r="HC107" s="381"/>
      <c r="HD107" s="381"/>
      <c r="HE107" s="381"/>
      <c r="HF107" s="381"/>
      <c r="HG107" s="381"/>
      <c r="HH107" s="381"/>
      <c r="HI107" s="381"/>
      <c r="HJ107" s="381"/>
      <c r="HK107" s="381"/>
      <c r="HL107" s="381"/>
      <c r="HM107" s="381"/>
      <c r="HN107" s="381"/>
      <c r="HO107" s="381"/>
      <c r="HP107" s="381"/>
      <c r="HQ107" s="381"/>
      <c r="HR107" s="381"/>
      <c r="HS107" s="381"/>
      <c r="HT107" s="381"/>
      <c r="HU107" s="381"/>
      <c r="HV107" s="381"/>
      <c r="HW107" s="381"/>
      <c r="HX107" s="381"/>
      <c r="HY107" s="381"/>
      <c r="HZ107" s="381"/>
      <c r="IA107" s="381"/>
      <c r="IB107" s="381"/>
      <c r="IC107" s="381"/>
      <c r="ID107" s="381"/>
      <c r="IE107" s="381"/>
      <c r="IF107" s="381"/>
      <c r="IG107" s="381"/>
      <c r="IH107" s="381"/>
      <c r="II107" s="381"/>
      <c r="IJ107" s="381"/>
      <c r="IK107" s="381"/>
      <c r="IL107" s="381"/>
      <c r="IM107" s="381"/>
      <c r="IN107" s="381"/>
      <c r="IO107" s="381"/>
      <c r="IP107" s="381"/>
      <c r="IQ107" s="381"/>
      <c r="IR107" s="381"/>
      <c r="IS107" s="381"/>
      <c r="IT107" s="381"/>
      <c r="IU107" s="381"/>
      <c r="IV107" s="381"/>
      <c r="IW107" s="381"/>
      <c r="IX107" s="381"/>
      <c r="IY107" s="381"/>
      <c r="IZ107" s="381"/>
      <c r="JA107" s="381"/>
      <c r="JB107" s="381"/>
      <c r="JC107" s="381"/>
      <c r="JD107" s="381"/>
      <c r="JE107" s="381"/>
      <c r="JF107" s="381"/>
      <c r="JG107" s="381"/>
      <c r="JH107" s="381"/>
      <c r="JI107" s="381"/>
      <c r="JJ107" s="381"/>
      <c r="JK107" s="381"/>
      <c r="JL107" s="380"/>
      <c r="JM107" s="380"/>
      <c r="JN107" s="380"/>
      <c r="JO107" s="380"/>
      <c r="JP107" s="380"/>
      <c r="JQ107" s="380"/>
      <c r="JR107" s="380"/>
      <c r="JS107" s="380"/>
      <c r="JT107" s="380"/>
      <c r="JU107" s="380"/>
      <c r="JV107" s="380"/>
      <c r="JW107" s="380"/>
      <c r="JX107" s="380"/>
      <c r="JY107" s="380"/>
      <c r="JZ107" s="380"/>
      <c r="KA107" s="380"/>
      <c r="KB107" s="380"/>
      <c r="KC107" s="380"/>
      <c r="KD107" s="380"/>
      <c r="KE107" s="380"/>
      <c r="KF107" s="380"/>
      <c r="KG107" s="380"/>
    </row>
    <row r="108" spans="2:293" ht="40.35" customHeight="1">
      <c r="B108" s="381"/>
      <c r="C108" s="381"/>
      <c r="D108" s="381"/>
      <c r="E108" s="381"/>
      <c r="F108" s="381"/>
      <c r="G108" s="381"/>
      <c r="H108" s="381"/>
      <c r="I108" s="381"/>
      <c r="J108" s="381"/>
      <c r="K108" s="381"/>
      <c r="L108" s="381"/>
      <c r="M108" s="381"/>
      <c r="N108" s="381"/>
      <c r="O108" s="381"/>
      <c r="P108" s="381"/>
      <c r="Q108" s="381"/>
      <c r="R108" s="381"/>
      <c r="S108" s="381"/>
      <c r="T108" s="381"/>
      <c r="U108" s="381"/>
      <c r="V108" s="381"/>
      <c r="W108" s="381"/>
      <c r="X108" s="381"/>
      <c r="Y108" s="381"/>
      <c r="Z108" s="381"/>
      <c r="AA108" s="381"/>
      <c r="AB108" s="381"/>
      <c r="AC108" s="381"/>
      <c r="AD108" s="381"/>
      <c r="AE108" s="381"/>
      <c r="AF108" s="381"/>
      <c r="AG108" s="381"/>
      <c r="AH108" s="381"/>
      <c r="AI108" s="381"/>
      <c r="AJ108" s="381"/>
      <c r="AK108" s="381"/>
      <c r="AL108" s="381"/>
      <c r="AM108" s="381"/>
      <c r="AN108" s="381"/>
      <c r="AO108" s="381"/>
      <c r="AP108" s="381"/>
      <c r="AQ108" s="381"/>
      <c r="AR108" s="381"/>
      <c r="AS108" s="381"/>
      <c r="AT108" s="381"/>
      <c r="AU108" s="381"/>
      <c r="AV108" s="381"/>
      <c r="AW108" s="381"/>
      <c r="AX108" s="381"/>
      <c r="AY108" s="381"/>
      <c r="AZ108" s="381"/>
      <c r="BA108" s="381"/>
      <c r="BB108" s="381"/>
      <c r="BC108" s="381"/>
      <c r="BD108" s="381"/>
      <c r="BE108" s="381"/>
      <c r="BF108" s="381"/>
      <c r="BG108" s="381"/>
      <c r="BH108" s="381"/>
      <c r="BI108" s="381"/>
      <c r="BJ108" s="381"/>
      <c r="BK108" s="381"/>
      <c r="BL108" s="381"/>
      <c r="BM108" s="381"/>
      <c r="BN108" s="381"/>
      <c r="BO108" s="381"/>
      <c r="BP108" s="381"/>
      <c r="BQ108" s="381"/>
      <c r="BR108" s="381"/>
      <c r="BS108" s="381"/>
      <c r="BT108" s="381"/>
      <c r="BU108" s="381"/>
      <c r="BV108" s="381"/>
      <c r="BW108" s="381"/>
      <c r="BX108" s="381"/>
      <c r="BY108" s="381"/>
      <c r="BZ108" s="381"/>
      <c r="CA108" s="381"/>
      <c r="CB108" s="381"/>
      <c r="CC108" s="381"/>
      <c r="CD108" s="381"/>
      <c r="CE108" s="381"/>
      <c r="CF108" s="381"/>
      <c r="CG108" s="381"/>
      <c r="CH108" s="381"/>
      <c r="CI108" s="381"/>
      <c r="CJ108" s="381"/>
      <c r="CK108" s="381"/>
      <c r="CL108" s="381"/>
      <c r="CM108" s="381"/>
      <c r="CN108" s="381"/>
      <c r="CO108" s="381"/>
      <c r="CP108" s="381"/>
      <c r="CQ108" s="381"/>
      <c r="CR108" s="381"/>
      <c r="CS108" s="381"/>
      <c r="CT108" s="381"/>
      <c r="CU108" s="381"/>
      <c r="CV108" s="381"/>
      <c r="CW108" s="381"/>
      <c r="CX108" s="381"/>
      <c r="CY108" s="381"/>
      <c r="CZ108" s="381"/>
      <c r="DA108" s="381"/>
      <c r="DB108" s="381"/>
      <c r="DC108" s="381"/>
      <c r="DD108" s="381"/>
      <c r="DE108" s="381"/>
      <c r="DF108" s="381"/>
      <c r="DG108" s="381"/>
      <c r="DH108" s="381"/>
      <c r="DI108" s="381"/>
      <c r="DJ108" s="381"/>
      <c r="DK108" s="381"/>
      <c r="DL108" s="381"/>
      <c r="DM108" s="381"/>
      <c r="DN108" s="381"/>
      <c r="DO108" s="381"/>
      <c r="DP108" s="381"/>
      <c r="DQ108" s="381"/>
      <c r="DR108" s="381"/>
      <c r="DS108" s="381"/>
      <c r="DT108" s="381"/>
      <c r="DU108" s="381"/>
      <c r="DV108" s="381"/>
      <c r="DW108" s="381"/>
      <c r="DX108" s="381"/>
      <c r="DY108" s="381"/>
      <c r="DZ108" s="381"/>
      <c r="EA108" s="381"/>
      <c r="EB108" s="381"/>
      <c r="EC108" s="381"/>
      <c r="ED108" s="381"/>
      <c r="EE108" s="381"/>
      <c r="EF108" s="381"/>
      <c r="EG108" s="381"/>
      <c r="EH108" s="381"/>
      <c r="EI108" s="381"/>
      <c r="EJ108" s="381"/>
      <c r="EK108" s="381"/>
      <c r="EL108" s="381"/>
      <c r="EM108" s="381"/>
      <c r="EN108" s="381"/>
      <c r="EO108" s="381"/>
      <c r="EP108" s="381"/>
      <c r="EQ108" s="381"/>
      <c r="ER108" s="381"/>
      <c r="ES108" s="381"/>
      <c r="ET108" s="381"/>
      <c r="EU108" s="381"/>
      <c r="EV108" s="381"/>
      <c r="EW108" s="381"/>
      <c r="EX108" s="381"/>
      <c r="EY108" s="381"/>
      <c r="EZ108" s="381"/>
      <c r="FA108" s="381"/>
      <c r="FB108" s="381"/>
      <c r="FC108" s="381"/>
      <c r="FD108" s="381"/>
      <c r="FE108" s="381"/>
      <c r="FF108" s="381"/>
      <c r="FG108" s="381"/>
      <c r="FH108" s="381"/>
      <c r="FI108" s="381"/>
      <c r="FJ108" s="381"/>
      <c r="FK108" s="381"/>
      <c r="FL108" s="381"/>
      <c r="FM108" s="381"/>
      <c r="FN108" s="381"/>
      <c r="FO108" s="381"/>
      <c r="FP108" s="381"/>
      <c r="FQ108" s="381"/>
      <c r="FR108" s="381"/>
      <c r="FS108" s="381"/>
      <c r="FT108" s="381"/>
      <c r="FU108" s="381"/>
      <c r="FV108" s="381"/>
      <c r="FW108" s="381"/>
      <c r="FX108" s="381"/>
      <c r="FY108" s="381"/>
      <c r="FZ108" s="381"/>
      <c r="GA108" s="381"/>
      <c r="GB108" s="381"/>
      <c r="GC108" s="381"/>
      <c r="GD108" s="381"/>
      <c r="GE108" s="381"/>
      <c r="GF108" s="381"/>
      <c r="GG108" s="381"/>
      <c r="GH108" s="381"/>
      <c r="GI108" s="381"/>
      <c r="GJ108" s="381"/>
      <c r="GK108" s="381"/>
      <c r="GL108" s="381"/>
      <c r="GM108" s="381"/>
      <c r="GN108" s="381"/>
      <c r="GO108" s="381"/>
      <c r="GP108" s="381"/>
      <c r="GQ108" s="381"/>
      <c r="GR108" s="381"/>
      <c r="GS108" s="381"/>
      <c r="GT108" s="381"/>
      <c r="GU108" s="381"/>
      <c r="GV108" s="381"/>
      <c r="GW108" s="381"/>
      <c r="GX108" s="381"/>
      <c r="GY108" s="381"/>
      <c r="GZ108" s="381"/>
      <c r="HA108" s="381"/>
      <c r="HB108" s="381"/>
      <c r="HC108" s="381"/>
      <c r="HD108" s="381"/>
      <c r="HE108" s="381"/>
      <c r="HF108" s="381"/>
      <c r="HG108" s="381"/>
      <c r="HH108" s="381"/>
      <c r="HI108" s="381"/>
      <c r="HJ108" s="381"/>
      <c r="HK108" s="381"/>
      <c r="HL108" s="381"/>
      <c r="HM108" s="381"/>
      <c r="HN108" s="381"/>
      <c r="HO108" s="381"/>
      <c r="HP108" s="381"/>
      <c r="HQ108" s="381"/>
      <c r="HR108" s="381"/>
      <c r="HS108" s="381"/>
      <c r="HT108" s="381"/>
      <c r="HU108" s="381"/>
      <c r="HV108" s="381"/>
      <c r="HW108" s="381"/>
      <c r="HX108" s="381"/>
      <c r="HY108" s="381"/>
      <c r="HZ108" s="381"/>
      <c r="IA108" s="381"/>
      <c r="IB108" s="381"/>
      <c r="IC108" s="381"/>
      <c r="ID108" s="381"/>
      <c r="IE108" s="381"/>
      <c r="IF108" s="381"/>
      <c r="IG108" s="381"/>
      <c r="IH108" s="381"/>
      <c r="II108" s="381"/>
      <c r="IJ108" s="381"/>
      <c r="IK108" s="381"/>
      <c r="IL108" s="381"/>
      <c r="IM108" s="381"/>
      <c r="IN108" s="381"/>
      <c r="IO108" s="381"/>
      <c r="IP108" s="381"/>
      <c r="IQ108" s="381"/>
      <c r="IR108" s="381"/>
      <c r="IS108" s="381"/>
      <c r="IT108" s="381"/>
      <c r="IU108" s="381"/>
      <c r="IV108" s="381"/>
      <c r="IW108" s="381"/>
      <c r="IX108" s="381"/>
      <c r="IY108" s="381"/>
      <c r="IZ108" s="381"/>
      <c r="JA108" s="381"/>
      <c r="JB108" s="381"/>
      <c r="JC108" s="381"/>
      <c r="JD108" s="381"/>
      <c r="JE108" s="381"/>
      <c r="JF108" s="381"/>
      <c r="JG108" s="381"/>
      <c r="JH108" s="381"/>
      <c r="JI108" s="381"/>
      <c r="JJ108" s="381"/>
      <c r="JK108" s="381"/>
      <c r="JL108" s="380"/>
      <c r="JM108" s="380"/>
      <c r="JN108" s="380"/>
      <c r="JO108" s="380"/>
      <c r="JP108" s="380"/>
      <c r="JQ108" s="380"/>
      <c r="JR108" s="380"/>
      <c r="JS108" s="380"/>
      <c r="JT108" s="380"/>
      <c r="JU108" s="380"/>
      <c r="JV108" s="380"/>
      <c r="JW108" s="380"/>
      <c r="JX108" s="380"/>
      <c r="JY108" s="380"/>
      <c r="JZ108" s="380"/>
      <c r="KA108" s="380"/>
      <c r="KB108" s="380"/>
      <c r="KC108" s="380"/>
      <c r="KD108" s="380"/>
      <c r="KE108" s="380"/>
      <c r="KF108" s="380"/>
      <c r="KG108" s="380"/>
    </row>
    <row r="109" spans="2:293" ht="40.35" customHeight="1">
      <c r="B109" s="381"/>
      <c r="C109" s="381"/>
      <c r="D109" s="381"/>
      <c r="E109" s="381"/>
      <c r="F109" s="381"/>
      <c r="G109" s="381"/>
      <c r="H109" s="381"/>
      <c r="I109" s="381"/>
      <c r="J109" s="381"/>
      <c r="K109" s="381"/>
      <c r="L109" s="381"/>
      <c r="M109" s="381"/>
      <c r="N109" s="381"/>
      <c r="O109" s="381"/>
      <c r="P109" s="381"/>
      <c r="Q109" s="381"/>
      <c r="R109" s="381"/>
      <c r="S109" s="381"/>
      <c r="T109" s="381"/>
      <c r="U109" s="381"/>
      <c r="V109" s="381"/>
      <c r="W109" s="381"/>
      <c r="X109" s="381"/>
      <c r="Y109" s="381"/>
      <c r="Z109" s="381"/>
      <c r="AA109" s="381"/>
      <c r="AB109" s="381"/>
      <c r="AC109" s="381"/>
      <c r="AD109" s="381"/>
      <c r="AE109" s="381"/>
      <c r="AF109" s="381"/>
      <c r="AG109" s="381"/>
      <c r="AH109" s="381"/>
      <c r="AI109" s="381"/>
      <c r="AJ109" s="381"/>
      <c r="AK109" s="381"/>
      <c r="AL109" s="381"/>
      <c r="AM109" s="381"/>
      <c r="AN109" s="381"/>
      <c r="AO109" s="381"/>
      <c r="AP109" s="381"/>
      <c r="AQ109" s="381"/>
      <c r="AR109" s="381"/>
      <c r="AS109" s="381"/>
      <c r="AT109" s="381"/>
      <c r="AU109" s="381"/>
      <c r="AV109" s="381"/>
      <c r="AW109" s="381"/>
      <c r="AX109" s="381"/>
      <c r="AY109" s="381"/>
      <c r="AZ109" s="381"/>
      <c r="BA109" s="381"/>
      <c r="BB109" s="381"/>
      <c r="BC109" s="381"/>
      <c r="BD109" s="381"/>
      <c r="BE109" s="381"/>
      <c r="BF109" s="381"/>
      <c r="BG109" s="381"/>
      <c r="BH109" s="381"/>
      <c r="BI109" s="381"/>
      <c r="BJ109" s="381"/>
      <c r="BK109" s="381"/>
      <c r="BL109" s="381"/>
      <c r="BM109" s="381"/>
      <c r="BN109" s="381"/>
      <c r="BO109" s="381"/>
      <c r="BP109" s="381"/>
      <c r="BQ109" s="381"/>
      <c r="BR109" s="381"/>
      <c r="BS109" s="381"/>
      <c r="BT109" s="381"/>
      <c r="BU109" s="381"/>
      <c r="BV109" s="381"/>
      <c r="BW109" s="381"/>
      <c r="BX109" s="381"/>
      <c r="BY109" s="381"/>
      <c r="BZ109" s="381"/>
      <c r="CA109" s="381"/>
      <c r="CB109" s="381"/>
      <c r="CC109" s="381"/>
      <c r="CD109" s="381"/>
      <c r="CE109" s="381"/>
      <c r="CF109" s="381"/>
      <c r="CG109" s="381"/>
      <c r="CH109" s="381"/>
      <c r="CI109" s="381"/>
      <c r="CJ109" s="381"/>
      <c r="CK109" s="381"/>
      <c r="CL109" s="381"/>
      <c r="CM109" s="381"/>
      <c r="CN109" s="381"/>
      <c r="CO109" s="381"/>
      <c r="CP109" s="381"/>
      <c r="CQ109" s="381"/>
      <c r="CR109" s="381"/>
      <c r="CS109" s="381"/>
      <c r="CT109" s="381"/>
      <c r="CU109" s="381"/>
      <c r="CV109" s="381"/>
      <c r="CW109" s="381"/>
      <c r="CX109" s="381"/>
      <c r="CY109" s="381"/>
      <c r="CZ109" s="381"/>
      <c r="DA109" s="381"/>
      <c r="DB109" s="381"/>
      <c r="DC109" s="381"/>
      <c r="DD109" s="381"/>
      <c r="DE109" s="381"/>
      <c r="DF109" s="381"/>
      <c r="DG109" s="381"/>
      <c r="DH109" s="381"/>
      <c r="DI109" s="381"/>
      <c r="DJ109" s="381"/>
      <c r="DK109" s="381"/>
      <c r="DL109" s="381"/>
      <c r="DM109" s="381"/>
      <c r="DN109" s="381"/>
      <c r="DO109" s="381"/>
      <c r="DP109" s="381"/>
      <c r="DQ109" s="381"/>
      <c r="DR109" s="381"/>
      <c r="DS109" s="381"/>
      <c r="DT109" s="381"/>
      <c r="DU109" s="381"/>
      <c r="DV109" s="381"/>
      <c r="DW109" s="381"/>
      <c r="DX109" s="381"/>
      <c r="DY109" s="381"/>
      <c r="DZ109" s="381"/>
      <c r="EA109" s="381"/>
      <c r="EB109" s="381"/>
      <c r="EC109" s="381"/>
      <c r="ED109" s="381"/>
      <c r="EE109" s="381"/>
      <c r="EF109" s="381"/>
      <c r="EG109" s="381"/>
      <c r="EH109" s="381"/>
      <c r="EI109" s="381"/>
      <c r="EJ109" s="381"/>
      <c r="EK109" s="381"/>
      <c r="EL109" s="381"/>
      <c r="EM109" s="381"/>
      <c r="EN109" s="381"/>
      <c r="EO109" s="381"/>
      <c r="EP109" s="381"/>
      <c r="EQ109" s="381"/>
      <c r="ER109" s="381"/>
      <c r="ES109" s="381"/>
      <c r="ET109" s="381"/>
      <c r="EU109" s="381"/>
      <c r="EV109" s="381"/>
      <c r="EW109" s="381"/>
      <c r="EX109" s="381"/>
      <c r="EY109" s="381"/>
      <c r="EZ109" s="381"/>
      <c r="FA109" s="381"/>
      <c r="FB109" s="381"/>
      <c r="FC109" s="381"/>
      <c r="FD109" s="381"/>
      <c r="FE109" s="381"/>
      <c r="FF109" s="381"/>
      <c r="FG109" s="381"/>
      <c r="FH109" s="381"/>
      <c r="FI109" s="381"/>
      <c r="FJ109" s="381"/>
      <c r="FK109" s="381"/>
      <c r="FL109" s="381"/>
      <c r="FM109" s="381"/>
      <c r="FN109" s="381"/>
      <c r="FO109" s="381"/>
      <c r="FP109" s="381"/>
      <c r="FQ109" s="381"/>
      <c r="FR109" s="381"/>
      <c r="FS109" s="381"/>
      <c r="FT109" s="381"/>
      <c r="FU109" s="381"/>
      <c r="FV109" s="381"/>
      <c r="FW109" s="381"/>
      <c r="FX109" s="381"/>
      <c r="FY109" s="381"/>
      <c r="FZ109" s="381"/>
      <c r="GA109" s="381"/>
      <c r="GB109" s="381"/>
      <c r="GC109" s="381"/>
      <c r="GD109" s="381"/>
      <c r="GE109" s="381"/>
      <c r="GF109" s="381"/>
      <c r="GG109" s="381"/>
      <c r="GH109" s="381"/>
      <c r="GI109" s="381"/>
      <c r="GJ109" s="381"/>
      <c r="GK109" s="381"/>
      <c r="GL109" s="381"/>
      <c r="GM109" s="381"/>
      <c r="GN109" s="381"/>
      <c r="GO109" s="381"/>
      <c r="GP109" s="381"/>
      <c r="GQ109" s="381"/>
      <c r="GR109" s="381"/>
      <c r="GS109" s="381"/>
      <c r="GT109" s="381"/>
      <c r="GU109" s="381"/>
      <c r="GV109" s="381"/>
      <c r="GW109" s="381"/>
      <c r="GX109" s="381"/>
      <c r="GY109" s="381"/>
      <c r="GZ109" s="381"/>
      <c r="HA109" s="381"/>
      <c r="HB109" s="381"/>
      <c r="HC109" s="381"/>
      <c r="HD109" s="381"/>
      <c r="HE109" s="381"/>
      <c r="HF109" s="381"/>
      <c r="HG109" s="381"/>
      <c r="HH109" s="381"/>
      <c r="HI109" s="381"/>
      <c r="HJ109" s="381"/>
      <c r="HK109" s="381"/>
      <c r="HL109" s="381"/>
      <c r="HM109" s="381"/>
      <c r="HN109" s="381"/>
      <c r="HO109" s="381"/>
      <c r="HP109" s="381"/>
      <c r="HQ109" s="381"/>
      <c r="HR109" s="381"/>
      <c r="HS109" s="381"/>
      <c r="HT109" s="381"/>
      <c r="HU109" s="381"/>
      <c r="HV109" s="381"/>
      <c r="HW109" s="381"/>
      <c r="HX109" s="381"/>
      <c r="HY109" s="381"/>
      <c r="HZ109" s="381"/>
      <c r="IA109" s="381"/>
      <c r="IB109" s="381"/>
      <c r="IC109" s="381"/>
      <c r="ID109" s="381"/>
      <c r="IE109" s="381"/>
      <c r="IF109" s="381"/>
      <c r="IG109" s="381"/>
      <c r="IH109" s="381"/>
      <c r="II109" s="381"/>
      <c r="IJ109" s="381"/>
      <c r="IK109" s="381"/>
      <c r="IL109" s="381"/>
      <c r="IM109" s="381"/>
      <c r="IN109" s="381"/>
      <c r="IO109" s="381"/>
      <c r="IP109" s="381"/>
      <c r="IQ109" s="381"/>
      <c r="IR109" s="381"/>
      <c r="IS109" s="381"/>
      <c r="IT109" s="381"/>
      <c r="IU109" s="381"/>
      <c r="IV109" s="381"/>
      <c r="IW109" s="381"/>
      <c r="IX109" s="381"/>
      <c r="IY109" s="381"/>
      <c r="IZ109" s="381"/>
      <c r="JA109" s="381"/>
      <c r="JB109" s="381"/>
      <c r="JC109" s="381"/>
      <c r="JD109" s="381"/>
      <c r="JE109" s="381"/>
      <c r="JF109" s="381"/>
      <c r="JG109" s="381"/>
      <c r="JH109" s="381"/>
      <c r="JI109" s="381"/>
      <c r="JJ109" s="381"/>
      <c r="JK109" s="381"/>
      <c r="JL109" s="380"/>
      <c r="JM109" s="380"/>
      <c r="JN109" s="380"/>
      <c r="JO109" s="380"/>
      <c r="JP109" s="380"/>
      <c r="JQ109" s="380"/>
      <c r="JR109" s="380"/>
      <c r="JS109" s="380"/>
      <c r="JT109" s="380"/>
      <c r="JU109" s="380"/>
      <c r="JV109" s="380"/>
      <c r="JW109" s="380"/>
      <c r="JX109" s="380"/>
      <c r="JY109" s="380"/>
      <c r="JZ109" s="380"/>
      <c r="KA109" s="380"/>
      <c r="KB109" s="380"/>
      <c r="KC109" s="380"/>
      <c r="KD109" s="380"/>
      <c r="KE109" s="380"/>
      <c r="KF109" s="380"/>
      <c r="KG109" s="380"/>
    </row>
    <row r="110" spans="2:293" ht="40.35" customHeight="1">
      <c r="B110" s="381"/>
      <c r="C110" s="381"/>
      <c r="D110" s="381"/>
      <c r="E110" s="381"/>
      <c r="F110" s="381"/>
      <c r="G110" s="381"/>
      <c r="H110" s="381"/>
      <c r="I110" s="381"/>
      <c r="J110" s="381"/>
      <c r="K110" s="381"/>
      <c r="L110" s="381"/>
      <c r="M110" s="381"/>
      <c r="N110" s="381"/>
      <c r="O110" s="381"/>
      <c r="P110" s="381"/>
      <c r="Q110" s="381"/>
      <c r="R110" s="381"/>
      <c r="S110" s="381"/>
      <c r="T110" s="381"/>
      <c r="U110" s="381"/>
      <c r="V110" s="381"/>
      <c r="W110" s="381"/>
      <c r="X110" s="381"/>
      <c r="Y110" s="381"/>
      <c r="Z110" s="381"/>
      <c r="AA110" s="381"/>
      <c r="AB110" s="381"/>
      <c r="AC110" s="381"/>
      <c r="AD110" s="381"/>
      <c r="AE110" s="381"/>
      <c r="AF110" s="381"/>
      <c r="AG110" s="381"/>
      <c r="AH110" s="381"/>
      <c r="AI110" s="381"/>
      <c r="AJ110" s="381"/>
      <c r="AK110" s="381"/>
      <c r="AL110" s="381"/>
      <c r="AM110" s="381"/>
      <c r="AN110" s="381"/>
      <c r="AO110" s="381"/>
      <c r="AP110" s="381"/>
      <c r="AQ110" s="381"/>
      <c r="AR110" s="381"/>
      <c r="AS110" s="381"/>
      <c r="AT110" s="381"/>
      <c r="AU110" s="381"/>
      <c r="AV110" s="381"/>
      <c r="AW110" s="381"/>
      <c r="AX110" s="381"/>
      <c r="AY110" s="381"/>
      <c r="AZ110" s="381"/>
      <c r="BA110" s="381"/>
      <c r="BB110" s="381"/>
      <c r="BC110" s="381"/>
      <c r="BD110" s="381"/>
      <c r="BE110" s="381"/>
      <c r="BF110" s="381"/>
      <c r="BG110" s="381"/>
      <c r="BH110" s="381"/>
      <c r="BI110" s="381"/>
      <c r="BJ110" s="381"/>
      <c r="BK110" s="381"/>
      <c r="BL110" s="381"/>
      <c r="BM110" s="381"/>
      <c r="BN110" s="381"/>
      <c r="BO110" s="381"/>
      <c r="BP110" s="381"/>
      <c r="BQ110" s="381"/>
      <c r="BR110" s="381"/>
      <c r="BS110" s="381"/>
      <c r="BT110" s="381"/>
      <c r="BU110" s="381"/>
      <c r="BV110" s="381"/>
      <c r="BW110" s="381"/>
      <c r="BX110" s="381"/>
      <c r="BY110" s="381"/>
      <c r="BZ110" s="381"/>
      <c r="CA110" s="381"/>
      <c r="CB110" s="381"/>
      <c r="CC110" s="381"/>
      <c r="CD110" s="381"/>
      <c r="CE110" s="381"/>
      <c r="CF110" s="381"/>
      <c r="CG110" s="381"/>
      <c r="CH110" s="381"/>
      <c r="CI110" s="381"/>
      <c r="CJ110" s="381"/>
      <c r="CK110" s="381"/>
      <c r="CL110" s="381"/>
      <c r="CM110" s="381"/>
      <c r="CN110" s="381"/>
      <c r="CO110" s="381"/>
      <c r="CP110" s="381"/>
      <c r="CQ110" s="381"/>
      <c r="CR110" s="381"/>
      <c r="CS110" s="381"/>
      <c r="CT110" s="381"/>
      <c r="CU110" s="381"/>
      <c r="CV110" s="381"/>
      <c r="CW110" s="381"/>
      <c r="CX110" s="381"/>
      <c r="CY110" s="381"/>
      <c r="CZ110" s="381"/>
      <c r="DA110" s="381"/>
      <c r="DB110" s="381"/>
      <c r="DC110" s="381"/>
      <c r="DD110" s="381"/>
      <c r="DE110" s="381"/>
      <c r="DF110" s="381"/>
      <c r="DG110" s="381"/>
      <c r="DH110" s="381"/>
      <c r="DI110" s="381"/>
      <c r="DJ110" s="381"/>
      <c r="DK110" s="381"/>
      <c r="DL110" s="381"/>
      <c r="DM110" s="381"/>
      <c r="DN110" s="381"/>
      <c r="DO110" s="381"/>
      <c r="DP110" s="381"/>
      <c r="DQ110" s="381"/>
      <c r="DR110" s="381"/>
      <c r="DS110" s="381"/>
      <c r="DT110" s="381"/>
      <c r="DU110" s="381"/>
      <c r="DV110" s="381"/>
      <c r="DW110" s="381"/>
      <c r="DX110" s="381"/>
      <c r="DY110" s="381"/>
      <c r="DZ110" s="381"/>
      <c r="EA110" s="381"/>
      <c r="EB110" s="381"/>
      <c r="EC110" s="381"/>
      <c r="ED110" s="381"/>
      <c r="EE110" s="381"/>
      <c r="EF110" s="381"/>
      <c r="EG110" s="381"/>
      <c r="EH110" s="381"/>
      <c r="EI110" s="381"/>
      <c r="EJ110" s="381"/>
      <c r="EK110" s="381"/>
      <c r="EL110" s="381"/>
      <c r="EM110" s="381"/>
      <c r="EN110" s="381"/>
      <c r="EO110" s="381"/>
      <c r="EP110" s="381"/>
      <c r="EQ110" s="381"/>
      <c r="ER110" s="381"/>
      <c r="ES110" s="381"/>
      <c r="ET110" s="381"/>
      <c r="EU110" s="381"/>
      <c r="EV110" s="381"/>
      <c r="EW110" s="381"/>
      <c r="EX110" s="381"/>
      <c r="EY110" s="381"/>
      <c r="EZ110" s="381"/>
      <c r="FA110" s="381"/>
      <c r="FB110" s="381"/>
      <c r="FC110" s="381"/>
      <c r="FD110" s="381"/>
      <c r="FE110" s="381"/>
      <c r="FF110" s="381"/>
      <c r="FG110" s="381"/>
      <c r="FH110" s="381"/>
      <c r="FI110" s="381"/>
      <c r="FJ110" s="381"/>
      <c r="FK110" s="381"/>
      <c r="FL110" s="381"/>
      <c r="FM110" s="381"/>
      <c r="FN110" s="381"/>
      <c r="FO110" s="381"/>
      <c r="FP110" s="381"/>
      <c r="FQ110" s="381"/>
      <c r="FR110" s="381"/>
      <c r="FS110" s="381"/>
      <c r="FT110" s="381"/>
      <c r="FU110" s="381"/>
      <c r="FV110" s="381"/>
      <c r="FW110" s="381"/>
      <c r="FX110" s="381"/>
      <c r="FY110" s="381"/>
      <c r="FZ110" s="381"/>
      <c r="GA110" s="381"/>
      <c r="GB110" s="381"/>
      <c r="GC110" s="381"/>
      <c r="GD110" s="381"/>
      <c r="GE110" s="381"/>
      <c r="GF110" s="381"/>
      <c r="GG110" s="381"/>
      <c r="GH110" s="381"/>
      <c r="GI110" s="381"/>
      <c r="GJ110" s="381"/>
      <c r="GK110" s="381"/>
      <c r="GL110" s="381"/>
      <c r="GM110" s="381"/>
      <c r="GN110" s="381"/>
      <c r="GO110" s="381"/>
      <c r="GP110" s="381"/>
      <c r="GQ110" s="381"/>
      <c r="GR110" s="381"/>
      <c r="GS110" s="381"/>
      <c r="GT110" s="381"/>
      <c r="GU110" s="381"/>
      <c r="GV110" s="381"/>
      <c r="GW110" s="381"/>
      <c r="GX110" s="381"/>
      <c r="GY110" s="381"/>
      <c r="GZ110" s="381"/>
      <c r="HA110" s="381"/>
      <c r="HB110" s="381"/>
      <c r="HC110" s="381"/>
      <c r="HD110" s="381"/>
      <c r="HE110" s="381"/>
      <c r="HF110" s="381"/>
      <c r="HG110" s="381"/>
      <c r="HH110" s="381"/>
      <c r="HI110" s="381"/>
      <c r="HJ110" s="381"/>
      <c r="HK110" s="381"/>
      <c r="HL110" s="381"/>
      <c r="HM110" s="381"/>
      <c r="HN110" s="381"/>
      <c r="HO110" s="381"/>
      <c r="HP110" s="381"/>
      <c r="HQ110" s="381"/>
      <c r="HR110" s="381"/>
      <c r="HS110" s="381"/>
      <c r="HT110" s="381"/>
      <c r="HU110" s="381"/>
      <c r="HV110" s="381"/>
      <c r="HW110" s="381"/>
      <c r="HX110" s="381"/>
      <c r="HY110" s="381"/>
      <c r="HZ110" s="381"/>
      <c r="IA110" s="381"/>
      <c r="IB110" s="381"/>
      <c r="IC110" s="381"/>
      <c r="ID110" s="381"/>
      <c r="IE110" s="381"/>
      <c r="IF110" s="381"/>
      <c r="IG110" s="381"/>
      <c r="IH110" s="381"/>
      <c r="II110" s="381"/>
      <c r="IJ110" s="381"/>
      <c r="IK110" s="381"/>
      <c r="IL110" s="381"/>
      <c r="IM110" s="381"/>
      <c r="IN110" s="381"/>
      <c r="IO110" s="381"/>
      <c r="IP110" s="381"/>
      <c r="IQ110" s="381"/>
      <c r="IR110" s="381"/>
      <c r="IS110" s="381"/>
      <c r="IT110" s="381"/>
      <c r="IU110" s="381"/>
      <c r="IV110" s="381"/>
      <c r="IW110" s="381"/>
      <c r="IX110" s="381"/>
      <c r="IY110" s="381"/>
      <c r="IZ110" s="381"/>
      <c r="JA110" s="381"/>
      <c r="JB110" s="381"/>
      <c r="JC110" s="381"/>
      <c r="JD110" s="381"/>
      <c r="JE110" s="381"/>
      <c r="JF110" s="381"/>
      <c r="JG110" s="381"/>
      <c r="JH110" s="381"/>
      <c r="JI110" s="381"/>
      <c r="JJ110" s="381"/>
      <c r="JK110" s="381"/>
      <c r="JL110" s="380"/>
      <c r="JM110" s="380"/>
      <c r="JN110" s="380"/>
      <c r="JO110" s="380"/>
      <c r="JP110" s="380"/>
      <c r="JQ110" s="380"/>
      <c r="JR110" s="380"/>
      <c r="JS110" s="380"/>
      <c r="JT110" s="380"/>
      <c r="JU110" s="380"/>
      <c r="JV110" s="380"/>
      <c r="JW110" s="380"/>
      <c r="JX110" s="380"/>
      <c r="JY110" s="380"/>
      <c r="JZ110" s="380"/>
      <c r="KA110" s="380"/>
      <c r="KB110" s="380"/>
      <c r="KC110" s="380"/>
      <c r="KD110" s="380"/>
      <c r="KE110" s="380"/>
      <c r="KF110" s="380"/>
      <c r="KG110" s="380"/>
    </row>
    <row r="111" spans="2:293" ht="40.35" customHeight="1">
      <c r="B111" s="381"/>
      <c r="C111" s="381"/>
      <c r="D111" s="381"/>
      <c r="E111" s="381"/>
      <c r="F111" s="381"/>
      <c r="G111" s="381"/>
      <c r="H111" s="381"/>
      <c r="I111" s="381"/>
      <c r="J111" s="381"/>
      <c r="K111" s="381"/>
      <c r="L111" s="381"/>
      <c r="M111" s="381"/>
      <c r="N111" s="381"/>
      <c r="O111" s="381"/>
      <c r="P111" s="381"/>
      <c r="Q111" s="381"/>
      <c r="R111" s="381"/>
      <c r="S111" s="381"/>
      <c r="T111" s="381"/>
      <c r="U111" s="381"/>
      <c r="V111" s="381"/>
      <c r="W111" s="381"/>
      <c r="X111" s="381"/>
      <c r="Y111" s="381"/>
      <c r="Z111" s="381"/>
      <c r="AA111" s="381"/>
      <c r="AB111" s="381"/>
      <c r="AC111" s="381"/>
      <c r="AD111" s="381"/>
      <c r="AE111" s="381"/>
      <c r="AF111" s="381"/>
      <c r="AG111" s="381"/>
      <c r="AH111" s="381"/>
      <c r="AI111" s="381"/>
      <c r="AJ111" s="381"/>
      <c r="AK111" s="381"/>
      <c r="AL111" s="381"/>
      <c r="AM111" s="381"/>
      <c r="AN111" s="381"/>
      <c r="AO111" s="381"/>
      <c r="AP111" s="381"/>
      <c r="AQ111" s="381"/>
      <c r="AR111" s="381"/>
      <c r="AS111" s="381"/>
      <c r="AT111" s="381"/>
      <c r="AU111" s="381"/>
      <c r="AV111" s="381"/>
      <c r="AW111" s="381"/>
      <c r="AX111" s="381"/>
      <c r="AY111" s="381"/>
      <c r="AZ111" s="381"/>
      <c r="BA111" s="381"/>
      <c r="BB111" s="381"/>
      <c r="BC111" s="381"/>
      <c r="BD111" s="381"/>
      <c r="BE111" s="381"/>
      <c r="BF111" s="381"/>
      <c r="BG111" s="381"/>
      <c r="BH111" s="381"/>
      <c r="BI111" s="381"/>
      <c r="BJ111" s="381"/>
      <c r="BK111" s="381"/>
      <c r="BL111" s="381"/>
      <c r="BM111" s="381"/>
      <c r="BN111" s="381"/>
      <c r="BO111" s="381"/>
      <c r="BP111" s="381"/>
      <c r="BQ111" s="381"/>
      <c r="BR111" s="381"/>
      <c r="BS111" s="381"/>
      <c r="BT111" s="381"/>
      <c r="BU111" s="381"/>
      <c r="BV111" s="381"/>
      <c r="BW111" s="381"/>
      <c r="BX111" s="381"/>
      <c r="BY111" s="381"/>
      <c r="BZ111" s="381"/>
      <c r="CA111" s="381"/>
      <c r="CB111" s="381"/>
      <c r="CC111" s="381"/>
      <c r="CD111" s="381"/>
      <c r="CE111" s="381"/>
      <c r="CF111" s="381"/>
      <c r="CG111" s="381"/>
      <c r="CH111" s="381"/>
      <c r="CI111" s="381"/>
      <c r="CJ111" s="381"/>
      <c r="CK111" s="381"/>
      <c r="CL111" s="381"/>
      <c r="CM111" s="381"/>
      <c r="CN111" s="381"/>
      <c r="CO111" s="381"/>
      <c r="CP111" s="381"/>
      <c r="CQ111" s="381"/>
      <c r="CR111" s="381"/>
      <c r="CS111" s="381"/>
      <c r="CT111" s="381"/>
      <c r="CU111" s="381"/>
      <c r="CV111" s="381"/>
      <c r="CW111" s="381"/>
      <c r="CX111" s="381"/>
      <c r="CY111" s="381"/>
      <c r="CZ111" s="381"/>
      <c r="DA111" s="381"/>
      <c r="DB111" s="381"/>
      <c r="DC111" s="381"/>
      <c r="DD111" s="381"/>
      <c r="DE111" s="381"/>
      <c r="DF111" s="381"/>
      <c r="DG111" s="381"/>
      <c r="DH111" s="381"/>
      <c r="DI111" s="381"/>
      <c r="DJ111" s="381"/>
      <c r="DK111" s="381"/>
      <c r="DL111" s="381"/>
      <c r="DM111" s="381"/>
      <c r="DN111" s="381"/>
      <c r="DO111" s="381"/>
      <c r="DP111" s="381"/>
      <c r="DQ111" s="381"/>
      <c r="DR111" s="381"/>
      <c r="DS111" s="381"/>
      <c r="DT111" s="381"/>
      <c r="DU111" s="381"/>
      <c r="DV111" s="381"/>
      <c r="DW111" s="381"/>
      <c r="DX111" s="381"/>
      <c r="DY111" s="381"/>
      <c r="DZ111" s="381"/>
      <c r="EA111" s="381"/>
      <c r="EB111" s="381"/>
      <c r="EC111" s="381"/>
      <c r="ED111" s="381"/>
      <c r="EE111" s="381"/>
      <c r="EF111" s="381"/>
      <c r="EG111" s="381"/>
      <c r="EH111" s="381"/>
      <c r="EI111" s="381"/>
      <c r="EJ111" s="381"/>
      <c r="EK111" s="381"/>
      <c r="EL111" s="381"/>
      <c r="EM111" s="381"/>
      <c r="EN111" s="381"/>
      <c r="EO111" s="381"/>
      <c r="EP111" s="381"/>
      <c r="EQ111" s="381"/>
      <c r="ER111" s="381"/>
      <c r="ES111" s="381"/>
      <c r="ET111" s="381"/>
      <c r="EU111" s="381"/>
      <c r="EV111" s="381"/>
      <c r="EW111" s="381"/>
      <c r="EX111" s="381"/>
      <c r="EY111" s="381"/>
      <c r="EZ111" s="381"/>
      <c r="FA111" s="381"/>
      <c r="FB111" s="381"/>
      <c r="FC111" s="381"/>
      <c r="FD111" s="381"/>
      <c r="FE111" s="381"/>
      <c r="FF111" s="381"/>
      <c r="FG111" s="381"/>
      <c r="FH111" s="381"/>
      <c r="FI111" s="381"/>
      <c r="FJ111" s="381"/>
      <c r="FK111" s="381"/>
      <c r="FL111" s="381"/>
      <c r="FM111" s="381"/>
      <c r="FN111" s="381"/>
      <c r="FO111" s="381"/>
      <c r="FP111" s="381"/>
      <c r="FQ111" s="381"/>
      <c r="FR111" s="381"/>
      <c r="FS111" s="381"/>
      <c r="FT111" s="381"/>
      <c r="FU111" s="381"/>
      <c r="FV111" s="381"/>
      <c r="FW111" s="381"/>
      <c r="FX111" s="381"/>
      <c r="FY111" s="381"/>
      <c r="FZ111" s="381"/>
      <c r="GA111" s="381"/>
      <c r="GB111" s="381"/>
      <c r="GC111" s="381"/>
      <c r="GD111" s="381"/>
      <c r="GE111" s="381"/>
      <c r="GF111" s="381"/>
      <c r="GG111" s="381"/>
      <c r="GH111" s="381"/>
      <c r="GI111" s="381"/>
      <c r="GJ111" s="381"/>
      <c r="GK111" s="381"/>
      <c r="GL111" s="381"/>
      <c r="GM111" s="381"/>
      <c r="GN111" s="381"/>
      <c r="GO111" s="381"/>
      <c r="GP111" s="381"/>
      <c r="GQ111" s="381"/>
      <c r="GR111" s="381"/>
      <c r="GS111" s="381"/>
      <c r="GT111" s="381"/>
      <c r="GU111" s="381"/>
      <c r="GV111" s="381"/>
      <c r="GW111" s="381"/>
      <c r="GX111" s="381"/>
      <c r="GY111" s="381"/>
      <c r="GZ111" s="381"/>
      <c r="HA111" s="381"/>
      <c r="HB111" s="381"/>
      <c r="HC111" s="381"/>
      <c r="HD111" s="381"/>
      <c r="HE111" s="381"/>
      <c r="HF111" s="381"/>
      <c r="HG111" s="381"/>
      <c r="HH111" s="381"/>
      <c r="HI111" s="381"/>
      <c r="HJ111" s="381"/>
      <c r="HK111" s="381"/>
      <c r="HL111" s="381"/>
      <c r="HM111" s="381"/>
      <c r="HN111" s="381"/>
      <c r="HO111" s="381"/>
      <c r="HP111" s="381"/>
      <c r="HQ111" s="381"/>
      <c r="HR111" s="381"/>
      <c r="HS111" s="381"/>
      <c r="HT111" s="381"/>
      <c r="HU111" s="381"/>
      <c r="HV111" s="381"/>
      <c r="HW111" s="381"/>
      <c r="HX111" s="381"/>
      <c r="HY111" s="381"/>
      <c r="HZ111" s="381"/>
      <c r="IA111" s="381"/>
      <c r="IB111" s="381"/>
      <c r="IC111" s="381"/>
      <c r="ID111" s="381"/>
      <c r="IE111" s="381"/>
      <c r="IF111" s="381"/>
      <c r="IG111" s="381"/>
      <c r="IH111" s="381"/>
      <c r="II111" s="381"/>
      <c r="IJ111" s="381"/>
      <c r="IK111" s="381"/>
      <c r="IL111" s="381"/>
      <c r="IM111" s="381"/>
      <c r="IN111" s="381"/>
      <c r="IO111" s="381"/>
      <c r="IP111" s="381"/>
      <c r="IQ111" s="381"/>
      <c r="IR111" s="381"/>
      <c r="IS111" s="381"/>
      <c r="IT111" s="381"/>
      <c r="IU111" s="381"/>
      <c r="IV111" s="381"/>
      <c r="IW111" s="381"/>
      <c r="IX111" s="381"/>
      <c r="IY111" s="381"/>
      <c r="IZ111" s="381"/>
      <c r="JA111" s="381"/>
      <c r="JB111" s="381"/>
      <c r="JC111" s="381"/>
      <c r="JD111" s="381"/>
      <c r="JE111" s="381"/>
      <c r="JF111" s="381"/>
      <c r="JG111" s="381"/>
      <c r="JH111" s="381"/>
      <c r="JI111" s="381"/>
      <c r="JJ111" s="381"/>
      <c r="JK111" s="381"/>
      <c r="JL111" s="380"/>
      <c r="JM111" s="380"/>
      <c r="JN111" s="380"/>
      <c r="JO111" s="380"/>
      <c r="JP111" s="380"/>
      <c r="JQ111" s="380"/>
      <c r="JR111" s="380"/>
      <c r="JS111" s="380"/>
      <c r="JT111" s="380"/>
      <c r="JU111" s="380"/>
      <c r="JV111" s="380"/>
      <c r="JW111" s="380"/>
      <c r="JX111" s="380"/>
      <c r="JY111" s="380"/>
      <c r="JZ111" s="380"/>
      <c r="KA111" s="380"/>
      <c r="KB111" s="380"/>
      <c r="KC111" s="380"/>
      <c r="KD111" s="380"/>
      <c r="KE111" s="380"/>
      <c r="KF111" s="380"/>
      <c r="KG111" s="380"/>
    </row>
    <row r="112" spans="2:293" ht="40.35" customHeight="1">
      <c r="B112" s="381"/>
      <c r="C112" s="381"/>
      <c r="D112" s="381"/>
      <c r="E112" s="381"/>
      <c r="F112" s="381"/>
      <c r="G112" s="381"/>
      <c r="H112" s="381"/>
      <c r="I112" s="381"/>
      <c r="J112" s="381"/>
      <c r="K112" s="381"/>
      <c r="L112" s="381"/>
      <c r="M112" s="381"/>
      <c r="N112" s="381"/>
      <c r="O112" s="381"/>
      <c r="P112" s="381"/>
      <c r="Q112" s="381"/>
      <c r="R112" s="381"/>
      <c r="S112" s="381"/>
      <c r="T112" s="381"/>
      <c r="U112" s="381"/>
      <c r="V112" s="381"/>
      <c r="W112" s="381"/>
      <c r="X112" s="381"/>
      <c r="Y112" s="381"/>
      <c r="Z112" s="381"/>
      <c r="AA112" s="381"/>
      <c r="AB112" s="381"/>
      <c r="AC112" s="381"/>
      <c r="AD112" s="381"/>
      <c r="AE112" s="381"/>
      <c r="AF112" s="381"/>
      <c r="AG112" s="381"/>
      <c r="AH112" s="381"/>
      <c r="AI112" s="381"/>
      <c r="AJ112" s="381"/>
      <c r="AK112" s="381"/>
      <c r="AL112" s="381"/>
      <c r="AM112" s="381"/>
      <c r="AN112" s="381"/>
      <c r="AO112" s="381"/>
      <c r="AP112" s="381"/>
      <c r="AQ112" s="381"/>
      <c r="AR112" s="381"/>
      <c r="AS112" s="381"/>
      <c r="AT112" s="381"/>
      <c r="AU112" s="381"/>
      <c r="AV112" s="381"/>
      <c r="AW112" s="381"/>
      <c r="AX112" s="381"/>
      <c r="AY112" s="381"/>
      <c r="AZ112" s="381"/>
      <c r="BA112" s="381"/>
      <c r="BB112" s="381"/>
      <c r="BC112" s="381"/>
      <c r="BD112" s="381"/>
      <c r="BE112" s="381"/>
      <c r="BF112" s="381"/>
      <c r="BG112" s="381"/>
      <c r="BH112" s="381"/>
      <c r="BI112" s="381"/>
      <c r="BJ112" s="381"/>
      <c r="BK112" s="381"/>
      <c r="BL112" s="381"/>
      <c r="BM112" s="381"/>
      <c r="BN112" s="381"/>
      <c r="BO112" s="381"/>
      <c r="BP112" s="381"/>
      <c r="BQ112" s="381"/>
      <c r="BR112" s="381"/>
      <c r="BS112" s="381"/>
      <c r="BT112" s="381"/>
      <c r="BU112" s="381"/>
      <c r="BV112" s="381"/>
      <c r="BW112" s="381"/>
      <c r="BX112" s="381"/>
      <c r="BY112" s="381"/>
      <c r="BZ112" s="381"/>
      <c r="CA112" s="381"/>
      <c r="CB112" s="381"/>
      <c r="CC112" s="381"/>
      <c r="CD112" s="381"/>
      <c r="CE112" s="381"/>
      <c r="CF112" s="381"/>
      <c r="CG112" s="381"/>
      <c r="CH112" s="381"/>
      <c r="CI112" s="381"/>
      <c r="CJ112" s="381"/>
      <c r="CK112" s="381"/>
      <c r="CL112" s="381"/>
      <c r="CM112" s="381"/>
      <c r="CN112" s="381"/>
      <c r="CO112" s="381"/>
      <c r="CP112" s="381"/>
      <c r="CQ112" s="381"/>
      <c r="CR112" s="381"/>
      <c r="CS112" s="381"/>
      <c r="CT112" s="381"/>
      <c r="CU112" s="381"/>
      <c r="CV112" s="381"/>
      <c r="CW112" s="381"/>
      <c r="CX112" s="381"/>
      <c r="CY112" s="381"/>
      <c r="CZ112" s="381"/>
      <c r="DA112" s="381"/>
      <c r="DB112" s="381"/>
      <c r="DC112" s="381"/>
      <c r="DD112" s="381"/>
      <c r="DE112" s="381"/>
      <c r="DF112" s="381"/>
      <c r="DG112" s="381"/>
      <c r="DH112" s="381"/>
      <c r="DI112" s="381"/>
      <c r="DJ112" s="381"/>
      <c r="DK112" s="381"/>
      <c r="DL112" s="381"/>
      <c r="DM112" s="381"/>
      <c r="DN112" s="381"/>
      <c r="DO112" s="381"/>
      <c r="DP112" s="381"/>
      <c r="DQ112" s="381"/>
      <c r="DR112" s="381"/>
      <c r="DS112" s="381"/>
      <c r="DT112" s="381"/>
      <c r="DU112" s="381"/>
      <c r="DV112" s="381"/>
      <c r="DW112" s="381"/>
      <c r="DX112" s="381"/>
      <c r="DY112" s="381"/>
      <c r="DZ112" s="381"/>
      <c r="EA112" s="381"/>
      <c r="EB112" s="381"/>
      <c r="EC112" s="381"/>
      <c r="ED112" s="381"/>
      <c r="EE112" s="381"/>
      <c r="EF112" s="381"/>
      <c r="EG112" s="381"/>
      <c r="EH112" s="381"/>
      <c r="EI112" s="381"/>
      <c r="EJ112" s="381"/>
      <c r="EK112" s="381"/>
      <c r="EL112" s="381"/>
      <c r="EM112" s="381"/>
      <c r="EN112" s="381"/>
      <c r="EO112" s="381"/>
      <c r="EP112" s="381"/>
      <c r="EQ112" s="381"/>
      <c r="ER112" s="381"/>
      <c r="ES112" s="381"/>
      <c r="ET112" s="381"/>
      <c r="EU112" s="381"/>
      <c r="EV112" s="381"/>
      <c r="EW112" s="381"/>
      <c r="EX112" s="381"/>
      <c r="EY112" s="381"/>
      <c r="EZ112" s="381"/>
      <c r="FA112" s="381"/>
      <c r="FB112" s="381"/>
      <c r="FC112" s="381"/>
      <c r="FD112" s="381"/>
      <c r="FE112" s="381"/>
      <c r="FF112" s="381"/>
      <c r="FG112" s="381"/>
      <c r="FH112" s="381"/>
      <c r="FI112" s="381"/>
      <c r="FJ112" s="381"/>
      <c r="FK112" s="381"/>
      <c r="FL112" s="381"/>
      <c r="FM112" s="381"/>
      <c r="FN112" s="381"/>
      <c r="FO112" s="381"/>
      <c r="FP112" s="381"/>
      <c r="FQ112" s="381"/>
      <c r="FR112" s="381"/>
      <c r="FS112" s="381"/>
      <c r="FT112" s="381"/>
      <c r="FU112" s="381"/>
      <c r="FV112" s="381"/>
      <c r="FW112" s="381"/>
      <c r="FX112" s="381"/>
      <c r="FY112" s="381"/>
      <c r="FZ112" s="381"/>
      <c r="GA112" s="381"/>
      <c r="GB112" s="381"/>
      <c r="GC112" s="381"/>
      <c r="GD112" s="381"/>
      <c r="GE112" s="381"/>
      <c r="GF112" s="381"/>
      <c r="GG112" s="381"/>
      <c r="GH112" s="381"/>
      <c r="GI112" s="381"/>
      <c r="GJ112" s="381"/>
      <c r="GK112" s="381"/>
      <c r="GL112" s="381"/>
      <c r="GM112" s="381"/>
      <c r="GN112" s="381"/>
      <c r="GO112" s="381"/>
      <c r="GP112" s="381"/>
      <c r="GQ112" s="381"/>
      <c r="GR112" s="381"/>
      <c r="GS112" s="381"/>
      <c r="GT112" s="381"/>
      <c r="GU112" s="381"/>
      <c r="GV112" s="381"/>
      <c r="GW112" s="381"/>
      <c r="GX112" s="381"/>
      <c r="GY112" s="381"/>
      <c r="GZ112" s="381"/>
      <c r="HA112" s="381"/>
      <c r="HB112" s="381"/>
      <c r="HC112" s="381"/>
      <c r="HD112" s="381"/>
      <c r="HE112" s="381"/>
      <c r="HF112" s="381"/>
      <c r="HG112" s="381"/>
      <c r="HH112" s="381"/>
      <c r="HI112" s="381"/>
      <c r="HJ112" s="381"/>
      <c r="HK112" s="381"/>
      <c r="HL112" s="381"/>
      <c r="HM112" s="381"/>
      <c r="HN112" s="381"/>
      <c r="HO112" s="381"/>
      <c r="HP112" s="381"/>
      <c r="HQ112" s="381"/>
      <c r="HR112" s="381"/>
      <c r="HS112" s="381"/>
      <c r="HT112" s="381"/>
      <c r="HU112" s="381"/>
      <c r="HV112" s="381"/>
      <c r="HW112" s="381"/>
      <c r="HX112" s="381"/>
      <c r="HY112" s="381"/>
      <c r="HZ112" s="381"/>
      <c r="IA112" s="381"/>
      <c r="IB112" s="381"/>
      <c r="IC112" s="381"/>
      <c r="ID112" s="381"/>
      <c r="IE112" s="381"/>
      <c r="IF112" s="381"/>
      <c r="IG112" s="381"/>
      <c r="IH112" s="381"/>
      <c r="II112" s="381"/>
      <c r="IJ112" s="381"/>
      <c r="IK112" s="381"/>
      <c r="IL112" s="381"/>
      <c r="IM112" s="381"/>
      <c r="IN112" s="381"/>
      <c r="IO112" s="381"/>
      <c r="IP112" s="381"/>
      <c r="IQ112" s="381"/>
      <c r="IR112" s="381"/>
      <c r="IS112" s="381"/>
      <c r="IT112" s="381"/>
      <c r="IU112" s="381"/>
      <c r="IV112" s="381"/>
      <c r="IW112" s="381"/>
      <c r="IX112" s="381"/>
      <c r="IY112" s="381"/>
      <c r="IZ112" s="381"/>
      <c r="JA112" s="381"/>
      <c r="JB112" s="381"/>
      <c r="JC112" s="381"/>
      <c r="JD112" s="381"/>
      <c r="JE112" s="381"/>
      <c r="JF112" s="381"/>
      <c r="JG112" s="381"/>
      <c r="JH112" s="381"/>
      <c r="JI112" s="381"/>
      <c r="JJ112" s="381"/>
      <c r="JK112" s="381"/>
      <c r="JL112" s="380"/>
      <c r="JM112" s="380"/>
      <c r="JN112" s="380"/>
      <c r="JO112" s="380"/>
      <c r="JP112" s="380"/>
      <c r="JQ112" s="380"/>
      <c r="JR112" s="380"/>
      <c r="JS112" s="380"/>
      <c r="JT112" s="380"/>
      <c r="JU112" s="380"/>
      <c r="JV112" s="380"/>
      <c r="JW112" s="380"/>
      <c r="JX112" s="380"/>
      <c r="JY112" s="380"/>
      <c r="JZ112" s="380"/>
      <c r="KA112" s="380"/>
      <c r="KB112" s="380"/>
      <c r="KC112" s="380"/>
      <c r="KD112" s="380"/>
      <c r="KE112" s="380"/>
      <c r="KF112" s="380"/>
      <c r="KG112" s="380"/>
    </row>
    <row r="113" spans="2:293" ht="40.35" customHeight="1">
      <c r="B113" s="381"/>
      <c r="C113" s="381"/>
      <c r="D113" s="381"/>
      <c r="E113" s="381"/>
      <c r="F113" s="381"/>
      <c r="G113" s="381"/>
      <c r="H113" s="381"/>
      <c r="I113" s="381"/>
      <c r="J113" s="381"/>
      <c r="K113" s="381"/>
      <c r="L113" s="381"/>
      <c r="M113" s="381"/>
      <c r="N113" s="381"/>
      <c r="O113" s="381"/>
      <c r="P113" s="381"/>
      <c r="Q113" s="381"/>
      <c r="R113" s="381"/>
      <c r="S113" s="381"/>
      <c r="T113" s="381"/>
      <c r="U113" s="381"/>
      <c r="V113" s="381"/>
      <c r="W113" s="381"/>
      <c r="X113" s="381"/>
      <c r="Y113" s="381"/>
      <c r="Z113" s="381"/>
      <c r="AA113" s="381"/>
      <c r="AB113" s="381"/>
      <c r="AC113" s="381"/>
      <c r="AD113" s="381"/>
      <c r="AE113" s="381"/>
      <c r="AF113" s="381"/>
      <c r="AG113" s="381"/>
      <c r="AH113" s="381"/>
      <c r="AI113" s="381"/>
      <c r="AJ113" s="381"/>
      <c r="AK113" s="381"/>
      <c r="AL113" s="381"/>
      <c r="AM113" s="381"/>
      <c r="AN113" s="381"/>
      <c r="AO113" s="381"/>
      <c r="AP113" s="381"/>
      <c r="AQ113" s="381"/>
      <c r="AR113" s="381"/>
      <c r="AS113" s="381"/>
      <c r="AT113" s="381"/>
      <c r="AU113" s="381"/>
      <c r="AV113" s="381"/>
      <c r="AW113" s="381"/>
      <c r="AX113" s="381"/>
      <c r="AY113" s="381"/>
      <c r="AZ113" s="381"/>
      <c r="BA113" s="381"/>
      <c r="BB113" s="381"/>
      <c r="BC113" s="381"/>
      <c r="BD113" s="381"/>
      <c r="BE113" s="381"/>
      <c r="BF113" s="381"/>
      <c r="BG113" s="381"/>
      <c r="BH113" s="381"/>
      <c r="BI113" s="381"/>
      <c r="BJ113" s="381"/>
      <c r="BK113" s="381"/>
      <c r="BL113" s="381"/>
      <c r="BM113" s="381"/>
      <c r="BN113" s="381"/>
      <c r="BO113" s="381"/>
      <c r="BP113" s="381"/>
      <c r="BQ113" s="381"/>
      <c r="BR113" s="381"/>
      <c r="BS113" s="381"/>
      <c r="BT113" s="381"/>
      <c r="BU113" s="381"/>
      <c r="BV113" s="381"/>
      <c r="BW113" s="381"/>
      <c r="BX113" s="381"/>
      <c r="BY113" s="381"/>
      <c r="BZ113" s="381"/>
      <c r="CA113" s="381"/>
      <c r="CB113" s="381"/>
      <c r="CC113" s="381"/>
      <c r="CD113" s="381"/>
      <c r="CE113" s="381"/>
      <c r="CF113" s="381"/>
      <c r="CG113" s="381"/>
      <c r="CH113" s="381"/>
      <c r="CI113" s="381"/>
      <c r="CJ113" s="381"/>
      <c r="CK113" s="381"/>
      <c r="CL113" s="381"/>
      <c r="CM113" s="381"/>
      <c r="CN113" s="381"/>
      <c r="CO113" s="381"/>
      <c r="CP113" s="381"/>
      <c r="CQ113" s="381"/>
      <c r="CR113" s="381"/>
      <c r="CS113" s="381"/>
      <c r="CT113" s="381"/>
      <c r="CU113" s="381"/>
      <c r="CV113" s="381"/>
      <c r="CW113" s="381"/>
      <c r="CX113" s="381"/>
      <c r="CY113" s="381"/>
      <c r="CZ113" s="381"/>
      <c r="DA113" s="381"/>
      <c r="DB113" s="381"/>
      <c r="DC113" s="381"/>
      <c r="DD113" s="381"/>
      <c r="DE113" s="381"/>
      <c r="DF113" s="381"/>
      <c r="DG113" s="381"/>
      <c r="DH113" s="381"/>
      <c r="DI113" s="381"/>
      <c r="DJ113" s="381"/>
      <c r="DK113" s="381"/>
      <c r="DL113" s="381"/>
      <c r="DM113" s="381"/>
      <c r="DN113" s="381"/>
      <c r="DO113" s="381"/>
      <c r="DP113" s="381"/>
      <c r="DQ113" s="381"/>
      <c r="DR113" s="381"/>
      <c r="DS113" s="381"/>
      <c r="DT113" s="381"/>
      <c r="DU113" s="381"/>
      <c r="DV113" s="381"/>
      <c r="DW113" s="381"/>
      <c r="DX113" s="381"/>
      <c r="DY113" s="381"/>
      <c r="DZ113" s="381"/>
      <c r="EA113" s="381"/>
      <c r="EB113" s="381"/>
      <c r="EC113" s="381"/>
      <c r="ED113" s="381"/>
      <c r="EE113" s="381"/>
      <c r="EF113" s="381"/>
      <c r="EG113" s="381"/>
      <c r="EH113" s="381"/>
      <c r="EI113" s="381"/>
      <c r="EJ113" s="381"/>
      <c r="EK113" s="381"/>
      <c r="EL113" s="381"/>
      <c r="EM113" s="381"/>
      <c r="EN113" s="381"/>
      <c r="EO113" s="381"/>
      <c r="EP113" s="381"/>
      <c r="EQ113" s="381"/>
      <c r="ER113" s="381"/>
      <c r="ES113" s="381"/>
      <c r="ET113" s="381"/>
      <c r="EU113" s="381"/>
      <c r="EV113" s="381"/>
      <c r="EW113" s="381"/>
      <c r="EX113" s="381"/>
      <c r="EY113" s="381"/>
      <c r="EZ113" s="381"/>
      <c r="FA113" s="381"/>
      <c r="FB113" s="381"/>
      <c r="FC113" s="381"/>
      <c r="FD113" s="381"/>
      <c r="FE113" s="381"/>
      <c r="FF113" s="381"/>
      <c r="FG113" s="381"/>
      <c r="FH113" s="381"/>
      <c r="FI113" s="381"/>
      <c r="FJ113" s="381"/>
      <c r="FK113" s="381"/>
      <c r="FL113" s="381"/>
      <c r="FM113" s="381"/>
      <c r="FN113" s="381"/>
      <c r="FO113" s="381"/>
      <c r="FP113" s="381"/>
      <c r="FQ113" s="381"/>
      <c r="FR113" s="381"/>
      <c r="FS113" s="381"/>
      <c r="FT113" s="381"/>
      <c r="FU113" s="381"/>
      <c r="FV113" s="381"/>
      <c r="FW113" s="381"/>
      <c r="FX113" s="381"/>
      <c r="FY113" s="381"/>
      <c r="FZ113" s="381"/>
      <c r="GA113" s="381"/>
      <c r="GB113" s="381"/>
      <c r="GC113" s="381"/>
      <c r="GD113" s="381"/>
      <c r="GE113" s="381"/>
      <c r="GF113" s="381"/>
      <c r="GG113" s="381"/>
      <c r="GH113" s="381"/>
      <c r="GI113" s="381"/>
      <c r="GJ113" s="381"/>
      <c r="GK113" s="381"/>
      <c r="GL113" s="381"/>
      <c r="GM113" s="381"/>
      <c r="GN113" s="381"/>
      <c r="GO113" s="381"/>
      <c r="GP113" s="381"/>
      <c r="GQ113" s="381"/>
      <c r="GR113" s="381"/>
      <c r="GS113" s="381"/>
      <c r="GT113" s="381"/>
      <c r="GU113" s="381"/>
      <c r="GV113" s="381"/>
      <c r="GW113" s="381"/>
      <c r="GX113" s="381"/>
      <c r="GY113" s="381"/>
      <c r="GZ113" s="381"/>
      <c r="HA113" s="381"/>
      <c r="HB113" s="381"/>
      <c r="HC113" s="381"/>
      <c r="HD113" s="381"/>
      <c r="HE113" s="381"/>
      <c r="HF113" s="381"/>
      <c r="HG113" s="381"/>
      <c r="HH113" s="381"/>
      <c r="HI113" s="381"/>
      <c r="HJ113" s="381"/>
      <c r="HK113" s="381"/>
      <c r="HL113" s="381"/>
      <c r="HM113" s="381"/>
      <c r="HN113" s="381"/>
      <c r="HO113" s="381"/>
      <c r="HP113" s="381"/>
      <c r="HQ113" s="381"/>
      <c r="HR113" s="381"/>
      <c r="HS113" s="381"/>
      <c r="HT113" s="381"/>
      <c r="HU113" s="381"/>
      <c r="HV113" s="381"/>
      <c r="HW113" s="381"/>
      <c r="HX113" s="381"/>
      <c r="HY113" s="381"/>
      <c r="HZ113" s="381"/>
      <c r="IA113" s="381"/>
      <c r="IB113" s="381"/>
      <c r="IC113" s="381"/>
      <c r="ID113" s="381"/>
      <c r="IE113" s="381"/>
      <c r="IF113" s="381"/>
      <c r="IG113" s="381"/>
      <c r="IH113" s="381"/>
      <c r="II113" s="381"/>
      <c r="IJ113" s="381"/>
      <c r="IK113" s="381"/>
      <c r="IL113" s="381"/>
      <c r="IM113" s="381"/>
      <c r="IN113" s="381"/>
      <c r="IO113" s="381"/>
      <c r="IP113" s="381"/>
      <c r="IQ113" s="381"/>
      <c r="IR113" s="381"/>
      <c r="IS113" s="381"/>
      <c r="IT113" s="381"/>
      <c r="IU113" s="381"/>
      <c r="IV113" s="381"/>
      <c r="IW113" s="381"/>
      <c r="IX113" s="381"/>
      <c r="IY113" s="381"/>
      <c r="IZ113" s="381"/>
      <c r="JA113" s="381"/>
      <c r="JB113" s="381"/>
      <c r="JC113" s="381"/>
      <c r="JD113" s="381"/>
      <c r="JE113" s="381"/>
      <c r="JF113" s="381"/>
      <c r="JG113" s="381"/>
      <c r="JH113" s="381"/>
      <c r="JI113" s="381"/>
      <c r="JJ113" s="381"/>
      <c r="JK113" s="381"/>
      <c r="JL113" s="380"/>
      <c r="JM113" s="380"/>
      <c r="JN113" s="380"/>
      <c r="JO113" s="380"/>
      <c r="JP113" s="380"/>
      <c r="JQ113" s="380"/>
      <c r="JR113" s="380"/>
      <c r="JS113" s="380"/>
      <c r="JT113" s="380"/>
      <c r="JU113" s="380"/>
      <c r="JV113" s="380"/>
      <c r="JW113" s="380"/>
      <c r="JX113" s="380"/>
      <c r="JY113" s="380"/>
      <c r="JZ113" s="380"/>
      <c r="KA113" s="380"/>
      <c r="KB113" s="380"/>
      <c r="KC113" s="380"/>
      <c r="KD113" s="380"/>
      <c r="KE113" s="380"/>
      <c r="KF113" s="380"/>
      <c r="KG113" s="380"/>
    </row>
    <row r="114" spans="2:293" ht="40.35" customHeight="1">
      <c r="B114" s="381"/>
      <c r="C114" s="381"/>
      <c r="D114" s="381"/>
      <c r="E114" s="381"/>
      <c r="F114" s="381"/>
      <c r="G114" s="381"/>
      <c r="H114" s="381"/>
      <c r="I114" s="381"/>
      <c r="J114" s="381"/>
      <c r="K114" s="381"/>
      <c r="L114" s="381"/>
      <c r="M114" s="381"/>
      <c r="N114" s="381"/>
      <c r="O114" s="381"/>
      <c r="P114" s="381"/>
      <c r="Q114" s="381"/>
      <c r="R114" s="381"/>
      <c r="S114" s="381"/>
      <c r="T114" s="381"/>
      <c r="U114" s="381"/>
      <c r="V114" s="381"/>
      <c r="W114" s="381"/>
      <c r="X114" s="381"/>
      <c r="Y114" s="381"/>
      <c r="Z114" s="381"/>
      <c r="AA114" s="381"/>
      <c r="AB114" s="381"/>
      <c r="AC114" s="381"/>
      <c r="AD114" s="381"/>
      <c r="AE114" s="381"/>
      <c r="AF114" s="381"/>
      <c r="AG114" s="381"/>
      <c r="AH114" s="381"/>
      <c r="AI114" s="381"/>
      <c r="AJ114" s="381"/>
      <c r="AK114" s="381"/>
      <c r="AL114" s="381"/>
      <c r="AM114" s="381"/>
      <c r="AN114" s="381"/>
      <c r="AO114" s="381"/>
      <c r="AP114" s="381"/>
      <c r="AQ114" s="381"/>
      <c r="AR114" s="381"/>
      <c r="AS114" s="381"/>
      <c r="AT114" s="381"/>
      <c r="AU114" s="381"/>
      <c r="AV114" s="381"/>
      <c r="AW114" s="381"/>
      <c r="AX114" s="381"/>
      <c r="AY114" s="381"/>
      <c r="AZ114" s="381"/>
      <c r="BA114" s="381"/>
      <c r="BB114" s="381"/>
      <c r="BC114" s="381"/>
      <c r="BD114" s="381"/>
      <c r="BE114" s="381"/>
      <c r="BF114" s="381"/>
      <c r="BG114" s="381"/>
      <c r="BH114" s="381"/>
      <c r="BI114" s="381"/>
      <c r="BJ114" s="381"/>
      <c r="BK114" s="381"/>
      <c r="BL114" s="381"/>
      <c r="BM114" s="381"/>
      <c r="BN114" s="381"/>
      <c r="BO114" s="381"/>
      <c r="BP114" s="381"/>
      <c r="BQ114" s="381"/>
      <c r="BR114" s="381"/>
      <c r="BS114" s="381"/>
      <c r="BT114" s="381"/>
      <c r="BU114" s="381"/>
      <c r="BV114" s="381"/>
      <c r="BW114" s="381"/>
      <c r="BX114" s="381"/>
      <c r="BY114" s="381"/>
      <c r="BZ114" s="381"/>
      <c r="CA114" s="381"/>
      <c r="CB114" s="381"/>
      <c r="CC114" s="381"/>
      <c r="CD114" s="381"/>
      <c r="CE114" s="381"/>
      <c r="CF114" s="381"/>
      <c r="CG114" s="381"/>
      <c r="CH114" s="381"/>
      <c r="CI114" s="381"/>
      <c r="CJ114" s="381"/>
      <c r="CK114" s="381"/>
      <c r="CL114" s="381"/>
      <c r="CM114" s="381"/>
      <c r="CN114" s="381"/>
      <c r="CO114" s="381"/>
      <c r="CP114" s="381"/>
      <c r="CQ114" s="381"/>
      <c r="CR114" s="381"/>
      <c r="CS114" s="381"/>
      <c r="CT114" s="381"/>
      <c r="CU114" s="381"/>
      <c r="CV114" s="381"/>
      <c r="CW114" s="381"/>
      <c r="CX114" s="381"/>
      <c r="CY114" s="381"/>
      <c r="CZ114" s="381"/>
      <c r="DA114" s="381"/>
      <c r="DB114" s="381"/>
      <c r="DC114" s="381"/>
      <c r="DD114" s="381"/>
      <c r="DE114" s="381"/>
      <c r="DF114" s="381"/>
      <c r="DG114" s="381"/>
      <c r="DH114" s="381"/>
      <c r="DI114" s="381"/>
      <c r="DJ114" s="381"/>
      <c r="DK114" s="381"/>
      <c r="DL114" s="381"/>
      <c r="DM114" s="381"/>
      <c r="DN114" s="381"/>
      <c r="DO114" s="381"/>
      <c r="DP114" s="381"/>
      <c r="DQ114" s="381"/>
      <c r="DR114" s="381"/>
      <c r="DS114" s="381"/>
      <c r="DT114" s="381"/>
      <c r="DU114" s="381"/>
      <c r="DV114" s="381"/>
      <c r="DW114" s="381"/>
      <c r="DX114" s="381"/>
      <c r="DY114" s="381"/>
      <c r="DZ114" s="381"/>
      <c r="EA114" s="381"/>
      <c r="EB114" s="381"/>
      <c r="EC114" s="381"/>
      <c r="ED114" s="381"/>
      <c r="EE114" s="381"/>
      <c r="EF114" s="381"/>
      <c r="EG114" s="381"/>
      <c r="EH114" s="381"/>
      <c r="EI114" s="381"/>
      <c r="EJ114" s="381"/>
      <c r="EK114" s="381"/>
      <c r="EL114" s="381"/>
      <c r="EM114" s="381"/>
      <c r="EN114" s="381"/>
      <c r="EO114" s="381"/>
      <c r="EP114" s="381"/>
      <c r="EQ114" s="381"/>
      <c r="ER114" s="381"/>
      <c r="ES114" s="381"/>
      <c r="ET114" s="381"/>
      <c r="EU114" s="381"/>
      <c r="EV114" s="381"/>
      <c r="EW114" s="381"/>
      <c r="EX114" s="381"/>
      <c r="EY114" s="381"/>
      <c r="EZ114" s="381"/>
      <c r="FA114" s="381"/>
      <c r="FB114" s="381"/>
      <c r="FC114" s="381"/>
      <c r="FD114" s="381"/>
      <c r="FE114" s="381"/>
      <c r="FF114" s="381"/>
      <c r="FG114" s="381"/>
      <c r="FH114" s="381"/>
      <c r="FI114" s="381"/>
      <c r="FJ114" s="381"/>
      <c r="FK114" s="381"/>
      <c r="FL114" s="381"/>
      <c r="FM114" s="381"/>
      <c r="FN114" s="381"/>
      <c r="FO114" s="381"/>
      <c r="FP114" s="381"/>
      <c r="FQ114" s="381"/>
      <c r="FR114" s="381"/>
      <c r="FS114" s="381"/>
      <c r="FT114" s="381"/>
      <c r="FU114" s="381"/>
      <c r="FV114" s="381"/>
      <c r="FW114" s="381"/>
      <c r="FX114" s="381"/>
      <c r="FY114" s="381"/>
      <c r="FZ114" s="381"/>
      <c r="GA114" s="381"/>
      <c r="GB114" s="381"/>
      <c r="GC114" s="381"/>
      <c r="GD114" s="381"/>
      <c r="GE114" s="381"/>
      <c r="GF114" s="381"/>
      <c r="GG114" s="381"/>
      <c r="GH114" s="381"/>
      <c r="GI114" s="381"/>
      <c r="GJ114" s="381"/>
      <c r="GK114" s="381"/>
      <c r="GL114" s="381"/>
      <c r="GM114" s="381"/>
      <c r="GN114" s="381"/>
      <c r="GO114" s="381"/>
      <c r="GP114" s="381"/>
      <c r="GQ114" s="381"/>
      <c r="GR114" s="381"/>
      <c r="GS114" s="381"/>
      <c r="GT114" s="381"/>
      <c r="GU114" s="381"/>
      <c r="GV114" s="381"/>
      <c r="GW114" s="381"/>
      <c r="GX114" s="381"/>
      <c r="GY114" s="381"/>
      <c r="GZ114" s="381"/>
      <c r="HA114" s="381"/>
      <c r="HB114" s="381"/>
      <c r="HC114" s="381"/>
      <c r="HD114" s="381"/>
      <c r="HE114" s="381"/>
      <c r="HF114" s="381"/>
      <c r="HG114" s="381"/>
      <c r="HH114" s="381"/>
      <c r="HI114" s="381"/>
      <c r="HJ114" s="381"/>
      <c r="HK114" s="381"/>
      <c r="HL114" s="381"/>
      <c r="HM114" s="381"/>
      <c r="HN114" s="381"/>
      <c r="HO114" s="381"/>
      <c r="HP114" s="381"/>
      <c r="HQ114" s="381"/>
      <c r="HR114" s="381"/>
      <c r="HS114" s="381"/>
      <c r="HT114" s="381"/>
      <c r="HU114" s="381"/>
      <c r="HV114" s="381"/>
      <c r="HW114" s="381"/>
      <c r="HX114" s="381"/>
      <c r="HY114" s="381"/>
      <c r="HZ114" s="381"/>
      <c r="IA114" s="381"/>
      <c r="IB114" s="381"/>
      <c r="IC114" s="381"/>
      <c r="ID114" s="381"/>
      <c r="IE114" s="381"/>
      <c r="IF114" s="381"/>
      <c r="IG114" s="381"/>
      <c r="IH114" s="381"/>
      <c r="II114" s="381"/>
      <c r="IJ114" s="381"/>
      <c r="IK114" s="381"/>
      <c r="IL114" s="381"/>
      <c r="IM114" s="381"/>
      <c r="IN114" s="381"/>
      <c r="IO114" s="381"/>
      <c r="IP114" s="381"/>
      <c r="IQ114" s="381"/>
      <c r="IR114" s="381"/>
      <c r="IS114" s="381"/>
      <c r="IT114" s="381"/>
      <c r="IU114" s="381"/>
      <c r="IV114" s="381"/>
      <c r="IW114" s="381"/>
      <c r="IX114" s="381"/>
      <c r="IY114" s="381"/>
      <c r="IZ114" s="381"/>
      <c r="JA114" s="381"/>
      <c r="JB114" s="381"/>
      <c r="JC114" s="381"/>
      <c r="JD114" s="381"/>
      <c r="JE114" s="381"/>
      <c r="JF114" s="381"/>
      <c r="JG114" s="381"/>
      <c r="JH114" s="381"/>
      <c r="JI114" s="381"/>
      <c r="JJ114" s="381"/>
      <c r="JK114" s="381"/>
      <c r="JL114" s="380"/>
      <c r="JM114" s="380"/>
      <c r="JN114" s="380"/>
      <c r="JO114" s="380"/>
      <c r="JP114" s="380"/>
      <c r="JQ114" s="380"/>
      <c r="JR114" s="380"/>
      <c r="JS114" s="380"/>
      <c r="JT114" s="380"/>
      <c r="JU114" s="380"/>
      <c r="JV114" s="380"/>
      <c r="JW114" s="380"/>
      <c r="JX114" s="380"/>
      <c r="JY114" s="380"/>
      <c r="JZ114" s="380"/>
      <c r="KA114" s="380"/>
      <c r="KB114" s="380"/>
      <c r="KC114" s="380"/>
      <c r="KD114" s="380"/>
      <c r="KE114" s="380"/>
      <c r="KF114" s="380"/>
      <c r="KG114" s="380"/>
    </row>
    <row r="115" spans="2:293" ht="40.35" customHeight="1">
      <c r="B115" s="381"/>
      <c r="C115" s="381"/>
      <c r="D115" s="381"/>
      <c r="E115" s="381"/>
      <c r="F115" s="381"/>
      <c r="G115" s="381"/>
      <c r="H115" s="381"/>
      <c r="I115" s="381"/>
      <c r="J115" s="381"/>
      <c r="K115" s="381"/>
      <c r="L115" s="381"/>
      <c r="M115" s="381"/>
      <c r="N115" s="381"/>
      <c r="O115" s="381"/>
      <c r="P115" s="381"/>
      <c r="Q115" s="381"/>
      <c r="R115" s="381"/>
      <c r="S115" s="381"/>
      <c r="T115" s="381"/>
      <c r="U115" s="381"/>
      <c r="V115" s="381"/>
      <c r="W115" s="381"/>
      <c r="X115" s="381"/>
      <c r="Y115" s="381"/>
      <c r="Z115" s="381"/>
      <c r="AA115" s="381"/>
      <c r="AB115" s="381"/>
      <c r="AC115" s="381"/>
      <c r="AD115" s="381"/>
      <c r="AE115" s="381"/>
      <c r="AF115" s="381"/>
      <c r="AG115" s="381"/>
      <c r="AH115" s="381"/>
      <c r="AI115" s="381"/>
      <c r="AJ115" s="381"/>
      <c r="AK115" s="381"/>
      <c r="AL115" s="381"/>
      <c r="AM115" s="381"/>
      <c r="AN115" s="381"/>
      <c r="AO115" s="381"/>
      <c r="AP115" s="381"/>
      <c r="AQ115" s="381"/>
      <c r="AR115" s="381"/>
      <c r="AS115" s="381"/>
      <c r="AT115" s="381"/>
      <c r="AU115" s="381"/>
      <c r="AV115" s="381"/>
      <c r="AW115" s="381"/>
      <c r="AX115" s="381"/>
      <c r="AY115" s="381"/>
      <c r="AZ115" s="381"/>
      <c r="BA115" s="381"/>
      <c r="BB115" s="381"/>
      <c r="BC115" s="381"/>
      <c r="BD115" s="381"/>
      <c r="BE115" s="381"/>
      <c r="BF115" s="381"/>
      <c r="BG115" s="381"/>
      <c r="BH115" s="381"/>
      <c r="BI115" s="381"/>
      <c r="BJ115" s="381"/>
      <c r="BK115" s="381"/>
      <c r="BL115" s="381"/>
      <c r="BM115" s="381"/>
      <c r="BN115" s="381"/>
      <c r="BO115" s="381"/>
      <c r="BP115" s="381"/>
      <c r="BQ115" s="381"/>
      <c r="BR115" s="381"/>
      <c r="BS115" s="381"/>
      <c r="BT115" s="381"/>
      <c r="BU115" s="381"/>
      <c r="BV115" s="381"/>
      <c r="BW115" s="381"/>
      <c r="BX115" s="381"/>
      <c r="BY115" s="381"/>
      <c r="BZ115" s="381"/>
      <c r="CA115" s="381"/>
      <c r="CB115" s="381"/>
      <c r="CC115" s="381"/>
      <c r="CD115" s="381"/>
      <c r="CE115" s="381"/>
      <c r="CF115" s="381"/>
      <c r="CG115" s="381"/>
      <c r="CH115" s="381"/>
      <c r="CI115" s="381"/>
      <c r="CJ115" s="381"/>
      <c r="CK115" s="381"/>
      <c r="CL115" s="381"/>
      <c r="CM115" s="381"/>
      <c r="CN115" s="381"/>
      <c r="CO115" s="381"/>
      <c r="CP115" s="381"/>
      <c r="CQ115" s="381"/>
      <c r="CR115" s="381"/>
      <c r="CS115" s="381"/>
      <c r="CT115" s="381"/>
      <c r="CU115" s="381"/>
      <c r="CV115" s="381"/>
      <c r="CW115" s="381"/>
      <c r="CX115" s="381"/>
      <c r="CY115" s="381"/>
      <c r="CZ115" s="381"/>
      <c r="DA115" s="381"/>
      <c r="DB115" s="381"/>
      <c r="DC115" s="381"/>
      <c r="DD115" s="381"/>
      <c r="DE115" s="381"/>
      <c r="DF115" s="381"/>
      <c r="DG115" s="381"/>
      <c r="DH115" s="381"/>
      <c r="DI115" s="381"/>
      <c r="DJ115" s="381"/>
      <c r="DK115" s="381"/>
      <c r="DL115" s="381"/>
      <c r="DM115" s="381"/>
      <c r="DN115" s="381"/>
      <c r="DO115" s="381"/>
      <c r="DP115" s="381"/>
      <c r="DQ115" s="381"/>
      <c r="DR115" s="381"/>
      <c r="DS115" s="381"/>
      <c r="DT115" s="381"/>
      <c r="DU115" s="381"/>
      <c r="DV115" s="381"/>
      <c r="DW115" s="381"/>
      <c r="DX115" s="381"/>
      <c r="DY115" s="381"/>
      <c r="DZ115" s="381"/>
      <c r="EA115" s="381"/>
      <c r="EB115" s="381"/>
      <c r="EC115" s="381"/>
      <c r="ED115" s="381"/>
      <c r="EE115" s="381"/>
      <c r="EF115" s="381"/>
      <c r="EG115" s="381"/>
      <c r="EH115" s="381"/>
      <c r="EI115" s="381"/>
      <c r="EJ115" s="381"/>
      <c r="EK115" s="381"/>
      <c r="EL115" s="381"/>
      <c r="EM115" s="381"/>
      <c r="EN115" s="381"/>
      <c r="EO115" s="381"/>
      <c r="EP115" s="381"/>
      <c r="EQ115" s="381"/>
      <c r="ER115" s="381"/>
      <c r="ES115" s="381"/>
      <c r="ET115" s="381"/>
      <c r="EU115" s="381"/>
      <c r="EV115" s="381"/>
      <c r="EW115" s="381"/>
      <c r="EX115" s="381"/>
      <c r="EY115" s="381"/>
      <c r="EZ115" s="381"/>
      <c r="FA115" s="381"/>
      <c r="FB115" s="381"/>
      <c r="FC115" s="381"/>
      <c r="FD115" s="381"/>
      <c r="FE115" s="381"/>
      <c r="FF115" s="381"/>
      <c r="FG115" s="381"/>
      <c r="FH115" s="381"/>
      <c r="FI115" s="381"/>
      <c r="FJ115" s="381"/>
      <c r="FK115" s="381"/>
      <c r="FL115" s="381"/>
      <c r="FM115" s="381"/>
      <c r="FN115" s="381"/>
      <c r="FO115" s="381"/>
      <c r="FP115" s="381"/>
      <c r="FQ115" s="381"/>
      <c r="FR115" s="381"/>
      <c r="FS115" s="381"/>
      <c r="FT115" s="381"/>
      <c r="FU115" s="381"/>
      <c r="FV115" s="381"/>
      <c r="FW115" s="381"/>
      <c r="FX115" s="381"/>
      <c r="FY115" s="381"/>
      <c r="FZ115" s="381"/>
      <c r="GA115" s="381"/>
      <c r="GB115" s="381"/>
      <c r="GC115" s="381"/>
      <c r="GD115" s="381"/>
      <c r="GE115" s="381"/>
      <c r="GF115" s="381"/>
      <c r="GG115" s="381"/>
      <c r="GH115" s="381"/>
      <c r="GI115" s="381"/>
      <c r="GJ115" s="381"/>
      <c r="GK115" s="381"/>
      <c r="GL115" s="381"/>
      <c r="GM115" s="381"/>
      <c r="GN115" s="381"/>
      <c r="GO115" s="381"/>
      <c r="GP115" s="381"/>
      <c r="GQ115" s="381"/>
      <c r="GR115" s="381"/>
      <c r="GS115" s="381"/>
      <c r="GT115" s="381"/>
      <c r="GU115" s="381"/>
      <c r="GV115" s="381"/>
      <c r="GW115" s="381"/>
      <c r="GX115" s="381"/>
      <c r="GY115" s="381"/>
      <c r="GZ115" s="381"/>
      <c r="HA115" s="381"/>
      <c r="HB115" s="381"/>
      <c r="HC115" s="381"/>
      <c r="HD115" s="381"/>
      <c r="HE115" s="381"/>
      <c r="HF115" s="381"/>
      <c r="HG115" s="381"/>
      <c r="HH115" s="381"/>
      <c r="HI115" s="381"/>
      <c r="HJ115" s="381"/>
      <c r="HK115" s="381"/>
      <c r="HL115" s="381"/>
      <c r="HM115" s="381"/>
      <c r="HN115" s="381"/>
      <c r="HO115" s="381"/>
      <c r="HP115" s="381"/>
      <c r="HQ115" s="381"/>
      <c r="HR115" s="381"/>
      <c r="HS115" s="381"/>
      <c r="HT115" s="381"/>
      <c r="HU115" s="381"/>
      <c r="HV115" s="381"/>
      <c r="HW115" s="381"/>
      <c r="HX115" s="381"/>
      <c r="HY115" s="381"/>
      <c r="HZ115" s="381"/>
      <c r="IA115" s="381"/>
      <c r="IB115" s="381"/>
      <c r="IC115" s="381"/>
      <c r="ID115" s="381"/>
      <c r="IE115" s="381"/>
      <c r="IF115" s="381"/>
      <c r="IG115" s="381"/>
      <c r="IH115" s="381"/>
      <c r="II115" s="381"/>
      <c r="IJ115" s="381"/>
      <c r="IK115" s="381"/>
      <c r="IL115" s="381"/>
      <c r="IM115" s="381"/>
      <c r="IN115" s="381"/>
      <c r="IO115" s="381"/>
      <c r="IP115" s="381"/>
      <c r="IQ115" s="381"/>
      <c r="IR115" s="381"/>
      <c r="IS115" s="381"/>
      <c r="IT115" s="381"/>
      <c r="IU115" s="381"/>
      <c r="IV115" s="381"/>
      <c r="IW115" s="381"/>
      <c r="IX115" s="381"/>
      <c r="IY115" s="381"/>
      <c r="IZ115" s="381"/>
      <c r="JA115" s="381"/>
      <c r="JB115" s="381"/>
      <c r="JC115" s="381"/>
      <c r="JD115" s="381"/>
      <c r="JE115" s="381"/>
      <c r="JF115" s="381"/>
      <c r="JG115" s="381"/>
      <c r="JH115" s="381"/>
      <c r="JI115" s="381"/>
      <c r="JJ115" s="381"/>
      <c r="JK115" s="381"/>
      <c r="JL115" s="380"/>
      <c r="JM115" s="380"/>
      <c r="JN115" s="380"/>
      <c r="JO115" s="380"/>
      <c r="JP115" s="380"/>
      <c r="JQ115" s="380"/>
      <c r="JR115" s="380"/>
      <c r="JS115" s="380"/>
      <c r="JT115" s="380"/>
      <c r="JU115" s="380"/>
      <c r="JV115" s="380"/>
      <c r="JW115" s="380"/>
      <c r="JX115" s="380"/>
      <c r="JY115" s="380"/>
      <c r="JZ115" s="380"/>
      <c r="KA115" s="380"/>
      <c r="KB115" s="380"/>
      <c r="KC115" s="380"/>
      <c r="KD115" s="380"/>
      <c r="KE115" s="380"/>
      <c r="KF115" s="380"/>
      <c r="KG115" s="380"/>
    </row>
    <row r="116" spans="2:293" ht="40.35" customHeight="1">
      <c r="B116" s="381"/>
      <c r="C116" s="381"/>
      <c r="D116" s="381"/>
      <c r="E116" s="381"/>
      <c r="F116" s="381"/>
      <c r="G116" s="381"/>
      <c r="H116" s="381"/>
      <c r="I116" s="381"/>
      <c r="J116" s="381"/>
      <c r="K116" s="381"/>
      <c r="L116" s="381"/>
      <c r="M116" s="381"/>
      <c r="N116" s="381"/>
      <c r="O116" s="381"/>
      <c r="P116" s="381"/>
      <c r="Q116" s="381"/>
      <c r="R116" s="381"/>
      <c r="S116" s="381"/>
      <c r="T116" s="381"/>
      <c r="U116" s="381"/>
      <c r="V116" s="381"/>
      <c r="W116" s="381"/>
      <c r="X116" s="381"/>
      <c r="Y116" s="381"/>
      <c r="Z116" s="381"/>
      <c r="AA116" s="381"/>
      <c r="AB116" s="381"/>
      <c r="AC116" s="381"/>
      <c r="AD116" s="381"/>
      <c r="AE116" s="381"/>
      <c r="AF116" s="381"/>
      <c r="AG116" s="381"/>
      <c r="AH116" s="381"/>
      <c r="AI116" s="381"/>
      <c r="AJ116" s="381"/>
      <c r="AK116" s="381"/>
      <c r="AL116" s="381"/>
      <c r="AM116" s="381"/>
      <c r="AN116" s="381"/>
      <c r="AO116" s="381"/>
      <c r="AP116" s="381"/>
      <c r="AQ116" s="381"/>
      <c r="AR116" s="381"/>
      <c r="AS116" s="381"/>
      <c r="AT116" s="381"/>
      <c r="AU116" s="381"/>
      <c r="AV116" s="381"/>
      <c r="AW116" s="381"/>
      <c r="AX116" s="381"/>
      <c r="AY116" s="381"/>
      <c r="AZ116" s="381"/>
      <c r="BA116" s="381"/>
      <c r="BB116" s="381"/>
      <c r="BC116" s="381"/>
      <c r="BD116" s="381"/>
      <c r="BE116" s="381"/>
      <c r="BF116" s="381"/>
      <c r="BG116" s="381"/>
      <c r="BH116" s="381"/>
      <c r="BI116" s="381"/>
      <c r="BJ116" s="381"/>
      <c r="BK116" s="381"/>
      <c r="BL116" s="381"/>
      <c r="BM116" s="381"/>
      <c r="BN116" s="381"/>
      <c r="BO116" s="381"/>
      <c r="BP116" s="381"/>
      <c r="BQ116" s="381"/>
      <c r="BR116" s="381"/>
      <c r="BS116" s="381"/>
      <c r="BT116" s="381"/>
      <c r="BU116" s="381"/>
      <c r="BV116" s="381"/>
      <c r="BW116" s="381"/>
      <c r="BX116" s="381"/>
      <c r="BY116" s="381"/>
      <c r="BZ116" s="381"/>
      <c r="CA116" s="381"/>
      <c r="CB116" s="381"/>
      <c r="CC116" s="381"/>
      <c r="CD116" s="381"/>
      <c r="CE116" s="381"/>
      <c r="CF116" s="381"/>
      <c r="CG116" s="381"/>
      <c r="CH116" s="381"/>
      <c r="CI116" s="381"/>
      <c r="CJ116" s="381"/>
      <c r="CK116" s="381"/>
      <c r="CL116" s="381"/>
      <c r="CM116" s="381"/>
      <c r="CN116" s="381"/>
      <c r="CO116" s="381"/>
      <c r="CP116" s="381"/>
      <c r="CQ116" s="381"/>
      <c r="CR116" s="381"/>
      <c r="CS116" s="381"/>
      <c r="CT116" s="381"/>
      <c r="CU116" s="381"/>
      <c r="CV116" s="381"/>
      <c r="CW116" s="381"/>
      <c r="CX116" s="381"/>
      <c r="CY116" s="381"/>
      <c r="CZ116" s="381"/>
      <c r="DA116" s="381"/>
      <c r="DB116" s="381"/>
      <c r="DC116" s="381"/>
      <c r="DD116" s="381"/>
      <c r="DE116" s="381"/>
      <c r="DF116" s="381"/>
      <c r="DG116" s="381"/>
      <c r="DH116" s="381"/>
      <c r="DI116" s="381"/>
      <c r="DJ116" s="381"/>
      <c r="DK116" s="381"/>
      <c r="DL116" s="381"/>
      <c r="DM116" s="381"/>
      <c r="DN116" s="381"/>
      <c r="DO116" s="381"/>
      <c r="DP116" s="381"/>
      <c r="DQ116" s="381"/>
      <c r="DR116" s="381"/>
      <c r="DS116" s="381"/>
      <c r="DT116" s="381"/>
      <c r="DU116" s="381"/>
      <c r="DV116" s="381"/>
      <c r="DW116" s="381"/>
      <c r="DX116" s="381"/>
      <c r="DY116" s="381"/>
      <c r="DZ116" s="381"/>
      <c r="EA116" s="381"/>
      <c r="EB116" s="381"/>
      <c r="EC116" s="381"/>
      <c r="ED116" s="381"/>
      <c r="EE116" s="381"/>
      <c r="EF116" s="381"/>
      <c r="EG116" s="381"/>
      <c r="EH116" s="381"/>
      <c r="EI116" s="381"/>
      <c r="EJ116" s="381"/>
      <c r="EK116" s="381"/>
      <c r="EL116" s="381"/>
      <c r="EM116" s="381"/>
      <c r="EN116" s="381"/>
      <c r="EO116" s="381"/>
      <c r="EP116" s="381"/>
      <c r="EQ116" s="381"/>
      <c r="ER116" s="381"/>
      <c r="ES116" s="381"/>
      <c r="ET116" s="381"/>
      <c r="EU116" s="381"/>
      <c r="EV116" s="381"/>
      <c r="EW116" s="381"/>
      <c r="EX116" s="381"/>
      <c r="EY116" s="381"/>
      <c r="EZ116" s="381"/>
      <c r="FA116" s="381"/>
      <c r="FB116" s="381"/>
      <c r="FC116" s="381"/>
      <c r="FD116" s="381"/>
      <c r="FE116" s="381"/>
      <c r="FF116" s="381"/>
      <c r="FG116" s="381"/>
      <c r="FH116" s="381"/>
      <c r="FI116" s="381"/>
      <c r="FJ116" s="381"/>
      <c r="FK116" s="381"/>
      <c r="FL116" s="381"/>
      <c r="FM116" s="381"/>
      <c r="FN116" s="381"/>
      <c r="FO116" s="381"/>
      <c r="FP116" s="381"/>
      <c r="FQ116" s="381"/>
      <c r="FR116" s="381"/>
      <c r="FS116" s="381"/>
      <c r="FT116" s="381"/>
      <c r="FU116" s="381"/>
      <c r="FV116" s="381"/>
      <c r="FW116" s="381"/>
      <c r="FX116" s="381"/>
      <c r="FY116" s="381"/>
      <c r="FZ116" s="381"/>
      <c r="GA116" s="381"/>
      <c r="GB116" s="381"/>
      <c r="GC116" s="381"/>
      <c r="GD116" s="381"/>
      <c r="GE116" s="381"/>
      <c r="GF116" s="381"/>
      <c r="GG116" s="381"/>
      <c r="GH116" s="381"/>
      <c r="GI116" s="381"/>
      <c r="GJ116" s="381"/>
      <c r="GK116" s="381"/>
      <c r="GL116" s="381"/>
      <c r="GM116" s="381"/>
      <c r="GN116" s="381"/>
      <c r="GO116" s="381"/>
      <c r="GP116" s="381"/>
      <c r="GQ116" s="381"/>
      <c r="GR116" s="381"/>
      <c r="GS116" s="381"/>
      <c r="GT116" s="381"/>
      <c r="GU116" s="381"/>
      <c r="GV116" s="381"/>
      <c r="GW116" s="381"/>
      <c r="GX116" s="381"/>
      <c r="GY116" s="381"/>
      <c r="GZ116" s="381"/>
      <c r="HA116" s="381"/>
      <c r="HB116" s="381"/>
      <c r="HC116" s="381"/>
      <c r="HD116" s="381"/>
      <c r="HE116" s="381"/>
      <c r="HF116" s="381"/>
      <c r="HG116" s="381"/>
      <c r="HH116" s="381"/>
      <c r="HI116" s="381"/>
      <c r="HJ116" s="381"/>
      <c r="HK116" s="381"/>
      <c r="HL116" s="381"/>
      <c r="HM116" s="381"/>
      <c r="HN116" s="381"/>
      <c r="HO116" s="381"/>
      <c r="HP116" s="381"/>
      <c r="HQ116" s="381"/>
      <c r="HR116" s="381"/>
      <c r="HS116" s="381"/>
      <c r="HT116" s="381"/>
      <c r="HU116" s="381"/>
      <c r="HV116" s="381"/>
      <c r="HW116" s="381"/>
      <c r="HX116" s="381"/>
      <c r="HY116" s="381"/>
      <c r="HZ116" s="381"/>
      <c r="IA116" s="381"/>
      <c r="IB116" s="381"/>
      <c r="IC116" s="381"/>
      <c r="ID116" s="381"/>
      <c r="IE116" s="381"/>
      <c r="IF116" s="381"/>
      <c r="IG116" s="381"/>
      <c r="IH116" s="381"/>
      <c r="II116" s="381"/>
      <c r="IJ116" s="381"/>
      <c r="IK116" s="381"/>
      <c r="IL116" s="381"/>
      <c r="IM116" s="381"/>
      <c r="IN116" s="381"/>
      <c r="IO116" s="381"/>
      <c r="IP116" s="381"/>
      <c r="IQ116" s="381"/>
      <c r="IR116" s="381"/>
      <c r="IS116" s="381"/>
      <c r="IT116" s="381"/>
      <c r="IU116" s="381"/>
      <c r="IV116" s="381"/>
      <c r="IW116" s="381"/>
      <c r="IX116" s="381"/>
      <c r="IY116" s="381"/>
      <c r="IZ116" s="381"/>
      <c r="JA116" s="381"/>
      <c r="JB116" s="381"/>
      <c r="JC116" s="381"/>
      <c r="JD116" s="381"/>
      <c r="JE116" s="381"/>
      <c r="JF116" s="381"/>
      <c r="JG116" s="381"/>
      <c r="JH116" s="381"/>
      <c r="JI116" s="381"/>
      <c r="JJ116" s="381"/>
      <c r="JK116" s="381"/>
      <c r="JL116" s="380"/>
      <c r="JM116" s="380"/>
      <c r="JN116" s="380"/>
      <c r="JO116" s="380"/>
      <c r="JP116" s="380"/>
      <c r="JQ116" s="380"/>
      <c r="JR116" s="380"/>
      <c r="JS116" s="380"/>
      <c r="JT116" s="380"/>
      <c r="JU116" s="380"/>
      <c r="JV116" s="380"/>
      <c r="JW116" s="380"/>
      <c r="JX116" s="380"/>
      <c r="JY116" s="380"/>
      <c r="JZ116" s="380"/>
      <c r="KA116" s="380"/>
      <c r="KB116" s="380"/>
      <c r="KC116" s="380"/>
      <c r="KD116" s="380"/>
      <c r="KE116" s="380"/>
      <c r="KF116" s="380"/>
      <c r="KG116" s="380"/>
    </row>
    <row r="117" spans="2:293" ht="40.35" customHeight="1">
      <c r="B117" s="381"/>
      <c r="C117" s="381"/>
      <c r="D117" s="381"/>
      <c r="E117" s="381"/>
      <c r="F117" s="381"/>
      <c r="G117" s="381"/>
      <c r="H117" s="381"/>
      <c r="I117" s="381"/>
      <c r="J117" s="381"/>
      <c r="K117" s="381"/>
      <c r="L117" s="381"/>
      <c r="M117" s="381"/>
      <c r="N117" s="381"/>
      <c r="O117" s="381"/>
      <c r="P117" s="381"/>
      <c r="Q117" s="381"/>
      <c r="R117" s="381"/>
      <c r="S117" s="381"/>
      <c r="T117" s="381"/>
      <c r="U117" s="381"/>
      <c r="V117" s="381"/>
      <c r="W117" s="381"/>
      <c r="X117" s="381"/>
      <c r="Y117" s="381"/>
      <c r="Z117" s="381"/>
      <c r="AA117" s="381"/>
      <c r="AB117" s="381"/>
      <c r="AC117" s="381"/>
      <c r="AD117" s="381"/>
      <c r="AE117" s="381"/>
      <c r="AF117" s="381"/>
      <c r="AG117" s="381"/>
      <c r="AH117" s="381"/>
      <c r="AI117" s="381"/>
      <c r="AJ117" s="381"/>
      <c r="AK117" s="381"/>
      <c r="AL117" s="381"/>
      <c r="AM117" s="381"/>
      <c r="AN117" s="381"/>
      <c r="AO117" s="381"/>
      <c r="AP117" s="381"/>
      <c r="AQ117" s="381"/>
      <c r="AR117" s="381"/>
      <c r="AS117" s="381"/>
      <c r="AT117" s="381"/>
      <c r="AU117" s="381"/>
      <c r="AV117" s="381"/>
      <c r="AW117" s="381"/>
      <c r="AX117" s="381"/>
      <c r="AY117" s="381"/>
      <c r="AZ117" s="381"/>
      <c r="BA117" s="381"/>
      <c r="BB117" s="381"/>
      <c r="BC117" s="381"/>
      <c r="BD117" s="381"/>
      <c r="BE117" s="381"/>
      <c r="BF117" s="381"/>
      <c r="BG117" s="381"/>
      <c r="BH117" s="381"/>
      <c r="BI117" s="381"/>
      <c r="BJ117" s="381"/>
      <c r="BK117" s="381"/>
      <c r="BL117" s="381"/>
      <c r="BM117" s="381"/>
      <c r="BN117" s="381"/>
      <c r="BO117" s="381"/>
      <c r="BP117" s="381"/>
      <c r="BQ117" s="381"/>
      <c r="BR117" s="381"/>
      <c r="BS117" s="381"/>
      <c r="BT117" s="381"/>
      <c r="BU117" s="381"/>
      <c r="BV117" s="381"/>
      <c r="BW117" s="381"/>
      <c r="BX117" s="381"/>
      <c r="BY117" s="381"/>
      <c r="BZ117" s="381"/>
      <c r="CA117" s="381"/>
      <c r="CB117" s="381"/>
      <c r="CC117" s="381"/>
      <c r="CD117" s="381"/>
      <c r="CE117" s="381"/>
      <c r="CF117" s="381"/>
      <c r="CG117" s="381"/>
      <c r="CH117" s="381"/>
      <c r="CI117" s="381"/>
      <c r="CJ117" s="381"/>
      <c r="CK117" s="381"/>
      <c r="CL117" s="381"/>
      <c r="CM117" s="381"/>
      <c r="CN117" s="381"/>
      <c r="CO117" s="381"/>
      <c r="CP117" s="381"/>
      <c r="CQ117" s="381"/>
      <c r="CR117" s="381"/>
      <c r="CS117" s="381"/>
      <c r="CT117" s="381"/>
      <c r="CU117" s="381"/>
      <c r="CV117" s="381"/>
      <c r="CW117" s="381"/>
      <c r="CX117" s="381"/>
      <c r="CY117" s="381"/>
      <c r="CZ117" s="381"/>
      <c r="DA117" s="381"/>
      <c r="DB117" s="381"/>
      <c r="DC117" s="381"/>
      <c r="DD117" s="381"/>
      <c r="DE117" s="381"/>
      <c r="DF117" s="381"/>
      <c r="DG117" s="381"/>
      <c r="DH117" s="381"/>
      <c r="DI117" s="381"/>
      <c r="DJ117" s="381"/>
      <c r="DK117" s="381"/>
      <c r="DL117" s="381"/>
      <c r="DM117" s="381"/>
      <c r="DN117" s="381"/>
      <c r="DO117" s="381"/>
      <c r="DP117" s="381"/>
      <c r="DQ117" s="381"/>
      <c r="DR117" s="381"/>
      <c r="DS117" s="381"/>
      <c r="DT117" s="381"/>
      <c r="DU117" s="381"/>
      <c r="DV117" s="381"/>
      <c r="DW117" s="381"/>
      <c r="DX117" s="381"/>
      <c r="DY117" s="381"/>
      <c r="DZ117" s="381"/>
      <c r="EA117" s="381"/>
      <c r="EB117" s="381"/>
      <c r="EC117" s="381"/>
      <c r="ED117" s="381"/>
      <c r="EE117" s="381"/>
      <c r="EF117" s="381"/>
      <c r="EG117" s="381"/>
      <c r="EH117" s="381"/>
      <c r="EI117" s="381"/>
      <c r="EJ117" s="381"/>
      <c r="EK117" s="381"/>
      <c r="EL117" s="381"/>
      <c r="EM117" s="381"/>
      <c r="EN117" s="381"/>
      <c r="EO117" s="381"/>
      <c r="EP117" s="381"/>
      <c r="EQ117" s="381"/>
      <c r="ER117" s="381"/>
      <c r="ES117" s="381"/>
      <c r="ET117" s="381"/>
      <c r="EU117" s="381"/>
      <c r="EV117" s="381"/>
      <c r="EW117" s="381"/>
      <c r="EX117" s="381"/>
      <c r="EY117" s="381"/>
      <c r="EZ117" s="381"/>
      <c r="FA117" s="381"/>
      <c r="FB117" s="381"/>
      <c r="FC117" s="381"/>
      <c r="FD117" s="381"/>
      <c r="FE117" s="381"/>
      <c r="FF117" s="381"/>
      <c r="FG117" s="381"/>
      <c r="FH117" s="381"/>
      <c r="FI117" s="381"/>
      <c r="FJ117" s="381"/>
      <c r="FK117" s="381"/>
      <c r="FL117" s="381"/>
      <c r="FM117" s="381"/>
      <c r="FN117" s="381"/>
      <c r="FO117" s="381"/>
      <c r="FP117" s="381"/>
      <c r="FQ117" s="381"/>
      <c r="FR117" s="381"/>
      <c r="FS117" s="381"/>
      <c r="FT117" s="381"/>
      <c r="FU117" s="381"/>
      <c r="FV117" s="381"/>
      <c r="FW117" s="381"/>
      <c r="FX117" s="381"/>
      <c r="FY117" s="381"/>
      <c r="FZ117" s="381"/>
      <c r="GA117" s="381"/>
      <c r="GB117" s="381"/>
      <c r="GC117" s="381"/>
      <c r="GD117" s="381"/>
      <c r="GE117" s="381"/>
      <c r="GF117" s="381"/>
      <c r="GG117" s="381"/>
      <c r="GH117" s="381"/>
      <c r="GI117" s="381"/>
      <c r="GJ117" s="381"/>
      <c r="GK117" s="381"/>
      <c r="GL117" s="381"/>
      <c r="GM117" s="381"/>
      <c r="GN117" s="381"/>
      <c r="GO117" s="381"/>
      <c r="GP117" s="381"/>
      <c r="GQ117" s="381"/>
      <c r="GR117" s="381"/>
      <c r="GS117" s="381"/>
      <c r="GT117" s="381"/>
      <c r="GU117" s="381"/>
      <c r="GV117" s="381"/>
      <c r="GW117" s="381"/>
      <c r="GX117" s="381"/>
      <c r="GY117" s="381"/>
      <c r="GZ117" s="381"/>
      <c r="HA117" s="381"/>
      <c r="HB117" s="381"/>
      <c r="HC117" s="381"/>
      <c r="HD117" s="381"/>
      <c r="HE117" s="381"/>
      <c r="HF117" s="381"/>
      <c r="HG117" s="381"/>
      <c r="HH117" s="381"/>
      <c r="HI117" s="381"/>
      <c r="HJ117" s="381"/>
      <c r="HK117" s="381"/>
      <c r="HL117" s="381"/>
      <c r="HM117" s="381"/>
      <c r="HN117" s="381"/>
      <c r="HO117" s="381"/>
      <c r="HP117" s="381"/>
      <c r="HQ117" s="381"/>
      <c r="HR117" s="381"/>
      <c r="HS117" s="381"/>
      <c r="HT117" s="381"/>
      <c r="HU117" s="381"/>
      <c r="HV117" s="381"/>
      <c r="HW117" s="381"/>
      <c r="HX117" s="381"/>
      <c r="HY117" s="381"/>
      <c r="HZ117" s="381"/>
      <c r="IA117" s="381"/>
      <c r="IB117" s="381"/>
      <c r="IC117" s="381"/>
      <c r="ID117" s="381"/>
      <c r="IE117" s="381"/>
      <c r="IF117" s="381"/>
      <c r="IG117" s="381"/>
      <c r="IH117" s="381"/>
      <c r="II117" s="381"/>
      <c r="IJ117" s="381"/>
      <c r="IK117" s="381"/>
      <c r="IL117" s="381"/>
      <c r="IM117" s="381"/>
      <c r="IN117" s="381"/>
      <c r="IO117" s="381"/>
      <c r="IP117" s="381"/>
      <c r="IQ117" s="381"/>
      <c r="IR117" s="381"/>
      <c r="IS117" s="381"/>
      <c r="IT117" s="381"/>
      <c r="IU117" s="381"/>
      <c r="IV117" s="381"/>
      <c r="IW117" s="381"/>
      <c r="IX117" s="381"/>
      <c r="IY117" s="381"/>
      <c r="IZ117" s="381"/>
      <c r="JA117" s="381"/>
      <c r="JB117" s="381"/>
      <c r="JC117" s="381"/>
      <c r="JD117" s="381"/>
      <c r="JE117" s="381"/>
      <c r="JF117" s="381"/>
      <c r="JG117" s="381"/>
      <c r="JH117" s="381"/>
      <c r="JI117" s="381"/>
      <c r="JJ117" s="381"/>
      <c r="JK117" s="381"/>
      <c r="JL117" s="380"/>
      <c r="JM117" s="380"/>
      <c r="JN117" s="380"/>
      <c r="JO117" s="380"/>
      <c r="JP117" s="380"/>
      <c r="JQ117" s="380"/>
      <c r="JR117" s="380"/>
      <c r="JS117" s="380"/>
      <c r="JT117" s="380"/>
      <c r="JU117" s="380"/>
      <c r="JV117" s="380"/>
      <c r="JW117" s="380"/>
      <c r="JX117" s="380"/>
      <c r="JY117" s="380"/>
      <c r="JZ117" s="380"/>
      <c r="KA117" s="380"/>
      <c r="KB117" s="380"/>
      <c r="KC117" s="380"/>
      <c r="KD117" s="380"/>
      <c r="KE117" s="380"/>
      <c r="KF117" s="380"/>
      <c r="KG117" s="380"/>
    </row>
    <row r="118" spans="2:293" ht="40.35" customHeight="1">
      <c r="B118" s="381"/>
      <c r="C118" s="381"/>
      <c r="D118" s="381"/>
      <c r="E118" s="381"/>
      <c r="F118" s="381"/>
      <c r="G118" s="381"/>
      <c r="H118" s="381"/>
      <c r="I118" s="381"/>
      <c r="J118" s="381"/>
      <c r="K118" s="381"/>
      <c r="L118" s="381"/>
      <c r="M118" s="381"/>
      <c r="N118" s="381"/>
      <c r="O118" s="381"/>
      <c r="P118" s="381"/>
      <c r="Q118" s="381"/>
      <c r="R118" s="381"/>
      <c r="S118" s="381"/>
      <c r="T118" s="381"/>
      <c r="U118" s="381"/>
      <c r="V118" s="381"/>
      <c r="W118" s="381"/>
      <c r="X118" s="381"/>
      <c r="Y118" s="381"/>
      <c r="Z118" s="381"/>
      <c r="AA118" s="381"/>
      <c r="AB118" s="381"/>
      <c r="AC118" s="381"/>
      <c r="AD118" s="381"/>
      <c r="AE118" s="381"/>
      <c r="AF118" s="381"/>
      <c r="AG118" s="381"/>
      <c r="AH118" s="381"/>
      <c r="AI118" s="381"/>
      <c r="AJ118" s="381"/>
      <c r="AK118" s="381"/>
      <c r="AL118" s="381"/>
      <c r="AM118" s="381"/>
      <c r="AN118" s="381"/>
      <c r="AO118" s="381"/>
      <c r="AP118" s="381"/>
      <c r="AQ118" s="381"/>
      <c r="AR118" s="381"/>
      <c r="AS118" s="381"/>
      <c r="AT118" s="381"/>
      <c r="AU118" s="381"/>
      <c r="AV118" s="381"/>
      <c r="AW118" s="381"/>
      <c r="AX118" s="381"/>
      <c r="AY118" s="381"/>
      <c r="AZ118" s="381"/>
      <c r="BA118" s="381"/>
      <c r="BB118" s="381"/>
      <c r="BC118" s="381"/>
      <c r="BD118" s="381"/>
      <c r="BE118" s="381"/>
      <c r="BF118" s="381"/>
      <c r="BG118" s="381"/>
      <c r="BH118" s="381"/>
      <c r="BI118" s="381"/>
      <c r="BJ118" s="381"/>
      <c r="BK118" s="381"/>
      <c r="BL118" s="381"/>
      <c r="BM118" s="381"/>
      <c r="BN118" s="381"/>
      <c r="BO118" s="381"/>
      <c r="BP118" s="381"/>
      <c r="BQ118" s="381"/>
      <c r="BR118" s="381"/>
      <c r="BS118" s="381"/>
      <c r="BT118" s="381"/>
      <c r="BU118" s="381"/>
      <c r="BV118" s="381"/>
      <c r="BW118" s="381"/>
      <c r="BX118" s="381"/>
      <c r="BY118" s="381"/>
      <c r="BZ118" s="381"/>
      <c r="CA118" s="381"/>
      <c r="CB118" s="381"/>
      <c r="CC118" s="381"/>
      <c r="CD118" s="381"/>
      <c r="CE118" s="381"/>
      <c r="CF118" s="381"/>
      <c r="CG118" s="381"/>
      <c r="CH118" s="381"/>
      <c r="CI118" s="381"/>
      <c r="CJ118" s="381"/>
      <c r="CK118" s="381"/>
      <c r="CL118" s="381"/>
      <c r="CM118" s="381"/>
      <c r="CN118" s="381"/>
      <c r="CO118" s="381"/>
      <c r="CP118" s="381"/>
      <c r="CQ118" s="381"/>
      <c r="CR118" s="381"/>
      <c r="CS118" s="381"/>
      <c r="CT118" s="381"/>
      <c r="CU118" s="381"/>
      <c r="CV118" s="381"/>
      <c r="CW118" s="381"/>
      <c r="CX118" s="381"/>
      <c r="CY118" s="381"/>
      <c r="CZ118" s="381"/>
      <c r="DA118" s="381"/>
      <c r="DB118" s="381"/>
      <c r="DC118" s="381"/>
      <c r="DD118" s="381"/>
      <c r="DE118" s="381"/>
      <c r="DF118" s="381"/>
      <c r="DG118" s="381"/>
      <c r="DH118" s="381"/>
      <c r="DI118" s="381"/>
      <c r="DJ118" s="381"/>
      <c r="DK118" s="381"/>
      <c r="DL118" s="381"/>
      <c r="DM118" s="381"/>
      <c r="DN118" s="381"/>
      <c r="DO118" s="381"/>
      <c r="DP118" s="381"/>
      <c r="DQ118" s="381"/>
      <c r="DR118" s="381"/>
      <c r="DS118" s="381"/>
      <c r="DT118" s="381"/>
      <c r="DU118" s="381"/>
      <c r="DV118" s="381"/>
      <c r="DW118" s="381"/>
      <c r="DX118" s="381"/>
      <c r="DY118" s="381"/>
      <c r="DZ118" s="381"/>
      <c r="EA118" s="381"/>
      <c r="EB118" s="381"/>
      <c r="EC118" s="381"/>
      <c r="ED118" s="381"/>
      <c r="EE118" s="381"/>
      <c r="EF118" s="381"/>
      <c r="EG118" s="381"/>
      <c r="EH118" s="381"/>
      <c r="EI118" s="381"/>
      <c r="EJ118" s="381"/>
      <c r="EK118" s="381"/>
      <c r="EL118" s="381"/>
      <c r="EM118" s="381"/>
      <c r="EN118" s="381"/>
      <c r="EO118" s="381"/>
      <c r="EP118" s="381"/>
      <c r="EQ118" s="381"/>
      <c r="ER118" s="381"/>
      <c r="ES118" s="381"/>
      <c r="ET118" s="381"/>
      <c r="EU118" s="381"/>
      <c r="EV118" s="381"/>
      <c r="EW118" s="381"/>
      <c r="EX118" s="381"/>
      <c r="EY118" s="381"/>
      <c r="EZ118" s="381"/>
      <c r="FA118" s="381"/>
      <c r="FB118" s="381"/>
      <c r="FC118" s="381"/>
      <c r="FD118" s="381"/>
      <c r="FE118" s="381"/>
      <c r="FF118" s="381"/>
      <c r="FG118" s="381"/>
      <c r="FH118" s="381"/>
      <c r="FI118" s="381"/>
      <c r="FJ118" s="381"/>
      <c r="FK118" s="381"/>
      <c r="FL118" s="381"/>
      <c r="FM118" s="381"/>
      <c r="FN118" s="381"/>
      <c r="FO118" s="381"/>
      <c r="FP118" s="381"/>
      <c r="FQ118" s="381"/>
      <c r="FR118" s="381"/>
      <c r="FS118" s="381"/>
      <c r="FT118" s="381"/>
      <c r="FU118" s="381"/>
      <c r="FV118" s="381"/>
      <c r="FW118" s="381"/>
      <c r="FX118" s="381"/>
      <c r="FY118" s="381"/>
      <c r="FZ118" s="381"/>
      <c r="GA118" s="381"/>
      <c r="GB118" s="381"/>
      <c r="GC118" s="381"/>
      <c r="GD118" s="381"/>
      <c r="GE118" s="381"/>
      <c r="GF118" s="381"/>
      <c r="GG118" s="381"/>
      <c r="GH118" s="381"/>
      <c r="GI118" s="381"/>
      <c r="GJ118" s="381"/>
      <c r="GK118" s="381"/>
      <c r="GL118" s="381"/>
      <c r="GM118" s="381"/>
      <c r="GN118" s="381"/>
      <c r="GO118" s="381"/>
      <c r="GP118" s="381"/>
      <c r="GQ118" s="381"/>
      <c r="GR118" s="381"/>
      <c r="GS118" s="381"/>
      <c r="GT118" s="381"/>
      <c r="GU118" s="381"/>
      <c r="GV118" s="381"/>
      <c r="GW118" s="381"/>
      <c r="GX118" s="381"/>
      <c r="GY118" s="381"/>
      <c r="GZ118" s="381"/>
      <c r="HA118" s="381"/>
      <c r="HB118" s="381"/>
      <c r="HC118" s="381"/>
      <c r="HD118" s="381"/>
      <c r="HE118" s="381"/>
      <c r="HF118" s="381"/>
      <c r="HG118" s="381"/>
      <c r="HH118" s="381"/>
      <c r="HI118" s="381"/>
      <c r="HJ118" s="381"/>
      <c r="HK118" s="381"/>
      <c r="HL118" s="381"/>
      <c r="HM118" s="381"/>
      <c r="HN118" s="381"/>
      <c r="HO118" s="381"/>
      <c r="HP118" s="381"/>
      <c r="HQ118" s="381"/>
      <c r="HR118" s="381"/>
      <c r="HS118" s="381"/>
      <c r="HT118" s="381"/>
      <c r="HU118" s="381"/>
      <c r="HV118" s="381"/>
      <c r="HW118" s="381"/>
      <c r="HX118" s="381"/>
      <c r="HY118" s="381"/>
      <c r="HZ118" s="381"/>
      <c r="IA118" s="381"/>
      <c r="IB118" s="381"/>
      <c r="IC118" s="381"/>
      <c r="ID118" s="381"/>
      <c r="IE118" s="381"/>
      <c r="IF118" s="381"/>
      <c r="IG118" s="381"/>
      <c r="IH118" s="381"/>
      <c r="II118" s="381"/>
      <c r="IJ118" s="381"/>
      <c r="IK118" s="381"/>
      <c r="IL118" s="381"/>
      <c r="IM118" s="381"/>
      <c r="IN118" s="381"/>
      <c r="IO118" s="381"/>
      <c r="IP118" s="381"/>
      <c r="IQ118" s="381"/>
      <c r="IR118" s="381"/>
      <c r="IS118" s="381"/>
      <c r="IT118" s="381"/>
      <c r="IU118" s="381"/>
      <c r="IV118" s="381"/>
      <c r="IW118" s="381"/>
      <c r="IX118" s="381"/>
      <c r="IY118" s="381"/>
      <c r="IZ118" s="381"/>
      <c r="JA118" s="381"/>
      <c r="JB118" s="381"/>
      <c r="JC118" s="381"/>
      <c r="JD118" s="381"/>
      <c r="JE118" s="381"/>
      <c r="JF118" s="381"/>
      <c r="JG118" s="381"/>
      <c r="JH118" s="381"/>
      <c r="JI118" s="381"/>
      <c r="JJ118" s="381"/>
      <c r="JK118" s="381"/>
      <c r="JL118" s="380"/>
      <c r="JM118" s="380"/>
      <c r="JN118" s="380"/>
      <c r="JO118" s="380"/>
      <c r="JP118" s="380"/>
      <c r="JQ118" s="380"/>
      <c r="JR118" s="380"/>
      <c r="JS118" s="380"/>
      <c r="JT118" s="380"/>
      <c r="JU118" s="380"/>
      <c r="JV118" s="380"/>
      <c r="JW118" s="380"/>
      <c r="JX118" s="380"/>
      <c r="JY118" s="380"/>
      <c r="JZ118" s="380"/>
      <c r="KA118" s="380"/>
      <c r="KB118" s="380"/>
      <c r="KC118" s="380"/>
      <c r="KD118" s="380"/>
      <c r="KE118" s="380"/>
      <c r="KF118" s="380"/>
      <c r="KG118" s="380"/>
    </row>
    <row r="119" spans="2:293" ht="40.35" customHeight="1">
      <c r="B119" s="381"/>
      <c r="C119" s="381"/>
      <c r="D119" s="381"/>
      <c r="E119" s="381"/>
      <c r="F119" s="381"/>
      <c r="G119" s="381"/>
      <c r="H119" s="381"/>
      <c r="I119" s="381"/>
      <c r="J119" s="381"/>
      <c r="K119" s="381"/>
      <c r="L119" s="381"/>
      <c r="M119" s="381"/>
      <c r="N119" s="381"/>
      <c r="O119" s="381"/>
      <c r="P119" s="381"/>
      <c r="Q119" s="381"/>
      <c r="R119" s="381"/>
      <c r="S119" s="381"/>
      <c r="T119" s="381"/>
      <c r="U119" s="381"/>
      <c r="V119" s="381"/>
      <c r="W119" s="381"/>
      <c r="X119" s="381"/>
      <c r="Y119" s="381"/>
      <c r="Z119" s="381"/>
      <c r="AA119" s="381"/>
      <c r="AB119" s="381"/>
      <c r="AC119" s="381"/>
      <c r="AD119" s="381"/>
      <c r="AE119" s="381"/>
      <c r="AF119" s="381"/>
      <c r="AG119" s="381"/>
      <c r="AH119" s="381"/>
      <c r="AI119" s="381"/>
      <c r="AJ119" s="381"/>
      <c r="AK119" s="381"/>
      <c r="AL119" s="381"/>
      <c r="AM119" s="381"/>
      <c r="AN119" s="381"/>
      <c r="AO119" s="381"/>
      <c r="AP119" s="381"/>
      <c r="AQ119" s="381"/>
      <c r="AR119" s="381"/>
      <c r="AS119" s="381"/>
      <c r="AT119" s="381"/>
      <c r="AU119" s="381"/>
      <c r="AV119" s="381"/>
      <c r="AW119" s="381"/>
      <c r="AX119" s="381"/>
      <c r="AY119" s="381"/>
      <c r="AZ119" s="381"/>
      <c r="BA119" s="381"/>
      <c r="BB119" s="381"/>
      <c r="BC119" s="381"/>
      <c r="BD119" s="381"/>
      <c r="BE119" s="381"/>
      <c r="BF119" s="381"/>
      <c r="BG119" s="381"/>
      <c r="BH119" s="381"/>
      <c r="BI119" s="381"/>
      <c r="BJ119" s="381"/>
      <c r="BK119" s="381"/>
      <c r="BL119" s="381"/>
      <c r="BM119" s="381"/>
      <c r="BN119" s="381"/>
      <c r="BO119" s="381"/>
      <c r="BP119" s="381"/>
      <c r="BQ119" s="381"/>
      <c r="BR119" s="381"/>
      <c r="BS119" s="381"/>
      <c r="BT119" s="381"/>
      <c r="BU119" s="381"/>
      <c r="BV119" s="381"/>
      <c r="BW119" s="381"/>
      <c r="BX119" s="381"/>
      <c r="BY119" s="381"/>
      <c r="BZ119" s="381"/>
      <c r="CA119" s="381"/>
      <c r="CB119" s="381"/>
      <c r="CC119" s="381"/>
      <c r="CD119" s="381"/>
      <c r="CE119" s="381"/>
      <c r="CF119" s="381"/>
      <c r="CG119" s="381"/>
      <c r="CH119" s="381"/>
      <c r="CI119" s="381"/>
      <c r="CJ119" s="381"/>
      <c r="CK119" s="381"/>
      <c r="CL119" s="381"/>
      <c r="CM119" s="381"/>
      <c r="CN119" s="381"/>
      <c r="CO119" s="381"/>
      <c r="CP119" s="381"/>
      <c r="CQ119" s="381"/>
      <c r="CR119" s="381"/>
      <c r="CS119" s="381"/>
      <c r="CT119" s="381"/>
      <c r="CU119" s="381"/>
      <c r="CV119" s="381"/>
      <c r="CW119" s="381"/>
      <c r="CX119" s="381"/>
      <c r="CY119" s="381"/>
      <c r="CZ119" s="381"/>
      <c r="DA119" s="381"/>
      <c r="DB119" s="381"/>
      <c r="DC119" s="381"/>
      <c r="DD119" s="381"/>
      <c r="DE119" s="381"/>
      <c r="DF119" s="381"/>
      <c r="DG119" s="381"/>
      <c r="DH119" s="381"/>
      <c r="DI119" s="381"/>
      <c r="DJ119" s="381"/>
      <c r="DK119" s="381"/>
      <c r="DL119" s="381"/>
      <c r="DM119" s="381"/>
      <c r="DN119" s="381"/>
      <c r="DO119" s="381"/>
      <c r="DP119" s="381"/>
      <c r="DQ119" s="381"/>
      <c r="DR119" s="381"/>
      <c r="DS119" s="381"/>
      <c r="DT119" s="381"/>
      <c r="DU119" s="381"/>
      <c r="DV119" s="381"/>
      <c r="DW119" s="381"/>
      <c r="DX119" s="381"/>
      <c r="DY119" s="381"/>
      <c r="DZ119" s="381"/>
      <c r="EA119" s="381"/>
      <c r="EB119" s="381"/>
      <c r="EC119" s="381"/>
      <c r="ED119" s="381"/>
      <c r="EE119" s="381"/>
      <c r="EF119" s="381"/>
      <c r="EG119" s="381"/>
      <c r="EH119" s="381"/>
      <c r="EI119" s="381"/>
      <c r="EJ119" s="381"/>
      <c r="EK119" s="381"/>
      <c r="EL119" s="381"/>
      <c r="EM119" s="381"/>
      <c r="EN119" s="381"/>
      <c r="EO119" s="381"/>
      <c r="EP119" s="381"/>
      <c r="EQ119" s="381"/>
      <c r="ER119" s="381"/>
      <c r="ES119" s="381"/>
      <c r="ET119" s="381"/>
      <c r="EU119" s="381"/>
      <c r="EV119" s="381"/>
      <c r="EW119" s="381"/>
      <c r="EX119" s="381"/>
      <c r="EY119" s="381"/>
      <c r="EZ119" s="381"/>
      <c r="FA119" s="381"/>
      <c r="FB119" s="381"/>
      <c r="FC119" s="381"/>
      <c r="FD119" s="381"/>
      <c r="FE119" s="381"/>
      <c r="FF119" s="381"/>
      <c r="FG119" s="381"/>
      <c r="FH119" s="381"/>
      <c r="FI119" s="381"/>
      <c r="FJ119" s="381"/>
      <c r="FK119" s="381"/>
      <c r="FL119" s="381"/>
      <c r="FM119" s="381"/>
      <c r="FN119" s="381"/>
      <c r="FO119" s="381"/>
      <c r="FP119" s="381"/>
      <c r="FQ119" s="381"/>
      <c r="FR119" s="381"/>
      <c r="FS119" s="381"/>
      <c r="FT119" s="381"/>
      <c r="FU119" s="381"/>
      <c r="FV119" s="381"/>
      <c r="FW119" s="381"/>
      <c r="FX119" s="381"/>
      <c r="FY119" s="381"/>
      <c r="FZ119" s="381"/>
      <c r="GA119" s="381"/>
      <c r="GB119" s="381"/>
      <c r="GC119" s="381"/>
      <c r="GD119" s="381"/>
      <c r="GE119" s="381"/>
      <c r="GF119" s="381"/>
      <c r="GG119" s="381"/>
      <c r="GH119" s="381"/>
      <c r="GI119" s="381"/>
      <c r="GJ119" s="381"/>
      <c r="GK119" s="381"/>
      <c r="GL119" s="381"/>
      <c r="GM119" s="381"/>
      <c r="GN119" s="381"/>
      <c r="GO119" s="381"/>
      <c r="GP119" s="381"/>
      <c r="GQ119" s="381"/>
      <c r="GR119" s="381"/>
      <c r="GS119" s="381"/>
      <c r="GT119" s="381"/>
      <c r="GU119" s="381"/>
      <c r="GV119" s="381"/>
      <c r="GW119" s="381"/>
      <c r="GX119" s="381"/>
      <c r="GY119" s="381"/>
      <c r="GZ119" s="381"/>
      <c r="HA119" s="381"/>
      <c r="HB119" s="381"/>
      <c r="HC119" s="381"/>
      <c r="HD119" s="381"/>
      <c r="HE119" s="381"/>
      <c r="HF119" s="381"/>
      <c r="HG119" s="381"/>
      <c r="HH119" s="381"/>
      <c r="HI119" s="381"/>
      <c r="HJ119" s="381"/>
      <c r="HK119" s="381"/>
      <c r="HL119" s="381"/>
      <c r="HM119" s="381"/>
      <c r="HN119" s="381"/>
      <c r="HO119" s="381"/>
      <c r="HP119" s="381"/>
      <c r="HQ119" s="381"/>
      <c r="HR119" s="381"/>
      <c r="HS119" s="381"/>
      <c r="HT119" s="381"/>
      <c r="HU119" s="381"/>
      <c r="HV119" s="381"/>
      <c r="HW119" s="381"/>
      <c r="HX119" s="381"/>
      <c r="HY119" s="381"/>
      <c r="HZ119" s="381"/>
      <c r="IA119" s="381"/>
      <c r="IB119" s="381"/>
      <c r="IC119" s="381"/>
      <c r="ID119" s="381"/>
      <c r="IE119" s="381"/>
      <c r="IF119" s="381"/>
      <c r="IG119" s="381"/>
      <c r="IH119" s="381"/>
      <c r="II119" s="381"/>
      <c r="IJ119" s="381"/>
      <c r="IK119" s="381"/>
      <c r="IL119" s="381"/>
      <c r="IM119" s="381"/>
      <c r="IN119" s="381"/>
      <c r="IO119" s="381"/>
      <c r="IP119" s="381"/>
      <c r="IQ119" s="381"/>
      <c r="IR119" s="381"/>
      <c r="IS119" s="381"/>
      <c r="IT119" s="381"/>
      <c r="IU119" s="381"/>
      <c r="IV119" s="381"/>
      <c r="IW119" s="381"/>
      <c r="IX119" s="381"/>
      <c r="IY119" s="381"/>
      <c r="IZ119" s="381"/>
      <c r="JA119" s="381"/>
      <c r="JB119" s="381"/>
      <c r="JC119" s="381"/>
      <c r="JD119" s="381"/>
      <c r="JE119" s="381"/>
      <c r="JF119" s="381"/>
      <c r="JG119" s="381"/>
      <c r="JH119" s="381"/>
      <c r="JI119" s="381"/>
      <c r="JJ119" s="381"/>
      <c r="JK119" s="381"/>
      <c r="JL119" s="380"/>
      <c r="JM119" s="380"/>
      <c r="JN119" s="380"/>
      <c r="JO119" s="380"/>
      <c r="JP119" s="380"/>
      <c r="JQ119" s="380"/>
      <c r="JR119" s="380"/>
      <c r="JS119" s="380"/>
      <c r="JT119" s="380"/>
      <c r="JU119" s="380"/>
      <c r="JV119" s="380"/>
      <c r="JW119" s="380"/>
      <c r="JX119" s="380"/>
      <c r="JY119" s="380"/>
      <c r="JZ119" s="380"/>
      <c r="KA119" s="380"/>
      <c r="KB119" s="380"/>
      <c r="KC119" s="380"/>
      <c r="KD119" s="380"/>
      <c r="KE119" s="380"/>
      <c r="KF119" s="380"/>
      <c r="KG119" s="380"/>
    </row>
    <row r="120" spans="2:293" ht="40.35" customHeight="1">
      <c r="B120" s="381"/>
      <c r="C120" s="381"/>
      <c r="D120" s="381"/>
      <c r="E120" s="381"/>
      <c r="F120" s="381"/>
      <c r="G120" s="381"/>
      <c r="H120" s="381"/>
      <c r="I120" s="381"/>
      <c r="J120" s="381"/>
      <c r="K120" s="381"/>
      <c r="L120" s="381"/>
      <c r="M120" s="381"/>
      <c r="N120" s="381"/>
      <c r="O120" s="381"/>
      <c r="P120" s="381"/>
      <c r="Q120" s="381"/>
      <c r="R120" s="381"/>
      <c r="S120" s="381"/>
      <c r="T120" s="381"/>
      <c r="U120" s="381"/>
      <c r="V120" s="381"/>
      <c r="W120" s="381"/>
      <c r="X120" s="381"/>
      <c r="Y120" s="381"/>
      <c r="Z120" s="381"/>
      <c r="AA120" s="381"/>
      <c r="AB120" s="381"/>
      <c r="AC120" s="381"/>
      <c r="AD120" s="381"/>
      <c r="AE120" s="381"/>
      <c r="AF120" s="381"/>
      <c r="AG120" s="381"/>
      <c r="AH120" s="381"/>
      <c r="AI120" s="381"/>
      <c r="AJ120" s="381"/>
      <c r="AK120" s="381"/>
      <c r="AL120" s="381"/>
      <c r="AM120" s="381"/>
      <c r="AN120" s="381"/>
      <c r="AO120" s="381"/>
      <c r="AP120" s="381"/>
      <c r="AQ120" s="381"/>
      <c r="AR120" s="381"/>
      <c r="AS120" s="381"/>
      <c r="AT120" s="381"/>
      <c r="AU120" s="381"/>
      <c r="AV120" s="381"/>
      <c r="AW120" s="381"/>
      <c r="AX120" s="381"/>
      <c r="AY120" s="381"/>
      <c r="AZ120" s="381"/>
      <c r="BA120" s="381"/>
      <c r="BB120" s="381"/>
      <c r="BC120" s="381"/>
      <c r="BD120" s="381"/>
      <c r="BE120" s="381"/>
      <c r="BF120" s="381"/>
      <c r="BG120" s="381"/>
      <c r="BH120" s="381"/>
      <c r="BI120" s="381"/>
      <c r="BJ120" s="381"/>
      <c r="BK120" s="381"/>
      <c r="BL120" s="381"/>
      <c r="BM120" s="381"/>
      <c r="BN120" s="381"/>
      <c r="BO120" s="381"/>
      <c r="BP120" s="381"/>
      <c r="BQ120" s="381"/>
      <c r="BR120" s="381"/>
      <c r="BS120" s="381"/>
      <c r="BT120" s="381"/>
      <c r="BU120" s="381"/>
      <c r="BV120" s="381"/>
      <c r="BW120" s="381"/>
      <c r="BX120" s="381"/>
      <c r="BY120" s="381"/>
      <c r="BZ120" s="381"/>
      <c r="CA120" s="381"/>
      <c r="CB120" s="381"/>
      <c r="CC120" s="381"/>
      <c r="CD120" s="381"/>
      <c r="CE120" s="381"/>
      <c r="CF120" s="381"/>
      <c r="CG120" s="381"/>
      <c r="CH120" s="381"/>
      <c r="CI120" s="381"/>
      <c r="CJ120" s="381"/>
      <c r="CK120" s="381"/>
      <c r="CL120" s="381"/>
      <c r="CM120" s="381"/>
      <c r="CN120" s="381"/>
      <c r="CO120" s="381"/>
      <c r="CP120" s="381"/>
      <c r="CQ120" s="381"/>
      <c r="CR120" s="381"/>
      <c r="CS120" s="381"/>
      <c r="CT120" s="381"/>
      <c r="CU120" s="381"/>
      <c r="CV120" s="381"/>
      <c r="CW120" s="381"/>
      <c r="CX120" s="381"/>
      <c r="CY120" s="381"/>
      <c r="CZ120" s="381"/>
      <c r="DA120" s="381"/>
      <c r="DB120" s="381"/>
      <c r="DC120" s="381"/>
      <c r="DD120" s="381"/>
      <c r="DE120" s="381"/>
      <c r="DF120" s="381"/>
      <c r="DG120" s="381"/>
      <c r="DH120" s="381"/>
      <c r="DI120" s="381"/>
      <c r="DJ120" s="381"/>
      <c r="DK120" s="381"/>
      <c r="DL120" s="381"/>
      <c r="DM120" s="381"/>
      <c r="DN120" s="381"/>
      <c r="DO120" s="381"/>
      <c r="DP120" s="381"/>
      <c r="DQ120" s="381"/>
      <c r="DR120" s="381"/>
      <c r="DS120" s="381"/>
      <c r="DT120" s="381"/>
      <c r="DU120" s="381"/>
      <c r="DV120" s="381"/>
      <c r="DW120" s="381"/>
      <c r="DX120" s="381"/>
      <c r="DY120" s="381"/>
      <c r="DZ120" s="381"/>
      <c r="EA120" s="381"/>
      <c r="EB120" s="381"/>
      <c r="EC120" s="381"/>
      <c r="ED120" s="381"/>
      <c r="EE120" s="381"/>
      <c r="EF120" s="381"/>
      <c r="EG120" s="381"/>
      <c r="EH120" s="381"/>
      <c r="EI120" s="381"/>
      <c r="EJ120" s="381"/>
      <c r="EK120" s="381"/>
      <c r="EL120" s="381"/>
      <c r="EM120" s="381"/>
      <c r="EN120" s="381"/>
      <c r="EO120" s="381"/>
      <c r="EP120" s="381"/>
      <c r="EQ120" s="381"/>
      <c r="ER120" s="381"/>
      <c r="ES120" s="381"/>
      <c r="ET120" s="381"/>
      <c r="EU120" s="381"/>
      <c r="EV120" s="381"/>
      <c r="EW120" s="381"/>
      <c r="EX120" s="381"/>
      <c r="EY120" s="381"/>
      <c r="EZ120" s="381"/>
      <c r="FA120" s="381"/>
      <c r="FB120" s="381"/>
      <c r="FC120" s="381"/>
      <c r="FD120" s="381"/>
      <c r="FE120" s="381"/>
      <c r="FF120" s="381"/>
      <c r="FG120" s="381"/>
      <c r="FH120" s="381"/>
      <c r="FI120" s="381"/>
      <c r="FJ120" s="381"/>
      <c r="FK120" s="381"/>
      <c r="FL120" s="381"/>
      <c r="FM120" s="381"/>
      <c r="FN120" s="381"/>
      <c r="FO120" s="381"/>
      <c r="FP120" s="381"/>
      <c r="FQ120" s="381"/>
      <c r="FR120" s="381"/>
      <c r="FS120" s="381"/>
      <c r="FT120" s="381"/>
      <c r="FU120" s="381"/>
      <c r="FV120" s="381"/>
      <c r="FW120" s="381"/>
      <c r="FX120" s="381"/>
      <c r="FY120" s="381"/>
      <c r="FZ120" s="381"/>
      <c r="GA120" s="381"/>
      <c r="GB120" s="381"/>
      <c r="GC120" s="381"/>
      <c r="GD120" s="381"/>
      <c r="GE120" s="381"/>
      <c r="GF120" s="381"/>
      <c r="GG120" s="381"/>
      <c r="GH120" s="381"/>
      <c r="GI120" s="381"/>
      <c r="GJ120" s="381"/>
      <c r="GK120" s="381"/>
      <c r="GL120" s="381"/>
      <c r="GM120" s="381"/>
      <c r="GN120" s="381"/>
      <c r="GO120" s="381"/>
      <c r="GP120" s="381"/>
      <c r="GQ120" s="381"/>
      <c r="GR120" s="381"/>
      <c r="GS120" s="381"/>
      <c r="GT120" s="381"/>
      <c r="GU120" s="381"/>
      <c r="GV120" s="381"/>
      <c r="GW120" s="381"/>
      <c r="GX120" s="381"/>
      <c r="GY120" s="381"/>
      <c r="GZ120" s="381"/>
      <c r="HA120" s="381"/>
      <c r="HB120" s="381"/>
      <c r="HC120" s="381"/>
      <c r="HD120" s="381"/>
      <c r="HE120" s="381"/>
      <c r="HF120" s="381"/>
      <c r="HG120" s="381"/>
      <c r="HH120" s="381"/>
      <c r="HI120" s="381"/>
      <c r="HJ120" s="381"/>
      <c r="HK120" s="381"/>
      <c r="HL120" s="381"/>
      <c r="HM120" s="381"/>
      <c r="HN120" s="381"/>
      <c r="HO120" s="381"/>
      <c r="HP120" s="381"/>
      <c r="HQ120" s="381"/>
      <c r="HR120" s="381"/>
      <c r="HS120" s="381"/>
      <c r="HT120" s="381"/>
      <c r="HU120" s="381"/>
      <c r="HV120" s="381"/>
      <c r="HW120" s="381"/>
      <c r="HX120" s="381"/>
      <c r="HY120" s="381"/>
      <c r="HZ120" s="381"/>
      <c r="IA120" s="381"/>
      <c r="IB120" s="381"/>
      <c r="IC120" s="381"/>
      <c r="ID120" s="381"/>
      <c r="IE120" s="381"/>
      <c r="IF120" s="381"/>
      <c r="IG120" s="381"/>
      <c r="IH120" s="381"/>
      <c r="II120" s="381"/>
      <c r="IJ120" s="381"/>
      <c r="IK120" s="381"/>
      <c r="IL120" s="381"/>
      <c r="IM120" s="381"/>
      <c r="IN120" s="381"/>
      <c r="IO120" s="381"/>
      <c r="IP120" s="381"/>
      <c r="IQ120" s="381"/>
      <c r="IR120" s="381"/>
      <c r="IS120" s="381"/>
      <c r="IT120" s="381"/>
      <c r="IU120" s="381"/>
      <c r="IV120" s="381"/>
      <c r="IW120" s="381"/>
      <c r="IX120" s="381"/>
      <c r="IY120" s="381"/>
      <c r="IZ120" s="381"/>
      <c r="JA120" s="381"/>
      <c r="JB120" s="381"/>
      <c r="JC120" s="381"/>
      <c r="JD120" s="381"/>
      <c r="JE120" s="381"/>
      <c r="JF120" s="381"/>
      <c r="JG120" s="381"/>
      <c r="JH120" s="381"/>
      <c r="JI120" s="381"/>
      <c r="JJ120" s="381"/>
      <c r="JK120" s="381"/>
      <c r="JL120" s="380"/>
      <c r="JM120" s="380"/>
      <c r="JN120" s="380"/>
      <c r="JO120" s="380"/>
      <c r="JP120" s="380"/>
      <c r="JQ120" s="380"/>
      <c r="JR120" s="380"/>
      <c r="JS120" s="380"/>
      <c r="JT120" s="380"/>
      <c r="JU120" s="380"/>
      <c r="JV120" s="380"/>
      <c r="JW120" s="380"/>
      <c r="JX120" s="380"/>
      <c r="JY120" s="380"/>
      <c r="JZ120" s="380"/>
      <c r="KA120" s="380"/>
      <c r="KB120" s="380"/>
      <c r="KC120" s="380"/>
      <c r="KD120" s="380"/>
      <c r="KE120" s="380"/>
      <c r="KF120" s="380"/>
      <c r="KG120" s="380"/>
    </row>
    <row r="121" spans="2:293" ht="40.35" customHeight="1">
      <c r="B121" s="381"/>
      <c r="C121" s="381"/>
      <c r="D121" s="381"/>
      <c r="E121" s="381"/>
      <c r="F121" s="381"/>
      <c r="G121" s="381"/>
      <c r="H121" s="381"/>
      <c r="I121" s="381"/>
      <c r="J121" s="381"/>
      <c r="K121" s="381"/>
      <c r="L121" s="381"/>
      <c r="M121" s="381"/>
      <c r="N121" s="381"/>
      <c r="O121" s="381"/>
      <c r="P121" s="381"/>
      <c r="Q121" s="381"/>
      <c r="R121" s="381"/>
      <c r="S121" s="381"/>
      <c r="T121" s="381"/>
      <c r="U121" s="381"/>
      <c r="V121" s="381"/>
      <c r="W121" s="381"/>
      <c r="X121" s="381"/>
      <c r="Y121" s="381"/>
      <c r="Z121" s="381"/>
      <c r="AA121" s="381"/>
      <c r="AB121" s="381"/>
      <c r="AC121" s="381"/>
      <c r="AD121" s="381"/>
      <c r="AE121" s="381"/>
      <c r="AF121" s="381"/>
      <c r="AG121" s="381"/>
      <c r="AH121" s="381"/>
      <c r="AI121" s="381"/>
      <c r="AJ121" s="381"/>
      <c r="AK121" s="381"/>
      <c r="AL121" s="381"/>
      <c r="AM121" s="381"/>
      <c r="AN121" s="381"/>
      <c r="AO121" s="381"/>
      <c r="AP121" s="381"/>
      <c r="AQ121" s="381"/>
      <c r="AR121" s="381"/>
      <c r="AS121" s="381"/>
      <c r="AT121" s="381"/>
      <c r="AU121" s="381"/>
      <c r="AV121" s="381"/>
      <c r="AW121" s="381"/>
      <c r="AX121" s="381"/>
      <c r="AY121" s="381"/>
      <c r="AZ121" s="381"/>
      <c r="BA121" s="381"/>
      <c r="BB121" s="381"/>
      <c r="BC121" s="381"/>
      <c r="BD121" s="381"/>
      <c r="BE121" s="381"/>
      <c r="BF121" s="381"/>
      <c r="BG121" s="381"/>
      <c r="BH121" s="381"/>
      <c r="BI121" s="381"/>
      <c r="BJ121" s="381"/>
      <c r="BK121" s="381"/>
      <c r="BL121" s="381"/>
      <c r="BM121" s="381"/>
      <c r="BN121" s="381"/>
      <c r="BO121" s="381"/>
      <c r="BP121" s="381"/>
      <c r="BQ121" s="381"/>
      <c r="BR121" s="381"/>
      <c r="BS121" s="381"/>
      <c r="BT121" s="381"/>
      <c r="BU121" s="381"/>
      <c r="BV121" s="381"/>
      <c r="BW121" s="381"/>
      <c r="BX121" s="381"/>
      <c r="BY121" s="381"/>
      <c r="BZ121" s="381"/>
      <c r="CA121" s="381"/>
      <c r="CB121" s="381"/>
      <c r="CC121" s="381"/>
      <c r="CD121" s="381"/>
      <c r="CE121" s="381"/>
      <c r="CF121" s="381"/>
      <c r="CG121" s="381"/>
      <c r="CH121" s="381"/>
      <c r="CI121" s="381"/>
      <c r="CJ121" s="381"/>
      <c r="CK121" s="381"/>
      <c r="CL121" s="381"/>
      <c r="CM121" s="381"/>
      <c r="CN121" s="381"/>
      <c r="CO121" s="381"/>
      <c r="CP121" s="381"/>
      <c r="CQ121" s="381"/>
      <c r="CR121" s="381"/>
      <c r="CS121" s="381"/>
      <c r="CT121" s="381"/>
      <c r="CU121" s="381"/>
      <c r="CV121" s="381"/>
      <c r="CW121" s="381"/>
      <c r="CX121" s="381"/>
      <c r="CY121" s="381"/>
      <c r="CZ121" s="381"/>
      <c r="DA121" s="381"/>
      <c r="DB121" s="381"/>
      <c r="DC121" s="381"/>
      <c r="DD121" s="381"/>
      <c r="DE121" s="381"/>
      <c r="DF121" s="381"/>
      <c r="DG121" s="381"/>
      <c r="DH121" s="381"/>
      <c r="DI121" s="381"/>
      <c r="DJ121" s="381"/>
      <c r="DK121" s="381"/>
      <c r="DL121" s="381"/>
      <c r="DM121" s="381"/>
      <c r="DN121" s="381"/>
      <c r="DO121" s="381"/>
      <c r="DP121" s="381"/>
      <c r="DQ121" s="381"/>
      <c r="DR121" s="381"/>
      <c r="DS121" s="381"/>
      <c r="DT121" s="381"/>
      <c r="DU121" s="381"/>
      <c r="DV121" s="381"/>
      <c r="DW121" s="381"/>
      <c r="DX121" s="381"/>
      <c r="DY121" s="381"/>
      <c r="DZ121" s="381"/>
      <c r="EA121" s="381"/>
      <c r="EB121" s="381"/>
      <c r="EC121" s="381"/>
      <c r="ED121" s="381"/>
      <c r="EE121" s="381"/>
      <c r="EF121" s="381"/>
      <c r="EG121" s="381"/>
      <c r="EH121" s="381"/>
      <c r="EI121" s="381"/>
      <c r="EJ121" s="381"/>
      <c r="EK121" s="381"/>
      <c r="EL121" s="381"/>
      <c r="EM121" s="381"/>
      <c r="EN121" s="381"/>
      <c r="EO121" s="381"/>
      <c r="EP121" s="381"/>
      <c r="EQ121" s="381"/>
      <c r="ER121" s="381"/>
      <c r="ES121" s="381"/>
      <c r="ET121" s="381"/>
      <c r="EU121" s="381"/>
      <c r="EV121" s="381"/>
      <c r="EW121" s="381"/>
      <c r="EX121" s="381"/>
      <c r="EY121" s="381"/>
      <c r="EZ121" s="381"/>
      <c r="FA121" s="381"/>
      <c r="FB121" s="381"/>
      <c r="FC121" s="381"/>
      <c r="FD121" s="381"/>
      <c r="FE121" s="381"/>
      <c r="FF121" s="381"/>
      <c r="FG121" s="381"/>
      <c r="FH121" s="381"/>
      <c r="FI121" s="381"/>
      <c r="FJ121" s="381"/>
      <c r="FK121" s="381"/>
      <c r="FL121" s="381"/>
      <c r="FM121" s="381"/>
      <c r="FN121" s="381"/>
      <c r="FO121" s="381"/>
      <c r="FP121" s="381"/>
      <c r="FQ121" s="381"/>
      <c r="FR121" s="381"/>
      <c r="FS121" s="381"/>
      <c r="FT121" s="381"/>
      <c r="FU121" s="381"/>
      <c r="FV121" s="381"/>
      <c r="FW121" s="381"/>
      <c r="FX121" s="381"/>
      <c r="FY121" s="381"/>
      <c r="FZ121" s="381"/>
      <c r="GA121" s="381"/>
      <c r="GB121" s="381"/>
      <c r="GC121" s="381"/>
      <c r="GD121" s="381"/>
      <c r="GE121" s="381"/>
      <c r="GF121" s="381"/>
      <c r="GG121" s="381"/>
      <c r="GH121" s="381"/>
      <c r="GI121" s="381"/>
      <c r="GJ121" s="381"/>
      <c r="GK121" s="381"/>
      <c r="GL121" s="381"/>
      <c r="GM121" s="381"/>
      <c r="GN121" s="381"/>
      <c r="GO121" s="381"/>
      <c r="GP121" s="381"/>
      <c r="GQ121" s="381"/>
      <c r="GR121" s="381"/>
      <c r="GS121" s="381"/>
      <c r="GT121" s="381"/>
      <c r="GU121" s="381"/>
      <c r="GV121" s="381"/>
      <c r="GW121" s="381"/>
      <c r="GX121" s="381"/>
      <c r="GY121" s="381"/>
      <c r="GZ121" s="381"/>
      <c r="HA121" s="381"/>
      <c r="HB121" s="381"/>
      <c r="HC121" s="381"/>
      <c r="HD121" s="381"/>
      <c r="HE121" s="381"/>
      <c r="HF121" s="381"/>
      <c r="HG121" s="381"/>
      <c r="HH121" s="381"/>
      <c r="HI121" s="381"/>
      <c r="HJ121" s="381"/>
      <c r="HK121" s="381"/>
      <c r="HL121" s="381"/>
      <c r="HM121" s="381"/>
      <c r="HN121" s="381"/>
      <c r="HO121" s="381"/>
      <c r="HP121" s="381"/>
      <c r="HQ121" s="381"/>
      <c r="HR121" s="381"/>
      <c r="HS121" s="381"/>
      <c r="HT121" s="381"/>
      <c r="HU121" s="381"/>
      <c r="HV121" s="381"/>
      <c r="HW121" s="381"/>
      <c r="HX121" s="381"/>
      <c r="HY121" s="381"/>
      <c r="HZ121" s="381"/>
      <c r="IA121" s="381"/>
      <c r="IB121" s="381"/>
      <c r="IC121" s="381"/>
      <c r="ID121" s="381"/>
      <c r="IE121" s="381"/>
      <c r="IF121" s="381"/>
      <c r="IG121" s="381"/>
      <c r="IH121" s="381"/>
      <c r="II121" s="381"/>
      <c r="IJ121" s="381"/>
      <c r="IK121" s="381"/>
      <c r="IL121" s="381"/>
      <c r="IM121" s="381"/>
      <c r="IN121" s="381"/>
      <c r="IO121" s="381"/>
      <c r="IP121" s="381"/>
      <c r="IQ121" s="381"/>
      <c r="IR121" s="381"/>
      <c r="IS121" s="381"/>
      <c r="IT121" s="381"/>
      <c r="IU121" s="381"/>
      <c r="IV121" s="381"/>
      <c r="IW121" s="381"/>
      <c r="IX121" s="381"/>
      <c r="IY121" s="381"/>
      <c r="IZ121" s="381"/>
      <c r="JA121" s="381"/>
      <c r="JB121" s="381"/>
      <c r="JC121" s="381"/>
      <c r="JD121" s="381"/>
      <c r="JE121" s="381"/>
      <c r="JF121" s="381"/>
      <c r="JG121" s="381"/>
      <c r="JH121" s="381"/>
      <c r="JI121" s="381"/>
      <c r="JJ121" s="381"/>
      <c r="JK121" s="381"/>
      <c r="JL121" s="380"/>
      <c r="JM121" s="380"/>
      <c r="JN121" s="380"/>
      <c r="JO121" s="380"/>
      <c r="JP121" s="380"/>
      <c r="JQ121" s="380"/>
      <c r="JR121" s="380"/>
      <c r="JS121" s="380"/>
      <c r="JT121" s="380"/>
      <c r="JU121" s="380"/>
      <c r="JV121" s="380"/>
      <c r="JW121" s="380"/>
      <c r="JX121" s="380"/>
      <c r="JY121" s="380"/>
      <c r="JZ121" s="380"/>
      <c r="KA121" s="380"/>
      <c r="KB121" s="380"/>
      <c r="KC121" s="380"/>
      <c r="KD121" s="380"/>
      <c r="KE121" s="380"/>
      <c r="KF121" s="380"/>
      <c r="KG121" s="380"/>
    </row>
    <row r="122" spans="2:293" ht="40.35" customHeight="1">
      <c r="B122" s="381"/>
      <c r="C122" s="381"/>
      <c r="D122" s="381"/>
      <c r="E122" s="381"/>
      <c r="F122" s="381"/>
      <c r="G122" s="381"/>
      <c r="H122" s="381"/>
      <c r="I122" s="381"/>
      <c r="J122" s="381"/>
      <c r="K122" s="381"/>
      <c r="L122" s="381"/>
      <c r="M122" s="381"/>
      <c r="N122" s="381"/>
      <c r="O122" s="381"/>
      <c r="P122" s="381"/>
      <c r="Q122" s="381"/>
      <c r="R122" s="381"/>
      <c r="S122" s="381"/>
      <c r="T122" s="381"/>
      <c r="U122" s="381"/>
      <c r="V122" s="381"/>
      <c r="W122" s="381"/>
      <c r="X122" s="381"/>
      <c r="Y122" s="381"/>
      <c r="Z122" s="381"/>
      <c r="AA122" s="381"/>
      <c r="AB122" s="381"/>
      <c r="AC122" s="381"/>
      <c r="AD122" s="381"/>
      <c r="AE122" s="381"/>
      <c r="AF122" s="381"/>
      <c r="AG122" s="381"/>
      <c r="AH122" s="381"/>
      <c r="AI122" s="381"/>
      <c r="AJ122" s="381"/>
      <c r="AK122" s="381"/>
      <c r="AL122" s="381"/>
      <c r="AM122" s="381"/>
      <c r="AN122" s="381"/>
      <c r="AO122" s="381"/>
      <c r="AP122" s="381"/>
      <c r="AQ122" s="381"/>
      <c r="AR122" s="381"/>
      <c r="AS122" s="381"/>
      <c r="AT122" s="381"/>
      <c r="AU122" s="381"/>
      <c r="AV122" s="381"/>
      <c r="AW122" s="381"/>
      <c r="AX122" s="381"/>
      <c r="AY122" s="381"/>
      <c r="AZ122" s="381"/>
      <c r="BA122" s="381"/>
      <c r="BB122" s="381"/>
      <c r="BC122" s="381"/>
      <c r="BD122" s="381"/>
      <c r="BE122" s="381"/>
      <c r="BF122" s="381"/>
      <c r="BG122" s="381"/>
      <c r="BH122" s="381"/>
      <c r="BI122" s="381"/>
      <c r="BJ122" s="381"/>
      <c r="BK122" s="381"/>
      <c r="BL122" s="381"/>
      <c r="BM122" s="381"/>
      <c r="BN122" s="381"/>
      <c r="BO122" s="381"/>
      <c r="BP122" s="381"/>
      <c r="BQ122" s="381"/>
      <c r="BR122" s="381"/>
      <c r="BS122" s="381"/>
      <c r="BT122" s="381"/>
      <c r="BU122" s="381"/>
      <c r="BV122" s="381"/>
      <c r="BW122" s="381"/>
      <c r="BX122" s="381"/>
      <c r="BY122" s="381"/>
      <c r="BZ122" s="381"/>
      <c r="CA122" s="381"/>
      <c r="CB122" s="381"/>
      <c r="CC122" s="381"/>
      <c r="CD122" s="381"/>
      <c r="CE122" s="381"/>
      <c r="CF122" s="381"/>
      <c r="CG122" s="381"/>
      <c r="CH122" s="381"/>
      <c r="CI122" s="381"/>
      <c r="CJ122" s="381"/>
      <c r="CK122" s="381"/>
      <c r="CL122" s="381"/>
      <c r="CM122" s="381"/>
      <c r="CN122" s="381"/>
      <c r="CO122" s="381"/>
      <c r="CP122" s="381"/>
      <c r="CQ122" s="381"/>
      <c r="CR122" s="381"/>
      <c r="CS122" s="381"/>
      <c r="CT122" s="381"/>
      <c r="CU122" s="381"/>
      <c r="CV122" s="381"/>
      <c r="CW122" s="381"/>
      <c r="CX122" s="381"/>
      <c r="CY122" s="381"/>
      <c r="CZ122" s="381"/>
      <c r="DA122" s="381"/>
      <c r="DB122" s="381"/>
      <c r="DC122" s="381"/>
      <c r="DD122" s="381"/>
      <c r="DE122" s="381"/>
      <c r="DF122" s="381"/>
      <c r="DG122" s="381"/>
      <c r="DH122" s="381"/>
      <c r="DI122" s="381"/>
      <c r="DJ122" s="381"/>
      <c r="DK122" s="381"/>
      <c r="DL122" s="381"/>
      <c r="DM122" s="381"/>
      <c r="DN122" s="381"/>
      <c r="DO122" s="381"/>
      <c r="DP122" s="381"/>
      <c r="DQ122" s="381"/>
      <c r="DR122" s="381"/>
      <c r="DS122" s="381"/>
      <c r="DT122" s="381"/>
      <c r="DU122" s="381"/>
      <c r="DV122" s="381"/>
      <c r="DW122" s="381"/>
      <c r="DX122" s="381"/>
      <c r="DY122" s="381"/>
      <c r="DZ122" s="381"/>
      <c r="EA122" s="381"/>
      <c r="EB122" s="381"/>
      <c r="EC122" s="381"/>
      <c r="ED122" s="381"/>
      <c r="EE122" s="381"/>
      <c r="EF122" s="381"/>
      <c r="EG122" s="381"/>
      <c r="EH122" s="381"/>
      <c r="EI122" s="381"/>
      <c r="EJ122" s="381"/>
      <c r="EK122" s="381"/>
      <c r="EL122" s="381"/>
      <c r="EM122" s="381"/>
      <c r="EN122" s="381"/>
      <c r="EO122" s="381"/>
      <c r="EP122" s="381"/>
      <c r="EQ122" s="381"/>
      <c r="ER122" s="381"/>
      <c r="ES122" s="381"/>
      <c r="ET122" s="381"/>
      <c r="EU122" s="381"/>
      <c r="EV122" s="381"/>
      <c r="EW122" s="381"/>
      <c r="EX122" s="381"/>
      <c r="EY122" s="381"/>
      <c r="EZ122" s="381"/>
      <c r="FA122" s="381"/>
      <c r="FB122" s="381"/>
      <c r="FC122" s="381"/>
      <c r="FD122" s="381"/>
      <c r="FE122" s="381"/>
      <c r="FF122" s="381"/>
      <c r="FG122" s="381"/>
      <c r="FH122" s="381"/>
      <c r="FI122" s="381"/>
      <c r="FJ122" s="381"/>
      <c r="FK122" s="381"/>
      <c r="FL122" s="381"/>
      <c r="FM122" s="381"/>
      <c r="FN122" s="381"/>
      <c r="FO122" s="381"/>
      <c r="FP122" s="381"/>
      <c r="FQ122" s="381"/>
      <c r="FR122" s="381"/>
      <c r="FS122" s="381"/>
      <c r="FT122" s="381"/>
      <c r="FU122" s="381"/>
      <c r="FV122" s="381"/>
      <c r="FW122" s="381"/>
      <c r="FX122" s="381"/>
      <c r="FY122" s="381"/>
      <c r="FZ122" s="381"/>
      <c r="GA122" s="381"/>
      <c r="GB122" s="381"/>
      <c r="GC122" s="381"/>
      <c r="GD122" s="381"/>
      <c r="GE122" s="381"/>
      <c r="GF122" s="381"/>
      <c r="GG122" s="381"/>
      <c r="GH122" s="381"/>
      <c r="GI122" s="381"/>
      <c r="GJ122" s="381"/>
      <c r="GK122" s="381"/>
      <c r="GL122" s="381"/>
      <c r="GM122" s="381"/>
      <c r="GN122" s="381"/>
      <c r="GO122" s="381"/>
      <c r="GP122" s="381"/>
      <c r="GQ122" s="381"/>
      <c r="GR122" s="381"/>
      <c r="GS122" s="381"/>
      <c r="GT122" s="381"/>
      <c r="GU122" s="381"/>
      <c r="GV122" s="381"/>
      <c r="GW122" s="381"/>
      <c r="GX122" s="381"/>
      <c r="GY122" s="381"/>
      <c r="GZ122" s="381"/>
      <c r="HA122" s="381"/>
      <c r="HB122" s="381"/>
      <c r="HC122" s="381"/>
      <c r="HD122" s="381"/>
      <c r="HE122" s="381"/>
      <c r="HF122" s="381"/>
      <c r="HG122" s="381"/>
      <c r="HH122" s="381"/>
      <c r="HI122" s="381"/>
      <c r="HJ122" s="381"/>
      <c r="HK122" s="381"/>
      <c r="HL122" s="381"/>
      <c r="HM122" s="381"/>
      <c r="HN122" s="381"/>
      <c r="HO122" s="381"/>
      <c r="HP122" s="381"/>
      <c r="HQ122" s="381"/>
      <c r="HR122" s="381"/>
      <c r="HS122" s="381"/>
      <c r="HT122" s="381"/>
      <c r="HU122" s="381"/>
      <c r="HV122" s="381"/>
      <c r="HW122" s="381"/>
      <c r="HX122" s="381"/>
      <c r="HY122" s="381"/>
      <c r="HZ122" s="381"/>
      <c r="IA122" s="381"/>
      <c r="IB122" s="381"/>
      <c r="IC122" s="381"/>
      <c r="ID122" s="381"/>
      <c r="IE122" s="381"/>
      <c r="IF122" s="381"/>
      <c r="IG122" s="381"/>
      <c r="IH122" s="381"/>
      <c r="II122" s="381"/>
      <c r="IJ122" s="381"/>
      <c r="IK122" s="381"/>
      <c r="IL122" s="381"/>
      <c r="IM122" s="381"/>
      <c r="IN122" s="381"/>
      <c r="IO122" s="381"/>
      <c r="IP122" s="381"/>
      <c r="IQ122" s="381"/>
      <c r="IR122" s="381"/>
      <c r="IS122" s="381"/>
      <c r="IT122" s="381"/>
      <c r="IU122" s="381"/>
      <c r="IV122" s="381"/>
      <c r="IW122" s="381"/>
      <c r="IX122" s="381"/>
      <c r="IY122" s="381"/>
      <c r="IZ122" s="381"/>
      <c r="JA122" s="381"/>
      <c r="JB122" s="381"/>
      <c r="JC122" s="381"/>
      <c r="JD122" s="381"/>
      <c r="JE122" s="381"/>
      <c r="JF122" s="381"/>
      <c r="JG122" s="381"/>
      <c r="JH122" s="381"/>
      <c r="JI122" s="381"/>
      <c r="JJ122" s="381"/>
      <c r="JK122" s="381"/>
      <c r="JL122" s="380"/>
      <c r="JM122" s="380"/>
      <c r="JN122" s="380"/>
      <c r="JO122" s="380"/>
      <c r="JP122" s="380"/>
      <c r="JQ122" s="380"/>
      <c r="JR122" s="380"/>
      <c r="JS122" s="380"/>
      <c r="JT122" s="380"/>
      <c r="JU122" s="380"/>
      <c r="JV122" s="380"/>
      <c r="JW122" s="380"/>
      <c r="JX122" s="380"/>
      <c r="JY122" s="380"/>
      <c r="JZ122" s="380"/>
      <c r="KA122" s="380"/>
      <c r="KB122" s="380"/>
      <c r="KC122" s="380"/>
      <c r="KD122" s="380"/>
      <c r="KE122" s="380"/>
      <c r="KF122" s="380"/>
      <c r="KG122" s="380"/>
    </row>
    <row r="123" spans="2:293" ht="40.35" customHeight="1">
      <c r="B123" s="381"/>
      <c r="C123" s="381"/>
      <c r="D123" s="381"/>
      <c r="E123" s="381"/>
      <c r="F123" s="381"/>
      <c r="G123" s="381"/>
      <c r="H123" s="381"/>
      <c r="I123" s="381"/>
      <c r="J123" s="381"/>
      <c r="K123" s="381"/>
      <c r="L123" s="381"/>
      <c r="M123" s="381"/>
      <c r="N123" s="381"/>
      <c r="O123" s="381"/>
      <c r="P123" s="381"/>
      <c r="Q123" s="381"/>
      <c r="R123" s="381"/>
      <c r="S123" s="381"/>
      <c r="T123" s="381"/>
      <c r="U123" s="381"/>
      <c r="V123" s="381"/>
      <c r="W123" s="381"/>
      <c r="X123" s="381"/>
      <c r="Y123" s="381"/>
      <c r="Z123" s="381"/>
      <c r="AA123" s="381"/>
      <c r="AB123" s="381"/>
      <c r="AC123" s="381"/>
      <c r="AD123" s="381"/>
      <c r="AE123" s="381"/>
      <c r="AF123" s="381"/>
      <c r="AG123" s="381"/>
      <c r="AH123" s="381"/>
      <c r="AI123" s="381"/>
      <c r="AJ123" s="381"/>
      <c r="AK123" s="381"/>
      <c r="AL123" s="381"/>
      <c r="AM123" s="381"/>
      <c r="AN123" s="381"/>
      <c r="AO123" s="381"/>
      <c r="AP123" s="381"/>
      <c r="AQ123" s="381"/>
      <c r="AR123" s="381"/>
      <c r="AS123" s="381"/>
      <c r="AT123" s="381"/>
      <c r="AU123" s="381"/>
      <c r="AV123" s="381"/>
      <c r="AW123" s="381"/>
      <c r="AX123" s="381"/>
      <c r="AY123" s="381"/>
      <c r="AZ123" s="381"/>
      <c r="BA123" s="381"/>
      <c r="BB123" s="381"/>
      <c r="BC123" s="381"/>
      <c r="BD123" s="381"/>
      <c r="BE123" s="381"/>
      <c r="BF123" s="381"/>
      <c r="BG123" s="381"/>
      <c r="BH123" s="381"/>
      <c r="BI123" s="381"/>
      <c r="BJ123" s="381"/>
      <c r="BK123" s="381"/>
      <c r="BL123" s="381"/>
      <c r="BM123" s="381"/>
      <c r="BN123" s="381"/>
      <c r="BO123" s="381"/>
      <c r="BP123" s="381"/>
      <c r="BQ123" s="381"/>
      <c r="BR123" s="381"/>
      <c r="BS123" s="381"/>
      <c r="BT123" s="381"/>
      <c r="BU123" s="381"/>
      <c r="BV123" s="381"/>
      <c r="BW123" s="381"/>
      <c r="BX123" s="381"/>
      <c r="BY123" s="381"/>
      <c r="BZ123" s="381"/>
      <c r="CA123" s="381"/>
      <c r="CB123" s="381"/>
      <c r="CC123" s="381"/>
      <c r="CD123" s="381"/>
      <c r="CE123" s="381"/>
      <c r="CF123" s="381"/>
      <c r="CG123" s="381"/>
      <c r="CH123" s="381"/>
      <c r="CI123" s="381"/>
      <c r="CJ123" s="381"/>
      <c r="CK123" s="381"/>
      <c r="CL123" s="381"/>
      <c r="CM123" s="381"/>
      <c r="CN123" s="381"/>
      <c r="CO123" s="381"/>
      <c r="CP123" s="381"/>
      <c r="CQ123" s="381"/>
      <c r="CR123" s="381"/>
      <c r="CS123" s="381"/>
      <c r="CT123" s="381"/>
      <c r="CU123" s="381"/>
      <c r="CV123" s="381"/>
      <c r="CW123" s="381"/>
      <c r="CX123" s="381"/>
      <c r="CY123" s="381"/>
      <c r="CZ123" s="381"/>
      <c r="DA123" s="381"/>
      <c r="DB123" s="381"/>
      <c r="DC123" s="381"/>
      <c r="DD123" s="381"/>
      <c r="DE123" s="381"/>
      <c r="DF123" s="381"/>
      <c r="DG123" s="381"/>
      <c r="DH123" s="381"/>
      <c r="DI123" s="381"/>
      <c r="DJ123" s="381"/>
      <c r="DK123" s="381"/>
      <c r="DL123" s="381"/>
      <c r="DM123" s="381"/>
      <c r="DN123" s="381"/>
      <c r="DO123" s="381"/>
      <c r="DP123" s="381"/>
      <c r="DQ123" s="381"/>
      <c r="DR123" s="381"/>
      <c r="DS123" s="381"/>
      <c r="DT123" s="381"/>
      <c r="DU123" s="381"/>
      <c r="DV123" s="381"/>
      <c r="DW123" s="381"/>
      <c r="DX123" s="381"/>
      <c r="DY123" s="381"/>
      <c r="DZ123" s="381"/>
      <c r="EA123" s="381"/>
      <c r="EB123" s="381"/>
      <c r="EC123" s="381"/>
      <c r="ED123" s="381"/>
      <c r="EE123" s="381"/>
      <c r="EF123" s="381"/>
      <c r="EG123" s="381"/>
      <c r="EH123" s="381"/>
      <c r="EI123" s="381"/>
      <c r="EJ123" s="381"/>
      <c r="EK123" s="381"/>
      <c r="EL123" s="381"/>
      <c r="EM123" s="381"/>
      <c r="EN123" s="381"/>
      <c r="EO123" s="381"/>
      <c r="EP123" s="381"/>
      <c r="EQ123" s="381"/>
      <c r="ER123" s="381"/>
      <c r="ES123" s="381"/>
      <c r="ET123" s="381"/>
      <c r="EU123" s="381"/>
      <c r="EV123" s="381"/>
      <c r="EW123" s="381"/>
      <c r="EX123" s="381"/>
      <c r="EY123" s="381"/>
      <c r="EZ123" s="381"/>
      <c r="FA123" s="381"/>
      <c r="FB123" s="381"/>
      <c r="FC123" s="381"/>
      <c r="FD123" s="381"/>
      <c r="FE123" s="381"/>
      <c r="FF123" s="381"/>
      <c r="FG123" s="381"/>
      <c r="FH123" s="381"/>
      <c r="FI123" s="381"/>
      <c r="FJ123" s="381"/>
      <c r="FK123" s="381"/>
      <c r="FL123" s="381"/>
      <c r="FM123" s="381"/>
      <c r="FN123" s="381"/>
      <c r="FO123" s="381"/>
      <c r="FP123" s="381"/>
      <c r="FQ123" s="381"/>
      <c r="FR123" s="381"/>
      <c r="FS123" s="381"/>
      <c r="FT123" s="381"/>
      <c r="FU123" s="381"/>
      <c r="FV123" s="381"/>
      <c r="FW123" s="381"/>
      <c r="FX123" s="381"/>
      <c r="FY123" s="381"/>
      <c r="FZ123" s="381"/>
      <c r="GA123" s="381"/>
      <c r="GB123" s="381"/>
      <c r="GC123" s="381"/>
      <c r="GD123" s="381"/>
      <c r="GE123" s="381"/>
      <c r="GF123" s="381"/>
      <c r="GG123" s="381"/>
      <c r="GH123" s="381"/>
      <c r="GI123" s="381"/>
      <c r="GJ123" s="381"/>
      <c r="GK123" s="381"/>
      <c r="GL123" s="381"/>
      <c r="GM123" s="381"/>
      <c r="GN123" s="381"/>
      <c r="GO123" s="381"/>
      <c r="GP123" s="381"/>
      <c r="GQ123" s="381"/>
      <c r="GR123" s="381"/>
      <c r="GS123" s="381"/>
      <c r="GT123" s="381"/>
      <c r="GU123" s="381"/>
      <c r="GV123" s="381"/>
      <c r="GW123" s="381"/>
      <c r="GX123" s="381"/>
      <c r="GY123" s="381"/>
      <c r="GZ123" s="381"/>
      <c r="HA123" s="381"/>
      <c r="HB123" s="381"/>
      <c r="HC123" s="381"/>
      <c r="HD123" s="381"/>
      <c r="HE123" s="381"/>
      <c r="HF123" s="381"/>
      <c r="HG123" s="381"/>
      <c r="HH123" s="381"/>
      <c r="HI123" s="381"/>
      <c r="HJ123" s="381"/>
      <c r="HK123" s="381"/>
      <c r="HL123" s="381"/>
      <c r="HM123" s="381"/>
      <c r="HN123" s="381"/>
      <c r="HO123" s="381"/>
      <c r="HP123" s="381"/>
      <c r="HQ123" s="381"/>
      <c r="HR123" s="381"/>
      <c r="HS123" s="381"/>
      <c r="HT123" s="381"/>
      <c r="HU123" s="381"/>
      <c r="HV123" s="381"/>
      <c r="HW123" s="381"/>
      <c r="HX123" s="381"/>
      <c r="HY123" s="381"/>
      <c r="HZ123" s="381"/>
      <c r="IA123" s="381"/>
      <c r="IB123" s="381"/>
      <c r="IC123" s="381"/>
      <c r="ID123" s="381"/>
      <c r="IE123" s="381"/>
      <c r="IF123" s="381"/>
      <c r="IG123" s="381"/>
      <c r="IH123" s="381"/>
      <c r="II123" s="381"/>
      <c r="IJ123" s="381"/>
      <c r="IK123" s="381"/>
      <c r="IL123" s="381"/>
      <c r="IM123" s="381"/>
      <c r="IN123" s="381"/>
      <c r="IO123" s="381"/>
      <c r="IP123" s="381"/>
      <c r="IQ123" s="381"/>
      <c r="IR123" s="381"/>
      <c r="IS123" s="381"/>
      <c r="IT123" s="381"/>
      <c r="IU123" s="381"/>
      <c r="IV123" s="381"/>
      <c r="IW123" s="381"/>
      <c r="IX123" s="381"/>
      <c r="IY123" s="381"/>
      <c r="IZ123" s="381"/>
      <c r="JA123" s="381"/>
      <c r="JB123" s="381"/>
      <c r="JC123" s="381"/>
      <c r="JD123" s="381"/>
      <c r="JE123" s="381"/>
      <c r="JF123" s="381"/>
      <c r="JG123" s="381"/>
      <c r="JH123" s="381"/>
      <c r="JI123" s="381"/>
      <c r="JJ123" s="381"/>
      <c r="JK123" s="381"/>
      <c r="JL123" s="380"/>
      <c r="JM123" s="380"/>
      <c r="JN123" s="380"/>
      <c r="JO123" s="380"/>
      <c r="JP123" s="380"/>
      <c r="JQ123" s="380"/>
      <c r="JR123" s="380"/>
      <c r="JS123" s="380"/>
      <c r="JT123" s="380"/>
      <c r="JU123" s="380"/>
      <c r="JV123" s="380"/>
      <c r="JW123" s="380"/>
      <c r="JX123" s="380"/>
      <c r="JY123" s="380"/>
      <c r="JZ123" s="380"/>
      <c r="KA123" s="380"/>
      <c r="KB123" s="380"/>
      <c r="KC123" s="380"/>
      <c r="KD123" s="380"/>
      <c r="KE123" s="380"/>
      <c r="KF123" s="380"/>
      <c r="KG123" s="380"/>
    </row>
    <row r="124" spans="2:293" ht="40.35" customHeight="1">
      <c r="B124" s="381"/>
      <c r="C124" s="381"/>
      <c r="D124" s="381"/>
      <c r="E124" s="381"/>
      <c r="F124" s="381"/>
      <c r="G124" s="381"/>
      <c r="H124" s="381"/>
      <c r="I124" s="381"/>
      <c r="J124" s="381"/>
      <c r="K124" s="381"/>
      <c r="L124" s="381"/>
      <c r="M124" s="381"/>
      <c r="N124" s="381"/>
      <c r="O124" s="381"/>
      <c r="P124" s="381"/>
      <c r="Q124" s="381"/>
      <c r="R124" s="381"/>
      <c r="S124" s="381"/>
      <c r="T124" s="381"/>
      <c r="U124" s="381"/>
      <c r="V124" s="381"/>
      <c r="W124" s="381"/>
      <c r="X124" s="381"/>
      <c r="Y124" s="381"/>
      <c r="Z124" s="381"/>
      <c r="AA124" s="381"/>
      <c r="AB124" s="381"/>
      <c r="AC124" s="381"/>
      <c r="AD124" s="381"/>
      <c r="AE124" s="381"/>
      <c r="AF124" s="381"/>
      <c r="AG124" s="381"/>
      <c r="AH124" s="381"/>
      <c r="AI124" s="381"/>
      <c r="AJ124" s="381"/>
      <c r="AK124" s="381"/>
      <c r="AL124" s="381"/>
      <c r="AM124" s="381"/>
      <c r="AN124" s="381"/>
      <c r="AO124" s="381"/>
      <c r="AP124" s="381"/>
      <c r="AQ124" s="381"/>
      <c r="AR124" s="381"/>
      <c r="AS124" s="381"/>
      <c r="AT124" s="381"/>
      <c r="AU124" s="381"/>
      <c r="AV124" s="381"/>
      <c r="AW124" s="381"/>
      <c r="AX124" s="381"/>
      <c r="AY124" s="381"/>
      <c r="AZ124" s="381"/>
      <c r="BA124" s="381"/>
      <c r="BB124" s="381"/>
      <c r="BC124" s="381"/>
      <c r="BD124" s="381"/>
      <c r="BE124" s="381"/>
      <c r="BF124" s="381"/>
      <c r="BG124" s="381"/>
      <c r="BH124" s="381"/>
      <c r="BI124" s="381"/>
      <c r="BJ124" s="381"/>
      <c r="BK124" s="381"/>
      <c r="BL124" s="381"/>
      <c r="BM124" s="381"/>
      <c r="BN124" s="381"/>
      <c r="BO124" s="381"/>
      <c r="BP124" s="381"/>
      <c r="BQ124" s="381"/>
      <c r="BR124" s="381"/>
      <c r="BS124" s="381"/>
      <c r="BT124" s="381"/>
      <c r="BU124" s="381"/>
      <c r="BV124" s="381"/>
      <c r="BW124" s="381"/>
      <c r="BX124" s="381"/>
      <c r="BY124" s="381"/>
      <c r="BZ124" s="381"/>
      <c r="CA124" s="381"/>
      <c r="CB124" s="381"/>
      <c r="CC124" s="381"/>
      <c r="CD124" s="381"/>
      <c r="CE124" s="381"/>
      <c r="CF124" s="381"/>
      <c r="CG124" s="381"/>
      <c r="CH124" s="381"/>
      <c r="CI124" s="381"/>
      <c r="CJ124" s="381"/>
      <c r="CK124" s="381"/>
      <c r="CL124" s="381"/>
      <c r="CM124" s="381"/>
      <c r="CN124" s="381"/>
      <c r="CO124" s="381"/>
      <c r="CP124" s="381"/>
      <c r="CQ124" s="381"/>
      <c r="CR124" s="381"/>
      <c r="CS124" s="381"/>
      <c r="CT124" s="381"/>
      <c r="CU124" s="381"/>
      <c r="CV124" s="381"/>
      <c r="CW124" s="381"/>
      <c r="CX124" s="381"/>
      <c r="CY124" s="381"/>
      <c r="CZ124" s="381"/>
      <c r="DA124" s="381"/>
      <c r="DB124" s="381"/>
      <c r="DC124" s="381"/>
      <c r="DD124" s="381"/>
      <c r="DE124" s="381"/>
      <c r="DF124" s="381"/>
      <c r="DG124" s="381"/>
      <c r="DH124" s="381"/>
      <c r="DI124" s="381"/>
      <c r="DJ124" s="381"/>
      <c r="DK124" s="381"/>
      <c r="DL124" s="381"/>
      <c r="DM124" s="381"/>
      <c r="DN124" s="381"/>
      <c r="DO124" s="381"/>
      <c r="DP124" s="381"/>
      <c r="DQ124" s="381"/>
      <c r="DR124" s="381"/>
      <c r="DS124" s="381"/>
      <c r="DT124" s="381"/>
      <c r="DU124" s="381"/>
      <c r="DV124" s="381"/>
      <c r="DW124" s="381"/>
      <c r="DX124" s="381"/>
      <c r="DY124" s="381"/>
      <c r="DZ124" s="381"/>
      <c r="EA124" s="381"/>
      <c r="EB124" s="381"/>
      <c r="EC124" s="381"/>
      <c r="ED124" s="381"/>
      <c r="EE124" s="381"/>
      <c r="EF124" s="381"/>
      <c r="EG124" s="381"/>
      <c r="EH124" s="381"/>
      <c r="EI124" s="381"/>
      <c r="EJ124" s="381"/>
      <c r="EK124" s="381"/>
      <c r="EL124" s="381"/>
      <c r="EM124" s="381"/>
      <c r="EN124" s="381"/>
      <c r="EO124" s="381"/>
      <c r="EP124" s="381"/>
      <c r="EQ124" s="381"/>
      <c r="ER124" s="381"/>
      <c r="ES124" s="381"/>
      <c r="ET124" s="381"/>
      <c r="EU124" s="381"/>
      <c r="EV124" s="381"/>
      <c r="EW124" s="381"/>
      <c r="EX124" s="381"/>
      <c r="EY124" s="381"/>
      <c r="EZ124" s="381"/>
      <c r="FA124" s="381"/>
      <c r="FB124" s="381"/>
      <c r="FC124" s="381"/>
      <c r="FD124" s="381"/>
      <c r="FE124" s="381"/>
      <c r="FF124" s="381"/>
      <c r="FG124" s="381"/>
      <c r="FH124" s="381"/>
      <c r="FI124" s="381"/>
      <c r="FJ124" s="381"/>
      <c r="FK124" s="381"/>
      <c r="FL124" s="381"/>
      <c r="FM124" s="381"/>
      <c r="FN124" s="381"/>
      <c r="FO124" s="381"/>
      <c r="FP124" s="381"/>
      <c r="FQ124" s="381"/>
      <c r="FR124" s="381"/>
      <c r="FS124" s="381"/>
      <c r="FT124" s="381"/>
      <c r="FU124" s="381"/>
      <c r="FV124" s="381"/>
      <c r="FW124" s="381"/>
      <c r="FX124" s="381"/>
      <c r="FY124" s="381"/>
      <c r="FZ124" s="381"/>
      <c r="GA124" s="381"/>
      <c r="GB124" s="381"/>
      <c r="GC124" s="381"/>
      <c r="GD124" s="381"/>
      <c r="GE124" s="381"/>
      <c r="GF124" s="381"/>
      <c r="GG124" s="381"/>
      <c r="GH124" s="381"/>
      <c r="GI124" s="381"/>
      <c r="GJ124" s="381"/>
      <c r="GK124" s="381"/>
      <c r="GL124" s="381"/>
      <c r="GM124" s="381"/>
      <c r="GN124" s="381"/>
      <c r="GO124" s="381"/>
      <c r="GP124" s="381"/>
      <c r="GQ124" s="381"/>
      <c r="GR124" s="381"/>
      <c r="GS124" s="381"/>
      <c r="GT124" s="381"/>
      <c r="GU124" s="381"/>
      <c r="GV124" s="381"/>
      <c r="GW124" s="381"/>
      <c r="GX124" s="381"/>
      <c r="GY124" s="381"/>
      <c r="GZ124" s="381"/>
      <c r="HA124" s="381"/>
      <c r="HB124" s="381"/>
      <c r="HC124" s="381"/>
      <c r="HD124" s="381"/>
      <c r="HE124" s="381"/>
      <c r="HF124" s="381"/>
      <c r="HG124" s="381"/>
      <c r="HH124" s="381"/>
      <c r="HI124" s="381"/>
      <c r="HJ124" s="381"/>
      <c r="HK124" s="381"/>
      <c r="HL124" s="381"/>
      <c r="HM124" s="381"/>
      <c r="HN124" s="381"/>
      <c r="HO124" s="381"/>
      <c r="HP124" s="381"/>
      <c r="HQ124" s="381"/>
      <c r="HR124" s="381"/>
      <c r="HS124" s="381"/>
      <c r="HT124" s="381"/>
      <c r="HU124" s="381"/>
      <c r="HV124" s="381"/>
      <c r="HW124" s="381"/>
      <c r="HX124" s="381"/>
      <c r="HY124" s="381"/>
      <c r="HZ124" s="381"/>
      <c r="IA124" s="381"/>
      <c r="IB124" s="381"/>
      <c r="IC124" s="381"/>
      <c r="ID124" s="381"/>
      <c r="IE124" s="381"/>
      <c r="IF124" s="381"/>
      <c r="IG124" s="381"/>
      <c r="IH124" s="381"/>
      <c r="II124" s="381"/>
      <c r="IJ124" s="381"/>
      <c r="IK124" s="381"/>
      <c r="IL124" s="381"/>
      <c r="IM124" s="381"/>
      <c r="IN124" s="381"/>
      <c r="IO124" s="381"/>
      <c r="IP124" s="381"/>
      <c r="IQ124" s="381"/>
      <c r="IR124" s="381"/>
      <c r="IS124" s="381"/>
      <c r="IT124" s="381"/>
      <c r="IU124" s="381"/>
      <c r="IV124" s="381"/>
      <c r="IW124" s="381"/>
      <c r="IX124" s="381"/>
      <c r="IY124" s="381"/>
      <c r="IZ124" s="381"/>
      <c r="JA124" s="381"/>
      <c r="JB124" s="381"/>
      <c r="JC124" s="381"/>
      <c r="JD124" s="381"/>
      <c r="JE124" s="381"/>
      <c r="JF124" s="381"/>
      <c r="JG124" s="381"/>
      <c r="JH124" s="381"/>
      <c r="JI124" s="381"/>
      <c r="JJ124" s="381"/>
      <c r="JK124" s="381"/>
      <c r="JL124" s="380"/>
      <c r="JM124" s="380"/>
      <c r="JN124" s="380"/>
      <c r="JO124" s="380"/>
      <c r="JP124" s="380"/>
      <c r="JQ124" s="380"/>
      <c r="JR124" s="380"/>
      <c r="JS124" s="380"/>
      <c r="JT124" s="380"/>
      <c r="JU124" s="380"/>
      <c r="JV124" s="380"/>
      <c r="JW124" s="380"/>
      <c r="JX124" s="380"/>
      <c r="JY124" s="380"/>
      <c r="JZ124" s="380"/>
      <c r="KA124" s="380"/>
      <c r="KB124" s="380"/>
      <c r="KC124" s="380"/>
      <c r="KD124" s="380"/>
      <c r="KE124" s="380"/>
      <c r="KF124" s="380"/>
      <c r="KG124" s="380"/>
    </row>
    <row r="125" spans="2:293" ht="40.35" customHeight="1">
      <c r="B125" s="381"/>
      <c r="C125" s="381"/>
      <c r="D125" s="381"/>
      <c r="E125" s="381"/>
      <c r="F125" s="381"/>
      <c r="G125" s="381"/>
      <c r="H125" s="381"/>
      <c r="I125" s="381"/>
      <c r="J125" s="381"/>
      <c r="K125" s="381"/>
      <c r="L125" s="381"/>
      <c r="M125" s="381"/>
      <c r="N125" s="381"/>
      <c r="O125" s="381"/>
      <c r="P125" s="381"/>
      <c r="Q125" s="381"/>
      <c r="R125" s="381"/>
      <c r="S125" s="381"/>
      <c r="T125" s="381"/>
      <c r="U125" s="381"/>
      <c r="V125" s="381"/>
      <c r="W125" s="381"/>
      <c r="X125" s="381"/>
      <c r="Y125" s="381"/>
      <c r="Z125" s="381"/>
      <c r="AA125" s="381"/>
      <c r="AB125" s="381"/>
      <c r="AC125" s="381"/>
      <c r="AD125" s="381"/>
      <c r="AE125" s="381"/>
      <c r="AF125" s="381"/>
      <c r="AG125" s="381"/>
      <c r="AH125" s="381"/>
      <c r="AI125" s="381"/>
      <c r="AJ125" s="381"/>
      <c r="AK125" s="381"/>
      <c r="AL125" s="381"/>
      <c r="AM125" s="381"/>
      <c r="AN125" s="381"/>
      <c r="AO125" s="381"/>
      <c r="AP125" s="381"/>
      <c r="AQ125" s="381"/>
      <c r="AR125" s="381"/>
      <c r="AS125" s="381"/>
      <c r="AT125" s="381"/>
      <c r="AU125" s="381"/>
      <c r="AV125" s="381"/>
      <c r="AW125" s="381"/>
      <c r="AX125" s="381"/>
      <c r="AY125" s="381"/>
      <c r="AZ125" s="381"/>
      <c r="BA125" s="381"/>
      <c r="BB125" s="381"/>
      <c r="BC125" s="381"/>
      <c r="BD125" s="381"/>
      <c r="BE125" s="381"/>
      <c r="BF125" s="381"/>
      <c r="BG125" s="381"/>
      <c r="BH125" s="381"/>
      <c r="BI125" s="381"/>
      <c r="BJ125" s="381"/>
      <c r="BK125" s="381"/>
      <c r="BL125" s="381"/>
      <c r="BM125" s="381"/>
      <c r="BN125" s="381"/>
      <c r="BO125" s="381"/>
      <c r="BP125" s="381"/>
      <c r="BQ125" s="381"/>
      <c r="BR125" s="381"/>
      <c r="BS125" s="381"/>
      <c r="BT125" s="381"/>
      <c r="BU125" s="381"/>
      <c r="BV125" s="381"/>
      <c r="BW125" s="381"/>
      <c r="BX125" s="381"/>
      <c r="BY125" s="381"/>
      <c r="BZ125" s="381"/>
      <c r="CA125" s="381"/>
      <c r="CB125" s="381"/>
      <c r="CC125" s="381"/>
      <c r="CD125" s="381"/>
      <c r="CE125" s="381"/>
      <c r="CF125" s="381"/>
      <c r="CG125" s="381"/>
      <c r="CH125" s="381"/>
      <c r="CI125" s="381"/>
      <c r="CJ125" s="381"/>
      <c r="CK125" s="381"/>
      <c r="CL125" s="381"/>
      <c r="CM125" s="381"/>
      <c r="CN125" s="381"/>
      <c r="CO125" s="381"/>
      <c r="CP125" s="381"/>
      <c r="CQ125" s="381"/>
      <c r="CR125" s="381"/>
      <c r="CS125" s="381"/>
      <c r="CT125" s="381"/>
      <c r="CU125" s="381"/>
      <c r="CV125" s="381"/>
      <c r="CW125" s="381"/>
      <c r="CX125" s="381"/>
      <c r="CY125" s="381"/>
      <c r="CZ125" s="381"/>
      <c r="DA125" s="381"/>
      <c r="DB125" s="381"/>
      <c r="DC125" s="381"/>
      <c r="DD125" s="381"/>
      <c r="DE125" s="381"/>
      <c r="DF125" s="381"/>
      <c r="DG125" s="381"/>
      <c r="DH125" s="381"/>
      <c r="DI125" s="381"/>
      <c r="DJ125" s="381"/>
      <c r="DK125" s="381"/>
      <c r="DL125" s="381"/>
      <c r="DM125" s="381"/>
      <c r="DN125" s="381"/>
      <c r="DO125" s="381"/>
      <c r="DP125" s="381"/>
      <c r="DQ125" s="381"/>
      <c r="DR125" s="381"/>
      <c r="DS125" s="381"/>
      <c r="DT125" s="381"/>
      <c r="DU125" s="381"/>
      <c r="DV125" s="381"/>
      <c r="DW125" s="381"/>
      <c r="DX125" s="381"/>
      <c r="DY125" s="381"/>
      <c r="DZ125" s="381"/>
      <c r="EA125" s="381"/>
      <c r="EB125" s="381"/>
      <c r="EC125" s="381"/>
      <c r="ED125" s="381"/>
      <c r="EE125" s="381"/>
      <c r="EF125" s="381"/>
      <c r="EG125" s="381"/>
      <c r="EH125" s="381"/>
      <c r="EI125" s="381"/>
      <c r="EJ125" s="381"/>
      <c r="EK125" s="381"/>
      <c r="EL125" s="381"/>
      <c r="EM125" s="381"/>
      <c r="EN125" s="381"/>
      <c r="EO125" s="381"/>
      <c r="EP125" s="381"/>
      <c r="EQ125" s="381"/>
      <c r="ER125" s="381"/>
      <c r="ES125" s="381"/>
      <c r="ET125" s="381"/>
      <c r="EU125" s="381"/>
      <c r="EV125" s="381"/>
      <c r="EW125" s="381"/>
      <c r="EX125" s="381"/>
      <c r="EY125" s="381"/>
      <c r="EZ125" s="381"/>
      <c r="FA125" s="381"/>
      <c r="FB125" s="381"/>
      <c r="FC125" s="381"/>
      <c r="FD125" s="381"/>
      <c r="FE125" s="381"/>
      <c r="FF125" s="381"/>
      <c r="FG125" s="381"/>
      <c r="FH125" s="381"/>
      <c r="FI125" s="381"/>
      <c r="FJ125" s="381"/>
      <c r="FK125" s="381"/>
      <c r="FL125" s="381"/>
      <c r="FM125" s="381"/>
      <c r="FN125" s="381"/>
      <c r="FO125" s="381"/>
      <c r="FP125" s="381"/>
      <c r="FQ125" s="381"/>
      <c r="FR125" s="381"/>
      <c r="FS125" s="381"/>
      <c r="FT125" s="381"/>
      <c r="FU125" s="381"/>
      <c r="FV125" s="381"/>
      <c r="FW125" s="381"/>
      <c r="FX125" s="381"/>
      <c r="FY125" s="381"/>
      <c r="FZ125" s="381"/>
      <c r="GA125" s="381"/>
      <c r="GB125" s="381"/>
      <c r="GC125" s="381"/>
      <c r="GD125" s="381"/>
      <c r="GE125" s="381"/>
      <c r="GF125" s="381"/>
      <c r="GG125" s="381"/>
      <c r="GH125" s="381"/>
      <c r="GI125" s="381"/>
      <c r="GJ125" s="381"/>
      <c r="GK125" s="381"/>
      <c r="GL125" s="381"/>
      <c r="GM125" s="381"/>
      <c r="GN125" s="381"/>
      <c r="GO125" s="381"/>
      <c r="GP125" s="381"/>
      <c r="GQ125" s="381"/>
      <c r="GR125" s="381"/>
      <c r="GS125" s="381"/>
      <c r="GT125" s="381"/>
      <c r="GU125" s="381"/>
      <c r="GV125" s="381"/>
      <c r="GW125" s="381"/>
      <c r="GX125" s="381"/>
      <c r="GY125" s="381"/>
      <c r="GZ125" s="381"/>
      <c r="HA125" s="381"/>
      <c r="HB125" s="381"/>
      <c r="HC125" s="381"/>
      <c r="HD125" s="381"/>
      <c r="HE125" s="381"/>
      <c r="HF125" s="381"/>
      <c r="HG125" s="381"/>
      <c r="HH125" s="381"/>
      <c r="HI125" s="381"/>
      <c r="HJ125" s="381"/>
      <c r="HK125" s="381"/>
      <c r="HL125" s="381"/>
      <c r="HM125" s="381"/>
      <c r="HN125" s="381"/>
      <c r="HO125" s="381"/>
      <c r="HP125" s="381"/>
      <c r="HQ125" s="381"/>
      <c r="HR125" s="381"/>
      <c r="HS125" s="381"/>
      <c r="HT125" s="381"/>
      <c r="HU125" s="381"/>
      <c r="HV125" s="381"/>
      <c r="HW125" s="381"/>
      <c r="HX125" s="381"/>
      <c r="HY125" s="381"/>
      <c r="HZ125" s="381"/>
      <c r="IA125" s="381"/>
      <c r="IB125" s="381"/>
      <c r="IC125" s="381"/>
      <c r="ID125" s="381"/>
      <c r="IE125" s="381"/>
      <c r="IF125" s="381"/>
      <c r="IG125" s="381"/>
      <c r="IH125" s="381"/>
      <c r="II125" s="381"/>
      <c r="IJ125" s="381"/>
      <c r="IK125" s="381"/>
      <c r="IL125" s="381"/>
      <c r="IM125" s="381"/>
      <c r="IN125" s="381"/>
      <c r="IO125" s="381"/>
      <c r="IP125" s="381"/>
      <c r="IQ125" s="381"/>
      <c r="IR125" s="381"/>
      <c r="IS125" s="381"/>
      <c r="IT125" s="381"/>
      <c r="IU125" s="381"/>
      <c r="IV125" s="381"/>
      <c r="IW125" s="381"/>
      <c r="IX125" s="381"/>
      <c r="IY125" s="381"/>
      <c r="IZ125" s="381"/>
      <c r="JA125" s="381"/>
      <c r="JB125" s="381"/>
      <c r="JC125" s="381"/>
      <c r="JD125" s="381"/>
      <c r="JE125" s="381"/>
      <c r="JF125" s="381"/>
      <c r="JG125" s="381"/>
      <c r="JH125" s="381"/>
      <c r="JI125" s="381"/>
      <c r="JJ125" s="381"/>
      <c r="JK125" s="381"/>
      <c r="JL125" s="380"/>
      <c r="JM125" s="380"/>
      <c r="JN125" s="380"/>
      <c r="JO125" s="380"/>
      <c r="JP125" s="380"/>
      <c r="JQ125" s="380"/>
      <c r="JR125" s="380"/>
      <c r="JS125" s="380"/>
      <c r="JT125" s="380"/>
      <c r="JU125" s="380"/>
      <c r="JV125" s="380"/>
      <c r="JW125" s="380"/>
      <c r="JX125" s="380"/>
      <c r="JY125" s="380"/>
      <c r="JZ125" s="380"/>
      <c r="KA125" s="380"/>
      <c r="KB125" s="380"/>
      <c r="KC125" s="380"/>
      <c r="KD125" s="380"/>
      <c r="KE125" s="380"/>
      <c r="KF125" s="380"/>
      <c r="KG125" s="380"/>
    </row>
    <row r="126" spans="2:293" ht="40.35" customHeight="1">
      <c r="B126" s="381"/>
      <c r="C126" s="381"/>
      <c r="D126" s="381"/>
      <c r="E126" s="381"/>
      <c r="F126" s="381"/>
      <c r="G126" s="381"/>
      <c r="H126" s="381"/>
      <c r="I126" s="381"/>
      <c r="J126" s="381"/>
      <c r="K126" s="381"/>
      <c r="L126" s="381"/>
      <c r="M126" s="381"/>
      <c r="N126" s="381"/>
      <c r="O126" s="381"/>
      <c r="P126" s="381"/>
      <c r="Q126" s="381"/>
      <c r="R126" s="381"/>
      <c r="S126" s="381"/>
      <c r="T126" s="381"/>
      <c r="U126" s="381"/>
      <c r="V126" s="381"/>
      <c r="W126" s="381"/>
      <c r="X126" s="381"/>
      <c r="Y126" s="381"/>
      <c r="Z126" s="381"/>
      <c r="AA126" s="381"/>
      <c r="AB126" s="381"/>
      <c r="AC126" s="381"/>
      <c r="AD126" s="381"/>
      <c r="AE126" s="381"/>
      <c r="AF126" s="381"/>
      <c r="AG126" s="381"/>
      <c r="AH126" s="381"/>
      <c r="AI126" s="381"/>
      <c r="AJ126" s="381"/>
      <c r="AK126" s="381"/>
      <c r="AL126" s="381"/>
      <c r="AM126" s="381"/>
      <c r="AN126" s="381"/>
      <c r="AO126" s="381"/>
      <c r="AP126" s="381"/>
      <c r="AQ126" s="381"/>
      <c r="AR126" s="381"/>
      <c r="AS126" s="381"/>
      <c r="AT126" s="381"/>
      <c r="AU126" s="381"/>
      <c r="AV126" s="381"/>
      <c r="AW126" s="381"/>
      <c r="AX126" s="381"/>
      <c r="AY126" s="381"/>
      <c r="AZ126" s="381"/>
      <c r="BA126" s="381"/>
      <c r="BB126" s="381"/>
      <c r="BC126" s="381"/>
      <c r="BD126" s="381"/>
      <c r="BE126" s="381"/>
      <c r="BF126" s="381"/>
      <c r="BG126" s="381"/>
      <c r="BH126" s="381"/>
      <c r="BI126" s="381"/>
      <c r="BJ126" s="381"/>
      <c r="BK126" s="381"/>
      <c r="BL126" s="381"/>
      <c r="BM126" s="381"/>
      <c r="BN126" s="381"/>
      <c r="BO126" s="381"/>
      <c r="BP126" s="381"/>
      <c r="BQ126" s="381"/>
      <c r="BR126" s="381"/>
      <c r="BS126" s="381"/>
      <c r="BT126" s="381"/>
      <c r="BU126" s="381"/>
      <c r="BV126" s="381"/>
      <c r="BW126" s="381"/>
      <c r="BX126" s="381"/>
      <c r="BY126" s="381"/>
      <c r="BZ126" s="381"/>
      <c r="CA126" s="381"/>
      <c r="CB126" s="381"/>
      <c r="CC126" s="381"/>
      <c r="CD126" s="381"/>
      <c r="CE126" s="381"/>
      <c r="CF126" s="381"/>
      <c r="CG126" s="381"/>
      <c r="CH126" s="381"/>
      <c r="CI126" s="381"/>
      <c r="CJ126" s="381"/>
      <c r="CK126" s="381"/>
      <c r="CL126" s="381"/>
      <c r="CM126" s="381"/>
      <c r="CN126" s="381"/>
      <c r="CO126" s="381"/>
      <c r="CP126" s="381"/>
      <c r="CQ126" s="381"/>
      <c r="CR126" s="381"/>
      <c r="CS126" s="381"/>
      <c r="CT126" s="381"/>
      <c r="CU126" s="381"/>
      <c r="CV126" s="381"/>
      <c r="CW126" s="381"/>
      <c r="CX126" s="381"/>
      <c r="CY126" s="381"/>
      <c r="CZ126" s="381"/>
      <c r="DA126" s="381"/>
      <c r="DB126" s="381"/>
      <c r="DC126" s="381"/>
      <c r="DD126" s="381"/>
      <c r="DE126" s="381"/>
      <c r="DF126" s="381"/>
      <c r="DG126" s="381"/>
      <c r="DH126" s="381"/>
      <c r="DI126" s="381"/>
      <c r="DJ126" s="381"/>
      <c r="DK126" s="381"/>
      <c r="DL126" s="381"/>
      <c r="DM126" s="381"/>
      <c r="DN126" s="381"/>
      <c r="DO126" s="381"/>
      <c r="DP126" s="381"/>
      <c r="DQ126" s="381"/>
      <c r="DR126" s="381"/>
      <c r="DS126" s="381"/>
      <c r="DT126" s="381"/>
      <c r="DU126" s="381"/>
      <c r="DV126" s="381"/>
      <c r="DW126" s="381"/>
      <c r="DX126" s="381"/>
      <c r="DY126" s="381"/>
      <c r="DZ126" s="381"/>
      <c r="EA126" s="381"/>
      <c r="EB126" s="381"/>
      <c r="EC126" s="381"/>
      <c r="ED126" s="381"/>
      <c r="EE126" s="381"/>
      <c r="EF126" s="381"/>
      <c r="EG126" s="381"/>
      <c r="EH126" s="381"/>
      <c r="EI126" s="381"/>
      <c r="EJ126" s="381"/>
      <c r="EK126" s="381"/>
      <c r="EL126" s="381"/>
      <c r="EM126" s="381"/>
      <c r="EN126" s="381"/>
      <c r="EO126" s="381"/>
      <c r="EP126" s="381"/>
      <c r="EQ126" s="381"/>
      <c r="ER126" s="381"/>
      <c r="ES126" s="381"/>
      <c r="ET126" s="381"/>
      <c r="EU126" s="381"/>
      <c r="EV126" s="381"/>
      <c r="EW126" s="381"/>
      <c r="EX126" s="381"/>
      <c r="EY126" s="381"/>
      <c r="EZ126" s="381"/>
      <c r="FA126" s="381"/>
      <c r="FB126" s="381"/>
      <c r="FC126" s="381"/>
      <c r="FD126" s="381"/>
      <c r="FE126" s="381"/>
      <c r="FF126" s="381"/>
      <c r="FG126" s="381"/>
      <c r="FH126" s="381"/>
      <c r="FI126" s="381"/>
      <c r="FJ126" s="381"/>
      <c r="FK126" s="381"/>
      <c r="FL126" s="381"/>
      <c r="FM126" s="381"/>
      <c r="FN126" s="381"/>
      <c r="FO126" s="381"/>
      <c r="FP126" s="381"/>
      <c r="FQ126" s="381"/>
      <c r="FR126" s="381"/>
      <c r="FS126" s="381"/>
      <c r="FT126" s="381"/>
      <c r="FU126" s="381"/>
      <c r="FV126" s="381"/>
      <c r="FW126" s="381"/>
      <c r="FX126" s="381"/>
      <c r="FY126" s="381"/>
      <c r="FZ126" s="381"/>
      <c r="GA126" s="381"/>
      <c r="GB126" s="381"/>
      <c r="GC126" s="381"/>
      <c r="GD126" s="381"/>
      <c r="GE126" s="381"/>
      <c r="GF126" s="381"/>
      <c r="GG126" s="381"/>
      <c r="GH126" s="381"/>
      <c r="GI126" s="381"/>
      <c r="GJ126" s="381"/>
      <c r="GK126" s="381"/>
      <c r="GL126" s="381"/>
      <c r="GM126" s="381"/>
      <c r="GN126" s="381"/>
      <c r="GO126" s="381"/>
      <c r="GP126" s="381"/>
      <c r="GQ126" s="381"/>
      <c r="GR126" s="381"/>
      <c r="GS126" s="381"/>
      <c r="GT126" s="381"/>
      <c r="GU126" s="381"/>
      <c r="GV126" s="381"/>
      <c r="GW126" s="381"/>
      <c r="GX126" s="381"/>
      <c r="GY126" s="381"/>
      <c r="GZ126" s="381"/>
      <c r="HA126" s="381"/>
      <c r="HB126" s="381"/>
      <c r="HC126" s="381"/>
      <c r="HD126" s="381"/>
      <c r="HE126" s="381"/>
      <c r="HF126" s="381"/>
      <c r="HG126" s="381"/>
      <c r="HH126" s="381"/>
      <c r="HI126" s="381"/>
      <c r="HJ126" s="381"/>
      <c r="HK126" s="381"/>
      <c r="HL126" s="381"/>
      <c r="HM126" s="381"/>
      <c r="HN126" s="381"/>
      <c r="HO126" s="381"/>
      <c r="HP126" s="381"/>
      <c r="HQ126" s="381"/>
      <c r="HR126" s="381"/>
      <c r="HS126" s="381"/>
      <c r="HT126" s="381"/>
      <c r="HU126" s="381"/>
      <c r="HV126" s="381"/>
      <c r="HW126" s="381"/>
      <c r="HX126" s="381"/>
      <c r="HY126" s="381"/>
      <c r="HZ126" s="381"/>
      <c r="IA126" s="381"/>
      <c r="IB126" s="381"/>
      <c r="IC126" s="381"/>
      <c r="ID126" s="381"/>
      <c r="IE126" s="381"/>
      <c r="IF126" s="381"/>
      <c r="IG126" s="381"/>
      <c r="IH126" s="381"/>
      <c r="II126" s="381"/>
      <c r="IJ126" s="381"/>
      <c r="IK126" s="381"/>
      <c r="IL126" s="381"/>
      <c r="IM126" s="381"/>
      <c r="IN126" s="381"/>
      <c r="IO126" s="381"/>
      <c r="IP126" s="381"/>
      <c r="IQ126" s="381"/>
      <c r="IR126" s="381"/>
      <c r="IS126" s="381"/>
      <c r="IT126" s="381"/>
      <c r="IU126" s="381"/>
      <c r="IV126" s="381"/>
      <c r="IW126" s="381"/>
      <c r="IX126" s="381"/>
      <c r="IY126" s="381"/>
      <c r="IZ126" s="381"/>
      <c r="JA126" s="381"/>
      <c r="JB126" s="381"/>
      <c r="JC126" s="381"/>
      <c r="JD126" s="381"/>
      <c r="JE126" s="381"/>
      <c r="JF126" s="381"/>
      <c r="JG126" s="381"/>
      <c r="JH126" s="381"/>
      <c r="JI126" s="381"/>
      <c r="JJ126" s="381"/>
      <c r="JK126" s="381"/>
      <c r="JL126" s="380"/>
      <c r="JM126" s="380"/>
      <c r="JN126" s="380"/>
      <c r="JO126" s="380"/>
      <c r="JP126" s="380"/>
      <c r="JQ126" s="380"/>
      <c r="JR126" s="380"/>
      <c r="JS126" s="380"/>
      <c r="JT126" s="380"/>
      <c r="JU126" s="380"/>
      <c r="JV126" s="380"/>
      <c r="JW126" s="380"/>
      <c r="JX126" s="380"/>
      <c r="JY126" s="380"/>
      <c r="JZ126" s="380"/>
      <c r="KA126" s="380"/>
      <c r="KB126" s="380"/>
      <c r="KC126" s="380"/>
      <c r="KD126" s="380"/>
      <c r="KE126" s="380"/>
      <c r="KF126" s="380"/>
      <c r="KG126" s="380"/>
    </row>
    <row r="127" spans="2:293" ht="40.35" customHeight="1">
      <c r="B127" s="381"/>
      <c r="C127" s="381"/>
      <c r="D127" s="381"/>
      <c r="E127" s="381"/>
      <c r="F127" s="381"/>
      <c r="G127" s="381"/>
      <c r="H127" s="381"/>
      <c r="I127" s="381"/>
      <c r="J127" s="381"/>
      <c r="K127" s="381"/>
      <c r="L127" s="381"/>
      <c r="M127" s="381"/>
      <c r="N127" s="381"/>
      <c r="O127" s="381"/>
      <c r="P127" s="381"/>
      <c r="Q127" s="381"/>
      <c r="R127" s="381"/>
      <c r="S127" s="381"/>
      <c r="T127" s="381"/>
      <c r="U127" s="381"/>
      <c r="V127" s="381"/>
      <c r="W127" s="381"/>
      <c r="X127" s="381"/>
      <c r="Y127" s="381"/>
      <c r="Z127" s="381"/>
      <c r="AA127" s="381"/>
      <c r="AB127" s="381"/>
      <c r="AC127" s="381"/>
      <c r="AD127" s="381"/>
      <c r="AE127" s="381"/>
      <c r="AF127" s="381"/>
      <c r="AG127" s="381"/>
      <c r="AH127" s="381"/>
      <c r="AI127" s="381"/>
      <c r="AJ127" s="381"/>
      <c r="AK127" s="381"/>
      <c r="AL127" s="381"/>
      <c r="AM127" s="381"/>
      <c r="AN127" s="381"/>
      <c r="AO127" s="381"/>
      <c r="AP127" s="381"/>
      <c r="AQ127" s="381"/>
      <c r="AR127" s="381"/>
      <c r="AS127" s="381"/>
      <c r="AT127" s="381"/>
      <c r="AU127" s="381"/>
      <c r="AV127" s="381"/>
      <c r="AW127" s="381"/>
      <c r="AX127" s="381"/>
      <c r="AY127" s="381"/>
      <c r="AZ127" s="381"/>
      <c r="BA127" s="381"/>
      <c r="BB127" s="381"/>
      <c r="BC127" s="381"/>
      <c r="BD127" s="381"/>
      <c r="BE127" s="381"/>
      <c r="BF127" s="381"/>
      <c r="BG127" s="381"/>
      <c r="BH127" s="381"/>
      <c r="BI127" s="381"/>
      <c r="BJ127" s="381"/>
      <c r="BK127" s="381"/>
      <c r="BL127" s="381"/>
      <c r="BM127" s="381"/>
      <c r="BN127" s="381"/>
      <c r="BO127" s="381"/>
      <c r="BP127" s="381"/>
      <c r="BQ127" s="381"/>
      <c r="BR127" s="381"/>
      <c r="BS127" s="381"/>
      <c r="BT127" s="381"/>
      <c r="BU127" s="381"/>
      <c r="BV127" s="381"/>
      <c r="BW127" s="381"/>
      <c r="BX127" s="381"/>
      <c r="BY127" s="381"/>
      <c r="BZ127" s="381"/>
      <c r="CA127" s="381"/>
      <c r="CB127" s="381"/>
      <c r="CC127" s="381"/>
      <c r="CD127" s="381"/>
      <c r="CE127" s="381"/>
      <c r="CF127" s="381"/>
      <c r="CG127" s="381"/>
      <c r="CH127" s="381"/>
      <c r="CI127" s="381"/>
      <c r="CJ127" s="381"/>
      <c r="CK127" s="381"/>
      <c r="CL127" s="381"/>
      <c r="CM127" s="381"/>
      <c r="CN127" s="381"/>
      <c r="CO127" s="381"/>
      <c r="CP127" s="381"/>
      <c r="CQ127" s="381"/>
      <c r="CR127" s="381"/>
      <c r="CS127" s="381"/>
      <c r="CT127" s="381"/>
      <c r="CU127" s="381"/>
      <c r="CV127" s="381"/>
      <c r="CW127" s="381"/>
      <c r="CX127" s="381"/>
      <c r="CY127" s="381"/>
      <c r="CZ127" s="381"/>
      <c r="DA127" s="381"/>
      <c r="DB127" s="381"/>
      <c r="DC127" s="381"/>
      <c r="DD127" s="381"/>
      <c r="DE127" s="381"/>
      <c r="DF127" s="381"/>
      <c r="DG127" s="381"/>
      <c r="DH127" s="381"/>
      <c r="DI127" s="381"/>
      <c r="DJ127" s="381"/>
      <c r="DK127" s="381"/>
      <c r="DL127" s="381"/>
      <c r="DM127" s="381"/>
      <c r="DN127" s="381"/>
      <c r="DO127" s="381"/>
      <c r="DP127" s="381"/>
      <c r="DQ127" s="381"/>
      <c r="DR127" s="381"/>
      <c r="DS127" s="381"/>
      <c r="DT127" s="381"/>
      <c r="DU127" s="381"/>
      <c r="DV127" s="381"/>
      <c r="DW127" s="381"/>
      <c r="DX127" s="381"/>
      <c r="DY127" s="381"/>
      <c r="DZ127" s="381"/>
      <c r="EA127" s="381"/>
      <c r="EB127" s="381"/>
      <c r="EC127" s="381"/>
      <c r="ED127" s="381"/>
      <c r="EE127" s="381"/>
      <c r="EF127" s="381"/>
      <c r="EG127" s="381"/>
      <c r="EH127" s="381"/>
      <c r="EI127" s="381"/>
      <c r="EJ127" s="381"/>
      <c r="EK127" s="381"/>
      <c r="EL127" s="381"/>
      <c r="EM127" s="381"/>
      <c r="EN127" s="381"/>
      <c r="EO127" s="381"/>
      <c r="EP127" s="381"/>
      <c r="EQ127" s="381"/>
      <c r="ER127" s="381"/>
      <c r="ES127" s="381"/>
      <c r="ET127" s="381"/>
      <c r="EU127" s="381"/>
      <c r="EV127" s="381"/>
      <c r="EW127" s="381"/>
      <c r="EX127" s="381"/>
      <c r="EY127" s="381"/>
      <c r="EZ127" s="381"/>
      <c r="FA127" s="381"/>
      <c r="FB127" s="381"/>
      <c r="FC127" s="381"/>
      <c r="FD127" s="381"/>
      <c r="FE127" s="381"/>
      <c r="FF127" s="381"/>
      <c r="FG127" s="381"/>
      <c r="FH127" s="381"/>
      <c r="FI127" s="381"/>
      <c r="FJ127" s="381"/>
      <c r="FK127" s="381"/>
      <c r="FL127" s="381"/>
      <c r="FM127" s="381"/>
      <c r="FN127" s="381"/>
      <c r="FO127" s="381"/>
      <c r="FP127" s="381"/>
      <c r="FQ127" s="381"/>
      <c r="FR127" s="381"/>
      <c r="FS127" s="381"/>
      <c r="FT127" s="381"/>
      <c r="FU127" s="381"/>
      <c r="FV127" s="381"/>
      <c r="FW127" s="381"/>
      <c r="FX127" s="381"/>
      <c r="FY127" s="381"/>
      <c r="FZ127" s="381"/>
      <c r="GA127" s="381"/>
      <c r="GB127" s="381"/>
      <c r="GC127" s="381"/>
      <c r="GD127" s="381"/>
      <c r="GE127" s="381"/>
      <c r="GF127" s="381"/>
      <c r="GG127" s="381"/>
      <c r="GH127" s="381"/>
      <c r="GI127" s="381"/>
      <c r="GJ127" s="381"/>
      <c r="GK127" s="381"/>
      <c r="GL127" s="381"/>
      <c r="GM127" s="381"/>
      <c r="GN127" s="381"/>
      <c r="GO127" s="381"/>
      <c r="GP127" s="381"/>
      <c r="GQ127" s="381"/>
      <c r="GR127" s="381"/>
      <c r="GS127" s="381"/>
      <c r="GT127" s="381"/>
      <c r="GU127" s="381"/>
      <c r="GV127" s="381"/>
      <c r="GW127" s="381"/>
      <c r="GX127" s="381"/>
      <c r="GY127" s="381"/>
      <c r="GZ127" s="381"/>
      <c r="HA127" s="381"/>
      <c r="HB127" s="381"/>
      <c r="HC127" s="381"/>
      <c r="HD127" s="381"/>
      <c r="HE127" s="381"/>
      <c r="HF127" s="381"/>
      <c r="HG127" s="381"/>
      <c r="HH127" s="381"/>
      <c r="HI127" s="381"/>
      <c r="HJ127" s="381"/>
      <c r="HK127" s="381"/>
      <c r="HL127" s="381"/>
      <c r="HM127" s="381"/>
      <c r="HN127" s="381"/>
      <c r="HO127" s="381"/>
      <c r="HP127" s="381"/>
      <c r="HQ127" s="381"/>
      <c r="HR127" s="381"/>
      <c r="HS127" s="381"/>
      <c r="HT127" s="381"/>
      <c r="HU127" s="381"/>
      <c r="HV127" s="381"/>
      <c r="HW127" s="381"/>
      <c r="HX127" s="381"/>
      <c r="HY127" s="381"/>
      <c r="HZ127" s="381"/>
      <c r="IA127" s="381"/>
      <c r="IB127" s="381"/>
      <c r="IC127" s="381"/>
      <c r="ID127" s="381"/>
      <c r="IE127" s="381"/>
      <c r="IF127" s="381"/>
      <c r="IG127" s="381"/>
      <c r="IH127" s="381"/>
      <c r="II127" s="381"/>
      <c r="IJ127" s="381"/>
      <c r="IK127" s="381"/>
      <c r="IL127" s="381"/>
      <c r="IM127" s="381"/>
      <c r="IN127" s="381"/>
      <c r="IO127" s="381"/>
      <c r="IP127" s="381"/>
      <c r="IQ127" s="381"/>
      <c r="IR127" s="381"/>
      <c r="IS127" s="381"/>
      <c r="IT127" s="381"/>
      <c r="IU127" s="381"/>
      <c r="IV127" s="381"/>
      <c r="IW127" s="381"/>
      <c r="IX127" s="381"/>
      <c r="IY127" s="381"/>
      <c r="IZ127" s="381"/>
      <c r="JA127" s="381"/>
      <c r="JB127" s="381"/>
      <c r="JC127" s="381"/>
      <c r="JD127" s="381"/>
      <c r="JE127" s="381"/>
      <c r="JF127" s="381"/>
      <c r="JG127" s="381"/>
      <c r="JH127" s="381"/>
      <c r="JI127" s="381"/>
      <c r="JJ127" s="381"/>
      <c r="JK127" s="381"/>
      <c r="JL127" s="380"/>
      <c r="JM127" s="380"/>
      <c r="JN127" s="380"/>
      <c r="JO127" s="380"/>
      <c r="JP127" s="380"/>
      <c r="JQ127" s="380"/>
      <c r="JR127" s="380"/>
      <c r="JS127" s="380"/>
      <c r="JT127" s="380"/>
      <c r="JU127" s="380"/>
      <c r="JV127" s="380"/>
      <c r="JW127" s="380"/>
      <c r="JX127" s="380"/>
      <c r="JY127" s="380"/>
      <c r="JZ127" s="380"/>
      <c r="KA127" s="380"/>
      <c r="KB127" s="380"/>
      <c r="KC127" s="380"/>
      <c r="KD127" s="380"/>
      <c r="KE127" s="380"/>
      <c r="KF127" s="380"/>
      <c r="KG127" s="380"/>
    </row>
    <row r="128" spans="2:293" ht="40.35" customHeight="1">
      <c r="B128" s="381"/>
      <c r="C128" s="381"/>
      <c r="D128" s="381"/>
      <c r="E128" s="381"/>
      <c r="F128" s="381"/>
      <c r="G128" s="381"/>
      <c r="H128" s="381"/>
      <c r="I128" s="381"/>
      <c r="J128" s="381"/>
      <c r="K128" s="381"/>
      <c r="L128" s="381"/>
      <c r="M128" s="381"/>
      <c r="N128" s="381"/>
      <c r="O128" s="381"/>
      <c r="P128" s="381"/>
      <c r="Q128" s="381"/>
      <c r="R128" s="381"/>
      <c r="S128" s="381"/>
      <c r="T128" s="381"/>
      <c r="U128" s="381"/>
      <c r="V128" s="381"/>
      <c r="W128" s="381"/>
      <c r="X128" s="381"/>
      <c r="Y128" s="381"/>
      <c r="Z128" s="381"/>
      <c r="AA128" s="381"/>
      <c r="AB128" s="381"/>
      <c r="AC128" s="381"/>
      <c r="AD128" s="381"/>
      <c r="AE128" s="381"/>
      <c r="AF128" s="381"/>
      <c r="AG128" s="381"/>
      <c r="AH128" s="381"/>
      <c r="AI128" s="381"/>
      <c r="AJ128" s="381"/>
      <c r="AK128" s="381"/>
      <c r="AL128" s="381"/>
      <c r="AM128" s="381"/>
      <c r="AN128" s="381"/>
      <c r="AO128" s="381"/>
      <c r="AP128" s="381"/>
      <c r="AQ128" s="381"/>
      <c r="AR128" s="381"/>
      <c r="AS128" s="381"/>
      <c r="AT128" s="381"/>
      <c r="AU128" s="381"/>
      <c r="AV128" s="381"/>
      <c r="AW128" s="381"/>
      <c r="AX128" s="381"/>
      <c r="AY128" s="381"/>
      <c r="AZ128" s="381"/>
      <c r="BA128" s="381"/>
      <c r="BB128" s="381"/>
      <c r="BC128" s="381"/>
      <c r="BD128" s="381"/>
      <c r="BE128" s="381"/>
      <c r="BF128" s="381"/>
      <c r="BG128" s="381"/>
      <c r="BH128" s="381"/>
      <c r="BI128" s="381"/>
      <c r="BJ128" s="381"/>
      <c r="BK128" s="381"/>
      <c r="BL128" s="381"/>
      <c r="BM128" s="381"/>
      <c r="BN128" s="381"/>
      <c r="BO128" s="381"/>
      <c r="BP128" s="381"/>
      <c r="BQ128" s="381"/>
      <c r="BR128" s="381"/>
      <c r="BS128" s="381"/>
      <c r="BT128" s="381"/>
      <c r="BU128" s="381"/>
      <c r="BV128" s="381"/>
      <c r="BW128" s="381"/>
      <c r="BX128" s="381"/>
      <c r="BY128" s="381"/>
      <c r="BZ128" s="381"/>
      <c r="CA128" s="381"/>
      <c r="CB128" s="381"/>
      <c r="CC128" s="381"/>
      <c r="CD128" s="381"/>
      <c r="CE128" s="381"/>
      <c r="CF128" s="381"/>
      <c r="CG128" s="381"/>
      <c r="CH128" s="381"/>
      <c r="CI128" s="381"/>
      <c r="CJ128" s="381"/>
      <c r="CK128" s="381"/>
      <c r="CL128" s="381"/>
      <c r="CM128" s="381"/>
      <c r="CN128" s="381"/>
      <c r="CO128" s="381"/>
      <c r="CP128" s="381"/>
      <c r="CQ128" s="381"/>
      <c r="CR128" s="381"/>
      <c r="CS128" s="381"/>
      <c r="CT128" s="381"/>
      <c r="CU128" s="381"/>
      <c r="CV128" s="381"/>
      <c r="CW128" s="381"/>
      <c r="CX128" s="381"/>
      <c r="CY128" s="381"/>
      <c r="CZ128" s="381"/>
      <c r="DA128" s="381"/>
      <c r="DB128" s="381"/>
      <c r="DC128" s="381"/>
      <c r="DD128" s="381"/>
      <c r="DE128" s="381"/>
      <c r="DF128" s="381"/>
      <c r="DG128" s="381"/>
      <c r="DH128" s="381"/>
      <c r="DI128" s="381"/>
      <c r="DJ128" s="381"/>
      <c r="DK128" s="381"/>
      <c r="DL128" s="381"/>
      <c r="DM128" s="381"/>
      <c r="DN128" s="381"/>
      <c r="DO128" s="381"/>
      <c r="DP128" s="381"/>
      <c r="DQ128" s="381"/>
      <c r="DR128" s="381"/>
      <c r="DS128" s="381"/>
      <c r="DT128" s="381"/>
      <c r="DU128" s="381"/>
      <c r="DV128" s="381"/>
      <c r="DW128" s="381"/>
      <c r="DX128" s="381"/>
      <c r="DY128" s="381"/>
      <c r="DZ128" s="381"/>
      <c r="EA128" s="381"/>
      <c r="EB128" s="381"/>
      <c r="EC128" s="381"/>
      <c r="ED128" s="381"/>
      <c r="EE128" s="381"/>
      <c r="EF128" s="381"/>
      <c r="EG128" s="381"/>
      <c r="EH128" s="381"/>
      <c r="EI128" s="381"/>
      <c r="EJ128" s="381"/>
      <c r="EK128" s="381"/>
      <c r="EL128" s="381"/>
      <c r="EM128" s="381"/>
      <c r="EN128" s="381"/>
      <c r="EO128" s="381"/>
      <c r="EP128" s="381"/>
      <c r="EQ128" s="381"/>
      <c r="ER128" s="381"/>
      <c r="ES128" s="381"/>
      <c r="ET128" s="381"/>
      <c r="EU128" s="381"/>
      <c r="EV128" s="381"/>
      <c r="EW128" s="381"/>
      <c r="EX128" s="381"/>
      <c r="EY128" s="381"/>
      <c r="EZ128" s="381"/>
      <c r="FA128" s="381"/>
      <c r="FB128" s="381"/>
      <c r="FC128" s="381"/>
      <c r="FD128" s="381"/>
      <c r="FE128" s="381"/>
      <c r="FF128" s="381"/>
      <c r="FG128" s="381"/>
      <c r="FH128" s="381"/>
      <c r="FI128" s="381"/>
      <c r="FJ128" s="381"/>
      <c r="FK128" s="381"/>
      <c r="FL128" s="381"/>
      <c r="FM128" s="381"/>
      <c r="FN128" s="381"/>
      <c r="FO128" s="381"/>
      <c r="FP128" s="381"/>
      <c r="FQ128" s="381"/>
      <c r="FR128" s="381"/>
      <c r="FS128" s="381"/>
      <c r="FT128" s="381"/>
      <c r="FU128" s="381"/>
      <c r="FV128" s="381"/>
      <c r="FW128" s="381"/>
      <c r="FX128" s="381"/>
      <c r="FY128" s="381"/>
      <c r="FZ128" s="381"/>
      <c r="GA128" s="381"/>
      <c r="GB128" s="381"/>
      <c r="GC128" s="381"/>
      <c r="GD128" s="381"/>
      <c r="GE128" s="381"/>
      <c r="GF128" s="381"/>
      <c r="GG128" s="381"/>
      <c r="GH128" s="381"/>
      <c r="GI128" s="381"/>
      <c r="GJ128" s="381"/>
      <c r="GK128" s="381"/>
      <c r="GL128" s="381"/>
      <c r="GM128" s="381"/>
      <c r="GN128" s="381"/>
      <c r="GO128" s="381"/>
      <c r="GP128" s="381"/>
      <c r="GQ128" s="381"/>
      <c r="GR128" s="381"/>
      <c r="GS128" s="381"/>
      <c r="GT128" s="381"/>
      <c r="GU128" s="381"/>
      <c r="GV128" s="381"/>
      <c r="GW128" s="381"/>
      <c r="GX128" s="381"/>
      <c r="GY128" s="381"/>
      <c r="GZ128" s="381"/>
      <c r="HA128" s="381"/>
      <c r="HB128" s="381"/>
      <c r="HC128" s="381"/>
      <c r="HD128" s="381"/>
      <c r="HE128" s="381"/>
      <c r="HF128" s="381"/>
      <c r="HG128" s="381"/>
      <c r="HH128" s="381"/>
      <c r="HI128" s="381"/>
      <c r="HJ128" s="381"/>
      <c r="HK128" s="381"/>
      <c r="HL128" s="381"/>
      <c r="HM128" s="381"/>
      <c r="HN128" s="381"/>
      <c r="HO128" s="381"/>
      <c r="HP128" s="381"/>
      <c r="HQ128" s="381"/>
      <c r="HR128" s="381"/>
      <c r="HS128" s="381"/>
      <c r="HT128" s="381"/>
      <c r="HU128" s="381"/>
      <c r="HV128" s="381"/>
      <c r="HW128" s="381"/>
      <c r="HX128" s="381"/>
      <c r="HY128" s="381"/>
      <c r="HZ128" s="381"/>
      <c r="IA128" s="381"/>
      <c r="IB128" s="381"/>
      <c r="IC128" s="381"/>
      <c r="ID128" s="381"/>
      <c r="IE128" s="381"/>
      <c r="IF128" s="381"/>
      <c r="IG128" s="381"/>
      <c r="IH128" s="381"/>
      <c r="II128" s="381"/>
      <c r="IJ128" s="381"/>
      <c r="IK128" s="381"/>
      <c r="IL128" s="381"/>
      <c r="IM128" s="381"/>
      <c r="IN128" s="381"/>
      <c r="IO128" s="381"/>
      <c r="IP128" s="381"/>
      <c r="IQ128" s="381"/>
      <c r="IR128" s="381"/>
      <c r="IS128" s="381"/>
      <c r="IT128" s="381"/>
      <c r="IU128" s="381"/>
      <c r="IV128" s="381"/>
      <c r="IW128" s="381"/>
      <c r="IX128" s="381"/>
      <c r="IY128" s="381"/>
      <c r="IZ128" s="381"/>
      <c r="JA128" s="381"/>
      <c r="JB128" s="381"/>
      <c r="JC128" s="381"/>
      <c r="JD128" s="381"/>
      <c r="JE128" s="381"/>
      <c r="JF128" s="381"/>
      <c r="JG128" s="381"/>
      <c r="JH128" s="381"/>
      <c r="JI128" s="381"/>
      <c r="JJ128" s="381"/>
      <c r="JK128" s="381"/>
      <c r="JL128" s="380"/>
      <c r="JM128" s="380"/>
      <c r="JN128" s="380"/>
      <c r="JO128" s="380"/>
      <c r="JP128" s="380"/>
      <c r="JQ128" s="380"/>
      <c r="JR128" s="380"/>
      <c r="JS128" s="380"/>
      <c r="JT128" s="380"/>
      <c r="JU128" s="380"/>
      <c r="JV128" s="380"/>
      <c r="JW128" s="380"/>
      <c r="JX128" s="380"/>
      <c r="JY128" s="380"/>
      <c r="JZ128" s="380"/>
      <c r="KA128" s="380"/>
      <c r="KB128" s="380"/>
      <c r="KC128" s="380"/>
      <c r="KD128" s="380"/>
      <c r="KE128" s="380"/>
      <c r="KF128" s="380"/>
      <c r="KG128" s="380"/>
    </row>
    <row r="129" spans="2:293" ht="40.35" customHeight="1">
      <c r="B129" s="381"/>
      <c r="C129" s="381"/>
      <c r="D129" s="381"/>
      <c r="E129" s="381"/>
      <c r="F129" s="381"/>
      <c r="G129" s="381"/>
      <c r="H129" s="381"/>
      <c r="I129" s="381"/>
      <c r="J129" s="381"/>
      <c r="K129" s="381"/>
      <c r="L129" s="381"/>
      <c r="M129" s="381"/>
      <c r="N129" s="381"/>
      <c r="O129" s="381"/>
      <c r="P129" s="381"/>
      <c r="Q129" s="381"/>
      <c r="R129" s="381"/>
      <c r="S129" s="381"/>
      <c r="T129" s="381"/>
      <c r="U129" s="381"/>
      <c r="V129" s="381"/>
      <c r="W129" s="381"/>
      <c r="X129" s="381"/>
      <c r="Y129" s="381"/>
      <c r="Z129" s="381"/>
      <c r="AA129" s="381"/>
      <c r="AB129" s="381"/>
      <c r="AC129" s="381"/>
      <c r="AD129" s="381"/>
      <c r="AE129" s="381"/>
      <c r="AF129" s="381"/>
      <c r="AG129" s="381"/>
      <c r="AH129" s="381"/>
      <c r="AI129" s="381"/>
      <c r="AJ129" s="381"/>
      <c r="AK129" s="381"/>
      <c r="AL129" s="381"/>
      <c r="AM129" s="381"/>
      <c r="AN129" s="381"/>
      <c r="AO129" s="381"/>
      <c r="AP129" s="381"/>
      <c r="AQ129" s="381"/>
      <c r="AR129" s="381"/>
      <c r="AS129" s="381"/>
      <c r="AT129" s="381"/>
      <c r="AU129" s="381"/>
      <c r="AV129" s="381"/>
      <c r="AW129" s="381"/>
      <c r="AX129" s="381"/>
      <c r="AY129" s="381"/>
      <c r="AZ129" s="381"/>
      <c r="BA129" s="381"/>
      <c r="BB129" s="381"/>
      <c r="BC129" s="381"/>
      <c r="BD129" s="381"/>
      <c r="BE129" s="381"/>
      <c r="BF129" s="381"/>
      <c r="BG129" s="381"/>
      <c r="BH129" s="381"/>
      <c r="BI129" s="381"/>
      <c r="BJ129" s="381"/>
      <c r="BK129" s="381"/>
      <c r="BL129" s="381"/>
      <c r="BM129" s="381"/>
      <c r="BN129" s="381"/>
      <c r="BO129" s="381"/>
      <c r="BP129" s="381"/>
      <c r="BQ129" s="381"/>
      <c r="BR129" s="381"/>
      <c r="BS129" s="381"/>
      <c r="BT129" s="381"/>
      <c r="BU129" s="381"/>
      <c r="BV129" s="381"/>
      <c r="BW129" s="381"/>
      <c r="BX129" s="381"/>
      <c r="BY129" s="381"/>
      <c r="BZ129" s="381"/>
      <c r="CA129" s="381"/>
      <c r="CB129" s="381"/>
      <c r="CC129" s="381"/>
      <c r="CD129" s="381"/>
      <c r="CE129" s="381"/>
      <c r="CF129" s="381"/>
      <c r="CG129" s="381"/>
      <c r="CH129" s="381"/>
      <c r="CI129" s="381"/>
      <c r="CJ129" s="381"/>
      <c r="CK129" s="381"/>
      <c r="CL129" s="381"/>
      <c r="CM129" s="381"/>
      <c r="CN129" s="381"/>
      <c r="CO129" s="381"/>
      <c r="CP129" s="381"/>
      <c r="CQ129" s="381"/>
      <c r="CR129" s="381"/>
      <c r="CS129" s="381"/>
      <c r="CT129" s="381"/>
      <c r="CU129" s="381"/>
      <c r="CV129" s="381"/>
      <c r="CW129" s="381"/>
      <c r="CX129" s="381"/>
      <c r="CY129" s="381"/>
      <c r="CZ129" s="381"/>
      <c r="DA129" s="381"/>
      <c r="DB129" s="381"/>
      <c r="DC129" s="381"/>
      <c r="DD129" s="381"/>
      <c r="DE129" s="381"/>
      <c r="DF129" s="381"/>
      <c r="DG129" s="381"/>
      <c r="DH129" s="381"/>
      <c r="DI129" s="381"/>
      <c r="DJ129" s="381"/>
      <c r="DK129" s="381"/>
      <c r="DL129" s="381"/>
      <c r="DM129" s="381"/>
      <c r="DN129" s="381"/>
      <c r="DO129" s="381"/>
      <c r="DP129" s="381"/>
      <c r="DQ129" s="381"/>
      <c r="DR129" s="381"/>
      <c r="DS129" s="381"/>
      <c r="DT129" s="381"/>
      <c r="DU129" s="381"/>
      <c r="DV129" s="381"/>
      <c r="DW129" s="381"/>
      <c r="DX129" s="381"/>
      <c r="DY129" s="381"/>
      <c r="DZ129" s="381"/>
      <c r="EA129" s="381"/>
      <c r="EB129" s="381"/>
      <c r="EC129" s="381"/>
      <c r="ED129" s="381"/>
      <c r="EE129" s="381"/>
      <c r="EF129" s="381"/>
      <c r="EG129" s="381"/>
      <c r="EH129" s="381"/>
      <c r="EI129" s="381"/>
      <c r="EJ129" s="381"/>
      <c r="EK129" s="381"/>
      <c r="EL129" s="381"/>
      <c r="EM129" s="381"/>
      <c r="EN129" s="381"/>
      <c r="EO129" s="381"/>
      <c r="EP129" s="381"/>
      <c r="EQ129" s="381"/>
      <c r="ER129" s="381"/>
      <c r="ES129" s="381"/>
      <c r="ET129" s="381"/>
      <c r="EU129" s="381"/>
      <c r="EV129" s="381"/>
      <c r="EW129" s="381"/>
      <c r="EX129" s="381"/>
      <c r="EY129" s="381"/>
      <c r="EZ129" s="381"/>
      <c r="FA129" s="381"/>
      <c r="FB129" s="381"/>
      <c r="FC129" s="381"/>
      <c r="FD129" s="381"/>
      <c r="FE129" s="381"/>
      <c r="FF129" s="381"/>
      <c r="FG129" s="381"/>
      <c r="FH129" s="381"/>
      <c r="FI129" s="381"/>
      <c r="FJ129" s="381"/>
      <c r="FK129" s="381"/>
      <c r="FL129" s="381"/>
      <c r="FM129" s="381"/>
      <c r="FN129" s="381"/>
      <c r="FO129" s="381"/>
      <c r="FP129" s="381"/>
      <c r="FQ129" s="381"/>
      <c r="FR129" s="381"/>
      <c r="FS129" s="381"/>
      <c r="FT129" s="381"/>
      <c r="FU129" s="381"/>
      <c r="FV129" s="381"/>
      <c r="FW129" s="381"/>
      <c r="FX129" s="381"/>
      <c r="FY129" s="381"/>
      <c r="FZ129" s="381"/>
      <c r="GA129" s="381"/>
      <c r="GB129" s="381"/>
      <c r="GC129" s="381"/>
      <c r="GD129" s="381"/>
      <c r="GE129" s="381"/>
      <c r="GF129" s="381"/>
      <c r="GG129" s="381"/>
      <c r="GH129" s="381"/>
      <c r="GI129" s="381"/>
      <c r="GJ129" s="381"/>
      <c r="GK129" s="381"/>
      <c r="GL129" s="381"/>
      <c r="GM129" s="381"/>
      <c r="GN129" s="381"/>
      <c r="GO129" s="381"/>
      <c r="GP129" s="381"/>
      <c r="GQ129" s="381"/>
      <c r="GR129" s="381"/>
      <c r="GS129" s="381"/>
      <c r="GT129" s="381"/>
      <c r="GU129" s="381"/>
      <c r="GV129" s="381"/>
      <c r="GW129" s="381"/>
      <c r="GX129" s="381"/>
      <c r="GY129" s="381"/>
      <c r="GZ129" s="381"/>
      <c r="HA129" s="381"/>
      <c r="HB129" s="381"/>
      <c r="HC129" s="381"/>
      <c r="HD129" s="381"/>
      <c r="HE129" s="381"/>
      <c r="HF129" s="381"/>
      <c r="HG129" s="381"/>
      <c r="HH129" s="381"/>
      <c r="HI129" s="381"/>
      <c r="HJ129" s="381"/>
      <c r="HK129" s="381"/>
      <c r="HL129" s="381"/>
      <c r="HM129" s="381"/>
      <c r="HN129" s="381"/>
      <c r="HO129" s="381"/>
      <c r="HP129" s="381"/>
      <c r="HQ129" s="381"/>
      <c r="HR129" s="381"/>
      <c r="HS129" s="381"/>
      <c r="HT129" s="381"/>
      <c r="HU129" s="381"/>
      <c r="HV129" s="381"/>
      <c r="HW129" s="381"/>
      <c r="HX129" s="381"/>
      <c r="HY129" s="381"/>
      <c r="HZ129" s="381"/>
      <c r="IA129" s="381"/>
      <c r="IB129" s="381"/>
      <c r="IC129" s="381"/>
      <c r="ID129" s="381"/>
      <c r="IE129" s="381"/>
      <c r="IF129" s="381"/>
      <c r="IG129" s="381"/>
      <c r="IH129" s="381"/>
      <c r="II129" s="381"/>
      <c r="IJ129" s="381"/>
      <c r="IK129" s="381"/>
      <c r="IL129" s="381"/>
      <c r="IM129" s="381"/>
      <c r="IN129" s="381"/>
      <c r="IO129" s="381"/>
      <c r="IP129" s="381"/>
      <c r="IQ129" s="381"/>
      <c r="IR129" s="381"/>
      <c r="IS129" s="381"/>
      <c r="IT129" s="381"/>
      <c r="IU129" s="381"/>
      <c r="IV129" s="381"/>
      <c r="IW129" s="381"/>
      <c r="IX129" s="381"/>
      <c r="IY129" s="381"/>
      <c r="IZ129" s="381"/>
      <c r="JA129" s="381"/>
      <c r="JB129" s="381"/>
      <c r="JC129" s="381"/>
      <c r="JD129" s="381"/>
      <c r="JE129" s="381"/>
      <c r="JF129" s="381"/>
      <c r="JG129" s="381"/>
      <c r="JH129" s="381"/>
      <c r="JI129" s="381"/>
      <c r="JJ129" s="381"/>
      <c r="JK129" s="381"/>
      <c r="JL129" s="380"/>
      <c r="JM129" s="380"/>
      <c r="JN129" s="380"/>
      <c r="JO129" s="380"/>
      <c r="JP129" s="380"/>
      <c r="JQ129" s="380"/>
      <c r="JR129" s="380"/>
      <c r="JS129" s="380"/>
      <c r="JT129" s="380"/>
      <c r="JU129" s="380"/>
      <c r="JV129" s="380"/>
      <c r="JW129" s="380"/>
      <c r="JX129" s="380"/>
      <c r="JY129" s="380"/>
      <c r="JZ129" s="380"/>
      <c r="KA129" s="380"/>
      <c r="KB129" s="380"/>
      <c r="KC129" s="380"/>
      <c r="KD129" s="380"/>
      <c r="KE129" s="380"/>
      <c r="KF129" s="380"/>
      <c r="KG129" s="380"/>
    </row>
    <row r="130" spans="2:293" ht="40.35" customHeight="1">
      <c r="B130" s="381"/>
      <c r="C130" s="381"/>
      <c r="D130" s="381"/>
      <c r="E130" s="381"/>
      <c r="F130" s="381"/>
      <c r="G130" s="381"/>
      <c r="H130" s="381"/>
      <c r="I130" s="381"/>
      <c r="J130" s="381"/>
      <c r="K130" s="381"/>
      <c r="L130" s="381"/>
      <c r="M130" s="381"/>
      <c r="N130" s="381"/>
      <c r="O130" s="381"/>
      <c r="P130" s="381"/>
      <c r="Q130" s="381"/>
      <c r="R130" s="381"/>
      <c r="S130" s="381"/>
      <c r="T130" s="381"/>
      <c r="U130" s="381"/>
      <c r="V130" s="381"/>
      <c r="W130" s="381"/>
      <c r="X130" s="381"/>
      <c r="Y130" s="381"/>
      <c r="Z130" s="381"/>
      <c r="AA130" s="381"/>
      <c r="AB130" s="381"/>
      <c r="AC130" s="381"/>
      <c r="AD130" s="381"/>
      <c r="AE130" s="381"/>
      <c r="AF130" s="381"/>
      <c r="AG130" s="381"/>
      <c r="AH130" s="381"/>
      <c r="AI130" s="381"/>
      <c r="AJ130" s="381"/>
      <c r="AK130" s="381"/>
      <c r="AL130" s="381"/>
      <c r="AM130" s="381"/>
      <c r="AN130" s="381"/>
      <c r="AO130" s="381"/>
      <c r="AP130" s="381"/>
      <c r="AQ130" s="381"/>
      <c r="AR130" s="381"/>
      <c r="AS130" s="381"/>
      <c r="AT130" s="381"/>
      <c r="AU130" s="381"/>
      <c r="AV130" s="381"/>
      <c r="AW130" s="381"/>
      <c r="AX130" s="381"/>
      <c r="AY130" s="381"/>
      <c r="AZ130" s="381"/>
      <c r="BA130" s="381"/>
      <c r="BB130" s="381"/>
      <c r="BC130" s="381"/>
      <c r="BD130" s="381"/>
      <c r="BE130" s="381"/>
      <c r="BF130" s="381"/>
      <c r="BG130" s="381"/>
      <c r="BH130" s="381"/>
      <c r="BI130" s="381"/>
      <c r="BJ130" s="381"/>
      <c r="BK130" s="381"/>
      <c r="BL130" s="381"/>
      <c r="BM130" s="381"/>
      <c r="BN130" s="381"/>
      <c r="BO130" s="381"/>
      <c r="BP130" s="381"/>
      <c r="BQ130" s="381"/>
      <c r="BR130" s="381"/>
      <c r="BS130" s="381"/>
      <c r="BT130" s="381"/>
      <c r="BU130" s="381"/>
      <c r="BV130" s="381"/>
      <c r="BW130" s="381"/>
      <c r="BX130" s="381"/>
      <c r="BY130" s="381"/>
      <c r="BZ130" s="381"/>
      <c r="CA130" s="381"/>
      <c r="CB130" s="381"/>
      <c r="CC130" s="381"/>
      <c r="CD130" s="381"/>
      <c r="CE130" s="381"/>
      <c r="CF130" s="381"/>
      <c r="CG130" s="381"/>
      <c r="CH130" s="381"/>
      <c r="CI130" s="381"/>
      <c r="CJ130" s="381"/>
      <c r="CK130" s="381"/>
      <c r="CL130" s="381"/>
      <c r="CM130" s="381"/>
      <c r="CN130" s="381"/>
      <c r="CO130" s="381"/>
      <c r="CP130" s="381"/>
      <c r="CQ130" s="381"/>
      <c r="CR130" s="381"/>
      <c r="CS130" s="381"/>
      <c r="CT130" s="381"/>
      <c r="CU130" s="381"/>
      <c r="CV130" s="381"/>
      <c r="CW130" s="381"/>
      <c r="CX130" s="381"/>
      <c r="CY130" s="381"/>
      <c r="CZ130" s="381"/>
      <c r="DA130" s="381"/>
      <c r="DB130" s="381"/>
      <c r="DC130" s="381"/>
      <c r="DD130" s="381"/>
      <c r="DE130" s="381"/>
      <c r="DF130" s="381"/>
      <c r="DG130" s="381"/>
      <c r="DH130" s="381"/>
      <c r="DI130" s="381"/>
      <c r="DJ130" s="381"/>
      <c r="DK130" s="381"/>
      <c r="DL130" s="381"/>
      <c r="DM130" s="381"/>
      <c r="DN130" s="381"/>
      <c r="DO130" s="381"/>
      <c r="DP130" s="381"/>
      <c r="DQ130" s="381"/>
      <c r="DR130" s="381"/>
      <c r="DS130" s="381"/>
      <c r="DT130" s="381"/>
      <c r="DU130" s="381"/>
      <c r="DV130" s="381"/>
      <c r="DW130" s="381"/>
      <c r="DX130" s="381"/>
      <c r="DY130" s="381"/>
      <c r="DZ130" s="381"/>
      <c r="EA130" s="381"/>
      <c r="EB130" s="381"/>
      <c r="EC130" s="381"/>
      <c r="ED130" s="381"/>
      <c r="EE130" s="381"/>
      <c r="EF130" s="381"/>
      <c r="EG130" s="381"/>
      <c r="EH130" s="381"/>
      <c r="EI130" s="381"/>
      <c r="EJ130" s="381"/>
      <c r="EK130" s="381"/>
      <c r="EL130" s="381"/>
      <c r="EM130" s="381"/>
      <c r="EN130" s="381"/>
      <c r="EO130" s="381"/>
      <c r="EP130" s="381"/>
      <c r="EQ130" s="381"/>
      <c r="ER130" s="381"/>
      <c r="ES130" s="381"/>
      <c r="ET130" s="381"/>
      <c r="EU130" s="381"/>
      <c r="EV130" s="381"/>
      <c r="EW130" s="381"/>
      <c r="EX130" s="381"/>
      <c r="EY130" s="381"/>
      <c r="EZ130" s="381"/>
      <c r="FA130" s="381"/>
      <c r="FB130" s="381"/>
      <c r="FC130" s="381"/>
      <c r="FD130" s="381"/>
      <c r="FE130" s="381"/>
      <c r="FF130" s="381"/>
      <c r="FG130" s="381"/>
      <c r="FH130" s="381"/>
      <c r="FI130" s="381"/>
      <c r="FJ130" s="381"/>
      <c r="FK130" s="381"/>
      <c r="FL130" s="381"/>
      <c r="FM130" s="381"/>
      <c r="FN130" s="381"/>
      <c r="FO130" s="381"/>
      <c r="FP130" s="381"/>
      <c r="FQ130" s="381"/>
      <c r="FR130" s="381"/>
      <c r="FS130" s="381"/>
      <c r="FT130" s="381"/>
      <c r="FU130" s="381"/>
      <c r="FV130" s="381"/>
      <c r="FW130" s="381"/>
      <c r="FX130" s="381"/>
      <c r="FY130" s="381"/>
      <c r="FZ130" s="381"/>
      <c r="GA130" s="381"/>
      <c r="GB130" s="381"/>
      <c r="GC130" s="381"/>
      <c r="GD130" s="381"/>
      <c r="GE130" s="381"/>
      <c r="GF130" s="381"/>
      <c r="GG130" s="381"/>
      <c r="GH130" s="381"/>
      <c r="GI130" s="381"/>
      <c r="GJ130" s="381"/>
      <c r="GK130" s="381"/>
      <c r="GL130" s="381"/>
      <c r="GM130" s="381"/>
      <c r="GN130" s="381"/>
      <c r="GO130" s="381"/>
      <c r="GP130" s="381"/>
      <c r="GQ130" s="381"/>
      <c r="GR130" s="381"/>
      <c r="GS130" s="381"/>
      <c r="GT130" s="381"/>
      <c r="GU130" s="381"/>
      <c r="GV130" s="381"/>
      <c r="GW130" s="381"/>
      <c r="GX130" s="381"/>
      <c r="GY130" s="381"/>
      <c r="GZ130" s="381"/>
      <c r="HA130" s="381"/>
      <c r="HB130" s="381"/>
      <c r="HC130" s="381"/>
      <c r="HD130" s="381"/>
      <c r="HE130" s="381"/>
      <c r="HF130" s="381"/>
      <c r="HG130" s="381"/>
      <c r="HH130" s="381"/>
      <c r="HI130" s="381"/>
      <c r="HJ130" s="381"/>
      <c r="HK130" s="381"/>
      <c r="HL130" s="381"/>
      <c r="HM130" s="381"/>
      <c r="HN130" s="381"/>
      <c r="HO130" s="381"/>
      <c r="HP130" s="381"/>
      <c r="HQ130" s="381"/>
      <c r="HR130" s="381"/>
      <c r="HS130" s="381"/>
      <c r="HT130" s="381"/>
      <c r="HU130" s="381"/>
      <c r="HV130" s="381"/>
      <c r="HW130" s="381"/>
      <c r="HX130" s="381"/>
      <c r="HY130" s="381"/>
      <c r="HZ130" s="381"/>
      <c r="IA130" s="381"/>
      <c r="IB130" s="381"/>
      <c r="IC130" s="381"/>
      <c r="ID130" s="381"/>
      <c r="IE130" s="381"/>
      <c r="IF130" s="381"/>
      <c r="IG130" s="381"/>
      <c r="IH130" s="381"/>
      <c r="II130" s="381"/>
      <c r="IJ130" s="381"/>
      <c r="IK130" s="381"/>
      <c r="IL130" s="381"/>
      <c r="IM130" s="381"/>
      <c r="IN130" s="381"/>
      <c r="IO130" s="381"/>
      <c r="IP130" s="381"/>
      <c r="IQ130" s="381"/>
      <c r="IR130" s="381"/>
      <c r="IS130" s="381"/>
      <c r="IT130" s="381"/>
      <c r="IU130" s="381"/>
      <c r="IV130" s="381"/>
      <c r="IW130" s="381"/>
      <c r="IX130" s="381"/>
      <c r="IY130" s="381"/>
      <c r="IZ130" s="381"/>
      <c r="JA130" s="381"/>
      <c r="JB130" s="381"/>
      <c r="JC130" s="381"/>
      <c r="JD130" s="381"/>
      <c r="JE130" s="381"/>
      <c r="JF130" s="381"/>
      <c r="JG130" s="381"/>
      <c r="JH130" s="381"/>
      <c r="JI130" s="381"/>
      <c r="JJ130" s="381"/>
      <c r="JK130" s="381"/>
      <c r="JL130" s="380"/>
      <c r="JM130" s="380"/>
      <c r="JN130" s="380"/>
      <c r="JO130" s="380"/>
      <c r="JP130" s="380"/>
      <c r="JQ130" s="380"/>
      <c r="JR130" s="380"/>
      <c r="JS130" s="380"/>
      <c r="JT130" s="380"/>
      <c r="JU130" s="380"/>
      <c r="JV130" s="380"/>
      <c r="JW130" s="380"/>
      <c r="JX130" s="380"/>
      <c r="JY130" s="380"/>
      <c r="JZ130" s="380"/>
      <c r="KA130" s="380"/>
      <c r="KB130" s="380"/>
      <c r="KC130" s="380"/>
      <c r="KD130" s="380"/>
      <c r="KE130" s="380"/>
      <c r="KF130" s="380"/>
      <c r="KG130" s="380"/>
    </row>
    <row r="131" spans="2:293" ht="40.35" customHeight="1">
      <c r="B131" s="381"/>
      <c r="C131" s="381"/>
      <c r="D131" s="381"/>
      <c r="E131" s="381"/>
      <c r="F131" s="381"/>
      <c r="G131" s="381"/>
      <c r="H131" s="381"/>
      <c r="I131" s="381"/>
      <c r="J131" s="381"/>
      <c r="K131" s="381"/>
      <c r="L131" s="381"/>
      <c r="M131" s="381"/>
      <c r="N131" s="381"/>
      <c r="O131" s="381"/>
      <c r="P131" s="381"/>
      <c r="Q131" s="381"/>
      <c r="R131" s="381"/>
      <c r="S131" s="381"/>
      <c r="T131" s="381"/>
      <c r="U131" s="381"/>
      <c r="V131" s="381"/>
      <c r="W131" s="381"/>
      <c r="X131" s="381"/>
      <c r="Y131" s="381"/>
      <c r="Z131" s="381"/>
      <c r="AA131" s="381"/>
      <c r="AB131" s="381"/>
      <c r="AC131" s="381"/>
      <c r="AD131" s="381"/>
      <c r="AE131" s="381"/>
      <c r="AF131" s="381"/>
      <c r="AG131" s="381"/>
      <c r="AH131" s="381"/>
      <c r="AI131" s="381"/>
      <c r="AJ131" s="381"/>
      <c r="AK131" s="381"/>
      <c r="AL131" s="381"/>
      <c r="AM131" s="381"/>
      <c r="AN131" s="381"/>
      <c r="AO131" s="381"/>
      <c r="AP131" s="381"/>
      <c r="AQ131" s="381"/>
      <c r="AR131" s="381"/>
      <c r="AS131" s="381"/>
      <c r="AT131" s="381"/>
      <c r="AU131" s="381"/>
      <c r="AV131" s="381"/>
      <c r="AW131" s="381"/>
      <c r="AX131" s="381"/>
      <c r="AY131" s="381"/>
      <c r="AZ131" s="381"/>
      <c r="BA131" s="381"/>
      <c r="BB131" s="381"/>
      <c r="BC131" s="381"/>
      <c r="BD131" s="381"/>
      <c r="BE131" s="381"/>
      <c r="BF131" s="381"/>
      <c r="BG131" s="381"/>
      <c r="BH131" s="381"/>
      <c r="BI131" s="381"/>
      <c r="BJ131" s="381"/>
      <c r="BK131" s="381"/>
      <c r="BL131" s="381"/>
      <c r="BM131" s="381"/>
      <c r="BN131" s="381"/>
      <c r="BO131" s="381"/>
      <c r="BP131" s="381"/>
      <c r="BQ131" s="381"/>
      <c r="BR131" s="381"/>
      <c r="BS131" s="381"/>
      <c r="BT131" s="381"/>
      <c r="BU131" s="381"/>
      <c r="BV131" s="381"/>
      <c r="BW131" s="381"/>
      <c r="BX131" s="381"/>
      <c r="BY131" s="381"/>
      <c r="BZ131" s="381"/>
      <c r="CA131" s="381"/>
      <c r="CB131" s="381"/>
      <c r="CC131" s="381"/>
      <c r="CD131" s="381"/>
      <c r="CE131" s="381"/>
      <c r="CF131" s="381"/>
      <c r="CG131" s="381"/>
      <c r="CH131" s="381"/>
      <c r="CI131" s="381"/>
      <c r="CJ131" s="381"/>
      <c r="CK131" s="381"/>
      <c r="CL131" s="381"/>
      <c r="CM131" s="381"/>
      <c r="CN131" s="381"/>
      <c r="CO131" s="381"/>
      <c r="CP131" s="381"/>
      <c r="CQ131" s="381"/>
      <c r="CR131" s="381"/>
      <c r="CS131" s="381"/>
      <c r="CT131" s="381"/>
      <c r="CU131" s="381"/>
      <c r="CV131" s="381"/>
      <c r="CW131" s="381"/>
      <c r="CX131" s="381"/>
      <c r="CY131" s="381"/>
      <c r="CZ131" s="381"/>
      <c r="DA131" s="381"/>
      <c r="DB131" s="381"/>
      <c r="DC131" s="381"/>
      <c r="DD131" s="381"/>
      <c r="DE131" s="381"/>
      <c r="DF131" s="381"/>
      <c r="DG131" s="381"/>
      <c r="DH131" s="381"/>
      <c r="DI131" s="381"/>
      <c r="DJ131" s="381"/>
      <c r="DK131" s="381"/>
      <c r="DL131" s="381"/>
      <c r="DM131" s="381"/>
      <c r="DN131" s="381"/>
      <c r="DO131" s="381"/>
      <c r="DP131" s="381"/>
      <c r="DQ131" s="381"/>
      <c r="DR131" s="381"/>
      <c r="DS131" s="381"/>
      <c r="DT131" s="381"/>
      <c r="DU131" s="381"/>
      <c r="DV131" s="381"/>
      <c r="DW131" s="381"/>
      <c r="DX131" s="381"/>
      <c r="DY131" s="381"/>
      <c r="DZ131" s="381"/>
      <c r="EA131" s="381"/>
      <c r="EB131" s="381"/>
      <c r="EC131" s="381"/>
      <c r="ED131" s="381"/>
      <c r="EE131" s="381"/>
      <c r="EF131" s="381"/>
      <c r="EG131" s="381"/>
      <c r="EH131" s="381"/>
      <c r="EI131" s="381"/>
      <c r="EJ131" s="381"/>
      <c r="EK131" s="381"/>
      <c r="EL131" s="381"/>
      <c r="EM131" s="381"/>
      <c r="EN131" s="381"/>
      <c r="EO131" s="381"/>
      <c r="EP131" s="381"/>
      <c r="EQ131" s="381"/>
      <c r="ER131" s="381"/>
      <c r="ES131" s="381"/>
      <c r="ET131" s="381"/>
      <c r="EU131" s="381"/>
      <c r="EV131" s="381"/>
      <c r="EW131" s="381"/>
      <c r="EX131" s="381"/>
      <c r="EY131" s="381"/>
      <c r="EZ131" s="381"/>
      <c r="FA131" s="381"/>
      <c r="FB131" s="381"/>
      <c r="FC131" s="381"/>
      <c r="FD131" s="381"/>
      <c r="FE131" s="381"/>
      <c r="FF131" s="381"/>
      <c r="FG131" s="381"/>
      <c r="FH131" s="381"/>
      <c r="FI131" s="381"/>
      <c r="FJ131" s="381"/>
      <c r="FK131" s="381"/>
      <c r="FL131" s="381"/>
      <c r="FM131" s="381"/>
      <c r="FN131" s="381"/>
      <c r="FO131" s="381"/>
      <c r="FP131" s="381"/>
      <c r="FQ131" s="381"/>
      <c r="FR131" s="381"/>
      <c r="FS131" s="381"/>
      <c r="FT131" s="381"/>
      <c r="FU131" s="381"/>
      <c r="FV131" s="381"/>
      <c r="FW131" s="381"/>
      <c r="FX131" s="381"/>
      <c r="FY131" s="381"/>
      <c r="FZ131" s="381"/>
      <c r="GA131" s="381"/>
      <c r="GB131" s="381"/>
      <c r="GC131" s="381"/>
      <c r="GD131" s="381"/>
      <c r="GE131" s="381"/>
      <c r="GF131" s="381"/>
      <c r="GG131" s="381"/>
      <c r="GH131" s="381"/>
      <c r="GI131" s="381"/>
      <c r="GJ131" s="381"/>
      <c r="GK131" s="381"/>
      <c r="GL131" s="381"/>
      <c r="GM131" s="381"/>
      <c r="GN131" s="381"/>
      <c r="GO131" s="381"/>
      <c r="GP131" s="381"/>
      <c r="GQ131" s="381"/>
      <c r="GR131" s="381"/>
      <c r="GS131" s="381"/>
      <c r="GT131" s="381"/>
      <c r="GU131" s="381"/>
      <c r="GV131" s="381"/>
      <c r="GW131" s="381"/>
      <c r="GX131" s="381"/>
      <c r="GY131" s="381"/>
      <c r="GZ131" s="381"/>
      <c r="HA131" s="381"/>
      <c r="HB131" s="381"/>
      <c r="HC131" s="381"/>
      <c r="HD131" s="381"/>
      <c r="HE131" s="381"/>
      <c r="HF131" s="381"/>
      <c r="HG131" s="381"/>
      <c r="HH131" s="381"/>
      <c r="HI131" s="381"/>
      <c r="HJ131" s="381"/>
      <c r="HK131" s="381"/>
      <c r="HL131" s="381"/>
      <c r="HM131" s="381"/>
      <c r="HN131" s="381"/>
      <c r="HO131" s="381"/>
      <c r="HP131" s="381"/>
      <c r="HQ131" s="381"/>
      <c r="HR131" s="381"/>
      <c r="HS131" s="381"/>
      <c r="HT131" s="381"/>
      <c r="HU131" s="381"/>
      <c r="HV131" s="381"/>
      <c r="HW131" s="381"/>
      <c r="HX131" s="381"/>
      <c r="HY131" s="381"/>
      <c r="HZ131" s="381"/>
      <c r="IA131" s="381"/>
      <c r="IB131" s="381"/>
      <c r="IC131" s="381"/>
      <c r="ID131" s="381"/>
      <c r="IE131" s="381"/>
      <c r="IF131" s="381"/>
      <c r="IG131" s="381"/>
      <c r="IH131" s="381"/>
      <c r="II131" s="381"/>
      <c r="IJ131" s="381"/>
      <c r="IK131" s="381"/>
      <c r="IL131" s="381"/>
      <c r="IM131" s="381"/>
      <c r="IN131" s="381"/>
      <c r="IO131" s="381"/>
      <c r="IP131" s="381"/>
      <c r="IQ131" s="381"/>
      <c r="IR131" s="381"/>
      <c r="IS131" s="381"/>
      <c r="IT131" s="381"/>
      <c r="IU131" s="381"/>
      <c r="IV131" s="381"/>
      <c r="IW131" s="381"/>
      <c r="IX131" s="381"/>
      <c r="IY131" s="381"/>
      <c r="IZ131" s="381"/>
      <c r="JA131" s="381"/>
      <c r="JB131" s="381"/>
      <c r="JC131" s="381"/>
      <c r="JD131" s="381"/>
      <c r="JE131" s="381"/>
      <c r="JF131" s="381"/>
      <c r="JG131" s="381"/>
      <c r="JH131" s="381"/>
      <c r="JI131" s="381"/>
      <c r="JJ131" s="381"/>
      <c r="JK131" s="381"/>
      <c r="JL131" s="380"/>
      <c r="JM131" s="380"/>
      <c r="JN131" s="380"/>
      <c r="JO131" s="380"/>
      <c r="JP131" s="380"/>
      <c r="JQ131" s="380"/>
      <c r="JR131" s="380"/>
      <c r="JS131" s="380"/>
      <c r="JT131" s="380"/>
      <c r="JU131" s="380"/>
      <c r="JV131" s="380"/>
      <c r="JW131" s="380"/>
      <c r="JX131" s="380"/>
      <c r="JY131" s="380"/>
      <c r="JZ131" s="380"/>
      <c r="KA131" s="380"/>
      <c r="KB131" s="380"/>
      <c r="KC131" s="380"/>
      <c r="KD131" s="380"/>
      <c r="KE131" s="380"/>
      <c r="KF131" s="380"/>
      <c r="KG131" s="380"/>
    </row>
    <row r="132" spans="2:293" ht="40.35" customHeight="1">
      <c r="B132" s="381"/>
      <c r="C132" s="381"/>
      <c r="D132" s="381"/>
      <c r="E132" s="381"/>
      <c r="F132" s="381"/>
      <c r="G132" s="381"/>
      <c r="H132" s="381"/>
      <c r="I132" s="381"/>
      <c r="J132" s="381"/>
      <c r="K132" s="381"/>
      <c r="L132" s="381"/>
      <c r="M132" s="381"/>
      <c r="N132" s="381"/>
      <c r="O132" s="381"/>
      <c r="P132" s="381"/>
      <c r="Q132" s="381"/>
      <c r="R132" s="381"/>
      <c r="S132" s="381"/>
      <c r="T132" s="381"/>
      <c r="U132" s="381"/>
      <c r="V132" s="381"/>
      <c r="W132" s="381"/>
      <c r="X132" s="381"/>
      <c r="Y132" s="381"/>
      <c r="Z132" s="381"/>
      <c r="AA132" s="381"/>
      <c r="AB132" s="381"/>
      <c r="AC132" s="381"/>
      <c r="AD132" s="381"/>
      <c r="AE132" s="381"/>
      <c r="AF132" s="381"/>
      <c r="AG132" s="381"/>
      <c r="AH132" s="381"/>
      <c r="AI132" s="381"/>
      <c r="AJ132" s="381"/>
      <c r="AK132" s="381"/>
      <c r="AL132" s="381"/>
      <c r="AM132" s="381"/>
      <c r="AN132" s="381"/>
      <c r="AO132" s="381"/>
      <c r="AP132" s="381"/>
      <c r="AQ132" s="381"/>
      <c r="AR132" s="381"/>
      <c r="AS132" s="381"/>
      <c r="AT132" s="381"/>
      <c r="AU132" s="381"/>
      <c r="AV132" s="381"/>
      <c r="AW132" s="381"/>
      <c r="AX132" s="381"/>
      <c r="AY132" s="381"/>
      <c r="AZ132" s="381"/>
      <c r="BA132" s="381"/>
      <c r="BB132" s="381"/>
      <c r="BC132" s="381"/>
      <c r="BD132" s="381"/>
      <c r="BE132" s="381"/>
      <c r="BF132" s="381"/>
      <c r="BG132" s="381"/>
      <c r="BH132" s="381"/>
      <c r="BI132" s="381"/>
      <c r="BJ132" s="381"/>
      <c r="BK132" s="381"/>
      <c r="BL132" s="381"/>
      <c r="BM132" s="381"/>
      <c r="BN132" s="381"/>
      <c r="BO132" s="381"/>
      <c r="BP132" s="381"/>
      <c r="BQ132" s="381"/>
      <c r="BR132" s="381"/>
      <c r="BS132" s="381"/>
      <c r="BT132" s="381"/>
      <c r="BU132" s="381"/>
      <c r="BV132" s="381"/>
      <c r="BW132" s="381"/>
      <c r="BX132" s="381"/>
      <c r="BY132" s="381"/>
      <c r="BZ132" s="381"/>
      <c r="CA132" s="381"/>
      <c r="CB132" s="381"/>
      <c r="CC132" s="381"/>
      <c r="CD132" s="381"/>
      <c r="CE132" s="381"/>
      <c r="CF132" s="381"/>
      <c r="CG132" s="381"/>
      <c r="CH132" s="381"/>
      <c r="CI132" s="381"/>
      <c r="CJ132" s="381"/>
      <c r="CK132" s="381"/>
      <c r="CL132" s="381"/>
      <c r="CM132" s="381"/>
      <c r="CN132" s="381"/>
      <c r="CO132" s="381"/>
      <c r="CP132" s="381"/>
      <c r="CQ132" s="381"/>
      <c r="CR132" s="381"/>
      <c r="CS132" s="381"/>
      <c r="CT132" s="381"/>
      <c r="CU132" s="381"/>
      <c r="CV132" s="381"/>
      <c r="CW132" s="381"/>
      <c r="CX132" s="381"/>
      <c r="CY132" s="381"/>
      <c r="CZ132" s="381"/>
      <c r="DA132" s="381"/>
      <c r="DB132" s="381"/>
      <c r="DC132" s="381"/>
      <c r="DD132" s="381"/>
      <c r="DE132" s="381"/>
      <c r="DF132" s="381"/>
      <c r="DG132" s="381"/>
      <c r="DH132" s="381"/>
      <c r="DI132" s="381"/>
      <c r="DJ132" s="381"/>
      <c r="DK132" s="381"/>
      <c r="DL132" s="381"/>
      <c r="DM132" s="381"/>
      <c r="DN132" s="381"/>
      <c r="DO132" s="381"/>
      <c r="DP132" s="381"/>
      <c r="DQ132" s="381"/>
      <c r="DR132" s="381"/>
      <c r="DS132" s="381"/>
      <c r="DT132" s="381"/>
      <c r="DU132" s="381"/>
      <c r="DV132" s="381"/>
      <c r="DW132" s="381"/>
      <c r="DX132" s="381"/>
      <c r="DY132" s="381"/>
      <c r="DZ132" s="381"/>
      <c r="EA132" s="381"/>
      <c r="EB132" s="381"/>
      <c r="EC132" s="381"/>
      <c r="ED132" s="381"/>
      <c r="EE132" s="381"/>
      <c r="EF132" s="381"/>
      <c r="EG132" s="381"/>
      <c r="EH132" s="381"/>
      <c r="EI132" s="381"/>
      <c r="EJ132" s="381"/>
      <c r="EK132" s="381"/>
      <c r="EL132" s="381"/>
      <c r="EM132" s="381"/>
      <c r="EN132" s="381"/>
      <c r="EO132" s="381"/>
      <c r="EP132" s="381"/>
      <c r="EQ132" s="381"/>
      <c r="ER132" s="381"/>
      <c r="ES132" s="381"/>
      <c r="ET132" s="381"/>
      <c r="EU132" s="381"/>
      <c r="EV132" s="381"/>
      <c r="EW132" s="381"/>
      <c r="EX132" s="381"/>
      <c r="EY132" s="381"/>
      <c r="EZ132" s="381"/>
      <c r="FA132" s="381"/>
      <c r="FB132" s="381"/>
      <c r="FC132" s="381"/>
      <c r="FD132" s="381"/>
      <c r="FE132" s="381"/>
      <c r="FF132" s="381"/>
      <c r="FG132" s="381"/>
      <c r="FH132" s="381"/>
      <c r="FI132" s="381"/>
      <c r="FJ132" s="381"/>
      <c r="FK132" s="381"/>
      <c r="FL132" s="381"/>
      <c r="FM132" s="381"/>
      <c r="FN132" s="381"/>
      <c r="FO132" s="381"/>
      <c r="FP132" s="381"/>
      <c r="FQ132" s="381"/>
      <c r="FR132" s="381"/>
      <c r="FS132" s="381"/>
      <c r="FT132" s="381"/>
      <c r="FU132" s="381"/>
      <c r="FV132" s="381"/>
      <c r="FW132" s="381"/>
      <c r="FX132" s="381"/>
      <c r="FY132" s="381"/>
      <c r="FZ132" s="381"/>
      <c r="GA132" s="381"/>
      <c r="GB132" s="381"/>
      <c r="GC132" s="381"/>
      <c r="GD132" s="381"/>
      <c r="GE132" s="381"/>
      <c r="GF132" s="381"/>
      <c r="GG132" s="381"/>
      <c r="GH132" s="381"/>
      <c r="GI132" s="381"/>
      <c r="GJ132" s="381"/>
      <c r="GK132" s="381"/>
      <c r="GL132" s="381"/>
      <c r="GM132" s="381"/>
      <c r="GN132" s="381"/>
      <c r="GO132" s="381"/>
      <c r="GP132" s="381"/>
      <c r="GQ132" s="381"/>
      <c r="GR132" s="381"/>
      <c r="GS132" s="381"/>
      <c r="GT132" s="381"/>
      <c r="GU132" s="381"/>
      <c r="GV132" s="381"/>
      <c r="GW132" s="381"/>
      <c r="GX132" s="381"/>
      <c r="GY132" s="381"/>
      <c r="GZ132" s="381"/>
      <c r="HA132" s="381"/>
      <c r="HB132" s="381"/>
      <c r="HC132" s="381"/>
      <c r="HD132" s="381"/>
      <c r="HE132" s="381"/>
      <c r="HF132" s="381"/>
      <c r="HG132" s="381"/>
      <c r="HH132" s="381"/>
      <c r="HI132" s="381"/>
      <c r="HJ132" s="381"/>
      <c r="HK132" s="381"/>
      <c r="HL132" s="381"/>
      <c r="HM132" s="381"/>
      <c r="HN132" s="381"/>
      <c r="HO132" s="381"/>
      <c r="HP132" s="381"/>
      <c r="HQ132" s="381"/>
      <c r="HR132" s="381"/>
      <c r="HS132" s="381"/>
      <c r="HT132" s="381"/>
      <c r="HU132" s="381"/>
      <c r="HV132" s="381"/>
      <c r="HW132" s="381"/>
      <c r="HX132" s="381"/>
      <c r="HY132" s="381"/>
      <c r="HZ132" s="381"/>
      <c r="IA132" s="381"/>
      <c r="IB132" s="381"/>
      <c r="IC132" s="381"/>
      <c r="ID132" s="381"/>
      <c r="IE132" s="381"/>
      <c r="IF132" s="381"/>
      <c r="IG132" s="381"/>
      <c r="IH132" s="381"/>
      <c r="II132" s="381"/>
      <c r="IJ132" s="381"/>
      <c r="IK132" s="381"/>
      <c r="IL132" s="381"/>
      <c r="IM132" s="381"/>
      <c r="IN132" s="381"/>
      <c r="IO132" s="381"/>
      <c r="IP132" s="381"/>
      <c r="IQ132" s="381"/>
      <c r="IR132" s="381"/>
      <c r="IS132" s="381"/>
      <c r="IT132" s="381"/>
      <c r="IU132" s="381"/>
      <c r="IV132" s="381"/>
      <c r="IW132" s="381"/>
      <c r="IX132" s="381"/>
      <c r="IY132" s="381"/>
      <c r="IZ132" s="381"/>
      <c r="JA132" s="381"/>
      <c r="JB132" s="381"/>
      <c r="JC132" s="381"/>
      <c r="JD132" s="381"/>
      <c r="JE132" s="381"/>
      <c r="JF132" s="381"/>
      <c r="JG132" s="381"/>
      <c r="JH132" s="381"/>
      <c r="JI132" s="381"/>
      <c r="JJ132" s="381"/>
      <c r="JK132" s="381"/>
      <c r="JL132" s="380"/>
      <c r="JM132" s="380"/>
      <c r="JN132" s="380"/>
      <c r="JO132" s="380"/>
      <c r="JP132" s="380"/>
      <c r="JQ132" s="380"/>
      <c r="JR132" s="380"/>
      <c r="JS132" s="380"/>
      <c r="JT132" s="380"/>
      <c r="JU132" s="380"/>
      <c r="JV132" s="380"/>
      <c r="JW132" s="380"/>
      <c r="JX132" s="380"/>
      <c r="JY132" s="380"/>
      <c r="JZ132" s="380"/>
      <c r="KA132" s="380"/>
      <c r="KB132" s="380"/>
      <c r="KC132" s="380"/>
      <c r="KD132" s="380"/>
      <c r="KE132" s="380"/>
      <c r="KF132" s="380"/>
      <c r="KG132" s="380"/>
    </row>
    <row r="133" spans="2:293" ht="40.35" customHeight="1">
      <c r="B133" s="381"/>
      <c r="C133" s="381"/>
      <c r="D133" s="381"/>
      <c r="E133" s="381"/>
      <c r="F133" s="381"/>
      <c r="G133" s="381"/>
      <c r="H133" s="381"/>
      <c r="I133" s="381"/>
      <c r="J133" s="381"/>
      <c r="K133" s="381"/>
      <c r="L133" s="381"/>
      <c r="M133" s="381"/>
      <c r="N133" s="381"/>
      <c r="O133" s="381"/>
      <c r="P133" s="381"/>
      <c r="Q133" s="381"/>
      <c r="R133" s="381"/>
      <c r="S133" s="381"/>
      <c r="T133" s="381"/>
      <c r="U133" s="381"/>
      <c r="V133" s="381"/>
      <c r="W133" s="381"/>
      <c r="X133" s="381"/>
      <c r="Y133" s="381"/>
      <c r="Z133" s="381"/>
      <c r="AA133" s="381"/>
      <c r="AB133" s="381"/>
      <c r="AC133" s="381"/>
      <c r="AD133" s="381"/>
      <c r="AE133" s="381"/>
      <c r="AF133" s="381"/>
      <c r="AG133" s="381"/>
      <c r="AH133" s="381"/>
      <c r="AI133" s="381"/>
      <c r="AJ133" s="381"/>
      <c r="AK133" s="381"/>
      <c r="AL133" s="381"/>
      <c r="AM133" s="381"/>
      <c r="AN133" s="381"/>
      <c r="AO133" s="381"/>
      <c r="AP133" s="381"/>
      <c r="AQ133" s="381"/>
      <c r="AR133" s="381"/>
      <c r="AS133" s="381"/>
      <c r="AT133" s="381"/>
      <c r="AU133" s="381"/>
      <c r="AV133" s="381"/>
      <c r="AW133" s="381"/>
      <c r="AX133" s="381"/>
      <c r="AY133" s="381"/>
      <c r="AZ133" s="381"/>
      <c r="BA133" s="381"/>
      <c r="BB133" s="381"/>
      <c r="BC133" s="381"/>
      <c r="BD133" s="381"/>
      <c r="BE133" s="381"/>
      <c r="BF133" s="381"/>
      <c r="BG133" s="381"/>
      <c r="BH133" s="381"/>
      <c r="BI133" s="381"/>
      <c r="BJ133" s="381"/>
      <c r="BK133" s="381"/>
      <c r="BL133" s="381"/>
      <c r="BM133" s="381"/>
      <c r="BN133" s="381"/>
      <c r="BO133" s="381"/>
      <c r="BP133" s="381"/>
      <c r="BQ133" s="381"/>
      <c r="BR133" s="381"/>
      <c r="BS133" s="381"/>
      <c r="BT133" s="381"/>
      <c r="BU133" s="381"/>
      <c r="BV133" s="381"/>
      <c r="BW133" s="381"/>
      <c r="BX133" s="381"/>
      <c r="BY133" s="381"/>
      <c r="BZ133" s="381"/>
      <c r="CA133" s="381"/>
      <c r="CB133" s="381"/>
      <c r="CC133" s="381"/>
      <c r="CD133" s="381"/>
      <c r="CE133" s="381"/>
      <c r="CF133" s="381"/>
      <c r="CG133" s="381"/>
      <c r="CH133" s="381"/>
      <c r="CI133" s="381"/>
      <c r="CJ133" s="381"/>
      <c r="CK133" s="381"/>
      <c r="CL133" s="381"/>
      <c r="CM133" s="381"/>
      <c r="CN133" s="381"/>
      <c r="CO133" s="381"/>
      <c r="CP133" s="381"/>
      <c r="CQ133" s="381"/>
      <c r="CR133" s="381"/>
      <c r="CS133" s="381"/>
      <c r="CT133" s="381"/>
      <c r="CU133" s="381"/>
      <c r="CV133" s="381"/>
      <c r="CW133" s="381"/>
      <c r="CX133" s="381"/>
      <c r="CY133" s="381"/>
      <c r="CZ133" s="381"/>
      <c r="DA133" s="381"/>
      <c r="DB133" s="381"/>
      <c r="DC133" s="381"/>
      <c r="DD133" s="381"/>
      <c r="DE133" s="381"/>
      <c r="DF133" s="381"/>
      <c r="DG133" s="381"/>
      <c r="DH133" s="381"/>
      <c r="DI133" s="381"/>
      <c r="DJ133" s="381"/>
      <c r="DK133" s="381"/>
      <c r="DL133" s="381"/>
      <c r="DM133" s="381"/>
      <c r="DN133" s="381"/>
      <c r="DO133" s="381"/>
      <c r="DP133" s="381"/>
      <c r="DQ133" s="381"/>
      <c r="DR133" s="381"/>
      <c r="DS133" s="381"/>
      <c r="DT133" s="381"/>
      <c r="DU133" s="381"/>
      <c r="DV133" s="381"/>
      <c r="DW133" s="381"/>
      <c r="DX133" s="381"/>
      <c r="DY133" s="381"/>
      <c r="DZ133" s="381"/>
      <c r="EA133" s="381"/>
      <c r="EB133" s="381"/>
      <c r="EC133" s="381"/>
      <c r="ED133" s="381"/>
      <c r="EE133" s="381"/>
      <c r="EF133" s="381"/>
      <c r="EG133" s="381"/>
      <c r="EH133" s="381"/>
      <c r="EI133" s="381"/>
      <c r="EJ133" s="381"/>
      <c r="EK133" s="381"/>
      <c r="EL133" s="381"/>
      <c r="EM133" s="381"/>
      <c r="EN133" s="381"/>
      <c r="EO133" s="381"/>
      <c r="EP133" s="381"/>
      <c r="EQ133" s="381"/>
      <c r="ER133" s="381"/>
      <c r="ES133" s="381"/>
      <c r="ET133" s="381"/>
      <c r="EU133" s="381"/>
      <c r="EV133" s="381"/>
      <c r="EW133" s="381"/>
      <c r="EX133" s="381"/>
      <c r="EY133" s="381"/>
      <c r="EZ133" s="381"/>
      <c r="FA133" s="381"/>
      <c r="FB133" s="381"/>
      <c r="FC133" s="381"/>
      <c r="FD133" s="381"/>
      <c r="FE133" s="381"/>
      <c r="FF133" s="381"/>
      <c r="FG133" s="381"/>
      <c r="FH133" s="381"/>
      <c r="FI133" s="381"/>
      <c r="FJ133" s="381"/>
      <c r="FK133" s="381"/>
      <c r="FL133" s="381"/>
      <c r="FM133" s="381"/>
      <c r="FN133" s="381"/>
      <c r="FO133" s="381"/>
      <c r="FP133" s="381"/>
      <c r="FQ133" s="381"/>
      <c r="FR133" s="381"/>
      <c r="FS133" s="381"/>
      <c r="FT133" s="381"/>
      <c r="FU133" s="381"/>
      <c r="FV133" s="381"/>
      <c r="FW133" s="381"/>
      <c r="FX133" s="381"/>
      <c r="FY133" s="381"/>
      <c r="FZ133" s="381"/>
      <c r="GA133" s="381"/>
      <c r="GB133" s="381"/>
      <c r="GC133" s="381"/>
      <c r="GD133" s="381"/>
      <c r="GE133" s="381"/>
      <c r="GF133" s="381"/>
      <c r="GG133" s="381"/>
      <c r="GH133" s="381"/>
      <c r="GI133" s="381"/>
      <c r="GJ133" s="381"/>
      <c r="GK133" s="381"/>
      <c r="GL133" s="381"/>
      <c r="GM133" s="381"/>
      <c r="GN133" s="381"/>
      <c r="GO133" s="381"/>
      <c r="GP133" s="381"/>
      <c r="GQ133" s="381"/>
      <c r="GR133" s="381"/>
      <c r="GS133" s="381"/>
      <c r="GT133" s="381"/>
      <c r="GU133" s="381"/>
      <c r="GV133" s="381"/>
      <c r="GW133" s="381"/>
      <c r="GX133" s="381"/>
      <c r="GY133" s="381"/>
      <c r="GZ133" s="381"/>
      <c r="HA133" s="381"/>
      <c r="HB133" s="381"/>
      <c r="HC133" s="381"/>
      <c r="HD133" s="381"/>
      <c r="HE133" s="381"/>
      <c r="HF133" s="381"/>
      <c r="HG133" s="381"/>
      <c r="HH133" s="381"/>
      <c r="HI133" s="381"/>
      <c r="HJ133" s="381"/>
      <c r="HK133" s="381"/>
      <c r="HL133" s="381"/>
      <c r="HM133" s="381"/>
      <c r="HN133" s="381"/>
      <c r="HO133" s="381"/>
      <c r="HP133" s="381"/>
      <c r="HQ133" s="381"/>
      <c r="HR133" s="381"/>
      <c r="HS133" s="381"/>
      <c r="HT133" s="381"/>
      <c r="HU133" s="381"/>
      <c r="HV133" s="381"/>
      <c r="HW133" s="381"/>
      <c r="HX133" s="381"/>
      <c r="HY133" s="381"/>
      <c r="HZ133" s="381"/>
      <c r="IA133" s="381"/>
      <c r="IB133" s="381"/>
      <c r="IC133" s="381"/>
      <c r="ID133" s="381"/>
      <c r="IE133" s="381"/>
      <c r="IF133" s="381"/>
      <c r="IG133" s="381"/>
      <c r="IH133" s="381"/>
      <c r="II133" s="381"/>
      <c r="IJ133" s="381"/>
      <c r="IK133" s="381"/>
      <c r="IL133" s="381"/>
      <c r="IM133" s="381"/>
      <c r="IN133" s="381"/>
      <c r="IO133" s="381"/>
      <c r="IP133" s="381"/>
      <c r="IQ133" s="381"/>
      <c r="IR133" s="381"/>
      <c r="IS133" s="381"/>
      <c r="IT133" s="381"/>
      <c r="IU133" s="381"/>
      <c r="IV133" s="381"/>
      <c r="IW133" s="381"/>
      <c r="IX133" s="381"/>
      <c r="IY133" s="381"/>
      <c r="IZ133" s="381"/>
      <c r="JA133" s="381"/>
      <c r="JB133" s="381"/>
      <c r="JC133" s="381"/>
      <c r="JD133" s="381"/>
      <c r="JE133" s="381"/>
      <c r="JF133" s="381"/>
      <c r="JG133" s="381"/>
      <c r="JH133" s="381"/>
      <c r="JI133" s="381"/>
      <c r="JJ133" s="381"/>
      <c r="JK133" s="381"/>
      <c r="JL133" s="380"/>
      <c r="JM133" s="380"/>
      <c r="JN133" s="380"/>
      <c r="JO133" s="380"/>
      <c r="JP133" s="380"/>
      <c r="JQ133" s="380"/>
      <c r="JR133" s="380"/>
      <c r="JS133" s="380"/>
      <c r="JT133" s="380"/>
      <c r="JU133" s="380"/>
      <c r="JV133" s="380"/>
      <c r="JW133" s="380"/>
      <c r="JX133" s="380"/>
      <c r="JY133" s="380"/>
      <c r="JZ133" s="380"/>
      <c r="KA133" s="380"/>
      <c r="KB133" s="380"/>
      <c r="KC133" s="380"/>
      <c r="KD133" s="380"/>
      <c r="KE133" s="380"/>
      <c r="KF133" s="380"/>
      <c r="KG133" s="380"/>
    </row>
    <row r="134" spans="2:293" ht="40.35" customHeight="1">
      <c r="B134" s="381"/>
      <c r="C134" s="381"/>
      <c r="D134" s="381"/>
      <c r="E134" s="381"/>
      <c r="F134" s="381"/>
      <c r="G134" s="381"/>
      <c r="H134" s="381"/>
      <c r="I134" s="381"/>
      <c r="J134" s="381"/>
      <c r="K134" s="381"/>
      <c r="L134" s="381"/>
      <c r="M134" s="381"/>
      <c r="N134" s="381"/>
      <c r="O134" s="381"/>
      <c r="P134" s="381"/>
      <c r="Q134" s="381"/>
      <c r="R134" s="381"/>
      <c r="S134" s="381"/>
      <c r="T134" s="381"/>
      <c r="U134" s="381"/>
      <c r="V134" s="381"/>
      <c r="W134" s="381"/>
      <c r="X134" s="381"/>
      <c r="Y134" s="381"/>
      <c r="Z134" s="381"/>
      <c r="AA134" s="381"/>
      <c r="AB134" s="381"/>
      <c r="AC134" s="381"/>
      <c r="AD134" s="381"/>
      <c r="AE134" s="381"/>
      <c r="AF134" s="381"/>
      <c r="AG134" s="381"/>
      <c r="AH134" s="381"/>
      <c r="AI134" s="381"/>
      <c r="AJ134" s="381"/>
      <c r="AK134" s="381"/>
      <c r="AL134" s="381"/>
      <c r="AM134" s="381"/>
      <c r="AN134" s="381"/>
      <c r="AO134" s="381"/>
      <c r="AP134" s="381"/>
      <c r="AQ134" s="381"/>
      <c r="AR134" s="381"/>
      <c r="AS134" s="381"/>
      <c r="AT134" s="381"/>
      <c r="AU134" s="381"/>
      <c r="AV134" s="381"/>
      <c r="AW134" s="381"/>
      <c r="AX134" s="381"/>
      <c r="AY134" s="381"/>
      <c r="AZ134" s="381"/>
      <c r="BA134" s="381"/>
      <c r="BB134" s="381"/>
      <c r="BC134" s="381"/>
      <c r="BD134" s="381"/>
      <c r="BE134" s="381"/>
      <c r="BF134" s="381"/>
      <c r="BG134" s="381"/>
      <c r="BH134" s="381"/>
      <c r="BI134" s="381"/>
      <c r="BJ134" s="381"/>
      <c r="BK134" s="381"/>
      <c r="BL134" s="381"/>
      <c r="BM134" s="381"/>
      <c r="BN134" s="381"/>
      <c r="BO134" s="381"/>
      <c r="BP134" s="381"/>
      <c r="BQ134" s="381"/>
      <c r="BR134" s="381"/>
      <c r="BS134" s="381"/>
      <c r="BT134" s="381"/>
      <c r="BU134" s="381"/>
      <c r="BV134" s="381"/>
      <c r="BW134" s="381"/>
      <c r="BX134" s="381"/>
      <c r="BY134" s="381"/>
      <c r="BZ134" s="381"/>
      <c r="CA134" s="381"/>
      <c r="CB134" s="381"/>
      <c r="CC134" s="381"/>
      <c r="CD134" s="381"/>
      <c r="CE134" s="381"/>
      <c r="CF134" s="381"/>
      <c r="CG134" s="381"/>
      <c r="CH134" s="381"/>
      <c r="CI134" s="381"/>
      <c r="CJ134" s="381"/>
      <c r="CK134" s="381"/>
      <c r="CL134" s="381"/>
      <c r="CM134" s="381"/>
      <c r="CN134" s="381"/>
      <c r="CO134" s="381"/>
      <c r="CP134" s="381"/>
      <c r="CQ134" s="381"/>
      <c r="CR134" s="381"/>
      <c r="CS134" s="381"/>
      <c r="CT134" s="381"/>
      <c r="CU134" s="381"/>
      <c r="CV134" s="381"/>
      <c r="CW134" s="381"/>
      <c r="CX134" s="381"/>
      <c r="CY134" s="381"/>
      <c r="CZ134" s="381"/>
      <c r="DA134" s="381"/>
      <c r="DB134" s="381"/>
      <c r="DC134" s="381"/>
      <c r="DD134" s="381"/>
      <c r="DE134" s="381"/>
      <c r="DF134" s="381"/>
      <c r="DG134" s="381"/>
      <c r="DH134" s="381"/>
      <c r="DI134" s="381"/>
      <c r="DJ134" s="381"/>
      <c r="DK134" s="381"/>
      <c r="DL134" s="381"/>
      <c r="DM134" s="381"/>
      <c r="DN134" s="381"/>
      <c r="DO134" s="381"/>
      <c r="DP134" s="381"/>
      <c r="DQ134" s="381"/>
      <c r="DR134" s="381"/>
      <c r="DS134" s="381"/>
      <c r="DT134" s="381"/>
      <c r="DU134" s="381"/>
      <c r="DV134" s="381"/>
      <c r="DW134" s="381"/>
      <c r="DX134" s="381"/>
      <c r="DY134" s="381"/>
      <c r="DZ134" s="381"/>
      <c r="EA134" s="381"/>
      <c r="EB134" s="381"/>
      <c r="EC134" s="381"/>
      <c r="ED134" s="381"/>
      <c r="EE134" s="381"/>
      <c r="EF134" s="381"/>
      <c r="EG134" s="381"/>
      <c r="EH134" s="381"/>
      <c r="EI134" s="381"/>
      <c r="EJ134" s="381"/>
      <c r="EK134" s="381"/>
      <c r="EL134" s="381"/>
      <c r="EM134" s="381"/>
      <c r="EN134" s="381"/>
      <c r="EO134" s="381"/>
      <c r="EP134" s="381"/>
      <c r="EQ134" s="381"/>
      <c r="ER134" s="381"/>
      <c r="ES134" s="381"/>
      <c r="ET134" s="381"/>
      <c r="EU134" s="381"/>
      <c r="EV134" s="381"/>
      <c r="EW134" s="381"/>
      <c r="EX134" s="381"/>
      <c r="EY134" s="381"/>
      <c r="EZ134" s="381"/>
      <c r="FA134" s="381"/>
      <c r="FB134" s="381"/>
      <c r="FC134" s="381"/>
      <c r="FD134" s="381"/>
      <c r="FE134" s="381"/>
      <c r="FF134" s="381"/>
      <c r="FG134" s="381"/>
      <c r="FH134" s="381"/>
      <c r="FI134" s="381"/>
      <c r="FJ134" s="381"/>
      <c r="FK134" s="381"/>
      <c r="FL134" s="381"/>
      <c r="FM134" s="381"/>
      <c r="FN134" s="381"/>
      <c r="FO134" s="381"/>
      <c r="FP134" s="381"/>
      <c r="FQ134" s="381"/>
      <c r="FR134" s="381"/>
      <c r="FS134" s="381"/>
      <c r="FT134" s="381"/>
      <c r="FU134" s="381"/>
      <c r="FV134" s="381"/>
      <c r="FW134" s="381"/>
      <c r="FX134" s="381"/>
      <c r="FY134" s="381"/>
      <c r="FZ134" s="381"/>
      <c r="GA134" s="381"/>
      <c r="GB134" s="381"/>
      <c r="GC134" s="381"/>
      <c r="GD134" s="381"/>
      <c r="GE134" s="381"/>
      <c r="GF134" s="381"/>
      <c r="GG134" s="381"/>
      <c r="GH134" s="381"/>
      <c r="GI134" s="381"/>
      <c r="GJ134" s="381"/>
      <c r="GK134" s="381"/>
      <c r="GL134" s="381"/>
      <c r="GM134" s="381"/>
      <c r="GN134" s="381"/>
      <c r="GO134" s="381"/>
      <c r="GP134" s="381"/>
      <c r="GQ134" s="381"/>
      <c r="GR134" s="381"/>
      <c r="GS134" s="381"/>
      <c r="GT134" s="381"/>
      <c r="GU134" s="381"/>
      <c r="GV134" s="381"/>
      <c r="GW134" s="381"/>
      <c r="GX134" s="381"/>
      <c r="GY134" s="381"/>
      <c r="GZ134" s="381"/>
      <c r="HA134" s="381"/>
      <c r="HB134" s="381"/>
      <c r="HC134" s="381"/>
      <c r="HD134" s="381"/>
      <c r="HE134" s="381"/>
      <c r="HF134" s="381"/>
      <c r="HG134" s="381"/>
      <c r="HH134" s="381"/>
      <c r="HI134" s="381"/>
      <c r="HJ134" s="381"/>
      <c r="HK134" s="381"/>
      <c r="HL134" s="381"/>
      <c r="HM134" s="381"/>
      <c r="HN134" s="381"/>
      <c r="HO134" s="381"/>
      <c r="HP134" s="381"/>
      <c r="HQ134" s="381"/>
      <c r="HR134" s="381"/>
      <c r="HS134" s="381"/>
      <c r="HT134" s="381"/>
      <c r="HU134" s="381"/>
      <c r="HV134" s="381"/>
      <c r="HW134" s="381"/>
      <c r="HX134" s="381"/>
      <c r="HY134" s="381"/>
      <c r="HZ134" s="381"/>
      <c r="IA134" s="381"/>
      <c r="IB134" s="381"/>
      <c r="IC134" s="381"/>
      <c r="ID134" s="381"/>
      <c r="IE134" s="381"/>
      <c r="IF134" s="381"/>
      <c r="IG134" s="381"/>
      <c r="IH134" s="381"/>
      <c r="II134" s="381"/>
      <c r="IJ134" s="381"/>
      <c r="IK134" s="381"/>
      <c r="IL134" s="381"/>
      <c r="IM134" s="381"/>
      <c r="IN134" s="381"/>
      <c r="IO134" s="381"/>
      <c r="IP134" s="381"/>
      <c r="IQ134" s="381"/>
      <c r="IR134" s="381"/>
      <c r="IS134" s="381"/>
      <c r="IT134" s="381"/>
      <c r="IU134" s="381"/>
      <c r="IV134" s="381"/>
      <c r="IW134" s="381"/>
      <c r="IX134" s="381"/>
      <c r="IY134" s="381"/>
      <c r="IZ134" s="381"/>
      <c r="JA134" s="381"/>
      <c r="JB134" s="381"/>
      <c r="JC134" s="381"/>
      <c r="JD134" s="381"/>
      <c r="JE134" s="381"/>
      <c r="JF134" s="381"/>
      <c r="JG134" s="381"/>
      <c r="JH134" s="381"/>
      <c r="JI134" s="381"/>
      <c r="JJ134" s="381"/>
      <c r="JK134" s="381"/>
      <c r="JL134" s="380"/>
      <c r="JM134" s="380"/>
      <c r="JN134" s="380"/>
      <c r="JO134" s="380"/>
      <c r="JP134" s="380"/>
      <c r="JQ134" s="380"/>
      <c r="JR134" s="380"/>
      <c r="JS134" s="380"/>
      <c r="JT134" s="380"/>
      <c r="JU134" s="380"/>
      <c r="JV134" s="380"/>
      <c r="JW134" s="380"/>
      <c r="JX134" s="380"/>
      <c r="JY134" s="380"/>
      <c r="JZ134" s="380"/>
      <c r="KA134" s="380"/>
      <c r="KB134" s="380"/>
      <c r="KC134" s="380"/>
      <c r="KD134" s="380"/>
      <c r="KE134" s="380"/>
      <c r="KF134" s="380"/>
      <c r="KG134" s="380"/>
    </row>
    <row r="135" spans="2:293" ht="40.35" customHeight="1">
      <c r="B135" s="381"/>
      <c r="C135" s="381"/>
      <c r="D135" s="381"/>
      <c r="E135" s="381"/>
      <c r="F135" s="381"/>
      <c r="G135" s="381"/>
      <c r="H135" s="381"/>
      <c r="I135" s="381"/>
      <c r="J135" s="381"/>
      <c r="K135" s="381"/>
      <c r="L135" s="381"/>
      <c r="M135" s="381"/>
      <c r="N135" s="381"/>
      <c r="O135" s="381"/>
      <c r="P135" s="381"/>
      <c r="Q135" s="381"/>
      <c r="R135" s="381"/>
      <c r="S135" s="381"/>
      <c r="T135" s="381"/>
      <c r="U135" s="381"/>
      <c r="V135" s="381"/>
      <c r="W135" s="381"/>
      <c r="X135" s="381"/>
      <c r="Y135" s="381"/>
      <c r="Z135" s="381"/>
      <c r="AA135" s="381"/>
      <c r="AB135" s="381"/>
      <c r="AC135" s="381"/>
      <c r="AD135" s="381"/>
      <c r="AE135" s="381"/>
      <c r="AF135" s="381"/>
      <c r="AG135" s="381"/>
      <c r="AH135" s="381"/>
      <c r="AI135" s="381"/>
      <c r="AJ135" s="381"/>
      <c r="AK135" s="381"/>
      <c r="AL135" s="381"/>
      <c r="AM135" s="381"/>
      <c r="AN135" s="381"/>
      <c r="AO135" s="381"/>
      <c r="AP135" s="381"/>
      <c r="AQ135" s="381"/>
      <c r="AR135" s="381"/>
      <c r="AS135" s="381"/>
      <c r="AT135" s="381"/>
      <c r="AU135" s="381"/>
      <c r="AV135" s="381"/>
      <c r="AW135" s="381"/>
      <c r="AX135" s="381"/>
      <c r="AY135" s="381"/>
      <c r="AZ135" s="381"/>
      <c r="BA135" s="381"/>
      <c r="BB135" s="381"/>
      <c r="BC135" s="381"/>
      <c r="BD135" s="381"/>
      <c r="BE135" s="381"/>
      <c r="BF135" s="381"/>
      <c r="BG135" s="381"/>
      <c r="BH135" s="381"/>
      <c r="BI135" s="381"/>
      <c r="BJ135" s="381"/>
      <c r="BK135" s="381"/>
      <c r="BL135" s="381"/>
      <c r="BM135" s="381"/>
      <c r="BN135" s="381"/>
      <c r="BO135" s="381"/>
      <c r="BP135" s="381"/>
      <c r="BQ135" s="381"/>
      <c r="BR135" s="381"/>
      <c r="BS135" s="381"/>
      <c r="BT135" s="381"/>
      <c r="BU135" s="381"/>
      <c r="BV135" s="381"/>
      <c r="BW135" s="381"/>
      <c r="BX135" s="381"/>
      <c r="BY135" s="381"/>
      <c r="BZ135" s="381"/>
      <c r="CA135" s="381"/>
      <c r="CB135" s="381"/>
      <c r="CC135" s="381"/>
      <c r="CD135" s="381"/>
      <c r="CE135" s="381"/>
      <c r="CF135" s="381"/>
      <c r="CG135" s="381"/>
      <c r="CH135" s="381"/>
      <c r="CI135" s="381"/>
      <c r="CJ135" s="381"/>
      <c r="CK135" s="381"/>
      <c r="CL135" s="381"/>
      <c r="CM135" s="381"/>
      <c r="CN135" s="381"/>
      <c r="CO135" s="381"/>
      <c r="CP135" s="381"/>
      <c r="CQ135" s="381"/>
      <c r="CR135" s="381"/>
      <c r="CS135" s="381"/>
      <c r="CT135" s="381"/>
      <c r="CU135" s="381"/>
      <c r="CV135" s="381"/>
      <c r="CW135" s="381"/>
      <c r="CX135" s="381"/>
      <c r="CY135" s="381"/>
      <c r="CZ135" s="381"/>
      <c r="DA135" s="381"/>
      <c r="DB135" s="381"/>
      <c r="DC135" s="381"/>
      <c r="DD135" s="381"/>
      <c r="DE135" s="381"/>
      <c r="DF135" s="381"/>
      <c r="DG135" s="381"/>
      <c r="DH135" s="381"/>
      <c r="DI135" s="381"/>
      <c r="DJ135" s="381"/>
      <c r="DK135" s="381"/>
      <c r="DL135" s="381"/>
      <c r="DM135" s="381"/>
      <c r="DN135" s="381"/>
      <c r="DO135" s="381"/>
      <c r="DP135" s="381"/>
      <c r="DQ135" s="381"/>
      <c r="DR135" s="381"/>
      <c r="DS135" s="381"/>
      <c r="DT135" s="381"/>
      <c r="DU135" s="381"/>
      <c r="DV135" s="381"/>
      <c r="DW135" s="381"/>
      <c r="DX135" s="381"/>
      <c r="DY135" s="381"/>
      <c r="DZ135" s="381"/>
      <c r="EA135" s="381"/>
      <c r="EB135" s="381"/>
      <c r="EC135" s="381"/>
      <c r="ED135" s="381"/>
      <c r="EE135" s="381"/>
      <c r="EF135" s="381"/>
      <c r="EG135" s="381"/>
      <c r="EH135" s="381"/>
      <c r="EI135" s="381"/>
      <c r="EJ135" s="381"/>
      <c r="EK135" s="381"/>
      <c r="EL135" s="381"/>
      <c r="EM135" s="381"/>
      <c r="EN135" s="381"/>
      <c r="EO135" s="381"/>
      <c r="EP135" s="381"/>
      <c r="EQ135" s="381"/>
      <c r="ER135" s="381"/>
      <c r="ES135" s="381"/>
      <c r="ET135" s="381"/>
      <c r="EU135" s="381"/>
      <c r="EV135" s="381"/>
      <c r="EW135" s="381"/>
      <c r="EX135" s="381"/>
      <c r="EY135" s="381"/>
      <c r="EZ135" s="381"/>
      <c r="FA135" s="381"/>
      <c r="FB135" s="381"/>
      <c r="FC135" s="381"/>
      <c r="FD135" s="381"/>
      <c r="FE135" s="381"/>
      <c r="FF135" s="381"/>
      <c r="FG135" s="381"/>
      <c r="FH135" s="381"/>
      <c r="FI135" s="381"/>
      <c r="FJ135" s="381"/>
      <c r="FK135" s="381"/>
      <c r="FL135" s="381"/>
      <c r="FM135" s="381"/>
      <c r="FN135" s="381"/>
      <c r="FO135" s="381"/>
      <c r="FP135" s="381"/>
      <c r="FQ135" s="381"/>
      <c r="FR135" s="381"/>
      <c r="FS135" s="381"/>
      <c r="FT135" s="381"/>
      <c r="FU135" s="381"/>
      <c r="FV135" s="381"/>
      <c r="FW135" s="381"/>
      <c r="FX135" s="381"/>
      <c r="FY135" s="381"/>
      <c r="FZ135" s="381"/>
      <c r="GA135" s="381"/>
      <c r="GB135" s="381"/>
      <c r="GC135" s="381"/>
      <c r="GD135" s="381"/>
      <c r="GE135" s="381"/>
      <c r="GF135" s="381"/>
      <c r="GG135" s="381"/>
      <c r="GH135" s="381"/>
      <c r="GI135" s="381"/>
      <c r="GJ135" s="381"/>
      <c r="GK135" s="381"/>
      <c r="GL135" s="381"/>
      <c r="GM135" s="381"/>
      <c r="GN135" s="381"/>
      <c r="GO135" s="381"/>
      <c r="GP135" s="381"/>
      <c r="GQ135" s="381"/>
      <c r="GR135" s="381"/>
      <c r="GS135" s="381"/>
      <c r="GT135" s="381"/>
      <c r="GU135" s="381"/>
      <c r="GV135" s="381"/>
      <c r="GW135" s="381"/>
      <c r="GX135" s="381"/>
      <c r="GY135" s="381"/>
      <c r="GZ135" s="381"/>
      <c r="HA135" s="381"/>
      <c r="HB135" s="381"/>
      <c r="HC135" s="381"/>
      <c r="HD135" s="381"/>
      <c r="HE135" s="381"/>
      <c r="HF135" s="381"/>
      <c r="HG135" s="381"/>
      <c r="HH135" s="381"/>
      <c r="HI135" s="381"/>
      <c r="HJ135" s="381"/>
      <c r="HK135" s="381"/>
      <c r="HL135" s="381"/>
      <c r="HM135" s="381"/>
      <c r="HN135" s="381"/>
      <c r="HO135" s="381"/>
      <c r="HP135" s="381"/>
      <c r="HQ135" s="381"/>
      <c r="HR135" s="381"/>
      <c r="HS135" s="381"/>
      <c r="HT135" s="381"/>
      <c r="HU135" s="381"/>
      <c r="HV135" s="381"/>
      <c r="HW135" s="381"/>
      <c r="HX135" s="381"/>
      <c r="HY135" s="381"/>
      <c r="HZ135" s="381"/>
      <c r="IA135" s="381"/>
      <c r="IB135" s="381"/>
      <c r="IC135" s="381"/>
      <c r="ID135" s="381"/>
      <c r="IE135" s="381"/>
      <c r="IF135" s="381"/>
      <c r="IG135" s="381"/>
      <c r="IH135" s="381"/>
      <c r="II135" s="381"/>
      <c r="IJ135" s="381"/>
      <c r="IK135" s="381"/>
      <c r="IL135" s="381"/>
      <c r="IM135" s="381"/>
      <c r="IN135" s="381"/>
      <c r="IO135" s="381"/>
      <c r="IP135" s="381"/>
      <c r="IQ135" s="381"/>
      <c r="IR135" s="381"/>
      <c r="IS135" s="381"/>
      <c r="IT135" s="381"/>
      <c r="IU135" s="381"/>
      <c r="IV135" s="381"/>
      <c r="IW135" s="381"/>
      <c r="IX135" s="381"/>
      <c r="IY135" s="381"/>
      <c r="IZ135" s="381"/>
      <c r="JA135" s="381"/>
      <c r="JB135" s="381"/>
      <c r="JC135" s="381"/>
      <c r="JD135" s="381"/>
      <c r="JE135" s="381"/>
      <c r="JF135" s="381"/>
      <c r="JG135" s="381"/>
      <c r="JH135" s="381"/>
      <c r="JI135" s="381"/>
      <c r="JJ135" s="381"/>
      <c r="JK135" s="381"/>
      <c r="JL135" s="380"/>
      <c r="JM135" s="380"/>
      <c r="JN135" s="380"/>
      <c r="JO135" s="380"/>
      <c r="JP135" s="380"/>
      <c r="JQ135" s="380"/>
      <c r="JR135" s="380"/>
      <c r="JS135" s="380"/>
      <c r="JT135" s="380"/>
      <c r="JU135" s="380"/>
      <c r="JV135" s="380"/>
      <c r="JW135" s="380"/>
      <c r="JX135" s="380"/>
      <c r="JY135" s="380"/>
      <c r="JZ135" s="380"/>
      <c r="KA135" s="380"/>
      <c r="KB135" s="380"/>
      <c r="KC135" s="380"/>
      <c r="KD135" s="380"/>
      <c r="KE135" s="380"/>
      <c r="KF135" s="380"/>
      <c r="KG135" s="380"/>
    </row>
    <row r="136" spans="2:293" ht="40.35" customHeight="1">
      <c r="B136" s="381"/>
      <c r="C136" s="381"/>
      <c r="D136" s="381"/>
      <c r="E136" s="381"/>
      <c r="F136" s="381"/>
      <c r="G136" s="381"/>
      <c r="H136" s="381"/>
      <c r="I136" s="381"/>
      <c r="J136" s="381"/>
      <c r="K136" s="381"/>
      <c r="L136" s="381"/>
      <c r="M136" s="381"/>
      <c r="N136" s="381"/>
      <c r="O136" s="381"/>
      <c r="P136" s="381"/>
      <c r="Q136" s="381"/>
      <c r="R136" s="381"/>
      <c r="S136" s="381"/>
      <c r="T136" s="381"/>
      <c r="U136" s="381"/>
      <c r="V136" s="381"/>
      <c r="W136" s="381"/>
      <c r="X136" s="381"/>
      <c r="Y136" s="381"/>
      <c r="Z136" s="381"/>
      <c r="AA136" s="381"/>
      <c r="AB136" s="381"/>
      <c r="AC136" s="381"/>
      <c r="AD136" s="381"/>
      <c r="AE136" s="381"/>
      <c r="AF136" s="381"/>
      <c r="AG136" s="381"/>
      <c r="AH136" s="381"/>
      <c r="AI136" s="381"/>
      <c r="AJ136" s="381"/>
      <c r="AK136" s="381"/>
      <c r="AL136" s="381"/>
      <c r="AM136" s="381"/>
      <c r="AN136" s="381"/>
      <c r="AO136" s="381"/>
      <c r="AP136" s="381"/>
      <c r="AQ136" s="381"/>
      <c r="AR136" s="381"/>
      <c r="AS136" s="381"/>
      <c r="AT136" s="381"/>
      <c r="AU136" s="381"/>
      <c r="AV136" s="381"/>
      <c r="AW136" s="381"/>
      <c r="AX136" s="381"/>
      <c r="AY136" s="381"/>
      <c r="AZ136" s="381"/>
      <c r="BA136" s="381"/>
      <c r="BB136" s="381"/>
      <c r="BC136" s="381"/>
      <c r="BD136" s="381"/>
      <c r="BE136" s="381"/>
      <c r="BF136" s="381"/>
      <c r="BG136" s="381"/>
      <c r="BH136" s="381"/>
      <c r="BI136" s="381"/>
      <c r="BJ136" s="381"/>
      <c r="BK136" s="381"/>
      <c r="BL136" s="381"/>
      <c r="BM136" s="381"/>
      <c r="BN136" s="381"/>
      <c r="BO136" s="381"/>
      <c r="BP136" s="381"/>
      <c r="BQ136" s="381"/>
      <c r="BR136" s="381"/>
      <c r="BS136" s="381"/>
      <c r="BT136" s="381"/>
      <c r="BU136" s="381"/>
      <c r="BV136" s="381"/>
      <c r="BW136" s="381"/>
      <c r="BX136" s="381"/>
      <c r="BY136" s="381"/>
      <c r="BZ136" s="381"/>
      <c r="CA136" s="381"/>
      <c r="CB136" s="381"/>
      <c r="CC136" s="381"/>
      <c r="CD136" s="381"/>
      <c r="CE136" s="381"/>
      <c r="CF136" s="381"/>
      <c r="CG136" s="381"/>
      <c r="CH136" s="381"/>
      <c r="CI136" s="381"/>
      <c r="CJ136" s="381"/>
      <c r="CK136" s="381"/>
      <c r="CL136" s="381"/>
      <c r="CM136" s="381"/>
      <c r="CN136" s="381"/>
      <c r="CO136" s="381"/>
      <c r="CP136" s="381"/>
      <c r="CQ136" s="381"/>
      <c r="CR136" s="381"/>
      <c r="CS136" s="381"/>
      <c r="CT136" s="381"/>
      <c r="CU136" s="381"/>
      <c r="CV136" s="381"/>
      <c r="CW136" s="381"/>
      <c r="CX136" s="381"/>
      <c r="CY136" s="381"/>
      <c r="CZ136" s="381"/>
      <c r="DA136" s="381"/>
      <c r="DB136" s="381"/>
      <c r="DC136" s="381"/>
      <c r="DD136" s="381"/>
      <c r="DE136" s="381"/>
      <c r="DF136" s="381"/>
      <c r="DG136" s="381"/>
      <c r="DH136" s="381"/>
      <c r="DI136" s="381"/>
      <c r="DJ136" s="381"/>
      <c r="DK136" s="381"/>
      <c r="DL136" s="381"/>
      <c r="DM136" s="381"/>
      <c r="DN136" s="381"/>
      <c r="DO136" s="381"/>
      <c r="DP136" s="381"/>
      <c r="DQ136" s="381"/>
      <c r="DR136" s="381"/>
      <c r="DS136" s="381"/>
      <c r="DT136" s="381"/>
      <c r="DU136" s="381"/>
      <c r="DV136" s="381"/>
      <c r="DW136" s="381"/>
      <c r="DX136" s="381"/>
      <c r="DY136" s="381"/>
      <c r="DZ136" s="381"/>
      <c r="EA136" s="381"/>
      <c r="EB136" s="381"/>
      <c r="EC136" s="381"/>
      <c r="ED136" s="381"/>
      <c r="EE136" s="381"/>
      <c r="EF136" s="381"/>
      <c r="EG136" s="381"/>
      <c r="EH136" s="381"/>
      <c r="EI136" s="381"/>
      <c r="EJ136" s="381"/>
      <c r="EK136" s="381"/>
      <c r="EL136" s="381"/>
      <c r="EM136" s="381"/>
      <c r="EN136" s="381"/>
      <c r="EO136" s="381"/>
      <c r="EP136" s="381"/>
      <c r="EQ136" s="381"/>
      <c r="ER136" s="381"/>
      <c r="ES136" s="381"/>
      <c r="ET136" s="381"/>
      <c r="EU136" s="381"/>
      <c r="EV136" s="381"/>
      <c r="EW136" s="381"/>
      <c r="EX136" s="381"/>
      <c r="EY136" s="381"/>
      <c r="EZ136" s="381"/>
      <c r="FA136" s="381"/>
      <c r="FB136" s="381"/>
      <c r="FC136" s="381"/>
      <c r="FD136" s="381"/>
      <c r="FE136" s="381"/>
      <c r="FF136" s="381"/>
      <c r="FG136" s="381"/>
      <c r="FH136" s="381"/>
      <c r="FI136" s="381"/>
      <c r="FJ136" s="381"/>
      <c r="FK136" s="381"/>
      <c r="FL136" s="381"/>
      <c r="FM136" s="381"/>
      <c r="FN136" s="381"/>
      <c r="FO136" s="381"/>
      <c r="FP136" s="381"/>
      <c r="FQ136" s="381"/>
      <c r="FR136" s="381"/>
      <c r="FS136" s="381"/>
      <c r="FT136" s="381"/>
      <c r="FU136" s="381"/>
      <c r="FV136" s="381"/>
      <c r="FW136" s="381"/>
      <c r="FX136" s="381"/>
      <c r="FY136" s="381"/>
      <c r="FZ136" s="381"/>
      <c r="GA136" s="381"/>
      <c r="GB136" s="381"/>
      <c r="GC136" s="381"/>
      <c r="GD136" s="381"/>
      <c r="GE136" s="381"/>
      <c r="GF136" s="381"/>
      <c r="GG136" s="381"/>
      <c r="GH136" s="381"/>
      <c r="GI136" s="381"/>
      <c r="GJ136" s="381"/>
      <c r="GK136" s="381"/>
      <c r="GL136" s="381"/>
      <c r="GM136" s="381"/>
      <c r="GN136" s="381"/>
      <c r="GO136" s="381"/>
      <c r="GP136" s="381"/>
      <c r="GQ136" s="381"/>
      <c r="GR136" s="381"/>
      <c r="GS136" s="381"/>
      <c r="GT136" s="381"/>
      <c r="GU136" s="381"/>
      <c r="GV136" s="381"/>
      <c r="GW136" s="381"/>
      <c r="GX136" s="381"/>
      <c r="GY136" s="381"/>
      <c r="GZ136" s="381"/>
      <c r="HA136" s="381"/>
      <c r="HB136" s="381"/>
      <c r="HC136" s="381"/>
      <c r="HD136" s="381"/>
      <c r="HE136" s="381"/>
      <c r="HF136" s="381"/>
      <c r="HG136" s="381"/>
      <c r="HH136" s="381"/>
      <c r="HI136" s="381"/>
      <c r="HJ136" s="381"/>
      <c r="HK136" s="381"/>
      <c r="HL136" s="381"/>
      <c r="HM136" s="381"/>
      <c r="HN136" s="381"/>
      <c r="HO136" s="381"/>
      <c r="HP136" s="381"/>
      <c r="HQ136" s="381"/>
      <c r="HR136" s="381"/>
      <c r="HS136" s="381"/>
      <c r="HT136" s="381"/>
      <c r="HU136" s="381"/>
      <c r="HV136" s="381"/>
      <c r="HW136" s="381"/>
      <c r="HX136" s="381"/>
      <c r="HY136" s="381"/>
      <c r="HZ136" s="381"/>
      <c r="IA136" s="381"/>
      <c r="IB136" s="381"/>
      <c r="IC136" s="381"/>
      <c r="ID136" s="381"/>
      <c r="IE136" s="381"/>
      <c r="IF136" s="381"/>
      <c r="IG136" s="381"/>
      <c r="IH136" s="381"/>
      <c r="II136" s="381"/>
      <c r="IJ136" s="381"/>
      <c r="IK136" s="381"/>
      <c r="IL136" s="381"/>
      <c r="IM136" s="381"/>
      <c r="IN136" s="381"/>
      <c r="IO136" s="381"/>
      <c r="IP136" s="381"/>
      <c r="IQ136" s="381"/>
      <c r="IR136" s="381"/>
      <c r="IS136" s="381"/>
      <c r="IT136" s="381"/>
      <c r="IU136" s="381"/>
      <c r="IV136" s="381"/>
      <c r="IW136" s="381"/>
      <c r="IX136" s="381"/>
      <c r="IY136" s="381"/>
      <c r="IZ136" s="381"/>
      <c r="JA136" s="381"/>
      <c r="JB136" s="381"/>
      <c r="JC136" s="381"/>
      <c r="JD136" s="381"/>
      <c r="JE136" s="381"/>
      <c r="JF136" s="381"/>
      <c r="JG136" s="381"/>
      <c r="JH136" s="381"/>
      <c r="JI136" s="381"/>
      <c r="JJ136" s="381"/>
      <c r="JK136" s="381"/>
      <c r="JL136" s="380"/>
      <c r="JM136" s="380"/>
      <c r="JN136" s="380"/>
      <c r="JO136" s="380"/>
      <c r="JP136" s="380"/>
      <c r="JQ136" s="380"/>
      <c r="JR136" s="380"/>
      <c r="JS136" s="380"/>
      <c r="JT136" s="380"/>
      <c r="JU136" s="380"/>
      <c r="JV136" s="380"/>
      <c r="JW136" s="380"/>
      <c r="JX136" s="380"/>
      <c r="JY136" s="380"/>
      <c r="JZ136" s="380"/>
      <c r="KA136" s="380"/>
      <c r="KB136" s="380"/>
      <c r="KC136" s="380"/>
      <c r="KD136" s="380"/>
      <c r="KE136" s="380"/>
      <c r="KF136" s="380"/>
      <c r="KG136" s="380"/>
    </row>
    <row r="137" spans="2:293" ht="40.35" customHeight="1">
      <c r="B137" s="381"/>
      <c r="C137" s="381"/>
      <c r="D137" s="381"/>
      <c r="E137" s="381"/>
      <c r="F137" s="381"/>
      <c r="G137" s="381"/>
      <c r="H137" s="381"/>
      <c r="I137" s="381"/>
      <c r="J137" s="381"/>
      <c r="K137" s="381"/>
      <c r="L137" s="381"/>
      <c r="M137" s="381"/>
      <c r="N137" s="381"/>
      <c r="O137" s="381"/>
      <c r="P137" s="381"/>
      <c r="Q137" s="381"/>
      <c r="R137" s="381"/>
      <c r="S137" s="381"/>
      <c r="T137" s="381"/>
      <c r="U137" s="381"/>
      <c r="V137" s="381"/>
      <c r="W137" s="381"/>
      <c r="X137" s="381"/>
      <c r="Y137" s="381"/>
      <c r="Z137" s="381"/>
      <c r="AA137" s="381"/>
      <c r="AB137" s="381"/>
      <c r="AC137" s="381"/>
      <c r="AD137" s="381"/>
      <c r="AE137" s="381"/>
      <c r="AF137" s="381"/>
      <c r="AG137" s="381"/>
      <c r="AH137" s="381"/>
      <c r="AI137" s="381"/>
      <c r="AJ137" s="381"/>
      <c r="AK137" s="381"/>
      <c r="AL137" s="381"/>
      <c r="AM137" s="381"/>
      <c r="AN137" s="381"/>
      <c r="AO137" s="381"/>
      <c r="AP137" s="381"/>
      <c r="AQ137" s="381"/>
      <c r="AR137" s="381"/>
      <c r="AS137" s="381"/>
      <c r="AT137" s="381"/>
      <c r="AU137" s="381"/>
      <c r="AV137" s="381"/>
      <c r="AW137" s="381"/>
      <c r="AX137" s="381"/>
      <c r="AY137" s="381"/>
      <c r="AZ137" s="381"/>
      <c r="BA137" s="381"/>
      <c r="BB137" s="381"/>
      <c r="BC137" s="381"/>
      <c r="BD137" s="381"/>
      <c r="BE137" s="381"/>
      <c r="BF137" s="381"/>
      <c r="BG137" s="381"/>
      <c r="BH137" s="381"/>
      <c r="BI137" s="381"/>
      <c r="BJ137" s="381"/>
      <c r="BK137" s="381"/>
      <c r="BL137" s="381"/>
      <c r="BM137" s="381"/>
      <c r="BN137" s="381"/>
      <c r="BO137" s="381"/>
      <c r="BP137" s="381"/>
      <c r="BQ137" s="381"/>
      <c r="BR137" s="381"/>
      <c r="BS137" s="381"/>
      <c r="BT137" s="381"/>
      <c r="BU137" s="381"/>
      <c r="BV137" s="381"/>
      <c r="BW137" s="381"/>
      <c r="BX137" s="381"/>
      <c r="BY137" s="381"/>
      <c r="BZ137" s="381"/>
      <c r="CA137" s="381"/>
      <c r="CB137" s="381"/>
      <c r="CC137" s="381"/>
      <c r="CD137" s="381"/>
      <c r="CE137" s="381"/>
      <c r="CF137" s="381"/>
      <c r="CG137" s="381"/>
      <c r="CH137" s="381"/>
      <c r="CI137" s="381"/>
      <c r="CJ137" s="381"/>
      <c r="CK137" s="381"/>
      <c r="CL137" s="381"/>
      <c r="CM137" s="381"/>
      <c r="CN137" s="381"/>
      <c r="CO137" s="381"/>
      <c r="CP137" s="381"/>
      <c r="CQ137" s="381"/>
      <c r="CR137" s="381"/>
      <c r="CS137" s="381"/>
      <c r="CT137" s="381"/>
      <c r="CU137" s="381"/>
      <c r="CV137" s="381"/>
      <c r="CW137" s="381"/>
      <c r="CX137" s="381"/>
      <c r="CY137" s="381"/>
      <c r="CZ137" s="381"/>
      <c r="DA137" s="381"/>
      <c r="DB137" s="381"/>
      <c r="DC137" s="381"/>
      <c r="DD137" s="381"/>
      <c r="DE137" s="381"/>
      <c r="DF137" s="381"/>
      <c r="DG137" s="381"/>
      <c r="DH137" s="381"/>
      <c r="DI137" s="381"/>
      <c r="DJ137" s="381"/>
      <c r="DK137" s="381"/>
      <c r="DL137" s="381"/>
      <c r="DM137" s="381"/>
      <c r="DN137" s="381"/>
      <c r="DO137" s="381"/>
      <c r="DP137" s="381"/>
      <c r="DQ137" s="381"/>
      <c r="DR137" s="381"/>
      <c r="DS137" s="381"/>
      <c r="DT137" s="381"/>
      <c r="DU137" s="381"/>
      <c r="DV137" s="381"/>
      <c r="DW137" s="381"/>
      <c r="DX137" s="381"/>
      <c r="DY137" s="381"/>
      <c r="DZ137" s="381"/>
      <c r="EA137" s="381"/>
      <c r="EB137" s="381"/>
      <c r="EC137" s="381"/>
      <c r="ED137" s="381"/>
      <c r="EE137" s="381"/>
      <c r="EF137" s="381"/>
      <c r="EG137" s="381"/>
      <c r="EH137" s="381"/>
      <c r="EI137" s="381"/>
      <c r="EJ137" s="381"/>
      <c r="EK137" s="381"/>
      <c r="EL137" s="381"/>
      <c r="EM137" s="381"/>
      <c r="EN137" s="381"/>
      <c r="EO137" s="381"/>
      <c r="EP137" s="381"/>
      <c r="EQ137" s="381"/>
      <c r="ER137" s="381"/>
      <c r="ES137" s="381"/>
      <c r="ET137" s="381"/>
      <c r="EU137" s="381"/>
      <c r="EV137" s="381"/>
      <c r="EW137" s="381"/>
      <c r="EX137" s="381"/>
      <c r="EY137" s="381"/>
      <c r="EZ137" s="381"/>
      <c r="FA137" s="381"/>
      <c r="FB137" s="381"/>
      <c r="FC137" s="381"/>
      <c r="FD137" s="381"/>
      <c r="FE137" s="381"/>
      <c r="FF137" s="381"/>
      <c r="FG137" s="381"/>
      <c r="FH137" s="381"/>
      <c r="FI137" s="381"/>
      <c r="FJ137" s="381"/>
      <c r="FK137" s="381"/>
      <c r="FL137" s="381"/>
      <c r="FM137" s="381"/>
      <c r="FN137" s="381"/>
      <c r="FO137" s="381"/>
      <c r="FP137" s="381"/>
      <c r="FQ137" s="381"/>
      <c r="FR137" s="381"/>
      <c r="FS137" s="381"/>
      <c r="FT137" s="381"/>
      <c r="FU137" s="381"/>
      <c r="FV137" s="381"/>
      <c r="FW137" s="381"/>
      <c r="FX137" s="381"/>
      <c r="FY137" s="381"/>
      <c r="FZ137" s="381"/>
      <c r="GA137" s="381"/>
      <c r="GB137" s="381"/>
      <c r="GC137" s="381"/>
      <c r="GD137" s="381"/>
      <c r="GE137" s="381"/>
      <c r="GF137" s="381"/>
      <c r="GG137" s="381"/>
      <c r="GH137" s="381"/>
      <c r="GI137" s="381"/>
      <c r="GJ137" s="381"/>
      <c r="GK137" s="381"/>
      <c r="GL137" s="381"/>
      <c r="GM137" s="381"/>
      <c r="GN137" s="381"/>
      <c r="GO137" s="381"/>
      <c r="GP137" s="381"/>
      <c r="GQ137" s="381"/>
      <c r="GR137" s="381"/>
      <c r="GS137" s="381"/>
      <c r="GT137" s="381"/>
      <c r="GU137" s="381"/>
      <c r="GV137" s="381"/>
      <c r="GW137" s="381"/>
      <c r="GX137" s="381"/>
      <c r="GY137" s="381"/>
      <c r="GZ137" s="381"/>
      <c r="HA137" s="381"/>
      <c r="HB137" s="381"/>
      <c r="HC137" s="381"/>
      <c r="HD137" s="381"/>
      <c r="HE137" s="381"/>
      <c r="HF137" s="381"/>
      <c r="HG137" s="381"/>
      <c r="HH137" s="381"/>
      <c r="HI137" s="381"/>
      <c r="HJ137" s="381"/>
      <c r="HK137" s="381"/>
      <c r="HL137" s="381"/>
      <c r="HM137" s="381"/>
      <c r="HN137" s="381"/>
      <c r="HO137" s="381"/>
      <c r="HP137" s="381"/>
      <c r="HQ137" s="381"/>
      <c r="HR137" s="381"/>
      <c r="HS137" s="381"/>
      <c r="HT137" s="381"/>
      <c r="HU137" s="381"/>
      <c r="HV137" s="381"/>
      <c r="HW137" s="381"/>
      <c r="HX137" s="381"/>
      <c r="HY137" s="381"/>
      <c r="HZ137" s="381"/>
      <c r="IA137" s="381"/>
      <c r="IB137" s="381"/>
      <c r="IC137" s="381"/>
      <c r="ID137" s="381"/>
      <c r="IE137" s="381"/>
      <c r="IF137" s="381"/>
      <c r="IG137" s="381"/>
      <c r="IH137" s="381"/>
      <c r="II137" s="381"/>
      <c r="IJ137" s="381"/>
      <c r="IK137" s="381"/>
      <c r="IL137" s="381"/>
      <c r="IM137" s="381"/>
      <c r="IN137" s="381"/>
      <c r="IO137" s="381"/>
      <c r="IP137" s="381"/>
      <c r="IQ137" s="381"/>
      <c r="IR137" s="381"/>
      <c r="IS137" s="381"/>
      <c r="IT137" s="381"/>
      <c r="IU137" s="381"/>
      <c r="IV137" s="381"/>
      <c r="IW137" s="381"/>
      <c r="IX137" s="381"/>
      <c r="IY137" s="381"/>
      <c r="IZ137" s="381"/>
      <c r="JA137" s="381"/>
      <c r="JB137" s="381"/>
      <c r="JC137" s="381"/>
      <c r="JD137" s="381"/>
      <c r="JE137" s="381"/>
      <c r="JF137" s="381"/>
      <c r="JG137" s="381"/>
      <c r="JH137" s="381"/>
      <c r="JI137" s="381"/>
      <c r="JJ137" s="381"/>
      <c r="JK137" s="381"/>
      <c r="JL137" s="380"/>
      <c r="JM137" s="380"/>
      <c r="JN137" s="380"/>
      <c r="JO137" s="380"/>
      <c r="JP137" s="380"/>
      <c r="JQ137" s="380"/>
      <c r="JR137" s="380"/>
      <c r="JS137" s="380"/>
      <c r="JT137" s="380"/>
      <c r="JU137" s="380"/>
      <c r="JV137" s="380"/>
      <c r="JW137" s="380"/>
      <c r="JX137" s="380"/>
      <c r="JY137" s="380"/>
      <c r="JZ137" s="380"/>
      <c r="KA137" s="380"/>
      <c r="KB137" s="380"/>
      <c r="KC137" s="380"/>
      <c r="KD137" s="380"/>
      <c r="KE137" s="380"/>
      <c r="KF137" s="380"/>
      <c r="KG137" s="380"/>
    </row>
    <row r="138" spans="2:293" ht="40.35" customHeight="1">
      <c r="B138" s="381"/>
      <c r="C138" s="381"/>
      <c r="D138" s="381"/>
      <c r="E138" s="381"/>
      <c r="F138" s="381"/>
      <c r="G138" s="381"/>
      <c r="H138" s="381"/>
      <c r="I138" s="381"/>
      <c r="J138" s="381"/>
      <c r="K138" s="381"/>
      <c r="L138" s="381"/>
      <c r="M138" s="381"/>
      <c r="N138" s="381"/>
      <c r="O138" s="381"/>
      <c r="P138" s="381"/>
      <c r="Q138" s="381"/>
      <c r="R138" s="381"/>
      <c r="S138" s="381"/>
      <c r="T138" s="381"/>
      <c r="U138" s="381"/>
      <c r="V138" s="381"/>
      <c r="W138" s="381"/>
      <c r="X138" s="381"/>
      <c r="Y138" s="381"/>
      <c r="Z138" s="381"/>
      <c r="AA138" s="381"/>
      <c r="AB138" s="381"/>
      <c r="AC138" s="381"/>
      <c r="AD138" s="381"/>
      <c r="AE138" s="381"/>
      <c r="AF138" s="381"/>
      <c r="AG138" s="381"/>
      <c r="AH138" s="381"/>
      <c r="AI138" s="381"/>
      <c r="AJ138" s="381"/>
      <c r="AK138" s="381"/>
      <c r="AL138" s="381"/>
      <c r="AM138" s="381"/>
      <c r="AN138" s="381"/>
      <c r="AO138" s="381"/>
      <c r="AP138" s="381"/>
      <c r="AQ138" s="381"/>
      <c r="AR138" s="381"/>
      <c r="AS138" s="381"/>
      <c r="AT138" s="381"/>
      <c r="AU138" s="381"/>
      <c r="AV138" s="381"/>
      <c r="AW138" s="381"/>
      <c r="AX138" s="381"/>
      <c r="AY138" s="381"/>
      <c r="AZ138" s="381"/>
      <c r="BA138" s="381"/>
      <c r="BB138" s="381"/>
      <c r="BC138" s="381"/>
      <c r="BD138" s="381"/>
      <c r="BE138" s="381"/>
      <c r="BF138" s="381"/>
      <c r="BG138" s="381"/>
      <c r="BH138" s="381"/>
      <c r="BI138" s="381"/>
      <c r="BJ138" s="381"/>
      <c r="BK138" s="381"/>
      <c r="BL138" s="381"/>
      <c r="BM138" s="381"/>
      <c r="BN138" s="381"/>
      <c r="BO138" s="381"/>
      <c r="BP138" s="381"/>
      <c r="BQ138" s="381"/>
      <c r="BR138" s="381"/>
      <c r="BS138" s="381"/>
      <c r="BT138" s="381"/>
      <c r="BU138" s="381"/>
      <c r="BV138" s="381"/>
      <c r="BW138" s="381"/>
      <c r="BX138" s="381"/>
      <c r="BY138" s="381"/>
      <c r="BZ138" s="381"/>
      <c r="CA138" s="381"/>
      <c r="CB138" s="381"/>
      <c r="CC138" s="381"/>
      <c r="CD138" s="381"/>
      <c r="CE138" s="381"/>
      <c r="CF138" s="381"/>
      <c r="CG138" s="381"/>
      <c r="CH138" s="381"/>
      <c r="CI138" s="381"/>
      <c r="CJ138" s="381"/>
      <c r="CK138" s="381"/>
      <c r="CL138" s="381"/>
      <c r="CM138" s="381"/>
      <c r="CN138" s="381"/>
      <c r="CO138" s="381"/>
      <c r="CP138" s="381"/>
      <c r="CQ138" s="381"/>
      <c r="CR138" s="381"/>
      <c r="CS138" s="381"/>
      <c r="CT138" s="381"/>
      <c r="CU138" s="381"/>
      <c r="CV138" s="381"/>
      <c r="CW138" s="381"/>
      <c r="CX138" s="381"/>
      <c r="CY138" s="381"/>
      <c r="CZ138" s="381"/>
      <c r="DA138" s="381"/>
      <c r="DB138" s="381"/>
      <c r="DC138" s="381"/>
      <c r="DD138" s="381"/>
      <c r="DE138" s="381"/>
      <c r="DF138" s="381"/>
      <c r="DG138" s="381"/>
      <c r="DH138" s="381"/>
      <c r="DI138" s="381"/>
      <c r="DJ138" s="381"/>
      <c r="DK138" s="381"/>
      <c r="DL138" s="381"/>
      <c r="DM138" s="381"/>
      <c r="DN138" s="381"/>
      <c r="DO138" s="381"/>
      <c r="DP138" s="381"/>
      <c r="DQ138" s="381"/>
      <c r="DR138" s="381"/>
      <c r="DS138" s="381"/>
      <c r="DT138" s="381"/>
      <c r="DU138" s="381"/>
      <c r="DV138" s="381"/>
      <c r="DW138" s="381"/>
      <c r="DX138" s="381"/>
      <c r="DY138" s="381"/>
      <c r="DZ138" s="381"/>
      <c r="EA138" s="381"/>
      <c r="EB138" s="381"/>
      <c r="EC138" s="381"/>
      <c r="ED138" s="381"/>
      <c r="EE138" s="381"/>
      <c r="EF138" s="381"/>
      <c r="EG138" s="381"/>
      <c r="EH138" s="381"/>
      <c r="EI138" s="381"/>
      <c r="EJ138" s="381"/>
      <c r="EK138" s="381"/>
      <c r="EL138" s="381"/>
      <c r="EM138" s="381"/>
      <c r="EN138" s="381"/>
      <c r="EO138" s="381"/>
      <c r="EP138" s="381"/>
      <c r="EQ138" s="381"/>
      <c r="ER138" s="381"/>
      <c r="ES138" s="381"/>
      <c r="ET138" s="381"/>
      <c r="EU138" s="381"/>
      <c r="EV138" s="381"/>
      <c r="EW138" s="381"/>
      <c r="EX138" s="381"/>
      <c r="EY138" s="381"/>
      <c r="EZ138" s="381"/>
      <c r="FA138" s="381"/>
      <c r="FB138" s="381"/>
      <c r="FC138" s="381"/>
      <c r="FD138" s="381"/>
      <c r="FE138" s="381"/>
      <c r="FF138" s="381"/>
      <c r="FG138" s="381"/>
      <c r="FH138" s="381"/>
      <c r="FI138" s="381"/>
      <c r="FJ138" s="381"/>
      <c r="FK138" s="381"/>
      <c r="FL138" s="381"/>
      <c r="FM138" s="381"/>
      <c r="FN138" s="381"/>
      <c r="FO138" s="381"/>
      <c r="FP138" s="381"/>
      <c r="FQ138" s="381"/>
      <c r="FR138" s="381"/>
      <c r="FS138" s="381"/>
      <c r="FT138" s="381"/>
      <c r="FU138" s="381"/>
      <c r="FV138" s="381"/>
      <c r="FW138" s="381"/>
      <c r="FX138" s="381"/>
      <c r="FY138" s="381"/>
      <c r="FZ138" s="381"/>
      <c r="GA138" s="381"/>
      <c r="GB138" s="381"/>
      <c r="GC138" s="381"/>
      <c r="GD138" s="381"/>
      <c r="GE138" s="381"/>
      <c r="GF138" s="381"/>
      <c r="GG138" s="381"/>
      <c r="GH138" s="381"/>
      <c r="GI138" s="381"/>
      <c r="GJ138" s="381"/>
      <c r="GK138" s="381"/>
      <c r="GL138" s="381"/>
      <c r="GM138" s="381"/>
      <c r="GN138" s="381"/>
      <c r="GO138" s="381"/>
      <c r="GP138" s="381"/>
      <c r="GQ138" s="381"/>
      <c r="GR138" s="381"/>
      <c r="GS138" s="381"/>
      <c r="GT138" s="381"/>
      <c r="GU138" s="381"/>
      <c r="GV138" s="381"/>
      <c r="GW138" s="381"/>
      <c r="GX138" s="381"/>
      <c r="GY138" s="381"/>
      <c r="GZ138" s="381"/>
      <c r="HA138" s="381"/>
      <c r="HB138" s="381"/>
      <c r="HC138" s="381"/>
      <c r="HD138" s="381"/>
      <c r="HE138" s="381"/>
      <c r="HF138" s="381"/>
      <c r="HG138" s="381"/>
      <c r="HH138" s="381"/>
      <c r="HI138" s="381"/>
      <c r="HJ138" s="381"/>
      <c r="HK138" s="381"/>
      <c r="HL138" s="381"/>
      <c r="HM138" s="381"/>
      <c r="HN138" s="381"/>
      <c r="HO138" s="381"/>
      <c r="HP138" s="381"/>
      <c r="HQ138" s="381"/>
      <c r="HR138" s="381"/>
      <c r="HS138" s="381"/>
      <c r="HT138" s="381"/>
      <c r="HU138" s="381"/>
      <c r="HV138" s="381"/>
      <c r="HW138" s="381"/>
      <c r="HX138" s="381"/>
      <c r="HY138" s="381"/>
      <c r="HZ138" s="381"/>
      <c r="IA138" s="381"/>
      <c r="IB138" s="381"/>
      <c r="IC138" s="381"/>
      <c r="ID138" s="381"/>
      <c r="IE138" s="381"/>
      <c r="IF138" s="381"/>
      <c r="IG138" s="381"/>
      <c r="IH138" s="381"/>
      <c r="II138" s="381"/>
      <c r="IJ138" s="381"/>
      <c r="IK138" s="381"/>
      <c r="IL138" s="381"/>
      <c r="IM138" s="381"/>
      <c r="IN138" s="381"/>
      <c r="IO138" s="381"/>
      <c r="IP138" s="381"/>
      <c r="IQ138" s="381"/>
      <c r="IR138" s="381"/>
      <c r="IS138" s="381"/>
      <c r="IT138" s="381"/>
      <c r="IU138" s="381"/>
      <c r="IV138" s="381"/>
      <c r="IW138" s="381"/>
      <c r="IX138" s="381"/>
      <c r="IY138" s="381"/>
      <c r="IZ138" s="381"/>
      <c r="JA138" s="381"/>
      <c r="JB138" s="381"/>
      <c r="JC138" s="381"/>
      <c r="JD138" s="381"/>
      <c r="JE138" s="381"/>
      <c r="JF138" s="381"/>
      <c r="JG138" s="381"/>
      <c r="JH138" s="381"/>
      <c r="JI138" s="381"/>
      <c r="JJ138" s="381"/>
      <c r="JK138" s="381"/>
      <c r="JL138" s="380"/>
      <c r="JM138" s="380"/>
      <c r="JN138" s="380"/>
      <c r="JO138" s="380"/>
      <c r="JP138" s="380"/>
      <c r="JQ138" s="380"/>
      <c r="JR138" s="380"/>
      <c r="JS138" s="380"/>
      <c r="JT138" s="380"/>
      <c r="JU138" s="380"/>
      <c r="JV138" s="380"/>
      <c r="JW138" s="380"/>
      <c r="JX138" s="380"/>
      <c r="JY138" s="380"/>
      <c r="JZ138" s="380"/>
      <c r="KA138" s="380"/>
      <c r="KB138" s="380"/>
      <c r="KC138" s="380"/>
      <c r="KD138" s="380"/>
      <c r="KE138" s="380"/>
      <c r="KF138" s="380"/>
      <c r="KG138" s="380"/>
    </row>
    <row r="139" spans="2:293" ht="40.35" customHeight="1">
      <c r="B139" s="381"/>
      <c r="C139" s="381"/>
      <c r="D139" s="381"/>
      <c r="E139" s="381"/>
      <c r="F139" s="381"/>
      <c r="G139" s="381"/>
      <c r="H139" s="381"/>
      <c r="I139" s="381"/>
      <c r="J139" s="381"/>
      <c r="K139" s="381"/>
      <c r="L139" s="381"/>
      <c r="M139" s="381"/>
      <c r="N139" s="381"/>
      <c r="O139" s="381"/>
      <c r="P139" s="381"/>
      <c r="Q139" s="381"/>
      <c r="R139" s="381"/>
      <c r="S139" s="381"/>
      <c r="T139" s="381"/>
      <c r="U139" s="381"/>
      <c r="V139" s="381"/>
      <c r="W139" s="381"/>
      <c r="X139" s="381"/>
      <c r="Y139" s="381"/>
      <c r="Z139" s="381"/>
      <c r="AA139" s="381"/>
      <c r="AB139" s="381"/>
      <c r="AC139" s="381"/>
      <c r="AD139" s="381"/>
      <c r="AE139" s="381"/>
      <c r="AF139" s="381"/>
      <c r="AG139" s="381"/>
      <c r="AH139" s="381"/>
      <c r="AI139" s="381"/>
      <c r="AJ139" s="381"/>
      <c r="AK139" s="381"/>
      <c r="AL139" s="381"/>
      <c r="AM139" s="381"/>
      <c r="AN139" s="381"/>
      <c r="AO139" s="381"/>
      <c r="AP139" s="381"/>
      <c r="AQ139" s="381"/>
      <c r="AR139" s="381"/>
      <c r="AS139" s="381"/>
      <c r="AT139" s="381"/>
      <c r="AU139" s="381"/>
      <c r="AV139" s="381"/>
      <c r="AW139" s="381"/>
      <c r="AX139" s="381"/>
      <c r="AY139" s="381"/>
      <c r="AZ139" s="381"/>
      <c r="BA139" s="381"/>
      <c r="BB139" s="381"/>
      <c r="BC139" s="381"/>
      <c r="BD139" s="381"/>
      <c r="BE139" s="381"/>
      <c r="BF139" s="381"/>
      <c r="BG139" s="381"/>
      <c r="BH139" s="381"/>
      <c r="BI139" s="381"/>
      <c r="BJ139" s="381"/>
      <c r="BK139" s="381"/>
      <c r="BL139" s="381"/>
      <c r="BM139" s="381"/>
      <c r="BN139" s="381"/>
      <c r="BO139" s="381"/>
      <c r="BP139" s="381"/>
      <c r="BQ139" s="381"/>
      <c r="BR139" s="381"/>
      <c r="BS139" s="381"/>
      <c r="BT139" s="381"/>
      <c r="BU139" s="381"/>
      <c r="BV139" s="381"/>
      <c r="BW139" s="381"/>
      <c r="BX139" s="381"/>
      <c r="BY139" s="381"/>
      <c r="BZ139" s="381"/>
      <c r="CA139" s="381"/>
      <c r="CB139" s="381"/>
      <c r="CC139" s="381"/>
      <c r="CD139" s="381"/>
      <c r="CE139" s="381"/>
      <c r="CF139" s="381"/>
      <c r="CG139" s="381"/>
      <c r="CH139" s="381"/>
      <c r="CI139" s="381"/>
      <c r="CJ139" s="381"/>
      <c r="CK139" s="381"/>
      <c r="CL139" s="381"/>
      <c r="CM139" s="381"/>
      <c r="CN139" s="381"/>
      <c r="CO139" s="381"/>
      <c r="CP139" s="381"/>
      <c r="CQ139" s="381"/>
      <c r="CR139" s="381"/>
      <c r="CS139" s="381"/>
      <c r="CT139" s="381"/>
      <c r="CU139" s="381"/>
      <c r="CV139" s="381"/>
      <c r="CW139" s="381"/>
      <c r="CX139" s="381"/>
      <c r="CY139" s="381"/>
      <c r="CZ139" s="381"/>
      <c r="DA139" s="381"/>
      <c r="DB139" s="381"/>
      <c r="DC139" s="381"/>
      <c r="DD139" s="381"/>
      <c r="DE139" s="381"/>
      <c r="DF139" s="381"/>
      <c r="DG139" s="381"/>
      <c r="DH139" s="381"/>
      <c r="DI139" s="381"/>
      <c r="DJ139" s="381"/>
      <c r="DK139" s="381"/>
      <c r="DL139" s="381"/>
      <c r="DM139" s="381"/>
      <c r="DN139" s="381"/>
      <c r="DO139" s="381"/>
      <c r="DP139" s="381"/>
      <c r="DQ139" s="381"/>
      <c r="DR139" s="381"/>
      <c r="DS139" s="381"/>
      <c r="DT139" s="381"/>
      <c r="DU139" s="381"/>
      <c r="DV139" s="381"/>
      <c r="DW139" s="381"/>
      <c r="DX139" s="381"/>
      <c r="DY139" s="381"/>
      <c r="DZ139" s="381"/>
      <c r="EA139" s="381"/>
      <c r="EB139" s="381"/>
      <c r="EC139" s="381"/>
      <c r="ED139" s="381"/>
      <c r="EE139" s="381"/>
      <c r="EF139" s="381"/>
      <c r="EG139" s="381"/>
      <c r="EH139" s="381"/>
      <c r="EI139" s="381"/>
      <c r="EJ139" s="381"/>
      <c r="EK139" s="381"/>
      <c r="EL139" s="381"/>
      <c r="EM139" s="381"/>
      <c r="EN139" s="381"/>
      <c r="EO139" s="381"/>
      <c r="EP139" s="381"/>
      <c r="EQ139" s="381"/>
      <c r="ER139" s="381"/>
      <c r="ES139" s="381"/>
      <c r="ET139" s="381"/>
      <c r="EU139" s="381"/>
      <c r="EV139" s="381"/>
      <c r="EW139" s="381"/>
      <c r="EX139" s="381"/>
      <c r="EY139" s="381"/>
      <c r="EZ139" s="381"/>
      <c r="FA139" s="381"/>
      <c r="FB139" s="381"/>
      <c r="FC139" s="381"/>
      <c r="FD139" s="381"/>
      <c r="FE139" s="381"/>
      <c r="FF139" s="381"/>
      <c r="FG139" s="381"/>
      <c r="FH139" s="381"/>
      <c r="FI139" s="381"/>
      <c r="FJ139" s="381"/>
      <c r="FK139" s="381"/>
      <c r="FL139" s="381"/>
      <c r="FM139" s="381"/>
      <c r="FN139" s="381"/>
      <c r="FO139" s="381"/>
      <c r="FP139" s="381"/>
      <c r="FQ139" s="381"/>
      <c r="FR139" s="381"/>
      <c r="FS139" s="381"/>
      <c r="FT139" s="381"/>
      <c r="FU139" s="381"/>
      <c r="FV139" s="381"/>
      <c r="FW139" s="381"/>
      <c r="FX139" s="381"/>
      <c r="FY139" s="381"/>
      <c r="FZ139" s="381"/>
      <c r="GA139" s="381"/>
      <c r="GB139" s="381"/>
      <c r="GC139" s="381"/>
      <c r="GD139" s="381"/>
      <c r="GE139" s="381"/>
      <c r="GF139" s="381"/>
      <c r="GG139" s="381"/>
      <c r="GH139" s="381"/>
      <c r="GI139" s="381"/>
      <c r="GJ139" s="381"/>
      <c r="GK139" s="381"/>
      <c r="GL139" s="381"/>
      <c r="GM139" s="381"/>
      <c r="GN139" s="381"/>
      <c r="GO139" s="381"/>
      <c r="GP139" s="381"/>
      <c r="GQ139" s="381"/>
      <c r="GR139" s="381"/>
      <c r="GS139" s="381"/>
      <c r="GT139" s="381"/>
      <c r="GU139" s="381"/>
      <c r="GV139" s="381"/>
      <c r="GW139" s="381"/>
      <c r="GX139" s="381"/>
      <c r="GY139" s="381"/>
      <c r="GZ139" s="381"/>
      <c r="HA139" s="381"/>
      <c r="HB139" s="381"/>
      <c r="HC139" s="381"/>
      <c r="HD139" s="381"/>
      <c r="HE139" s="381"/>
      <c r="HF139" s="381"/>
      <c r="HG139" s="381"/>
      <c r="HH139" s="381"/>
      <c r="HI139" s="381"/>
      <c r="HJ139" s="381"/>
      <c r="HK139" s="381"/>
      <c r="HL139" s="381"/>
      <c r="HM139" s="381"/>
      <c r="HN139" s="381"/>
      <c r="HO139" s="381"/>
      <c r="HP139" s="381"/>
      <c r="HQ139" s="381"/>
      <c r="HR139" s="381"/>
      <c r="HS139" s="381"/>
      <c r="HT139" s="381"/>
      <c r="HU139" s="381"/>
      <c r="HV139" s="381"/>
      <c r="HW139" s="381"/>
      <c r="HX139" s="381"/>
      <c r="HY139" s="381"/>
      <c r="HZ139" s="381"/>
      <c r="IA139" s="381"/>
      <c r="IB139" s="381"/>
      <c r="IC139" s="381"/>
      <c r="ID139" s="381"/>
      <c r="IE139" s="381"/>
      <c r="IF139" s="381"/>
      <c r="IG139" s="381"/>
      <c r="IH139" s="381"/>
      <c r="II139" s="381"/>
      <c r="IJ139" s="381"/>
      <c r="IK139" s="381"/>
      <c r="IL139" s="381"/>
      <c r="IM139" s="381"/>
      <c r="IN139" s="381"/>
      <c r="IO139" s="381"/>
      <c r="IP139" s="381"/>
      <c r="IQ139" s="381"/>
      <c r="IR139" s="381"/>
      <c r="IS139" s="381"/>
      <c r="IT139" s="381"/>
      <c r="IU139" s="381"/>
      <c r="IV139" s="381"/>
      <c r="IW139" s="381"/>
      <c r="IX139" s="381"/>
      <c r="IY139" s="381"/>
      <c r="IZ139" s="381"/>
      <c r="JA139" s="381"/>
      <c r="JB139" s="381"/>
      <c r="JC139" s="381"/>
      <c r="JD139" s="381"/>
      <c r="JE139" s="381"/>
      <c r="JF139" s="381"/>
      <c r="JG139" s="381"/>
      <c r="JH139" s="381"/>
      <c r="JI139" s="381"/>
      <c r="JJ139" s="381"/>
      <c r="JK139" s="381"/>
      <c r="JL139" s="380"/>
      <c r="JM139" s="380"/>
      <c r="JN139" s="380"/>
      <c r="JO139" s="380"/>
      <c r="JP139" s="380"/>
      <c r="JQ139" s="380"/>
      <c r="JR139" s="380"/>
      <c r="JS139" s="380"/>
      <c r="JT139" s="380"/>
      <c r="JU139" s="380"/>
      <c r="JV139" s="380"/>
      <c r="JW139" s="380"/>
      <c r="JX139" s="380"/>
      <c r="JY139" s="380"/>
      <c r="JZ139" s="380"/>
      <c r="KA139" s="380"/>
      <c r="KB139" s="380"/>
      <c r="KC139" s="380"/>
      <c r="KD139" s="380"/>
      <c r="KE139" s="380"/>
      <c r="KF139" s="380"/>
      <c r="KG139" s="380"/>
    </row>
    <row r="140" spans="2:293" ht="40.35" customHeight="1">
      <c r="B140" s="381"/>
      <c r="C140" s="381"/>
      <c r="D140" s="381"/>
      <c r="E140" s="381"/>
      <c r="F140" s="381"/>
      <c r="G140" s="381"/>
      <c r="H140" s="381"/>
      <c r="I140" s="381"/>
      <c r="J140" s="381"/>
      <c r="K140" s="381"/>
      <c r="L140" s="381"/>
      <c r="M140" s="381"/>
      <c r="N140" s="381"/>
      <c r="O140" s="381"/>
      <c r="P140" s="381"/>
      <c r="Q140" s="381"/>
      <c r="R140" s="381"/>
      <c r="S140" s="381"/>
      <c r="T140" s="381"/>
      <c r="U140" s="381"/>
      <c r="V140" s="381"/>
      <c r="W140" s="381"/>
      <c r="X140" s="381"/>
      <c r="Y140" s="381"/>
      <c r="Z140" s="381"/>
      <c r="AA140" s="381"/>
      <c r="AB140" s="381"/>
      <c r="AC140" s="381"/>
      <c r="AD140" s="381"/>
      <c r="AE140" s="381"/>
      <c r="AF140" s="381"/>
      <c r="AG140" s="381"/>
      <c r="AH140" s="381"/>
      <c r="AI140" s="381"/>
      <c r="AJ140" s="381"/>
      <c r="AK140" s="381"/>
      <c r="AL140" s="381"/>
      <c r="AM140" s="381"/>
      <c r="AN140" s="381"/>
      <c r="AO140" s="381"/>
      <c r="AP140" s="381"/>
      <c r="AQ140" s="381"/>
      <c r="AR140" s="381"/>
      <c r="AS140" s="381"/>
      <c r="AT140" s="381"/>
      <c r="AU140" s="381"/>
      <c r="AV140" s="381"/>
      <c r="AW140" s="381"/>
      <c r="AX140" s="381"/>
      <c r="AY140" s="381"/>
      <c r="AZ140" s="381"/>
      <c r="BA140" s="381"/>
      <c r="BB140" s="381"/>
      <c r="BC140" s="381"/>
      <c r="BD140" s="381"/>
      <c r="BE140" s="381"/>
      <c r="BF140" s="381"/>
      <c r="BG140" s="381"/>
      <c r="BH140" s="381"/>
      <c r="BI140" s="381"/>
      <c r="BJ140" s="381"/>
      <c r="BK140" s="381"/>
      <c r="BL140" s="381"/>
      <c r="BM140" s="381"/>
      <c r="BN140" s="381"/>
      <c r="BO140" s="381"/>
      <c r="BP140" s="381"/>
      <c r="BQ140" s="381"/>
      <c r="BR140" s="381"/>
      <c r="BS140" s="381"/>
      <c r="BT140" s="381"/>
      <c r="BU140" s="381"/>
      <c r="BV140" s="381"/>
      <c r="BW140" s="381"/>
      <c r="BX140" s="381"/>
      <c r="BY140" s="381"/>
      <c r="BZ140" s="381"/>
      <c r="CA140" s="381"/>
      <c r="CB140" s="381"/>
      <c r="CC140" s="381"/>
      <c r="CD140" s="381"/>
      <c r="CE140" s="381"/>
      <c r="CF140" s="381"/>
      <c r="CG140" s="381"/>
      <c r="CH140" s="381"/>
      <c r="CI140" s="381"/>
      <c r="CJ140" s="381"/>
      <c r="CK140" s="381"/>
      <c r="CL140" s="381"/>
      <c r="CM140" s="381"/>
      <c r="CN140" s="381"/>
      <c r="CO140" s="381"/>
      <c r="CP140" s="381"/>
      <c r="CQ140" s="381"/>
      <c r="CR140" s="381"/>
      <c r="CS140" s="381"/>
      <c r="CT140" s="381"/>
      <c r="CU140" s="381"/>
      <c r="CV140" s="381"/>
      <c r="CW140" s="381"/>
      <c r="CX140" s="381"/>
      <c r="CY140" s="381"/>
      <c r="CZ140" s="381"/>
      <c r="DA140" s="381"/>
      <c r="DB140" s="381"/>
      <c r="DC140" s="381"/>
      <c r="DD140" s="381"/>
      <c r="DE140" s="381"/>
      <c r="DF140" s="381"/>
      <c r="DG140" s="381"/>
      <c r="DH140" s="381"/>
      <c r="DI140" s="381"/>
      <c r="DJ140" s="381"/>
      <c r="DK140" s="381"/>
      <c r="DL140" s="381"/>
      <c r="DM140" s="381"/>
      <c r="DN140" s="381"/>
      <c r="DO140" s="381"/>
      <c r="DP140" s="381"/>
      <c r="DQ140" s="381"/>
      <c r="DR140" s="381"/>
      <c r="DS140" s="381"/>
      <c r="DT140" s="381"/>
      <c r="DU140" s="381"/>
      <c r="DV140" s="381"/>
      <c r="DW140" s="381"/>
      <c r="DX140" s="381"/>
      <c r="DY140" s="381"/>
      <c r="DZ140" s="381"/>
      <c r="EA140" s="381"/>
      <c r="EB140" s="381"/>
      <c r="EC140" s="381"/>
      <c r="ED140" s="381"/>
      <c r="EE140" s="381"/>
      <c r="EF140" s="381"/>
      <c r="EG140" s="381"/>
      <c r="EH140" s="381"/>
      <c r="EI140" s="381"/>
      <c r="EJ140" s="381"/>
      <c r="EK140" s="381"/>
      <c r="EL140" s="381"/>
      <c r="EM140" s="381"/>
      <c r="EN140" s="381"/>
      <c r="EO140" s="381"/>
      <c r="EP140" s="381"/>
      <c r="EQ140" s="381"/>
      <c r="ER140" s="381"/>
      <c r="ES140" s="381"/>
      <c r="ET140" s="381"/>
      <c r="EU140" s="381"/>
      <c r="EV140" s="381"/>
      <c r="EW140" s="381"/>
      <c r="EX140" s="381"/>
      <c r="EY140" s="381"/>
      <c r="EZ140" s="381"/>
      <c r="FA140" s="381"/>
      <c r="FB140" s="381"/>
      <c r="FC140" s="381"/>
      <c r="FD140" s="381"/>
      <c r="FE140" s="381"/>
      <c r="FF140" s="381"/>
      <c r="FG140" s="381"/>
      <c r="FH140" s="381"/>
      <c r="FI140" s="381"/>
      <c r="FJ140" s="381"/>
      <c r="FK140" s="381"/>
      <c r="FL140" s="381"/>
      <c r="FM140" s="381"/>
      <c r="FN140" s="381"/>
      <c r="FO140" s="381"/>
      <c r="FP140" s="381"/>
      <c r="FQ140" s="381"/>
      <c r="FR140" s="381"/>
      <c r="FS140" s="381"/>
      <c r="FT140" s="381"/>
      <c r="FU140" s="381"/>
      <c r="FV140" s="381"/>
      <c r="FW140" s="381"/>
      <c r="FX140" s="381"/>
      <c r="FY140" s="381"/>
      <c r="FZ140" s="381"/>
      <c r="GA140" s="381"/>
      <c r="GB140" s="381"/>
      <c r="GC140" s="381"/>
      <c r="GD140" s="381"/>
      <c r="GE140" s="381"/>
      <c r="GF140" s="381"/>
      <c r="GG140" s="381"/>
      <c r="GH140" s="381"/>
      <c r="GI140" s="381"/>
      <c r="GJ140" s="381"/>
      <c r="GK140" s="381"/>
      <c r="GL140" s="381"/>
      <c r="GM140" s="381"/>
      <c r="GN140" s="381"/>
      <c r="GO140" s="381"/>
      <c r="GP140" s="381"/>
      <c r="GQ140" s="381"/>
      <c r="GR140" s="381"/>
      <c r="GS140" s="381"/>
      <c r="GT140" s="381"/>
      <c r="GU140" s="381"/>
      <c r="GV140" s="381"/>
      <c r="GW140" s="381"/>
      <c r="GX140" s="381"/>
      <c r="GY140" s="381"/>
      <c r="GZ140" s="381"/>
      <c r="HA140" s="381"/>
      <c r="HB140" s="381"/>
      <c r="HC140" s="381"/>
      <c r="HD140" s="381"/>
      <c r="HE140" s="381"/>
      <c r="HF140" s="381"/>
      <c r="HG140" s="381"/>
      <c r="HH140" s="381"/>
      <c r="HI140" s="381"/>
      <c r="HJ140" s="381"/>
      <c r="HK140" s="381"/>
      <c r="HL140" s="381"/>
      <c r="HM140" s="381"/>
      <c r="HN140" s="381"/>
      <c r="HO140" s="381"/>
      <c r="HP140" s="381"/>
      <c r="HQ140" s="381"/>
      <c r="HR140" s="381"/>
      <c r="HS140" s="381"/>
      <c r="HT140" s="381"/>
      <c r="HU140" s="381"/>
      <c r="HV140" s="381"/>
      <c r="HW140" s="381"/>
      <c r="HX140" s="381"/>
      <c r="HY140" s="381"/>
      <c r="HZ140" s="381"/>
      <c r="IA140" s="381"/>
      <c r="IB140" s="381"/>
      <c r="IC140" s="381"/>
      <c r="ID140" s="381"/>
      <c r="IE140" s="381"/>
      <c r="IF140" s="381"/>
      <c r="IG140" s="381"/>
      <c r="IH140" s="381"/>
      <c r="II140" s="381"/>
      <c r="IJ140" s="381"/>
      <c r="IK140" s="381"/>
      <c r="IL140" s="381"/>
      <c r="IM140" s="381"/>
      <c r="IN140" s="381"/>
      <c r="IO140" s="381"/>
      <c r="IP140" s="381"/>
      <c r="IQ140" s="381"/>
      <c r="IR140" s="381"/>
      <c r="IS140" s="381"/>
      <c r="IT140" s="381"/>
      <c r="IU140" s="381"/>
      <c r="IV140" s="381"/>
      <c r="IW140" s="381"/>
      <c r="IX140" s="381"/>
      <c r="IY140" s="381"/>
      <c r="IZ140" s="381"/>
      <c r="JA140" s="381"/>
      <c r="JB140" s="381"/>
      <c r="JC140" s="381"/>
      <c r="JD140" s="381"/>
      <c r="JE140" s="381"/>
      <c r="JF140" s="381"/>
      <c r="JG140" s="381"/>
      <c r="JH140" s="381"/>
      <c r="JI140" s="381"/>
      <c r="JJ140" s="381"/>
      <c r="JK140" s="381"/>
      <c r="JL140" s="380"/>
      <c r="JM140" s="380"/>
      <c r="JN140" s="380"/>
      <c r="JO140" s="380"/>
      <c r="JP140" s="380"/>
      <c r="JQ140" s="380"/>
      <c r="JR140" s="380"/>
      <c r="JS140" s="380"/>
      <c r="JT140" s="380"/>
      <c r="JU140" s="380"/>
      <c r="JV140" s="380"/>
      <c r="JW140" s="380"/>
      <c r="JX140" s="380"/>
      <c r="JY140" s="380"/>
      <c r="JZ140" s="380"/>
      <c r="KA140" s="380"/>
      <c r="KB140" s="380"/>
      <c r="KC140" s="380"/>
      <c r="KD140" s="380"/>
      <c r="KE140" s="380"/>
      <c r="KF140" s="380"/>
      <c r="KG140" s="380"/>
    </row>
    <row r="141" spans="2:293" ht="40.35" customHeight="1">
      <c r="B141" s="381"/>
      <c r="C141" s="381"/>
      <c r="D141" s="381"/>
      <c r="E141" s="381"/>
      <c r="F141" s="381"/>
      <c r="G141" s="381"/>
      <c r="H141" s="381"/>
      <c r="I141" s="381"/>
      <c r="J141" s="381"/>
      <c r="K141" s="381"/>
      <c r="L141" s="381"/>
      <c r="M141" s="381"/>
      <c r="N141" s="381"/>
      <c r="O141" s="381"/>
      <c r="P141" s="381"/>
      <c r="Q141" s="381"/>
      <c r="R141" s="381"/>
      <c r="S141" s="381"/>
      <c r="T141" s="381"/>
      <c r="U141" s="381"/>
      <c r="V141" s="381"/>
      <c r="W141" s="381"/>
      <c r="X141" s="381"/>
      <c r="Y141" s="381"/>
      <c r="Z141" s="381"/>
      <c r="AA141" s="381"/>
      <c r="AB141" s="381"/>
      <c r="AC141" s="381"/>
      <c r="AD141" s="381"/>
      <c r="AE141" s="381"/>
      <c r="AF141" s="381"/>
      <c r="AG141" s="381"/>
      <c r="AH141" s="381"/>
      <c r="AI141" s="381"/>
      <c r="AJ141" s="381"/>
      <c r="AK141" s="381"/>
      <c r="AL141" s="381"/>
      <c r="AM141" s="381"/>
      <c r="AN141" s="381"/>
      <c r="AO141" s="381"/>
      <c r="AP141" s="381"/>
      <c r="AQ141" s="381"/>
      <c r="AR141" s="381"/>
      <c r="AS141" s="381"/>
      <c r="AT141" s="381"/>
      <c r="AU141" s="381"/>
      <c r="AV141" s="381"/>
      <c r="AW141" s="381"/>
      <c r="AX141" s="381"/>
      <c r="AY141" s="381"/>
      <c r="AZ141" s="381"/>
      <c r="BA141" s="381"/>
      <c r="BB141" s="381"/>
      <c r="BC141" s="381"/>
      <c r="BD141" s="381"/>
      <c r="BE141" s="381"/>
      <c r="BF141" s="381"/>
      <c r="BG141" s="381"/>
      <c r="BH141" s="381"/>
      <c r="BI141" s="381"/>
      <c r="BJ141" s="381"/>
      <c r="BK141" s="381"/>
      <c r="BL141" s="381"/>
      <c r="BM141" s="381"/>
      <c r="BN141" s="381"/>
      <c r="BO141" s="381"/>
      <c r="BP141" s="381"/>
      <c r="BQ141" s="381"/>
      <c r="BR141" s="381"/>
      <c r="BS141" s="381"/>
      <c r="BT141" s="381"/>
      <c r="BU141" s="381"/>
      <c r="BV141" s="381"/>
      <c r="BW141" s="381"/>
      <c r="BX141" s="381"/>
      <c r="BY141" s="381"/>
      <c r="BZ141" s="381"/>
      <c r="CA141" s="381"/>
      <c r="CB141" s="381"/>
      <c r="CC141" s="381"/>
      <c r="CD141" s="381"/>
      <c r="CE141" s="381"/>
      <c r="CF141" s="381"/>
      <c r="CG141" s="381"/>
      <c r="CH141" s="381"/>
      <c r="CI141" s="381"/>
      <c r="CJ141" s="381"/>
      <c r="CK141" s="381"/>
      <c r="CL141" s="381"/>
      <c r="CM141" s="381"/>
      <c r="CN141" s="381"/>
      <c r="CO141" s="381"/>
      <c r="CP141" s="381"/>
      <c r="CQ141" s="381"/>
      <c r="CR141" s="381"/>
      <c r="CS141" s="381"/>
      <c r="CT141" s="381"/>
      <c r="CU141" s="381"/>
      <c r="CV141" s="381"/>
      <c r="CW141" s="381"/>
      <c r="CX141" s="381"/>
      <c r="CY141" s="381"/>
      <c r="CZ141" s="381"/>
      <c r="DA141" s="381"/>
      <c r="DB141" s="381"/>
      <c r="DC141" s="381"/>
      <c r="DD141" s="381"/>
      <c r="DE141" s="381"/>
      <c r="DF141" s="381"/>
      <c r="DG141" s="381"/>
      <c r="DH141" s="381"/>
      <c r="DI141" s="381"/>
      <c r="DJ141" s="381"/>
      <c r="DK141" s="381"/>
      <c r="DL141" s="381"/>
      <c r="DM141" s="381"/>
      <c r="DN141" s="381"/>
      <c r="DO141" s="381"/>
      <c r="DP141" s="381"/>
      <c r="DQ141" s="381"/>
      <c r="DR141" s="381"/>
      <c r="DS141" s="381"/>
      <c r="DT141" s="381"/>
      <c r="DU141" s="381"/>
      <c r="DV141" s="381"/>
      <c r="DW141" s="381"/>
      <c r="DX141" s="381"/>
      <c r="DY141" s="381"/>
      <c r="DZ141" s="381"/>
      <c r="EA141" s="381"/>
      <c r="EB141" s="381"/>
      <c r="EC141" s="381"/>
      <c r="ED141" s="381"/>
      <c r="EE141" s="381"/>
      <c r="EF141" s="381"/>
      <c r="EG141" s="381"/>
      <c r="EH141" s="381"/>
      <c r="EI141" s="381"/>
      <c r="EJ141" s="381"/>
      <c r="EK141" s="381"/>
      <c r="EL141" s="381"/>
      <c r="EM141" s="381"/>
      <c r="EN141" s="381"/>
      <c r="EO141" s="381"/>
      <c r="EP141" s="381"/>
      <c r="EQ141" s="381"/>
      <c r="ER141" s="381"/>
      <c r="ES141" s="381"/>
      <c r="ET141" s="381"/>
      <c r="EU141" s="381"/>
      <c r="EV141" s="381"/>
      <c r="EW141" s="381"/>
      <c r="EX141" s="381"/>
      <c r="EY141" s="381"/>
      <c r="EZ141" s="381"/>
      <c r="FA141" s="381"/>
      <c r="FB141" s="381"/>
      <c r="FC141" s="381"/>
      <c r="FD141" s="381"/>
      <c r="FE141" s="381"/>
      <c r="FF141" s="381"/>
      <c r="FG141" s="381"/>
      <c r="FH141" s="381"/>
      <c r="FI141" s="381"/>
      <c r="FJ141" s="381"/>
      <c r="FK141" s="381"/>
      <c r="FL141" s="381"/>
      <c r="FM141" s="381"/>
      <c r="FN141" s="381"/>
      <c r="FO141" s="381"/>
      <c r="FP141" s="381"/>
      <c r="FQ141" s="381"/>
      <c r="FR141" s="381"/>
      <c r="FS141" s="381"/>
      <c r="FT141" s="381"/>
      <c r="FU141" s="381"/>
      <c r="FV141" s="381"/>
      <c r="FW141" s="381"/>
      <c r="FX141" s="381"/>
      <c r="FY141" s="381"/>
      <c r="FZ141" s="381"/>
      <c r="GA141" s="381"/>
      <c r="GB141" s="381"/>
      <c r="GC141" s="381"/>
      <c r="GD141" s="381"/>
      <c r="GE141" s="381"/>
      <c r="GF141" s="381"/>
      <c r="GG141" s="381"/>
      <c r="GH141" s="381"/>
      <c r="GI141" s="381"/>
      <c r="GJ141" s="381"/>
      <c r="GK141" s="381"/>
      <c r="GL141" s="381"/>
      <c r="GM141" s="381"/>
      <c r="GN141" s="381"/>
      <c r="GO141" s="381"/>
      <c r="GP141" s="381"/>
      <c r="GQ141" s="381"/>
      <c r="GR141" s="381"/>
      <c r="GS141" s="381"/>
      <c r="GT141" s="381"/>
      <c r="GU141" s="381"/>
      <c r="GV141" s="381"/>
      <c r="GW141" s="381"/>
      <c r="GX141" s="381"/>
      <c r="GY141" s="381"/>
      <c r="GZ141" s="381"/>
      <c r="HA141" s="381"/>
      <c r="HB141" s="381"/>
      <c r="HC141" s="381"/>
      <c r="HD141" s="381"/>
      <c r="HE141" s="381"/>
      <c r="HF141" s="381"/>
      <c r="HG141" s="381"/>
      <c r="HH141" s="381"/>
      <c r="HI141" s="381"/>
      <c r="HJ141" s="381"/>
      <c r="HK141" s="381"/>
      <c r="HL141" s="381"/>
      <c r="HM141" s="381"/>
      <c r="HN141" s="381"/>
      <c r="HO141" s="381"/>
      <c r="HP141" s="381"/>
      <c r="HQ141" s="381"/>
      <c r="HR141" s="381"/>
      <c r="HS141" s="381"/>
      <c r="HT141" s="381"/>
      <c r="HU141" s="381"/>
      <c r="HV141" s="381"/>
      <c r="HW141" s="381"/>
      <c r="HX141" s="381"/>
      <c r="HY141" s="381"/>
      <c r="HZ141" s="381"/>
      <c r="IA141" s="381"/>
      <c r="IB141" s="381"/>
      <c r="IC141" s="381"/>
      <c r="ID141" s="381"/>
      <c r="IE141" s="381"/>
      <c r="IF141" s="381"/>
      <c r="IG141" s="381"/>
      <c r="IH141" s="381"/>
      <c r="II141" s="381"/>
      <c r="IJ141" s="381"/>
      <c r="IK141" s="381"/>
      <c r="IL141" s="381"/>
      <c r="IM141" s="381"/>
      <c r="IN141" s="381"/>
      <c r="IO141" s="381"/>
      <c r="IP141" s="381"/>
      <c r="IQ141" s="381"/>
      <c r="IR141" s="381"/>
      <c r="IS141" s="381"/>
      <c r="IT141" s="381"/>
      <c r="IU141" s="381"/>
      <c r="IV141" s="381"/>
      <c r="IW141" s="381"/>
      <c r="IX141" s="381"/>
      <c r="IY141" s="381"/>
      <c r="IZ141" s="381"/>
      <c r="JA141" s="381"/>
      <c r="JB141" s="381"/>
      <c r="JC141" s="381"/>
      <c r="JD141" s="381"/>
      <c r="JE141" s="381"/>
      <c r="JF141" s="381"/>
      <c r="JG141" s="381"/>
      <c r="JH141" s="381"/>
      <c r="JI141" s="381"/>
      <c r="JJ141" s="381"/>
      <c r="JK141" s="381"/>
      <c r="JL141" s="380"/>
      <c r="JM141" s="380"/>
      <c r="JN141" s="380"/>
      <c r="JO141" s="380"/>
      <c r="JP141" s="380"/>
      <c r="JQ141" s="380"/>
      <c r="JR141" s="380"/>
      <c r="JS141" s="380"/>
      <c r="JT141" s="380"/>
      <c r="JU141" s="380"/>
      <c r="JV141" s="380"/>
      <c r="JW141" s="380"/>
      <c r="JX141" s="380"/>
      <c r="JY141" s="380"/>
      <c r="JZ141" s="380"/>
      <c r="KA141" s="380"/>
      <c r="KB141" s="380"/>
      <c r="KC141" s="380"/>
      <c r="KD141" s="380"/>
      <c r="KE141" s="380"/>
      <c r="KF141" s="380"/>
      <c r="KG141" s="380"/>
    </row>
    <row r="142" spans="2:293" ht="40.35" customHeight="1">
      <c r="B142" s="381"/>
      <c r="C142" s="381"/>
      <c r="D142" s="381"/>
      <c r="E142" s="381"/>
      <c r="F142" s="381"/>
      <c r="G142" s="381"/>
      <c r="H142" s="381"/>
      <c r="I142" s="381"/>
      <c r="J142" s="381"/>
      <c r="K142" s="381"/>
      <c r="L142" s="381"/>
      <c r="M142" s="381"/>
      <c r="N142" s="381"/>
      <c r="O142" s="381"/>
      <c r="P142" s="381"/>
      <c r="Q142" s="381"/>
      <c r="R142" s="381"/>
      <c r="S142" s="381"/>
      <c r="T142" s="381"/>
      <c r="U142" s="381"/>
      <c r="V142" s="381"/>
      <c r="W142" s="381"/>
      <c r="X142" s="381"/>
      <c r="Y142" s="381"/>
      <c r="Z142" s="381"/>
      <c r="AA142" s="381"/>
      <c r="AB142" s="381"/>
      <c r="AC142" s="381"/>
      <c r="AD142" s="381"/>
      <c r="AE142" s="381"/>
      <c r="AF142" s="381"/>
      <c r="AG142" s="381"/>
      <c r="AH142" s="381"/>
      <c r="AI142" s="381"/>
      <c r="AJ142" s="381"/>
      <c r="AK142" s="381"/>
      <c r="AL142" s="381"/>
      <c r="AM142" s="381"/>
      <c r="AN142" s="381"/>
      <c r="AO142" s="381"/>
      <c r="AP142" s="381"/>
      <c r="AQ142" s="381"/>
      <c r="AR142" s="381"/>
      <c r="AS142" s="381"/>
      <c r="AT142" s="381"/>
      <c r="AU142" s="381"/>
      <c r="AV142" s="381"/>
      <c r="AW142" s="381"/>
      <c r="AX142" s="381"/>
      <c r="AY142" s="381"/>
      <c r="AZ142" s="381"/>
      <c r="BA142" s="381"/>
      <c r="BB142" s="381"/>
      <c r="BC142" s="381"/>
      <c r="BD142" s="381"/>
      <c r="BE142" s="381"/>
      <c r="BF142" s="381"/>
      <c r="BG142" s="381"/>
      <c r="BH142" s="381"/>
      <c r="BI142" s="381"/>
      <c r="BJ142" s="381"/>
      <c r="BK142" s="381"/>
      <c r="BL142" s="381"/>
      <c r="BM142" s="381"/>
      <c r="BN142" s="381"/>
      <c r="BO142" s="381"/>
      <c r="BP142" s="381"/>
      <c r="BQ142" s="381"/>
      <c r="BR142" s="381"/>
      <c r="BS142" s="381"/>
      <c r="BT142" s="381"/>
      <c r="BU142" s="381"/>
      <c r="BV142" s="381"/>
      <c r="BW142" s="381"/>
      <c r="BX142" s="381"/>
      <c r="BY142" s="381"/>
      <c r="BZ142" s="381"/>
      <c r="CA142" s="381"/>
      <c r="CB142" s="381"/>
      <c r="CC142" s="381"/>
      <c r="CD142" s="381"/>
      <c r="CE142" s="381"/>
      <c r="CF142" s="381"/>
      <c r="CG142" s="381"/>
      <c r="CH142" s="381"/>
      <c r="CI142" s="381"/>
      <c r="CJ142" s="381"/>
      <c r="CK142" s="381"/>
      <c r="CL142" s="381"/>
      <c r="CM142" s="381"/>
      <c r="CN142" s="381"/>
      <c r="CO142" s="381"/>
      <c r="CP142" s="381"/>
      <c r="CQ142" s="381"/>
      <c r="CR142" s="381"/>
      <c r="CS142" s="381"/>
      <c r="CT142" s="381"/>
      <c r="CU142" s="381"/>
      <c r="CV142" s="381"/>
      <c r="CW142" s="381"/>
      <c r="CX142" s="381"/>
      <c r="CY142" s="381"/>
      <c r="CZ142" s="381"/>
      <c r="DA142" s="381"/>
      <c r="DB142" s="381"/>
      <c r="DC142" s="381"/>
      <c r="DD142" s="381"/>
      <c r="DE142" s="381"/>
      <c r="DF142" s="381"/>
      <c r="DG142" s="381"/>
      <c r="DH142" s="381"/>
      <c r="DI142" s="381"/>
      <c r="DJ142" s="381"/>
      <c r="DK142" s="381"/>
      <c r="DL142" s="381"/>
      <c r="DM142" s="381"/>
      <c r="DN142" s="381"/>
      <c r="DO142" s="381"/>
      <c r="DP142" s="381"/>
      <c r="DQ142" s="381"/>
      <c r="DR142" s="381"/>
      <c r="DS142" s="381"/>
      <c r="DT142" s="381"/>
      <c r="DU142" s="381"/>
      <c r="DV142" s="381"/>
      <c r="DW142" s="381"/>
      <c r="DX142" s="381"/>
      <c r="DY142" s="381"/>
      <c r="DZ142" s="381"/>
      <c r="EA142" s="381"/>
      <c r="EB142" s="381"/>
      <c r="EC142" s="381"/>
      <c r="ED142" s="381"/>
      <c r="EE142" s="381"/>
      <c r="EF142" s="381"/>
      <c r="EG142" s="381"/>
      <c r="EH142" s="381"/>
      <c r="EI142" s="381"/>
      <c r="EJ142" s="381"/>
      <c r="EK142" s="381"/>
      <c r="EL142" s="381"/>
      <c r="EM142" s="381"/>
      <c r="EN142" s="381"/>
      <c r="EO142" s="381"/>
      <c r="EP142" s="381"/>
      <c r="EQ142" s="381"/>
      <c r="ER142" s="381"/>
      <c r="ES142" s="381"/>
      <c r="ET142" s="381"/>
      <c r="EU142" s="381"/>
      <c r="EV142" s="381"/>
      <c r="EW142" s="381"/>
      <c r="EX142" s="381"/>
      <c r="EY142" s="381"/>
      <c r="EZ142" s="381"/>
      <c r="FA142" s="381"/>
      <c r="FB142" s="381"/>
      <c r="FC142" s="381"/>
      <c r="FD142" s="381"/>
      <c r="FE142" s="381"/>
      <c r="FF142" s="381"/>
      <c r="FG142" s="381"/>
      <c r="FH142" s="381"/>
      <c r="FI142" s="381"/>
      <c r="FJ142" s="381"/>
      <c r="FK142" s="381"/>
      <c r="FL142" s="381"/>
      <c r="FM142" s="381"/>
      <c r="FN142" s="381"/>
      <c r="FO142" s="381"/>
      <c r="FP142" s="381"/>
      <c r="FQ142" s="381"/>
      <c r="FR142" s="381"/>
      <c r="FS142" s="381"/>
      <c r="FT142" s="381"/>
      <c r="FU142" s="381"/>
      <c r="FV142" s="381"/>
      <c r="FW142" s="381"/>
      <c r="FX142" s="381"/>
      <c r="FY142" s="381"/>
      <c r="FZ142" s="381"/>
      <c r="GA142" s="381"/>
      <c r="GB142" s="381"/>
      <c r="GC142" s="381"/>
      <c r="GD142" s="381"/>
      <c r="GE142" s="381"/>
      <c r="GF142" s="381"/>
      <c r="GG142" s="381"/>
      <c r="GH142" s="381"/>
      <c r="GI142" s="381"/>
      <c r="GJ142" s="381"/>
      <c r="GK142" s="381"/>
      <c r="GL142" s="381"/>
      <c r="GM142" s="381"/>
      <c r="GN142" s="381"/>
      <c r="GO142" s="381"/>
      <c r="GP142" s="381"/>
      <c r="GQ142" s="381"/>
      <c r="GR142" s="381"/>
      <c r="GS142" s="381"/>
      <c r="GT142" s="381"/>
      <c r="GU142" s="381"/>
      <c r="GV142" s="381"/>
      <c r="GW142" s="381"/>
      <c r="GX142" s="381"/>
      <c r="GY142" s="381"/>
      <c r="GZ142" s="381"/>
      <c r="HA142" s="381"/>
      <c r="HB142" s="381"/>
      <c r="HC142" s="381"/>
      <c r="HD142" s="381"/>
      <c r="HE142" s="381"/>
      <c r="HF142" s="381"/>
      <c r="HG142" s="381"/>
      <c r="HH142" s="381"/>
      <c r="HI142" s="381"/>
      <c r="HJ142" s="381"/>
      <c r="HK142" s="381"/>
      <c r="HL142" s="381"/>
      <c r="HM142" s="381"/>
      <c r="HN142" s="381"/>
      <c r="HO142" s="381"/>
      <c r="HP142" s="381"/>
      <c r="HQ142" s="381"/>
      <c r="HR142" s="381"/>
      <c r="HS142" s="381"/>
      <c r="HT142" s="381"/>
      <c r="HU142" s="381"/>
      <c r="HV142" s="381"/>
      <c r="HW142" s="381"/>
      <c r="HX142" s="381"/>
      <c r="HY142" s="381"/>
      <c r="HZ142" s="381"/>
      <c r="IA142" s="381"/>
      <c r="IB142" s="381"/>
      <c r="IC142" s="381"/>
      <c r="ID142" s="381"/>
      <c r="IE142" s="381"/>
      <c r="IF142" s="381"/>
      <c r="IG142" s="381"/>
      <c r="IH142" s="381"/>
      <c r="II142" s="381"/>
      <c r="IJ142" s="381"/>
      <c r="IK142" s="381"/>
      <c r="IL142" s="381"/>
      <c r="IM142" s="381"/>
      <c r="IN142" s="381"/>
      <c r="IO142" s="381"/>
      <c r="IP142" s="381"/>
      <c r="IQ142" s="381"/>
      <c r="IR142" s="381"/>
      <c r="IS142" s="381"/>
      <c r="IT142" s="381"/>
      <c r="IU142" s="381"/>
      <c r="IV142" s="381"/>
      <c r="IW142" s="381"/>
      <c r="IX142" s="381"/>
      <c r="IY142" s="381"/>
      <c r="IZ142" s="381"/>
      <c r="JA142" s="381"/>
      <c r="JB142" s="381"/>
      <c r="JC142" s="381"/>
      <c r="JD142" s="381"/>
      <c r="JE142" s="381"/>
      <c r="JF142" s="381"/>
      <c r="JG142" s="381"/>
      <c r="JH142" s="381"/>
      <c r="JI142" s="381"/>
      <c r="JJ142" s="381"/>
      <c r="JK142" s="381"/>
      <c r="JL142" s="380"/>
      <c r="JM142" s="380"/>
      <c r="JN142" s="380"/>
      <c r="JO142" s="380"/>
      <c r="JP142" s="380"/>
      <c r="JQ142" s="380"/>
      <c r="JR142" s="380"/>
      <c r="JS142" s="380"/>
      <c r="JT142" s="380"/>
      <c r="JU142" s="380"/>
      <c r="JV142" s="380"/>
      <c r="JW142" s="380"/>
      <c r="JX142" s="380"/>
      <c r="JY142" s="380"/>
      <c r="JZ142" s="380"/>
      <c r="KA142" s="380"/>
      <c r="KB142" s="380"/>
      <c r="KC142" s="380"/>
      <c r="KD142" s="380"/>
      <c r="KE142" s="380"/>
      <c r="KF142" s="380"/>
      <c r="KG142" s="380"/>
    </row>
    <row r="143" spans="2:293" ht="40.35" customHeight="1">
      <c r="B143" s="381"/>
      <c r="C143" s="381"/>
      <c r="D143" s="381"/>
      <c r="E143" s="381"/>
      <c r="F143" s="381"/>
      <c r="G143" s="381"/>
      <c r="H143" s="381"/>
      <c r="I143" s="381"/>
      <c r="J143" s="381"/>
      <c r="K143" s="381"/>
      <c r="L143" s="381"/>
      <c r="M143" s="381"/>
      <c r="N143" s="381"/>
      <c r="O143" s="381"/>
      <c r="P143" s="381"/>
      <c r="Q143" s="381"/>
      <c r="R143" s="381"/>
      <c r="S143" s="381"/>
      <c r="T143" s="381"/>
      <c r="U143" s="381"/>
      <c r="V143" s="381"/>
      <c r="W143" s="381"/>
      <c r="X143" s="381"/>
      <c r="Y143" s="381"/>
      <c r="Z143" s="381"/>
      <c r="AA143" s="381"/>
      <c r="AB143" s="381"/>
      <c r="AC143" s="381"/>
      <c r="AD143" s="381"/>
      <c r="AE143" s="381"/>
      <c r="AF143" s="381"/>
      <c r="AG143" s="381"/>
      <c r="AH143" s="381"/>
      <c r="AI143" s="381"/>
      <c r="AJ143" s="381"/>
      <c r="AK143" s="381"/>
      <c r="AL143" s="381"/>
      <c r="AM143" s="381"/>
      <c r="AN143" s="381"/>
      <c r="AO143" s="381"/>
      <c r="AP143" s="381"/>
      <c r="AQ143" s="381"/>
      <c r="AR143" s="381"/>
      <c r="AS143" s="381"/>
      <c r="AT143" s="381"/>
      <c r="AU143" s="381"/>
      <c r="AV143" s="381"/>
      <c r="AW143" s="381"/>
      <c r="AX143" s="381"/>
      <c r="AY143" s="381"/>
      <c r="AZ143" s="381"/>
      <c r="BA143" s="381"/>
      <c r="BB143" s="381"/>
      <c r="BC143" s="381"/>
      <c r="BD143" s="381"/>
      <c r="BE143" s="381"/>
      <c r="BF143" s="381"/>
      <c r="BG143" s="381"/>
      <c r="BH143" s="381"/>
      <c r="BI143" s="381"/>
      <c r="BJ143" s="381"/>
      <c r="BK143" s="381"/>
      <c r="BL143" s="381"/>
      <c r="BM143" s="381"/>
      <c r="BN143" s="381"/>
      <c r="BO143" s="381"/>
      <c r="BP143" s="381"/>
      <c r="BQ143" s="381"/>
      <c r="BR143" s="381"/>
      <c r="BS143" s="381"/>
      <c r="BT143" s="381"/>
      <c r="BU143" s="381"/>
      <c r="BV143" s="381"/>
      <c r="BW143" s="381"/>
      <c r="BX143" s="381"/>
      <c r="BY143" s="381"/>
      <c r="BZ143" s="381"/>
      <c r="CA143" s="381"/>
      <c r="CB143" s="381"/>
      <c r="CC143" s="381"/>
      <c r="CD143" s="381"/>
      <c r="CE143" s="381"/>
      <c r="CF143" s="381"/>
      <c r="CG143" s="381"/>
      <c r="CH143" s="381"/>
      <c r="CI143" s="381"/>
      <c r="CJ143" s="381"/>
      <c r="CK143" s="381"/>
      <c r="CL143" s="381"/>
      <c r="CM143" s="381"/>
      <c r="CN143" s="381"/>
      <c r="CO143" s="381"/>
      <c r="CP143" s="381"/>
      <c r="CQ143" s="381"/>
      <c r="CR143" s="381"/>
      <c r="CS143" s="381"/>
      <c r="CT143" s="381"/>
      <c r="CU143" s="381"/>
      <c r="CV143" s="381"/>
      <c r="CW143" s="381"/>
      <c r="CX143" s="381"/>
      <c r="CY143" s="381"/>
      <c r="CZ143" s="381"/>
      <c r="DA143" s="381"/>
      <c r="DB143" s="381"/>
      <c r="DC143" s="381"/>
      <c r="DD143" s="381"/>
      <c r="DE143" s="381"/>
      <c r="DF143" s="381"/>
      <c r="DG143" s="381"/>
      <c r="DH143" s="381"/>
      <c r="DI143" s="381"/>
      <c r="DJ143" s="381"/>
      <c r="DK143" s="381"/>
      <c r="DL143" s="381"/>
      <c r="DM143" s="381"/>
      <c r="DN143" s="381"/>
      <c r="DO143" s="381"/>
      <c r="DP143" s="381"/>
      <c r="DQ143" s="381"/>
      <c r="DR143" s="381"/>
      <c r="DS143" s="381"/>
      <c r="DT143" s="381"/>
      <c r="DU143" s="381"/>
      <c r="DV143" s="381"/>
      <c r="DW143" s="381"/>
      <c r="DX143" s="381"/>
      <c r="DY143" s="381"/>
      <c r="DZ143" s="381"/>
      <c r="EA143" s="381"/>
      <c r="EB143" s="381"/>
      <c r="EC143" s="381"/>
      <c r="ED143" s="381"/>
      <c r="EE143" s="381"/>
      <c r="EF143" s="381"/>
      <c r="EG143" s="381"/>
      <c r="EH143" s="381"/>
      <c r="EI143" s="381"/>
      <c r="EJ143" s="381"/>
      <c r="EK143" s="381"/>
      <c r="EL143" s="381"/>
      <c r="EM143" s="381"/>
      <c r="EN143" s="381"/>
      <c r="EO143" s="381"/>
      <c r="EP143" s="381"/>
      <c r="EQ143" s="381"/>
      <c r="ER143" s="381"/>
      <c r="ES143" s="381"/>
      <c r="ET143" s="381"/>
      <c r="EU143" s="381"/>
      <c r="EV143" s="381"/>
      <c r="EW143" s="381"/>
      <c r="EX143" s="381"/>
      <c r="EY143" s="381"/>
      <c r="EZ143" s="381"/>
      <c r="FA143" s="381"/>
      <c r="FB143" s="381"/>
      <c r="FC143" s="381"/>
      <c r="FD143" s="381"/>
      <c r="FE143" s="381"/>
      <c r="FF143" s="381"/>
      <c r="FG143" s="381"/>
      <c r="FH143" s="381"/>
      <c r="FI143" s="381"/>
      <c r="FJ143" s="381"/>
      <c r="FK143" s="381"/>
      <c r="FL143" s="381"/>
      <c r="FM143" s="381"/>
      <c r="FN143" s="381"/>
      <c r="FO143" s="381"/>
      <c r="FP143" s="381"/>
      <c r="FQ143" s="381"/>
      <c r="FR143" s="381"/>
      <c r="FS143" s="381"/>
      <c r="FT143" s="381"/>
      <c r="FU143" s="381"/>
      <c r="FV143" s="381"/>
      <c r="FW143" s="381"/>
      <c r="FX143" s="381"/>
      <c r="FY143" s="381"/>
      <c r="FZ143" s="381"/>
      <c r="GA143" s="381"/>
      <c r="GB143" s="381"/>
      <c r="GC143" s="381"/>
      <c r="GD143" s="381"/>
      <c r="GE143" s="381"/>
      <c r="GF143" s="381"/>
      <c r="GG143" s="381"/>
      <c r="GH143" s="381"/>
      <c r="GI143" s="381"/>
      <c r="GJ143" s="381"/>
      <c r="GK143" s="381"/>
      <c r="GL143" s="381"/>
      <c r="GM143" s="381"/>
      <c r="GN143" s="381"/>
      <c r="GO143" s="381"/>
      <c r="GP143" s="381"/>
      <c r="GQ143" s="381"/>
      <c r="GR143" s="381"/>
      <c r="GS143" s="381"/>
      <c r="GT143" s="381"/>
      <c r="GU143" s="381"/>
      <c r="GV143" s="381"/>
      <c r="GW143" s="381"/>
      <c r="GX143" s="381"/>
      <c r="GY143" s="381"/>
      <c r="GZ143" s="381"/>
      <c r="HA143" s="381"/>
      <c r="HB143" s="381"/>
      <c r="HC143" s="381"/>
      <c r="HD143" s="381"/>
      <c r="HE143" s="381"/>
      <c r="HF143" s="381"/>
      <c r="HG143" s="381"/>
      <c r="HH143" s="381"/>
      <c r="HI143" s="381"/>
      <c r="HJ143" s="381"/>
      <c r="HK143" s="381"/>
      <c r="HL143" s="381"/>
      <c r="HM143" s="381"/>
      <c r="HN143" s="381"/>
      <c r="HO143" s="381"/>
      <c r="HP143" s="381"/>
      <c r="HQ143" s="381"/>
      <c r="HR143" s="381"/>
      <c r="HS143" s="381"/>
      <c r="HT143" s="381"/>
      <c r="HU143" s="381"/>
      <c r="HV143" s="381"/>
      <c r="HW143" s="381"/>
      <c r="HX143" s="381"/>
      <c r="HY143" s="381"/>
      <c r="HZ143" s="381"/>
      <c r="IA143" s="381"/>
      <c r="IB143" s="381"/>
      <c r="IC143" s="381"/>
      <c r="ID143" s="381"/>
      <c r="IE143" s="381"/>
      <c r="IF143" s="381"/>
      <c r="IG143" s="381"/>
      <c r="IH143" s="381"/>
      <c r="II143" s="381"/>
      <c r="IJ143" s="381"/>
      <c r="IK143" s="381"/>
      <c r="IL143" s="381"/>
      <c r="IM143" s="381"/>
      <c r="IN143" s="381"/>
      <c r="IO143" s="381"/>
      <c r="IP143" s="381"/>
      <c r="IQ143" s="381"/>
      <c r="IR143" s="381"/>
      <c r="IS143" s="381"/>
      <c r="IT143" s="381"/>
      <c r="IU143" s="381"/>
      <c r="IV143" s="381"/>
      <c r="IW143" s="381"/>
      <c r="IX143" s="381"/>
      <c r="IY143" s="381"/>
      <c r="IZ143" s="381"/>
      <c r="JA143" s="381"/>
      <c r="JB143" s="381"/>
      <c r="JC143" s="381"/>
      <c r="JD143" s="381"/>
      <c r="JE143" s="381"/>
      <c r="JF143" s="381"/>
      <c r="JG143" s="381"/>
      <c r="JH143" s="381"/>
      <c r="JI143" s="381"/>
      <c r="JJ143" s="381"/>
      <c r="JK143" s="381"/>
      <c r="JL143" s="380"/>
      <c r="JM143" s="380"/>
      <c r="JN143" s="380"/>
      <c r="JO143" s="380"/>
      <c r="JP143" s="380"/>
      <c r="JQ143" s="380"/>
      <c r="JR143" s="380"/>
      <c r="JS143" s="380"/>
      <c r="JT143" s="380"/>
      <c r="JU143" s="380"/>
      <c r="JV143" s="380"/>
      <c r="JW143" s="380"/>
      <c r="JX143" s="380"/>
      <c r="JY143" s="380"/>
      <c r="JZ143" s="380"/>
      <c r="KA143" s="380"/>
      <c r="KB143" s="380"/>
      <c r="KC143" s="380"/>
      <c r="KD143" s="380"/>
      <c r="KE143" s="380"/>
      <c r="KF143" s="380"/>
      <c r="KG143" s="380"/>
    </row>
    <row r="144" spans="2:293" ht="40.35" customHeight="1">
      <c r="B144" s="381"/>
      <c r="C144" s="381"/>
      <c r="D144" s="381"/>
      <c r="E144" s="381"/>
      <c r="F144" s="381"/>
      <c r="G144" s="381"/>
      <c r="H144" s="381"/>
      <c r="I144" s="381"/>
      <c r="J144" s="381"/>
      <c r="K144" s="381"/>
      <c r="L144" s="381"/>
      <c r="M144" s="381"/>
      <c r="N144" s="381"/>
      <c r="O144" s="381"/>
      <c r="P144" s="381"/>
      <c r="Q144" s="381"/>
      <c r="R144" s="381"/>
      <c r="S144" s="381"/>
      <c r="T144" s="381"/>
      <c r="U144" s="381"/>
      <c r="V144" s="381"/>
      <c r="W144" s="381"/>
      <c r="X144" s="381"/>
      <c r="Y144" s="381"/>
      <c r="Z144" s="381"/>
      <c r="AA144" s="381"/>
      <c r="AB144" s="381"/>
      <c r="AC144" s="381"/>
      <c r="AD144" s="381"/>
      <c r="AE144" s="381"/>
      <c r="AF144" s="381"/>
      <c r="AG144" s="381"/>
      <c r="AH144" s="381"/>
      <c r="AI144" s="381"/>
      <c r="AJ144" s="381"/>
      <c r="AK144" s="381"/>
      <c r="AL144" s="381"/>
      <c r="AM144" s="381"/>
      <c r="AN144" s="381"/>
      <c r="AO144" s="381"/>
      <c r="AP144" s="381"/>
      <c r="AQ144" s="381"/>
      <c r="AR144" s="381"/>
      <c r="AS144" s="381"/>
      <c r="AT144" s="381"/>
      <c r="AU144" s="381"/>
      <c r="AV144" s="381"/>
      <c r="AW144" s="381"/>
      <c r="AX144" s="381"/>
      <c r="AY144" s="381"/>
      <c r="AZ144" s="381"/>
      <c r="BA144" s="381"/>
      <c r="BB144" s="381"/>
      <c r="BC144" s="381"/>
      <c r="BD144" s="381"/>
      <c r="BE144" s="381"/>
      <c r="BF144" s="381"/>
      <c r="BG144" s="381"/>
      <c r="BH144" s="381"/>
      <c r="BI144" s="381"/>
      <c r="BJ144" s="381"/>
      <c r="BK144" s="381"/>
      <c r="BL144" s="381"/>
      <c r="BM144" s="381"/>
      <c r="BN144" s="381"/>
      <c r="BO144" s="381"/>
      <c r="BP144" s="381"/>
      <c r="BQ144" s="381"/>
      <c r="BR144" s="381"/>
      <c r="BS144" s="381"/>
      <c r="BT144" s="381"/>
      <c r="BU144" s="381"/>
      <c r="BV144" s="381"/>
      <c r="BW144" s="381"/>
      <c r="BX144" s="381"/>
      <c r="BY144" s="381"/>
      <c r="BZ144" s="381"/>
      <c r="CA144" s="381"/>
      <c r="CB144" s="381"/>
      <c r="CC144" s="381"/>
      <c r="CD144" s="381"/>
      <c r="CE144" s="381"/>
      <c r="CF144" s="381"/>
      <c r="CG144" s="381"/>
      <c r="CH144" s="381"/>
      <c r="CI144" s="381"/>
      <c r="CJ144" s="381"/>
      <c r="CK144" s="381"/>
      <c r="CL144" s="381"/>
      <c r="CM144" s="381"/>
      <c r="CN144" s="381"/>
      <c r="CO144" s="381"/>
      <c r="CP144" s="381"/>
      <c r="CQ144" s="381"/>
      <c r="CR144" s="381"/>
      <c r="CS144" s="381"/>
      <c r="CT144" s="381"/>
      <c r="CU144" s="381"/>
      <c r="CV144" s="381"/>
      <c r="CW144" s="381"/>
      <c r="CX144" s="381"/>
      <c r="CY144" s="381"/>
      <c r="CZ144" s="381"/>
      <c r="DA144" s="381"/>
      <c r="DB144" s="381"/>
      <c r="DC144" s="381"/>
      <c r="DD144" s="381"/>
      <c r="DE144" s="381"/>
      <c r="DF144" s="381"/>
      <c r="DG144" s="381"/>
      <c r="DH144" s="381"/>
      <c r="DI144" s="381"/>
      <c r="DJ144" s="381"/>
      <c r="DK144" s="381"/>
      <c r="DL144" s="381"/>
      <c r="DM144" s="381"/>
      <c r="DN144" s="381"/>
      <c r="DO144" s="381"/>
      <c r="DP144" s="381"/>
      <c r="DQ144" s="381"/>
      <c r="DR144" s="381"/>
      <c r="DS144" s="381"/>
      <c r="DT144" s="381"/>
      <c r="DU144" s="381"/>
      <c r="DV144" s="381"/>
      <c r="DW144" s="381"/>
      <c r="DX144" s="381"/>
      <c r="DY144" s="381"/>
      <c r="DZ144" s="381"/>
      <c r="EA144" s="381"/>
      <c r="EB144" s="381"/>
      <c r="EC144" s="381"/>
      <c r="ED144" s="381"/>
      <c r="EE144" s="381"/>
      <c r="EF144" s="381"/>
      <c r="EG144" s="381"/>
      <c r="EH144" s="381"/>
      <c r="EI144" s="381"/>
      <c r="EJ144" s="381"/>
      <c r="EK144" s="381"/>
      <c r="EL144" s="381"/>
      <c r="EM144" s="381"/>
      <c r="EN144" s="381"/>
      <c r="EO144" s="381"/>
      <c r="EP144" s="381"/>
      <c r="EQ144" s="381"/>
      <c r="ER144" s="381"/>
      <c r="ES144" s="381"/>
      <c r="ET144" s="381"/>
      <c r="EU144" s="381"/>
      <c r="EV144" s="381"/>
      <c r="EW144" s="381"/>
      <c r="EX144" s="381"/>
      <c r="EY144" s="381"/>
      <c r="EZ144" s="381"/>
      <c r="FA144" s="381"/>
      <c r="FB144" s="381"/>
      <c r="FC144" s="381"/>
      <c r="FD144" s="381"/>
      <c r="FE144" s="381"/>
      <c r="FF144" s="381"/>
      <c r="FG144" s="381"/>
      <c r="FH144" s="381"/>
      <c r="FI144" s="381"/>
      <c r="FJ144" s="381"/>
      <c r="FK144" s="381"/>
      <c r="FL144" s="381"/>
      <c r="FM144" s="381"/>
      <c r="FN144" s="381"/>
      <c r="FO144" s="381"/>
      <c r="FP144" s="381"/>
      <c r="FQ144" s="381"/>
      <c r="FR144" s="381"/>
      <c r="FS144" s="381"/>
      <c r="FT144" s="381"/>
      <c r="FU144" s="381"/>
      <c r="FV144" s="381"/>
      <c r="FW144" s="381"/>
      <c r="FX144" s="381"/>
      <c r="FY144" s="381"/>
      <c r="FZ144" s="381"/>
      <c r="GA144" s="381"/>
      <c r="GB144" s="381"/>
      <c r="GC144" s="381"/>
      <c r="GD144" s="381"/>
      <c r="GE144" s="381"/>
      <c r="GF144" s="381"/>
      <c r="GG144" s="381"/>
      <c r="GH144" s="381"/>
      <c r="GI144" s="381"/>
      <c r="GJ144" s="381"/>
      <c r="GK144" s="381"/>
      <c r="GL144" s="381"/>
      <c r="GM144" s="381"/>
      <c r="GN144" s="381"/>
      <c r="GO144" s="381"/>
      <c r="GP144" s="381"/>
      <c r="GQ144" s="381"/>
      <c r="GR144" s="381"/>
      <c r="GS144" s="381"/>
      <c r="GT144" s="381"/>
      <c r="GU144" s="381"/>
      <c r="GV144" s="381"/>
      <c r="GW144" s="381"/>
      <c r="GX144" s="381"/>
      <c r="GY144" s="381"/>
      <c r="GZ144" s="381"/>
      <c r="HA144" s="381"/>
      <c r="HB144" s="381"/>
      <c r="HC144" s="381"/>
      <c r="HD144" s="381"/>
      <c r="HE144" s="381"/>
      <c r="HF144" s="381"/>
      <c r="HG144" s="381"/>
      <c r="HH144" s="381"/>
      <c r="HI144" s="381"/>
      <c r="HJ144" s="381"/>
      <c r="HK144" s="381"/>
      <c r="HL144" s="381"/>
      <c r="HM144" s="381"/>
      <c r="HN144" s="381"/>
      <c r="HO144" s="381"/>
      <c r="HP144" s="381"/>
      <c r="HQ144" s="381"/>
      <c r="HR144" s="381"/>
      <c r="HS144" s="381"/>
      <c r="HT144" s="381"/>
      <c r="HU144" s="381"/>
      <c r="HV144" s="381"/>
      <c r="HW144" s="381"/>
      <c r="HX144" s="381"/>
      <c r="HY144" s="381"/>
      <c r="HZ144" s="381"/>
      <c r="IA144" s="381"/>
      <c r="IB144" s="381"/>
      <c r="IC144" s="381"/>
      <c r="ID144" s="381"/>
      <c r="IE144" s="381"/>
      <c r="IF144" s="381"/>
      <c r="IG144" s="381"/>
      <c r="IH144" s="381"/>
      <c r="II144" s="381"/>
      <c r="IJ144" s="381"/>
      <c r="IK144" s="381"/>
      <c r="IL144" s="381"/>
      <c r="IM144" s="381"/>
      <c r="IN144" s="381"/>
      <c r="IO144" s="381"/>
      <c r="IP144" s="381"/>
      <c r="IQ144" s="381"/>
      <c r="IR144" s="381"/>
      <c r="IS144" s="381"/>
      <c r="IT144" s="381"/>
      <c r="IU144" s="381"/>
      <c r="IV144" s="381"/>
      <c r="IW144" s="381"/>
      <c r="IX144" s="381"/>
      <c r="IY144" s="381"/>
      <c r="IZ144" s="381"/>
      <c r="JA144" s="381"/>
      <c r="JB144" s="381"/>
      <c r="JC144" s="381"/>
      <c r="JD144" s="381"/>
      <c r="JE144" s="381"/>
      <c r="JF144" s="381"/>
      <c r="JG144" s="381"/>
      <c r="JH144" s="381"/>
      <c r="JI144" s="381"/>
      <c r="JJ144" s="381"/>
      <c r="JK144" s="381"/>
      <c r="JL144" s="380"/>
      <c r="JM144" s="380"/>
      <c r="JN144" s="380"/>
      <c r="JO144" s="380"/>
      <c r="JP144" s="380"/>
      <c r="JQ144" s="380"/>
      <c r="JR144" s="380"/>
      <c r="JS144" s="380"/>
      <c r="JT144" s="380"/>
      <c r="JU144" s="380"/>
      <c r="JV144" s="380"/>
      <c r="JW144" s="380"/>
      <c r="JX144" s="380"/>
      <c r="JY144" s="380"/>
      <c r="JZ144" s="380"/>
      <c r="KA144" s="380"/>
      <c r="KB144" s="380"/>
      <c r="KC144" s="380"/>
      <c r="KD144" s="380"/>
      <c r="KE144" s="380"/>
      <c r="KF144" s="380"/>
      <c r="KG144" s="380"/>
    </row>
    <row r="145" spans="2:293" ht="40.35" customHeight="1">
      <c r="B145" s="381"/>
      <c r="C145" s="381"/>
      <c r="D145" s="381"/>
      <c r="E145" s="381"/>
      <c r="F145" s="381"/>
      <c r="G145" s="381"/>
      <c r="H145" s="381"/>
      <c r="I145" s="381"/>
      <c r="J145" s="381"/>
      <c r="K145" s="381"/>
      <c r="L145" s="381"/>
      <c r="M145" s="381"/>
      <c r="N145" s="381"/>
      <c r="O145" s="381"/>
      <c r="P145" s="381"/>
      <c r="Q145" s="381"/>
      <c r="R145" s="381"/>
      <c r="S145" s="381"/>
      <c r="T145" s="381"/>
      <c r="U145" s="381"/>
      <c r="V145" s="381"/>
      <c r="W145" s="381"/>
      <c r="X145" s="381"/>
      <c r="Y145" s="381"/>
      <c r="Z145" s="381"/>
      <c r="AA145" s="381"/>
      <c r="AB145" s="381"/>
      <c r="AC145" s="381"/>
      <c r="AD145" s="381"/>
      <c r="AE145" s="381"/>
      <c r="AF145" s="381"/>
      <c r="AG145" s="381"/>
      <c r="AH145" s="381"/>
      <c r="AI145" s="381"/>
      <c r="AJ145" s="381"/>
      <c r="AK145" s="381"/>
      <c r="AL145" s="381"/>
      <c r="AM145" s="381"/>
      <c r="AN145" s="381"/>
      <c r="AO145" s="381"/>
      <c r="AP145" s="381"/>
      <c r="AQ145" s="381"/>
      <c r="AR145" s="381"/>
      <c r="AS145" s="381"/>
      <c r="AT145" s="381"/>
      <c r="AU145" s="381"/>
      <c r="AV145" s="381"/>
      <c r="AW145" s="381"/>
      <c r="AX145" s="381"/>
      <c r="AY145" s="381"/>
      <c r="AZ145" s="381"/>
      <c r="BA145" s="381"/>
      <c r="BB145" s="381"/>
      <c r="BC145" s="381"/>
      <c r="BD145" s="381"/>
      <c r="BE145" s="381"/>
      <c r="BF145" s="381"/>
      <c r="BG145" s="381"/>
      <c r="BH145" s="381"/>
      <c r="BI145" s="381"/>
      <c r="BJ145" s="381"/>
      <c r="BK145" s="381"/>
      <c r="BL145" s="381"/>
      <c r="BM145" s="381"/>
      <c r="BN145" s="381"/>
      <c r="BO145" s="381"/>
      <c r="BP145" s="381"/>
      <c r="BQ145" s="381"/>
      <c r="BR145" s="381"/>
      <c r="BS145" s="381"/>
      <c r="BT145" s="381"/>
      <c r="BU145" s="381"/>
      <c r="BV145" s="381"/>
      <c r="BW145" s="381"/>
      <c r="BX145" s="381"/>
      <c r="BY145" s="381"/>
      <c r="BZ145" s="381"/>
      <c r="CA145" s="381"/>
      <c r="CB145" s="381"/>
      <c r="CC145" s="381"/>
      <c r="CD145" s="381"/>
      <c r="CE145" s="381"/>
      <c r="CF145" s="381"/>
      <c r="CG145" s="381"/>
      <c r="CH145" s="381"/>
      <c r="CI145" s="381"/>
      <c r="CJ145" s="381"/>
      <c r="CK145" s="381"/>
      <c r="CL145" s="381"/>
      <c r="CM145" s="381"/>
      <c r="CN145" s="381"/>
      <c r="CO145" s="381"/>
      <c r="CP145" s="381"/>
      <c r="CQ145" s="381"/>
      <c r="CR145" s="381"/>
      <c r="CS145" s="381"/>
      <c r="CT145" s="381"/>
      <c r="CU145" s="381"/>
      <c r="CV145" s="381"/>
      <c r="CW145" s="381"/>
      <c r="CX145" s="381"/>
      <c r="CY145" s="381"/>
      <c r="CZ145" s="381"/>
      <c r="DA145" s="381"/>
      <c r="DB145" s="381"/>
      <c r="DC145" s="381"/>
      <c r="DD145" s="381"/>
      <c r="DE145" s="381"/>
      <c r="DF145" s="381"/>
      <c r="DG145" s="381"/>
      <c r="DH145" s="381"/>
      <c r="DI145" s="381"/>
      <c r="DJ145" s="381"/>
      <c r="DK145" s="381"/>
      <c r="DL145" s="381"/>
      <c r="DM145" s="381"/>
      <c r="DN145" s="381"/>
      <c r="DO145" s="381"/>
      <c r="DP145" s="381"/>
      <c r="DQ145" s="381"/>
      <c r="DR145" s="381"/>
      <c r="DS145" s="381"/>
      <c r="DT145" s="381"/>
      <c r="DU145" s="381"/>
      <c r="DV145" s="381"/>
      <c r="DW145" s="381"/>
      <c r="DX145" s="381"/>
      <c r="DY145" s="381"/>
      <c r="DZ145" s="381"/>
      <c r="EA145" s="381"/>
      <c r="EB145" s="381"/>
      <c r="EC145" s="381"/>
      <c r="ED145" s="381"/>
      <c r="EE145" s="381"/>
      <c r="EF145" s="381"/>
      <c r="EG145" s="381"/>
      <c r="EH145" s="381"/>
      <c r="EI145" s="381"/>
      <c r="EJ145" s="381"/>
      <c r="EK145" s="381"/>
      <c r="EL145" s="381"/>
      <c r="EM145" s="381"/>
      <c r="EN145" s="381"/>
      <c r="EO145" s="381"/>
      <c r="EP145" s="381"/>
      <c r="EQ145" s="381"/>
      <c r="ER145" s="381"/>
      <c r="ES145" s="381"/>
      <c r="ET145" s="381"/>
      <c r="EU145" s="381"/>
      <c r="EV145" s="381"/>
      <c r="EW145" s="381"/>
      <c r="EX145" s="381"/>
      <c r="EY145" s="381"/>
      <c r="EZ145" s="381"/>
      <c r="FA145" s="381"/>
      <c r="FB145" s="381"/>
      <c r="FC145" s="381"/>
      <c r="FD145" s="381"/>
      <c r="FE145" s="381"/>
      <c r="FF145" s="381"/>
      <c r="FG145" s="381"/>
      <c r="FH145" s="381"/>
      <c r="FI145" s="381"/>
      <c r="FJ145" s="381"/>
      <c r="FK145" s="381"/>
      <c r="FL145" s="381"/>
      <c r="FM145" s="381"/>
      <c r="FN145" s="381"/>
      <c r="FO145" s="381"/>
      <c r="FP145" s="381"/>
      <c r="FQ145" s="381"/>
      <c r="FR145" s="381"/>
      <c r="FS145" s="381"/>
      <c r="FT145" s="381"/>
      <c r="FU145" s="381"/>
      <c r="FV145" s="381"/>
      <c r="FW145" s="381"/>
      <c r="FX145" s="381"/>
      <c r="FY145" s="381"/>
      <c r="FZ145" s="381"/>
      <c r="GA145" s="381"/>
      <c r="GB145" s="381"/>
      <c r="GC145" s="381"/>
      <c r="GD145" s="381"/>
      <c r="GE145" s="381"/>
      <c r="GF145" s="381"/>
      <c r="GG145" s="381"/>
      <c r="GH145" s="381"/>
      <c r="GI145" s="381"/>
      <c r="GJ145" s="381"/>
      <c r="GK145" s="381"/>
      <c r="GL145" s="381"/>
      <c r="GM145" s="381"/>
      <c r="GN145" s="381"/>
      <c r="GO145" s="381"/>
      <c r="GP145" s="381"/>
      <c r="GQ145" s="381"/>
      <c r="GR145" s="381"/>
      <c r="GS145" s="381"/>
      <c r="GT145" s="381"/>
      <c r="GU145" s="381"/>
      <c r="GV145" s="381"/>
      <c r="GW145" s="381"/>
      <c r="GX145" s="381"/>
      <c r="GY145" s="381"/>
      <c r="GZ145" s="381"/>
      <c r="HA145" s="381"/>
      <c r="HB145" s="381"/>
      <c r="HC145" s="381"/>
      <c r="HD145" s="381"/>
      <c r="HE145" s="381"/>
      <c r="HF145" s="381"/>
      <c r="HG145" s="381"/>
      <c r="HH145" s="381"/>
      <c r="HI145" s="381"/>
      <c r="HJ145" s="381"/>
      <c r="HK145" s="381"/>
      <c r="HL145" s="381"/>
      <c r="HM145" s="381"/>
      <c r="HN145" s="381"/>
      <c r="HO145" s="381"/>
      <c r="HP145" s="381"/>
      <c r="HQ145" s="381"/>
      <c r="HR145" s="381"/>
      <c r="HS145" s="381"/>
      <c r="HT145" s="381"/>
      <c r="HU145" s="381"/>
      <c r="HV145" s="381"/>
      <c r="HW145" s="381"/>
      <c r="HX145" s="381"/>
      <c r="HY145" s="381"/>
      <c r="HZ145" s="381"/>
      <c r="IA145" s="381"/>
      <c r="IB145" s="381"/>
      <c r="IC145" s="381"/>
      <c r="ID145" s="381"/>
      <c r="IE145" s="381"/>
      <c r="IF145" s="381"/>
      <c r="IG145" s="381"/>
      <c r="IH145" s="381"/>
      <c r="II145" s="381"/>
      <c r="IJ145" s="381"/>
      <c r="IK145" s="381"/>
      <c r="IL145" s="381"/>
      <c r="IM145" s="381"/>
      <c r="IN145" s="381"/>
      <c r="IO145" s="381"/>
      <c r="IP145" s="381"/>
      <c r="IQ145" s="381"/>
      <c r="IR145" s="381"/>
      <c r="IS145" s="381"/>
      <c r="IT145" s="381"/>
      <c r="IU145" s="381"/>
      <c r="IV145" s="381"/>
      <c r="IW145" s="381"/>
      <c r="IX145" s="381"/>
      <c r="IY145" s="381"/>
      <c r="IZ145" s="381"/>
      <c r="JA145" s="381"/>
      <c r="JB145" s="381"/>
      <c r="JC145" s="381"/>
      <c r="JD145" s="381"/>
      <c r="JE145" s="381"/>
      <c r="JF145" s="381"/>
      <c r="JG145" s="381"/>
      <c r="JH145" s="381"/>
      <c r="JI145" s="381"/>
      <c r="JJ145" s="381"/>
      <c r="JK145" s="381"/>
      <c r="JL145" s="380"/>
      <c r="JM145" s="380"/>
      <c r="JN145" s="380"/>
      <c r="JO145" s="380"/>
      <c r="JP145" s="380"/>
      <c r="JQ145" s="380"/>
      <c r="JR145" s="380"/>
      <c r="JS145" s="380"/>
      <c r="JT145" s="380"/>
      <c r="JU145" s="380"/>
      <c r="JV145" s="380"/>
      <c r="JW145" s="380"/>
      <c r="JX145" s="380"/>
      <c r="JY145" s="380"/>
      <c r="JZ145" s="380"/>
      <c r="KA145" s="380"/>
      <c r="KB145" s="380"/>
      <c r="KC145" s="380"/>
      <c r="KD145" s="380"/>
      <c r="KE145" s="380"/>
      <c r="KF145" s="380"/>
      <c r="KG145" s="380"/>
    </row>
    <row r="146" spans="2:293">
      <c r="B146" s="381"/>
      <c r="C146" s="381"/>
      <c r="D146" s="381"/>
      <c r="E146" s="381"/>
      <c r="F146" s="381"/>
      <c r="G146" s="381"/>
      <c r="H146" s="381"/>
      <c r="I146" s="381"/>
      <c r="J146" s="381"/>
      <c r="K146" s="381"/>
      <c r="L146" s="381"/>
      <c r="M146" s="381"/>
      <c r="N146" s="381"/>
      <c r="O146" s="381"/>
      <c r="P146" s="381"/>
      <c r="Q146" s="381"/>
      <c r="R146" s="381"/>
      <c r="S146" s="381"/>
      <c r="T146" s="381"/>
      <c r="U146" s="381"/>
      <c r="V146" s="381"/>
      <c r="W146" s="381"/>
      <c r="X146" s="381"/>
      <c r="Y146" s="381"/>
      <c r="Z146" s="381"/>
      <c r="AA146" s="381"/>
      <c r="AB146" s="381"/>
      <c r="AC146" s="381"/>
      <c r="AD146" s="381"/>
      <c r="AE146" s="381"/>
      <c r="AF146" s="381"/>
      <c r="AG146" s="381"/>
      <c r="AH146" s="381"/>
      <c r="AI146" s="381"/>
      <c r="AJ146" s="381"/>
      <c r="AK146" s="381"/>
      <c r="AL146" s="381"/>
      <c r="AM146" s="381"/>
      <c r="AN146" s="381"/>
      <c r="AO146" s="381"/>
      <c r="AP146" s="381"/>
      <c r="AQ146" s="381"/>
      <c r="AR146" s="381"/>
      <c r="AS146" s="381"/>
      <c r="AT146" s="381"/>
      <c r="AU146" s="381"/>
      <c r="AV146" s="381"/>
      <c r="AW146" s="381"/>
      <c r="AX146" s="381"/>
      <c r="AY146" s="381"/>
      <c r="AZ146" s="381"/>
      <c r="BA146" s="381"/>
      <c r="BB146" s="381"/>
      <c r="BC146" s="381"/>
      <c r="BD146" s="381"/>
      <c r="BE146" s="381"/>
      <c r="BF146" s="381"/>
      <c r="BG146" s="381"/>
      <c r="BH146" s="381"/>
      <c r="BI146" s="381"/>
      <c r="BJ146" s="381"/>
      <c r="BK146" s="381"/>
      <c r="BL146" s="381"/>
      <c r="BM146" s="381"/>
      <c r="BN146" s="381"/>
      <c r="BO146" s="381"/>
      <c r="BP146" s="381"/>
      <c r="BQ146" s="381"/>
      <c r="BR146" s="381"/>
      <c r="BS146" s="381"/>
      <c r="BT146" s="381"/>
      <c r="BU146" s="381"/>
      <c r="BV146" s="381"/>
      <c r="BW146" s="381"/>
      <c r="BX146" s="381"/>
      <c r="BY146" s="381"/>
      <c r="BZ146" s="381"/>
      <c r="CA146" s="381"/>
      <c r="CB146" s="381"/>
      <c r="CC146" s="381"/>
      <c r="CD146" s="381"/>
      <c r="CE146" s="381"/>
      <c r="CF146" s="381"/>
      <c r="CG146" s="381"/>
      <c r="CH146" s="381"/>
      <c r="CI146" s="381"/>
      <c r="CJ146" s="381"/>
      <c r="CK146" s="381"/>
      <c r="CL146" s="381"/>
      <c r="CM146" s="381"/>
      <c r="CN146" s="381"/>
      <c r="CO146" s="381"/>
      <c r="CP146" s="381"/>
      <c r="CQ146" s="381"/>
      <c r="CR146" s="381"/>
      <c r="CS146" s="381"/>
      <c r="CT146" s="381"/>
      <c r="CU146" s="381"/>
      <c r="CV146" s="381"/>
      <c r="CW146" s="381"/>
      <c r="CX146" s="381"/>
      <c r="CY146" s="381"/>
      <c r="CZ146" s="381"/>
      <c r="DA146" s="381"/>
      <c r="DB146" s="381"/>
      <c r="DC146" s="381"/>
      <c r="DD146" s="381"/>
      <c r="DE146" s="381"/>
      <c r="DF146" s="381"/>
      <c r="DG146" s="381"/>
      <c r="DH146" s="381"/>
      <c r="DI146" s="381"/>
      <c r="DJ146" s="381"/>
      <c r="DK146" s="381"/>
      <c r="DL146" s="381"/>
      <c r="DM146" s="381"/>
      <c r="DN146" s="381"/>
      <c r="DO146" s="381"/>
      <c r="DP146" s="381"/>
      <c r="DQ146" s="381"/>
      <c r="DR146" s="381"/>
      <c r="DS146" s="381"/>
      <c r="DT146" s="381"/>
      <c r="DU146" s="381"/>
      <c r="DV146" s="381"/>
      <c r="DW146" s="381"/>
      <c r="DX146" s="381"/>
      <c r="DY146" s="381"/>
      <c r="DZ146" s="381"/>
      <c r="EA146" s="381"/>
      <c r="EB146" s="381"/>
      <c r="EC146" s="381"/>
      <c r="ED146" s="381"/>
      <c r="EE146" s="381"/>
      <c r="EF146" s="381"/>
      <c r="EG146" s="381"/>
      <c r="EH146" s="381"/>
      <c r="EI146" s="381"/>
      <c r="EJ146" s="381"/>
      <c r="EK146" s="381"/>
      <c r="EL146" s="381"/>
      <c r="EM146" s="381"/>
      <c r="EN146" s="381"/>
      <c r="EO146" s="381"/>
      <c r="EP146" s="381"/>
      <c r="EQ146" s="381"/>
      <c r="ER146" s="381"/>
      <c r="ES146" s="381"/>
      <c r="ET146" s="381"/>
      <c r="EU146" s="381"/>
      <c r="EV146" s="381"/>
      <c r="EW146" s="381"/>
      <c r="EX146" s="381"/>
      <c r="EY146" s="381"/>
      <c r="EZ146" s="381"/>
      <c r="FA146" s="381"/>
      <c r="FB146" s="381"/>
      <c r="FC146" s="381"/>
      <c r="FD146" s="381"/>
      <c r="FE146" s="381"/>
      <c r="FF146" s="381"/>
      <c r="FG146" s="381"/>
      <c r="FH146" s="381"/>
      <c r="FI146" s="381"/>
      <c r="FJ146" s="381"/>
      <c r="FK146" s="381"/>
      <c r="FL146" s="381"/>
      <c r="FM146" s="381"/>
      <c r="FN146" s="381"/>
      <c r="FO146" s="381"/>
      <c r="FP146" s="381"/>
      <c r="FQ146" s="381"/>
      <c r="FR146" s="381"/>
      <c r="FS146" s="381"/>
      <c r="FT146" s="381"/>
      <c r="FU146" s="381"/>
      <c r="FV146" s="381"/>
      <c r="FW146" s="381"/>
      <c r="FX146" s="381"/>
      <c r="FY146" s="381"/>
      <c r="FZ146" s="381"/>
      <c r="GA146" s="381"/>
      <c r="GB146" s="381"/>
      <c r="GC146" s="381"/>
      <c r="GD146" s="381"/>
      <c r="GE146" s="381"/>
      <c r="GF146" s="381"/>
      <c r="GG146" s="381"/>
      <c r="GH146" s="381"/>
      <c r="GI146" s="381"/>
      <c r="GJ146" s="381"/>
      <c r="GK146" s="381"/>
      <c r="GL146" s="381"/>
      <c r="GM146" s="381"/>
      <c r="GN146" s="381"/>
      <c r="GO146" s="381"/>
      <c r="GP146" s="381"/>
      <c r="GQ146" s="381"/>
      <c r="GR146" s="381"/>
      <c r="GS146" s="381"/>
      <c r="GT146" s="381"/>
      <c r="GU146" s="381"/>
      <c r="GV146" s="381"/>
      <c r="GW146" s="381"/>
      <c r="GX146" s="381"/>
      <c r="GY146" s="381"/>
      <c r="GZ146" s="381"/>
      <c r="HA146" s="381"/>
      <c r="HB146" s="381"/>
      <c r="HC146" s="381"/>
      <c r="HD146" s="381"/>
      <c r="HE146" s="381"/>
      <c r="HF146" s="381"/>
      <c r="HG146" s="381"/>
      <c r="HH146" s="381"/>
      <c r="HI146" s="381"/>
      <c r="HJ146" s="381"/>
      <c r="HK146" s="381"/>
      <c r="HL146" s="381"/>
      <c r="HM146" s="381"/>
      <c r="HN146" s="381"/>
      <c r="HO146" s="381"/>
      <c r="HP146" s="381"/>
      <c r="HQ146" s="381"/>
      <c r="HR146" s="381"/>
      <c r="HS146" s="381"/>
      <c r="HT146" s="381"/>
      <c r="HU146" s="381"/>
      <c r="HV146" s="381"/>
      <c r="HW146" s="381"/>
      <c r="HX146" s="381"/>
      <c r="HY146" s="381"/>
      <c r="HZ146" s="381"/>
      <c r="IA146" s="381"/>
      <c r="IB146" s="381"/>
      <c r="IC146" s="381"/>
      <c r="ID146" s="381"/>
      <c r="IE146" s="381"/>
      <c r="IF146" s="381"/>
      <c r="IG146" s="381"/>
      <c r="IH146" s="381"/>
      <c r="II146" s="381"/>
      <c r="IJ146" s="381"/>
      <c r="IK146" s="381"/>
      <c r="IL146" s="381"/>
      <c r="IM146" s="381"/>
      <c r="IN146" s="381"/>
      <c r="IO146" s="381"/>
      <c r="IP146" s="381"/>
      <c r="IQ146" s="381"/>
      <c r="IR146" s="381"/>
      <c r="IS146" s="381"/>
      <c r="IT146" s="381"/>
      <c r="IU146" s="381"/>
      <c r="IV146" s="381"/>
      <c r="IW146" s="381"/>
      <c r="IX146" s="381"/>
      <c r="IY146" s="381"/>
      <c r="IZ146" s="381"/>
      <c r="JA146" s="381"/>
      <c r="JB146" s="381"/>
      <c r="JC146" s="381"/>
      <c r="JD146" s="381"/>
      <c r="JE146" s="381"/>
      <c r="JF146" s="381"/>
      <c r="JG146" s="381"/>
      <c r="JH146" s="381"/>
      <c r="JI146" s="381"/>
      <c r="JJ146" s="381"/>
      <c r="JK146" s="381"/>
      <c r="JL146" s="380"/>
      <c r="JM146" s="380"/>
      <c r="JN146" s="380"/>
      <c r="JO146" s="380"/>
      <c r="JP146" s="380"/>
      <c r="JQ146" s="380"/>
      <c r="JR146" s="380"/>
      <c r="JS146" s="380"/>
      <c r="JT146" s="380"/>
      <c r="JU146" s="380"/>
      <c r="JV146" s="380"/>
      <c r="JW146" s="380"/>
      <c r="JX146" s="380"/>
      <c r="JY146" s="380"/>
      <c r="JZ146" s="380"/>
      <c r="KA146" s="380"/>
      <c r="KB146" s="380"/>
      <c r="KC146" s="380"/>
      <c r="KD146" s="380"/>
      <c r="KE146" s="380"/>
      <c r="KF146" s="380"/>
      <c r="KG146" s="380"/>
    </row>
    <row r="147" spans="2:293">
      <c r="B147" s="381"/>
      <c r="C147" s="381"/>
      <c r="D147" s="381"/>
      <c r="E147" s="381"/>
      <c r="F147" s="381"/>
      <c r="G147" s="381"/>
      <c r="H147" s="381"/>
      <c r="I147" s="381"/>
      <c r="J147" s="381"/>
      <c r="K147" s="381"/>
      <c r="L147" s="381"/>
      <c r="M147" s="381"/>
      <c r="N147" s="381"/>
      <c r="O147" s="381"/>
      <c r="P147" s="381"/>
      <c r="Q147" s="381"/>
      <c r="R147" s="381"/>
      <c r="S147" s="381"/>
      <c r="T147" s="381"/>
      <c r="U147" s="381"/>
      <c r="V147" s="381"/>
      <c r="W147" s="381"/>
      <c r="X147" s="381"/>
      <c r="Y147" s="381"/>
      <c r="Z147" s="381"/>
      <c r="AA147" s="381"/>
      <c r="AB147" s="381"/>
      <c r="AC147" s="381"/>
      <c r="AD147" s="381"/>
      <c r="AE147" s="381"/>
      <c r="AF147" s="381"/>
      <c r="AG147" s="381"/>
      <c r="AH147" s="381"/>
      <c r="AI147" s="381"/>
      <c r="AJ147" s="381"/>
      <c r="AK147" s="381"/>
      <c r="AL147" s="381"/>
      <c r="AM147" s="381"/>
      <c r="AN147" s="381"/>
      <c r="AO147" s="381"/>
      <c r="AP147" s="381"/>
      <c r="AQ147" s="381"/>
      <c r="AR147" s="381"/>
      <c r="AS147" s="381"/>
      <c r="AT147" s="381"/>
      <c r="AU147" s="381"/>
      <c r="AV147" s="381"/>
      <c r="AW147" s="381"/>
      <c r="AX147" s="381"/>
      <c r="AY147" s="381"/>
      <c r="AZ147" s="381"/>
      <c r="BA147" s="381"/>
      <c r="BB147" s="381"/>
      <c r="BC147" s="381"/>
      <c r="BD147" s="381"/>
      <c r="BE147" s="381"/>
      <c r="BF147" s="381"/>
      <c r="BG147" s="381"/>
      <c r="BH147" s="381"/>
      <c r="BI147" s="381"/>
      <c r="BJ147" s="381"/>
      <c r="BK147" s="381"/>
      <c r="BL147" s="381"/>
      <c r="BM147" s="381"/>
      <c r="BN147" s="381"/>
      <c r="BO147" s="381"/>
      <c r="BP147" s="381"/>
      <c r="BQ147" s="381"/>
      <c r="BR147" s="381"/>
      <c r="BS147" s="381"/>
      <c r="BT147" s="381"/>
      <c r="BU147" s="381"/>
      <c r="BV147" s="381"/>
      <c r="BW147" s="381"/>
      <c r="BX147" s="381"/>
      <c r="BY147" s="381"/>
      <c r="BZ147" s="381"/>
      <c r="CA147" s="381"/>
      <c r="CB147" s="381"/>
      <c r="CC147" s="381"/>
      <c r="CD147" s="381"/>
      <c r="CE147" s="381"/>
      <c r="CF147" s="381"/>
      <c r="CG147" s="381"/>
      <c r="CH147" s="381"/>
      <c r="CI147" s="381"/>
      <c r="CJ147" s="381"/>
      <c r="CK147" s="381"/>
      <c r="CL147" s="381"/>
      <c r="CM147" s="381"/>
      <c r="CN147" s="381"/>
      <c r="CO147" s="381"/>
      <c r="CP147" s="381"/>
      <c r="CQ147" s="381"/>
      <c r="CR147" s="381"/>
      <c r="CS147" s="381"/>
      <c r="CT147" s="381"/>
      <c r="CU147" s="381"/>
      <c r="CV147" s="381"/>
      <c r="CW147" s="381"/>
      <c r="CX147" s="381"/>
      <c r="CY147" s="381"/>
      <c r="CZ147" s="381"/>
      <c r="DA147" s="381"/>
      <c r="DB147" s="381"/>
      <c r="DC147" s="381"/>
      <c r="DD147" s="381"/>
      <c r="DE147" s="381"/>
      <c r="DF147" s="381"/>
      <c r="DG147" s="381"/>
      <c r="DH147" s="381"/>
      <c r="DI147" s="381"/>
      <c r="DJ147" s="381"/>
      <c r="DK147" s="381"/>
      <c r="DL147" s="381"/>
      <c r="DM147" s="381"/>
      <c r="DN147" s="381"/>
      <c r="DO147" s="381"/>
      <c r="DP147" s="381"/>
      <c r="DQ147" s="381"/>
      <c r="DR147" s="381"/>
      <c r="DS147" s="381"/>
      <c r="DT147" s="381"/>
      <c r="DU147" s="381"/>
      <c r="DV147" s="381"/>
      <c r="DW147" s="381"/>
      <c r="DX147" s="381"/>
      <c r="DY147" s="381"/>
      <c r="DZ147" s="381"/>
      <c r="EA147" s="381"/>
      <c r="EB147" s="381"/>
      <c r="EC147" s="381"/>
      <c r="ED147" s="381"/>
      <c r="EE147" s="381"/>
      <c r="EF147" s="381"/>
      <c r="EG147" s="381"/>
      <c r="EH147" s="381"/>
      <c r="EI147" s="381"/>
      <c r="EJ147" s="381"/>
      <c r="EK147" s="381"/>
      <c r="EL147" s="381"/>
      <c r="EM147" s="381"/>
      <c r="EN147" s="381"/>
      <c r="EO147" s="381"/>
      <c r="EP147" s="381"/>
      <c r="EQ147" s="381"/>
      <c r="ER147" s="381"/>
      <c r="ES147" s="381"/>
      <c r="ET147" s="381"/>
      <c r="EU147" s="381"/>
      <c r="EV147" s="381"/>
      <c r="EW147" s="381"/>
      <c r="EX147" s="381"/>
      <c r="EY147" s="381"/>
      <c r="EZ147" s="381"/>
      <c r="FA147" s="381"/>
      <c r="FB147" s="381"/>
      <c r="FC147" s="381"/>
      <c r="FD147" s="381"/>
      <c r="FE147" s="381"/>
      <c r="FF147" s="381"/>
      <c r="FG147" s="381"/>
      <c r="FH147" s="381"/>
      <c r="FI147" s="381"/>
      <c r="FJ147" s="381"/>
      <c r="FK147" s="381"/>
      <c r="FL147" s="381"/>
      <c r="FM147" s="381"/>
      <c r="FN147" s="381"/>
      <c r="FO147" s="381"/>
      <c r="FP147" s="381"/>
      <c r="FQ147" s="381"/>
      <c r="FR147" s="381"/>
      <c r="FS147" s="381"/>
      <c r="FT147" s="381"/>
      <c r="FU147" s="381"/>
      <c r="FV147" s="381"/>
      <c r="FW147" s="381"/>
      <c r="FX147" s="381"/>
      <c r="FY147" s="381"/>
      <c r="FZ147" s="381"/>
      <c r="GA147" s="381"/>
      <c r="GB147" s="381"/>
      <c r="GC147" s="381"/>
      <c r="GD147" s="381"/>
      <c r="GE147" s="381"/>
      <c r="GF147" s="381"/>
      <c r="GG147" s="381"/>
      <c r="GH147" s="381"/>
      <c r="GI147" s="381"/>
      <c r="GJ147" s="381"/>
      <c r="GK147" s="381"/>
      <c r="GL147" s="381"/>
      <c r="GM147" s="381"/>
      <c r="GN147" s="381"/>
      <c r="GO147" s="381"/>
      <c r="GP147" s="381"/>
      <c r="GQ147" s="381"/>
      <c r="GR147" s="381"/>
      <c r="GS147" s="381"/>
      <c r="GT147" s="381"/>
      <c r="GU147" s="381"/>
      <c r="GV147" s="381"/>
      <c r="GW147" s="381"/>
      <c r="GX147" s="381"/>
      <c r="GY147" s="381"/>
      <c r="GZ147" s="381"/>
      <c r="HA147" s="381"/>
      <c r="HB147" s="381"/>
      <c r="HC147" s="381"/>
      <c r="HD147" s="381"/>
      <c r="HE147" s="381"/>
      <c r="HF147" s="381"/>
      <c r="HG147" s="381"/>
      <c r="HH147" s="381"/>
      <c r="HI147" s="381"/>
      <c r="HJ147" s="381"/>
      <c r="HK147" s="381"/>
      <c r="HL147" s="381"/>
      <c r="HM147" s="381"/>
      <c r="HN147" s="381"/>
      <c r="HO147" s="381"/>
      <c r="HP147" s="381"/>
      <c r="HQ147" s="381"/>
      <c r="HR147" s="381"/>
      <c r="HS147" s="381"/>
      <c r="HT147" s="381"/>
      <c r="HU147" s="381"/>
      <c r="HV147" s="381"/>
      <c r="HW147" s="381"/>
      <c r="HX147" s="381"/>
      <c r="HY147" s="381"/>
      <c r="HZ147" s="381"/>
      <c r="IA147" s="381"/>
      <c r="IB147" s="381"/>
      <c r="IC147" s="381"/>
      <c r="ID147" s="381"/>
      <c r="IE147" s="381"/>
      <c r="IF147" s="381"/>
      <c r="IG147" s="381"/>
      <c r="IH147" s="381"/>
      <c r="II147" s="381"/>
      <c r="IJ147" s="381"/>
      <c r="IK147" s="381"/>
      <c r="IL147" s="381"/>
      <c r="IM147" s="381"/>
      <c r="IN147" s="381"/>
      <c r="IO147" s="381"/>
      <c r="IP147" s="381"/>
      <c r="IQ147" s="381"/>
      <c r="IR147" s="381"/>
      <c r="IS147" s="381"/>
      <c r="IT147" s="381"/>
      <c r="IU147" s="381"/>
      <c r="IV147" s="381"/>
      <c r="IW147" s="381"/>
      <c r="IX147" s="381"/>
      <c r="IY147" s="381"/>
      <c r="IZ147" s="381"/>
      <c r="JA147" s="381"/>
      <c r="JB147" s="381"/>
      <c r="JC147" s="381"/>
      <c r="JD147" s="381"/>
      <c r="JE147" s="381"/>
      <c r="JF147" s="381"/>
      <c r="JG147" s="381"/>
      <c r="JH147" s="381"/>
      <c r="JI147" s="381"/>
      <c r="JJ147" s="381"/>
      <c r="JK147" s="381"/>
      <c r="JL147" s="380"/>
      <c r="JM147" s="380"/>
      <c r="JN147" s="380"/>
      <c r="JO147" s="380"/>
      <c r="JP147" s="380"/>
      <c r="JQ147" s="380"/>
      <c r="JR147" s="380"/>
      <c r="JS147" s="380"/>
      <c r="JT147" s="380"/>
      <c r="JU147" s="380"/>
      <c r="JV147" s="380"/>
      <c r="JW147" s="380"/>
      <c r="JX147" s="380"/>
      <c r="JY147" s="380"/>
      <c r="JZ147" s="380"/>
      <c r="KA147" s="380"/>
      <c r="KB147" s="380"/>
      <c r="KC147" s="380"/>
      <c r="KD147" s="380"/>
      <c r="KE147" s="380"/>
      <c r="KF147" s="380"/>
      <c r="KG147" s="380"/>
    </row>
    <row r="148" spans="2:293">
      <c r="B148" s="381"/>
      <c r="C148" s="381"/>
      <c r="D148" s="381"/>
      <c r="E148" s="381"/>
      <c r="F148" s="381"/>
      <c r="G148" s="381"/>
      <c r="H148" s="381"/>
      <c r="I148" s="381"/>
      <c r="J148" s="381"/>
      <c r="K148" s="381"/>
      <c r="L148" s="381"/>
      <c r="M148" s="381"/>
      <c r="N148" s="381"/>
      <c r="O148" s="381"/>
      <c r="P148" s="381"/>
      <c r="Q148" s="381"/>
      <c r="R148" s="381"/>
      <c r="S148" s="381"/>
      <c r="T148" s="381"/>
      <c r="U148" s="381"/>
      <c r="V148" s="381"/>
      <c r="W148" s="381"/>
      <c r="X148" s="381"/>
      <c r="Y148" s="381"/>
      <c r="Z148" s="381"/>
      <c r="AA148" s="381"/>
      <c r="AB148" s="381"/>
      <c r="AC148" s="381"/>
      <c r="AD148" s="381"/>
      <c r="AE148" s="381"/>
      <c r="AF148" s="381"/>
      <c r="AG148" s="381"/>
      <c r="AH148" s="381"/>
      <c r="AI148" s="381"/>
      <c r="AJ148" s="381"/>
      <c r="AK148" s="381"/>
      <c r="AL148" s="381"/>
      <c r="AM148" s="381"/>
      <c r="AN148" s="381"/>
      <c r="AO148" s="381"/>
      <c r="AP148" s="381"/>
      <c r="AQ148" s="381"/>
      <c r="AR148" s="381"/>
      <c r="AS148" s="381"/>
      <c r="AT148" s="381"/>
      <c r="AU148" s="381"/>
      <c r="AV148" s="381"/>
      <c r="AW148" s="381"/>
      <c r="AX148" s="381"/>
      <c r="AY148" s="381"/>
      <c r="AZ148" s="381"/>
      <c r="BA148" s="381"/>
      <c r="BB148" s="381"/>
      <c r="BC148" s="381"/>
      <c r="BD148" s="381"/>
      <c r="BE148" s="381"/>
      <c r="BF148" s="381"/>
      <c r="BG148" s="381"/>
      <c r="BH148" s="381"/>
      <c r="BI148" s="381"/>
      <c r="BJ148" s="381"/>
      <c r="BK148" s="381"/>
      <c r="BL148" s="381"/>
      <c r="BM148" s="381"/>
      <c r="BN148" s="381"/>
      <c r="BO148" s="381"/>
      <c r="BP148" s="381"/>
      <c r="BQ148" s="381"/>
      <c r="BR148" s="381"/>
      <c r="BS148" s="381"/>
      <c r="BT148" s="381"/>
      <c r="BU148" s="381"/>
      <c r="BV148" s="381"/>
      <c r="BW148" s="381"/>
      <c r="BX148" s="381"/>
      <c r="BY148" s="381"/>
      <c r="BZ148" s="381"/>
      <c r="CA148" s="381"/>
      <c r="CB148" s="381"/>
      <c r="CC148" s="381"/>
      <c r="CD148" s="381"/>
      <c r="CE148" s="381"/>
      <c r="CF148" s="381"/>
      <c r="CG148" s="381"/>
      <c r="CH148" s="381"/>
      <c r="CI148" s="381"/>
      <c r="CJ148" s="381"/>
      <c r="CK148" s="381"/>
      <c r="CL148" s="381"/>
      <c r="CM148" s="381"/>
      <c r="CN148" s="381"/>
      <c r="CO148" s="381"/>
      <c r="CP148" s="381"/>
      <c r="CQ148" s="381"/>
      <c r="CR148" s="381"/>
      <c r="CS148" s="381"/>
      <c r="CT148" s="381"/>
      <c r="CU148" s="381"/>
      <c r="CV148" s="381"/>
      <c r="CW148" s="381"/>
      <c r="CX148" s="381"/>
      <c r="CY148" s="381"/>
      <c r="CZ148" s="381"/>
      <c r="DA148" s="381"/>
      <c r="DB148" s="381"/>
      <c r="DC148" s="381"/>
      <c r="DD148" s="381"/>
      <c r="DE148" s="381"/>
      <c r="DF148" s="381"/>
      <c r="DG148" s="381"/>
      <c r="DH148" s="381"/>
      <c r="DI148" s="381"/>
      <c r="DJ148" s="381"/>
      <c r="DK148" s="381"/>
      <c r="DL148" s="381"/>
      <c r="DM148" s="381"/>
      <c r="DN148" s="381"/>
      <c r="DO148" s="381"/>
      <c r="DP148" s="381"/>
      <c r="DQ148" s="381"/>
      <c r="DR148" s="381"/>
      <c r="DS148" s="381"/>
      <c r="DT148" s="381"/>
      <c r="DU148" s="381"/>
      <c r="DV148" s="381"/>
      <c r="DW148" s="381"/>
      <c r="DX148" s="381"/>
      <c r="DY148" s="381"/>
      <c r="DZ148" s="381"/>
      <c r="EA148" s="381"/>
      <c r="EB148" s="381"/>
      <c r="EC148" s="381"/>
      <c r="ED148" s="381"/>
      <c r="EE148" s="381"/>
      <c r="EF148" s="381"/>
      <c r="EG148" s="381"/>
      <c r="EH148" s="381"/>
      <c r="EI148" s="381"/>
      <c r="EJ148" s="381"/>
      <c r="EK148" s="381"/>
      <c r="EL148" s="381"/>
      <c r="EM148" s="381"/>
      <c r="EN148" s="381"/>
      <c r="EO148" s="381"/>
      <c r="EP148" s="381"/>
      <c r="EQ148" s="381"/>
      <c r="ER148" s="381"/>
      <c r="ES148" s="381"/>
      <c r="ET148" s="381"/>
      <c r="EU148" s="381"/>
      <c r="EV148" s="381"/>
      <c r="EW148" s="381"/>
      <c r="EX148" s="381"/>
      <c r="EY148" s="381"/>
      <c r="EZ148" s="381"/>
      <c r="FA148" s="381"/>
      <c r="FB148" s="381"/>
      <c r="FC148" s="381"/>
      <c r="FD148" s="381"/>
      <c r="FE148" s="381"/>
      <c r="FF148" s="381"/>
      <c r="FG148" s="381"/>
      <c r="FH148" s="381"/>
      <c r="FI148" s="381"/>
      <c r="FJ148" s="381"/>
      <c r="FK148" s="381"/>
      <c r="FL148" s="381"/>
      <c r="FM148" s="381"/>
      <c r="FN148" s="381"/>
      <c r="FO148" s="381"/>
      <c r="FP148" s="381"/>
      <c r="FQ148" s="381"/>
      <c r="FR148" s="381"/>
      <c r="FS148" s="381"/>
      <c r="FT148" s="381"/>
      <c r="FU148" s="381"/>
      <c r="FV148" s="381"/>
      <c r="FW148" s="381"/>
      <c r="FX148" s="381"/>
      <c r="FY148" s="381"/>
      <c r="FZ148" s="381"/>
      <c r="GA148" s="381"/>
      <c r="GB148" s="381"/>
      <c r="GC148" s="381"/>
      <c r="GD148" s="381"/>
      <c r="GE148" s="381"/>
      <c r="GF148" s="381"/>
      <c r="GG148" s="381"/>
      <c r="GH148" s="381"/>
      <c r="GI148" s="381"/>
      <c r="GJ148" s="381"/>
      <c r="GK148" s="381"/>
      <c r="GL148" s="381"/>
      <c r="GM148" s="381"/>
      <c r="GN148" s="381"/>
      <c r="GO148" s="381"/>
      <c r="GP148" s="381"/>
      <c r="GQ148" s="381"/>
      <c r="GR148" s="381"/>
      <c r="GS148" s="381"/>
      <c r="GT148" s="381"/>
      <c r="GU148" s="381"/>
      <c r="GV148" s="381"/>
      <c r="GW148" s="381"/>
      <c r="GX148" s="381"/>
      <c r="GY148" s="381"/>
      <c r="GZ148" s="381"/>
      <c r="HA148" s="381"/>
      <c r="HB148" s="381"/>
      <c r="HC148" s="381"/>
      <c r="HD148" s="381"/>
      <c r="HE148" s="381"/>
      <c r="HF148" s="381"/>
      <c r="HG148" s="381"/>
      <c r="HH148" s="381"/>
      <c r="HI148" s="381"/>
      <c r="HJ148" s="381"/>
      <c r="HK148" s="381"/>
      <c r="HL148" s="381"/>
      <c r="HM148" s="381"/>
      <c r="HN148" s="381"/>
      <c r="HO148" s="381"/>
      <c r="HP148" s="381"/>
      <c r="HQ148" s="381"/>
      <c r="HR148" s="381"/>
      <c r="HS148" s="381"/>
      <c r="HT148" s="381"/>
      <c r="HU148" s="381"/>
      <c r="HV148" s="381"/>
      <c r="HW148" s="381"/>
      <c r="HX148" s="381"/>
      <c r="HY148" s="381"/>
      <c r="HZ148" s="381"/>
      <c r="IA148" s="381"/>
      <c r="IB148" s="381"/>
      <c r="IC148" s="381"/>
      <c r="ID148" s="381"/>
      <c r="IE148" s="381"/>
      <c r="IF148" s="381"/>
      <c r="IG148" s="381"/>
      <c r="IH148" s="381"/>
      <c r="II148" s="381"/>
      <c r="IJ148" s="381"/>
      <c r="IK148" s="381"/>
      <c r="IL148" s="381"/>
      <c r="IM148" s="381"/>
      <c r="IN148" s="381"/>
      <c r="IO148" s="381"/>
      <c r="IP148" s="381"/>
      <c r="IQ148" s="381"/>
      <c r="IR148" s="381"/>
      <c r="IS148" s="381"/>
      <c r="IT148" s="381"/>
      <c r="IU148" s="381"/>
      <c r="IV148" s="381"/>
      <c r="IW148" s="381"/>
      <c r="IX148" s="381"/>
      <c r="IY148" s="381"/>
      <c r="IZ148" s="381"/>
      <c r="JA148" s="381"/>
      <c r="JB148" s="381"/>
      <c r="JC148" s="381"/>
      <c r="JD148" s="381"/>
      <c r="JE148" s="381"/>
      <c r="JF148" s="381"/>
      <c r="JG148" s="381"/>
      <c r="JH148" s="381"/>
      <c r="JI148" s="381"/>
      <c r="JJ148" s="381"/>
      <c r="JK148" s="381"/>
      <c r="JL148" s="380"/>
      <c r="JM148" s="380"/>
      <c r="JN148" s="380"/>
      <c r="JO148" s="380"/>
      <c r="JP148" s="380"/>
      <c r="JQ148" s="380"/>
      <c r="JR148" s="380"/>
      <c r="JS148" s="380"/>
      <c r="JT148" s="380"/>
      <c r="JU148" s="380"/>
      <c r="JV148" s="380"/>
      <c r="JW148" s="380"/>
      <c r="JX148" s="380"/>
      <c r="JY148" s="380"/>
      <c r="JZ148" s="380"/>
      <c r="KA148" s="380"/>
      <c r="KB148" s="380"/>
      <c r="KC148" s="380"/>
      <c r="KD148" s="380"/>
      <c r="KE148" s="380"/>
      <c r="KF148" s="380"/>
      <c r="KG148" s="380"/>
    </row>
    <row r="149" spans="2:293">
      <c r="B149" s="381"/>
      <c r="C149" s="381"/>
      <c r="D149" s="381"/>
      <c r="E149" s="381"/>
      <c r="F149" s="381"/>
      <c r="G149" s="381"/>
      <c r="H149" s="381"/>
      <c r="I149" s="381"/>
      <c r="J149" s="381"/>
      <c r="K149" s="381"/>
      <c r="L149" s="381"/>
      <c r="M149" s="381"/>
      <c r="N149" s="381"/>
      <c r="O149" s="381"/>
      <c r="P149" s="381"/>
      <c r="Q149" s="381"/>
      <c r="R149" s="381"/>
      <c r="S149" s="381"/>
      <c r="T149" s="381"/>
      <c r="U149" s="381"/>
      <c r="V149" s="381"/>
      <c r="W149" s="381"/>
      <c r="X149" s="381"/>
      <c r="Y149" s="381"/>
      <c r="Z149" s="381"/>
      <c r="AA149" s="381"/>
      <c r="AB149" s="381"/>
      <c r="AC149" s="381"/>
      <c r="AD149" s="381"/>
      <c r="AE149" s="381"/>
      <c r="AF149" s="381"/>
      <c r="AG149" s="381"/>
      <c r="AH149" s="381"/>
      <c r="AI149" s="381"/>
      <c r="AJ149" s="381"/>
      <c r="AK149" s="381"/>
      <c r="AL149" s="381"/>
      <c r="AM149" s="381"/>
      <c r="AN149" s="381"/>
      <c r="AO149" s="381"/>
      <c r="AP149" s="381"/>
      <c r="AQ149" s="381"/>
      <c r="AR149" s="381"/>
      <c r="AS149" s="381"/>
      <c r="AT149" s="381"/>
      <c r="AU149" s="381"/>
      <c r="AV149" s="381"/>
      <c r="AW149" s="381"/>
      <c r="AX149" s="381"/>
      <c r="AY149" s="381"/>
      <c r="AZ149" s="381"/>
      <c r="BA149" s="381"/>
      <c r="BB149" s="381"/>
      <c r="BC149" s="381"/>
      <c r="BD149" s="381"/>
      <c r="BE149" s="381"/>
      <c r="BF149" s="381"/>
      <c r="BG149" s="381"/>
      <c r="BH149" s="381"/>
      <c r="BI149" s="381"/>
      <c r="BJ149" s="381"/>
      <c r="BK149" s="381"/>
      <c r="BL149" s="381"/>
      <c r="BM149" s="381"/>
      <c r="BN149" s="381"/>
      <c r="BO149" s="381"/>
      <c r="BP149" s="381"/>
      <c r="BQ149" s="381"/>
      <c r="BR149" s="381"/>
      <c r="BS149" s="381"/>
      <c r="BT149" s="381"/>
      <c r="BU149" s="381"/>
      <c r="BV149" s="381"/>
      <c r="BW149" s="381"/>
      <c r="BX149" s="381"/>
      <c r="BY149" s="381"/>
      <c r="BZ149" s="381"/>
      <c r="CA149" s="381"/>
      <c r="CB149" s="381"/>
      <c r="CC149" s="381"/>
      <c r="CD149" s="381"/>
      <c r="CE149" s="381"/>
      <c r="CF149" s="381"/>
      <c r="CG149" s="381"/>
      <c r="CH149" s="381"/>
      <c r="CI149" s="381"/>
      <c r="CJ149" s="381"/>
      <c r="CK149" s="381"/>
      <c r="CL149" s="381"/>
      <c r="CM149" s="381"/>
      <c r="CN149" s="381"/>
      <c r="CO149" s="381"/>
      <c r="CP149" s="381"/>
      <c r="CQ149" s="381"/>
      <c r="CR149" s="381"/>
      <c r="CS149" s="381"/>
      <c r="CT149" s="381"/>
      <c r="CU149" s="381"/>
      <c r="CV149" s="381"/>
      <c r="CW149" s="381"/>
      <c r="CX149" s="381"/>
      <c r="CY149" s="381"/>
      <c r="CZ149" s="381"/>
      <c r="DA149" s="381"/>
      <c r="DB149" s="381"/>
      <c r="DC149" s="381"/>
      <c r="DD149" s="381"/>
      <c r="DE149" s="381"/>
      <c r="DF149" s="381"/>
      <c r="DG149" s="381"/>
      <c r="DH149" s="381"/>
      <c r="DI149" s="381"/>
      <c r="DJ149" s="381"/>
      <c r="DK149" s="381"/>
      <c r="DL149" s="381"/>
      <c r="DM149" s="381"/>
      <c r="DN149" s="381"/>
      <c r="DO149" s="381"/>
      <c r="DP149" s="381"/>
      <c r="DQ149" s="381"/>
      <c r="DR149" s="381"/>
      <c r="DS149" s="381"/>
      <c r="DT149" s="381"/>
      <c r="DU149" s="381"/>
      <c r="DV149" s="381"/>
      <c r="DW149" s="381"/>
      <c r="DX149" s="381"/>
      <c r="DY149" s="381"/>
      <c r="DZ149" s="381"/>
      <c r="EA149" s="381"/>
      <c r="EB149" s="381"/>
      <c r="EC149" s="381"/>
      <c r="ED149" s="381"/>
      <c r="EE149" s="381"/>
      <c r="EF149" s="381"/>
      <c r="EG149" s="381"/>
      <c r="EH149" s="381"/>
      <c r="EI149" s="381"/>
      <c r="EJ149" s="381"/>
      <c r="EK149" s="381"/>
      <c r="EL149" s="381"/>
      <c r="EM149" s="381"/>
      <c r="EN149" s="381"/>
      <c r="EO149" s="381"/>
      <c r="EP149" s="381"/>
      <c r="EQ149" s="381"/>
      <c r="ER149" s="381"/>
      <c r="ES149" s="381"/>
      <c r="ET149" s="381"/>
      <c r="EU149" s="381"/>
      <c r="EV149" s="381"/>
      <c r="EW149" s="381"/>
      <c r="EX149" s="381"/>
      <c r="EY149" s="381"/>
      <c r="EZ149" s="381"/>
      <c r="FA149" s="381"/>
      <c r="FB149" s="381"/>
      <c r="FC149" s="381"/>
      <c r="FD149" s="381"/>
      <c r="FE149" s="381"/>
      <c r="FF149" s="381"/>
      <c r="FG149" s="381"/>
      <c r="FH149" s="381"/>
      <c r="FI149" s="381"/>
      <c r="FJ149" s="381"/>
      <c r="FK149" s="381"/>
      <c r="FL149" s="381"/>
      <c r="FM149" s="381"/>
      <c r="FN149" s="381"/>
      <c r="FO149" s="381"/>
      <c r="FP149" s="381"/>
      <c r="FQ149" s="381"/>
      <c r="FR149" s="381"/>
      <c r="FS149" s="381"/>
      <c r="FT149" s="381"/>
      <c r="FU149" s="381"/>
      <c r="FV149" s="381"/>
      <c r="FW149" s="381"/>
      <c r="FX149" s="381"/>
      <c r="FY149" s="381"/>
      <c r="FZ149" s="381"/>
      <c r="GA149" s="381"/>
      <c r="GB149" s="381"/>
      <c r="GC149" s="381"/>
      <c r="GD149" s="381"/>
      <c r="GE149" s="381"/>
      <c r="GF149" s="381"/>
      <c r="GG149" s="381"/>
      <c r="GH149" s="381"/>
      <c r="GI149" s="381"/>
      <c r="GJ149" s="381"/>
      <c r="GK149" s="381"/>
      <c r="GL149" s="381"/>
      <c r="GM149" s="381"/>
      <c r="GN149" s="381"/>
      <c r="GO149" s="381"/>
      <c r="GP149" s="381"/>
      <c r="GQ149" s="381"/>
      <c r="GR149" s="381"/>
      <c r="GS149" s="381"/>
      <c r="GT149" s="381"/>
      <c r="GU149" s="381"/>
      <c r="GV149" s="381"/>
      <c r="GW149" s="381"/>
      <c r="GX149" s="381"/>
      <c r="GY149" s="381"/>
      <c r="GZ149" s="381"/>
      <c r="HA149" s="381"/>
      <c r="HB149" s="381"/>
      <c r="HC149" s="381"/>
      <c r="HD149" s="381"/>
      <c r="HE149" s="381"/>
      <c r="HF149" s="381"/>
      <c r="HG149" s="381"/>
      <c r="HH149" s="381"/>
      <c r="HI149" s="381"/>
      <c r="HJ149" s="381"/>
      <c r="HK149" s="381"/>
      <c r="HL149" s="381"/>
      <c r="HM149" s="381"/>
      <c r="HN149" s="381"/>
      <c r="HO149" s="381"/>
      <c r="HP149" s="381"/>
      <c r="HQ149" s="381"/>
      <c r="HR149" s="381"/>
      <c r="HS149" s="381"/>
      <c r="HT149" s="381"/>
      <c r="HU149" s="381"/>
      <c r="HV149" s="381"/>
      <c r="HW149" s="381"/>
      <c r="HX149" s="381"/>
      <c r="HY149" s="381"/>
      <c r="HZ149" s="381"/>
      <c r="IA149" s="381"/>
      <c r="IB149" s="381"/>
      <c r="IC149" s="381"/>
      <c r="ID149" s="381"/>
      <c r="IE149" s="381"/>
      <c r="IF149" s="381"/>
      <c r="IG149" s="381"/>
      <c r="IH149" s="381"/>
      <c r="II149" s="381"/>
      <c r="IJ149" s="381"/>
      <c r="IK149" s="381"/>
      <c r="IL149" s="381"/>
      <c r="IM149" s="381"/>
      <c r="IN149" s="381"/>
      <c r="IO149" s="381"/>
      <c r="IP149" s="381"/>
      <c r="IQ149" s="381"/>
      <c r="IR149" s="381"/>
      <c r="IS149" s="381"/>
      <c r="IT149" s="381"/>
      <c r="IU149" s="381"/>
      <c r="IV149" s="381"/>
      <c r="IW149" s="381"/>
      <c r="IX149" s="381"/>
      <c r="IY149" s="381"/>
      <c r="IZ149" s="381"/>
      <c r="JA149" s="381"/>
      <c r="JB149" s="381"/>
      <c r="JC149" s="381"/>
      <c r="JD149" s="381"/>
      <c r="JE149" s="381"/>
      <c r="JF149" s="381"/>
      <c r="JG149" s="381"/>
      <c r="JH149" s="381"/>
      <c r="JI149" s="381"/>
      <c r="JJ149" s="381"/>
      <c r="JK149" s="381"/>
      <c r="JL149" s="380"/>
      <c r="JM149" s="380"/>
      <c r="JN149" s="380"/>
      <c r="JO149" s="380"/>
      <c r="JP149" s="380"/>
      <c r="JQ149" s="380"/>
      <c r="JR149" s="380"/>
      <c r="JS149" s="380"/>
      <c r="JT149" s="380"/>
      <c r="JU149" s="380"/>
      <c r="JV149" s="380"/>
      <c r="JW149" s="380"/>
      <c r="JX149" s="380"/>
      <c r="JY149" s="380"/>
      <c r="JZ149" s="380"/>
      <c r="KA149" s="380"/>
      <c r="KB149" s="380"/>
      <c r="KC149" s="380"/>
      <c r="KD149" s="380"/>
      <c r="KE149" s="380"/>
      <c r="KF149" s="380"/>
      <c r="KG149" s="380"/>
    </row>
    <row r="150" spans="2:293">
      <c r="B150" s="381"/>
      <c r="C150" s="381"/>
      <c r="D150" s="381"/>
      <c r="E150" s="381"/>
      <c r="F150" s="381"/>
      <c r="G150" s="381"/>
      <c r="H150" s="381"/>
      <c r="I150" s="381"/>
      <c r="J150" s="381"/>
      <c r="K150" s="381"/>
      <c r="L150" s="381"/>
      <c r="M150" s="381"/>
      <c r="N150" s="381"/>
      <c r="O150" s="381"/>
      <c r="P150" s="381"/>
      <c r="Q150" s="381"/>
      <c r="R150" s="381"/>
      <c r="S150" s="381"/>
      <c r="T150" s="381"/>
      <c r="U150" s="381"/>
      <c r="V150" s="381"/>
      <c r="W150" s="381"/>
      <c r="X150" s="381"/>
      <c r="Y150" s="381"/>
      <c r="Z150" s="381"/>
      <c r="AA150" s="381"/>
      <c r="AB150" s="381"/>
      <c r="AC150" s="381"/>
      <c r="AD150" s="381"/>
      <c r="AE150" s="381"/>
      <c r="AF150" s="381"/>
      <c r="AG150" s="381"/>
      <c r="AH150" s="381"/>
      <c r="AI150" s="381"/>
      <c r="AJ150" s="381"/>
      <c r="AK150" s="381"/>
      <c r="AL150" s="381"/>
      <c r="AM150" s="381"/>
      <c r="AN150" s="381"/>
      <c r="AO150" s="381"/>
      <c r="AP150" s="381"/>
      <c r="AQ150" s="381"/>
      <c r="AR150" s="381"/>
      <c r="AS150" s="381"/>
      <c r="AT150" s="381"/>
      <c r="AU150" s="381"/>
      <c r="AV150" s="381"/>
      <c r="AW150" s="381"/>
      <c r="AX150" s="381"/>
      <c r="AY150" s="381"/>
      <c r="AZ150" s="381"/>
      <c r="BA150" s="381"/>
      <c r="BB150" s="381"/>
      <c r="BC150" s="381"/>
      <c r="BD150" s="381"/>
      <c r="BE150" s="381"/>
      <c r="BF150" s="381"/>
      <c r="BG150" s="381"/>
      <c r="BH150" s="381"/>
      <c r="BI150" s="381"/>
      <c r="BJ150" s="381"/>
      <c r="BK150" s="381"/>
      <c r="BL150" s="381"/>
      <c r="BM150" s="381"/>
      <c r="BN150" s="381"/>
      <c r="BO150" s="381"/>
      <c r="BP150" s="381"/>
      <c r="BQ150" s="381"/>
      <c r="BR150" s="381"/>
      <c r="BS150" s="381"/>
      <c r="BT150" s="381"/>
      <c r="BU150" s="381"/>
      <c r="BV150" s="381"/>
      <c r="BW150" s="381"/>
      <c r="BX150" s="381"/>
      <c r="BY150" s="381"/>
      <c r="BZ150" s="381"/>
      <c r="CA150" s="381"/>
      <c r="CB150" s="381"/>
      <c r="CC150" s="381"/>
      <c r="CD150" s="381"/>
      <c r="CE150" s="381"/>
      <c r="CF150" s="381"/>
      <c r="CG150" s="381"/>
      <c r="CH150" s="381"/>
      <c r="CI150" s="381"/>
      <c r="CJ150" s="381"/>
      <c r="CK150" s="381"/>
      <c r="CL150" s="381"/>
      <c r="CM150" s="381"/>
      <c r="CN150" s="381"/>
      <c r="CO150" s="381"/>
      <c r="CP150" s="381"/>
      <c r="CQ150" s="381"/>
      <c r="CR150" s="381"/>
      <c r="CS150" s="381"/>
      <c r="CT150" s="381"/>
      <c r="CU150" s="381"/>
      <c r="CV150" s="381"/>
      <c r="CW150" s="381"/>
      <c r="CX150" s="381"/>
      <c r="CY150" s="381"/>
      <c r="CZ150" s="381"/>
      <c r="DA150" s="381"/>
      <c r="DB150" s="381"/>
      <c r="DC150" s="381"/>
      <c r="DD150" s="381"/>
      <c r="DE150" s="381"/>
      <c r="DF150" s="381"/>
      <c r="DG150" s="381"/>
      <c r="DH150" s="381"/>
      <c r="DI150" s="381"/>
      <c r="DJ150" s="381"/>
      <c r="DK150" s="381"/>
      <c r="DL150" s="381"/>
      <c r="DM150" s="381"/>
      <c r="DN150" s="381"/>
      <c r="DO150" s="381"/>
      <c r="DP150" s="381"/>
      <c r="DQ150" s="381"/>
      <c r="DR150" s="381"/>
      <c r="DS150" s="381"/>
      <c r="DT150" s="381"/>
      <c r="DU150" s="381"/>
      <c r="DV150" s="381"/>
      <c r="DW150" s="381"/>
      <c r="DX150" s="381"/>
      <c r="DY150" s="381"/>
      <c r="DZ150" s="381"/>
      <c r="EA150" s="381"/>
      <c r="EB150" s="381"/>
      <c r="EC150" s="381"/>
      <c r="ED150" s="381"/>
      <c r="EE150" s="381"/>
      <c r="EF150" s="381"/>
      <c r="EG150" s="381"/>
      <c r="EH150" s="381"/>
      <c r="EI150" s="381"/>
      <c r="EJ150" s="381"/>
      <c r="EK150" s="381"/>
      <c r="EL150" s="381"/>
      <c r="EM150" s="381"/>
      <c r="EN150" s="381"/>
      <c r="EO150" s="381"/>
      <c r="EP150" s="381"/>
      <c r="EQ150" s="381"/>
      <c r="ER150" s="381"/>
      <c r="ES150" s="381"/>
      <c r="ET150" s="381"/>
      <c r="EU150" s="381"/>
      <c r="EV150" s="381"/>
      <c r="EW150" s="381"/>
      <c r="EX150" s="381"/>
      <c r="EY150" s="381"/>
      <c r="EZ150" s="381"/>
      <c r="FA150" s="381"/>
      <c r="FB150" s="381"/>
      <c r="FC150" s="381"/>
      <c r="FD150" s="381"/>
      <c r="FE150" s="381"/>
      <c r="FF150" s="381"/>
      <c r="FG150" s="381"/>
      <c r="FH150" s="381"/>
      <c r="FI150" s="381"/>
      <c r="FJ150" s="381"/>
      <c r="FK150" s="381"/>
      <c r="FL150" s="381"/>
      <c r="FM150" s="381"/>
      <c r="FN150" s="381"/>
      <c r="FO150" s="381"/>
      <c r="FP150" s="381"/>
      <c r="FQ150" s="381"/>
      <c r="FR150" s="381"/>
      <c r="FS150" s="381"/>
      <c r="FT150" s="381"/>
      <c r="FU150" s="381"/>
      <c r="FV150" s="381"/>
      <c r="FW150" s="381"/>
      <c r="FX150" s="381"/>
      <c r="FY150" s="381"/>
      <c r="FZ150" s="381"/>
      <c r="GA150" s="381"/>
      <c r="GB150" s="381"/>
      <c r="GC150" s="381"/>
      <c r="GD150" s="381"/>
      <c r="GE150" s="381"/>
      <c r="GF150" s="381"/>
      <c r="GG150" s="381"/>
      <c r="GH150" s="381"/>
      <c r="GI150" s="381"/>
      <c r="GJ150" s="381"/>
      <c r="GK150" s="381"/>
      <c r="GL150" s="381"/>
      <c r="GM150" s="381"/>
      <c r="GN150" s="381"/>
      <c r="GO150" s="381"/>
      <c r="GP150" s="381"/>
      <c r="GQ150" s="381"/>
      <c r="GR150" s="381"/>
      <c r="GS150" s="381"/>
      <c r="GT150" s="381"/>
      <c r="GU150" s="381"/>
      <c r="GV150" s="381"/>
      <c r="GW150" s="381"/>
      <c r="GX150" s="381"/>
      <c r="GY150" s="381"/>
      <c r="GZ150" s="381"/>
      <c r="HA150" s="381"/>
      <c r="HB150" s="381"/>
      <c r="HC150" s="381"/>
      <c r="HD150" s="381"/>
      <c r="HE150" s="381"/>
      <c r="HF150" s="381"/>
      <c r="HG150" s="381"/>
      <c r="HH150" s="381"/>
      <c r="HI150" s="381"/>
      <c r="HJ150" s="381"/>
      <c r="HK150" s="381"/>
      <c r="HL150" s="381"/>
      <c r="HM150" s="381"/>
      <c r="HN150" s="381"/>
      <c r="HO150" s="381"/>
      <c r="HP150" s="381"/>
      <c r="HQ150" s="381"/>
      <c r="HR150" s="381"/>
      <c r="HS150" s="381"/>
      <c r="HT150" s="381"/>
      <c r="HU150" s="381"/>
      <c r="HV150" s="381"/>
      <c r="HW150" s="381"/>
      <c r="HX150" s="381"/>
      <c r="HY150" s="381"/>
      <c r="HZ150" s="381"/>
      <c r="IA150" s="381"/>
      <c r="IB150" s="381"/>
      <c r="IC150" s="381"/>
      <c r="ID150" s="381"/>
      <c r="IE150" s="381"/>
      <c r="IF150" s="381"/>
      <c r="IG150" s="381"/>
      <c r="IH150" s="381"/>
      <c r="II150" s="381"/>
      <c r="IJ150" s="381"/>
      <c r="IK150" s="381"/>
      <c r="IL150" s="381"/>
      <c r="IM150" s="381"/>
      <c r="IN150" s="381"/>
      <c r="IO150" s="381"/>
      <c r="IP150" s="381"/>
      <c r="IQ150" s="381"/>
      <c r="IR150" s="381"/>
      <c r="IS150" s="381"/>
      <c r="IT150" s="381"/>
      <c r="IU150" s="381"/>
      <c r="IV150" s="381"/>
      <c r="IW150" s="381"/>
      <c r="IX150" s="381"/>
      <c r="IY150" s="381"/>
      <c r="IZ150" s="381"/>
      <c r="JA150" s="381"/>
      <c r="JB150" s="381"/>
      <c r="JC150" s="381"/>
      <c r="JD150" s="381"/>
      <c r="JE150" s="381"/>
      <c r="JF150" s="381"/>
      <c r="JG150" s="381"/>
      <c r="JH150" s="381"/>
      <c r="JI150" s="381"/>
      <c r="JJ150" s="381"/>
      <c r="JK150" s="381"/>
      <c r="JL150" s="380"/>
      <c r="JM150" s="380"/>
      <c r="JN150" s="380"/>
      <c r="JO150" s="380"/>
      <c r="JP150" s="380"/>
      <c r="JQ150" s="380"/>
      <c r="JR150" s="380"/>
      <c r="JS150" s="380"/>
      <c r="JT150" s="380"/>
      <c r="JU150" s="380"/>
      <c r="JV150" s="380"/>
      <c r="JW150" s="380"/>
      <c r="JX150" s="380"/>
      <c r="JY150" s="380"/>
      <c r="JZ150" s="380"/>
      <c r="KA150" s="380"/>
      <c r="KB150" s="380"/>
      <c r="KC150" s="380"/>
      <c r="KD150" s="380"/>
      <c r="KE150" s="380"/>
      <c r="KF150" s="380"/>
      <c r="KG150" s="380"/>
    </row>
    <row r="151" spans="2:293">
      <c r="B151" s="381"/>
      <c r="C151" s="381"/>
      <c r="D151" s="381"/>
      <c r="E151" s="381"/>
      <c r="F151" s="381"/>
      <c r="G151" s="381"/>
      <c r="H151" s="381"/>
      <c r="I151" s="381"/>
      <c r="J151" s="381"/>
      <c r="K151" s="381"/>
      <c r="L151" s="381"/>
      <c r="M151" s="381"/>
      <c r="N151" s="381"/>
      <c r="O151" s="381"/>
      <c r="P151" s="381"/>
      <c r="Q151" s="381"/>
      <c r="R151" s="381"/>
      <c r="S151" s="381"/>
      <c r="T151" s="381"/>
      <c r="U151" s="381"/>
      <c r="V151" s="381"/>
      <c r="W151" s="381"/>
      <c r="X151" s="381"/>
      <c r="Y151" s="381"/>
      <c r="Z151" s="381"/>
      <c r="AA151" s="381"/>
      <c r="AB151" s="381"/>
      <c r="AC151" s="381"/>
      <c r="AD151" s="381"/>
      <c r="AE151" s="381"/>
      <c r="AF151" s="381"/>
      <c r="AG151" s="381"/>
      <c r="AH151" s="381"/>
      <c r="AI151" s="381"/>
      <c r="AJ151" s="381"/>
      <c r="AK151" s="381"/>
      <c r="AL151" s="381"/>
      <c r="AM151" s="381"/>
      <c r="AN151" s="381"/>
      <c r="AO151" s="381"/>
      <c r="AP151" s="381"/>
      <c r="AQ151" s="381"/>
      <c r="AR151" s="381"/>
      <c r="AS151" s="381"/>
      <c r="AT151" s="381"/>
      <c r="AU151" s="381"/>
      <c r="AV151" s="381"/>
      <c r="AW151" s="381"/>
      <c r="AX151" s="381"/>
      <c r="AY151" s="381"/>
      <c r="AZ151" s="381"/>
      <c r="BA151" s="381"/>
      <c r="BB151" s="381"/>
      <c r="BC151" s="381"/>
      <c r="BD151" s="381"/>
      <c r="BE151" s="381"/>
      <c r="BF151" s="381"/>
      <c r="BG151" s="381"/>
      <c r="BH151" s="381"/>
      <c r="BI151" s="381"/>
      <c r="BJ151" s="381"/>
      <c r="BK151" s="381"/>
      <c r="BL151" s="381"/>
      <c r="BM151" s="381"/>
      <c r="BN151" s="381"/>
      <c r="BO151" s="381"/>
      <c r="BP151" s="381"/>
      <c r="BQ151" s="381"/>
      <c r="BR151" s="381"/>
      <c r="BS151" s="381"/>
      <c r="BT151" s="381"/>
      <c r="BU151" s="381"/>
      <c r="BV151" s="381"/>
      <c r="BW151" s="381"/>
      <c r="BX151" s="381"/>
      <c r="BY151" s="381"/>
      <c r="BZ151" s="381"/>
      <c r="CA151" s="381"/>
      <c r="CB151" s="381"/>
      <c r="CC151" s="381"/>
      <c r="CD151" s="381"/>
      <c r="CE151" s="381"/>
      <c r="CF151" s="381"/>
      <c r="CG151" s="381"/>
      <c r="CH151" s="381"/>
      <c r="CI151" s="381"/>
      <c r="CJ151" s="381"/>
      <c r="CK151" s="381"/>
      <c r="CL151" s="381"/>
      <c r="CM151" s="381"/>
      <c r="CN151" s="381"/>
      <c r="CO151" s="381"/>
      <c r="CP151" s="381"/>
      <c r="CQ151" s="381"/>
      <c r="CR151" s="381"/>
      <c r="CS151" s="381"/>
      <c r="CT151" s="381"/>
      <c r="CU151" s="381"/>
      <c r="CV151" s="381"/>
      <c r="CW151" s="381"/>
      <c r="CX151" s="381"/>
      <c r="CY151" s="381"/>
      <c r="CZ151" s="381"/>
      <c r="DA151" s="381"/>
      <c r="DB151" s="381"/>
      <c r="DC151" s="381"/>
      <c r="DD151" s="381"/>
      <c r="DE151" s="381"/>
      <c r="DF151" s="381"/>
      <c r="DG151" s="381"/>
      <c r="DH151" s="381"/>
      <c r="DI151" s="381"/>
      <c r="DJ151" s="381"/>
      <c r="DK151" s="381"/>
      <c r="DL151" s="381"/>
      <c r="DM151" s="381"/>
      <c r="DN151" s="381"/>
      <c r="DO151" s="381"/>
      <c r="DP151" s="381"/>
      <c r="DQ151" s="381"/>
      <c r="DR151" s="381"/>
      <c r="DS151" s="381"/>
      <c r="DT151" s="381"/>
      <c r="DU151" s="381"/>
      <c r="DV151" s="381"/>
      <c r="DW151" s="381"/>
      <c r="DX151" s="381"/>
      <c r="DY151" s="381"/>
      <c r="DZ151" s="381"/>
      <c r="EA151" s="381"/>
      <c r="EB151" s="381"/>
      <c r="EC151" s="381"/>
      <c r="ED151" s="381"/>
      <c r="EE151" s="381"/>
      <c r="EF151" s="381"/>
      <c r="EG151" s="381"/>
      <c r="EH151" s="381"/>
      <c r="EI151" s="381"/>
      <c r="EJ151" s="381"/>
      <c r="EK151" s="381"/>
      <c r="EL151" s="381"/>
      <c r="EM151" s="381"/>
      <c r="EN151" s="381"/>
      <c r="EO151" s="381"/>
      <c r="EP151" s="381"/>
      <c r="EQ151" s="381"/>
      <c r="ER151" s="381"/>
      <c r="ES151" s="381"/>
      <c r="ET151" s="381"/>
      <c r="EU151" s="381"/>
      <c r="EV151" s="381"/>
      <c r="EW151" s="381"/>
      <c r="EX151" s="381"/>
      <c r="EY151" s="381"/>
      <c r="EZ151" s="381"/>
      <c r="FA151" s="381"/>
      <c r="FB151" s="381"/>
      <c r="FC151" s="381"/>
      <c r="FD151" s="381"/>
      <c r="FE151" s="381"/>
      <c r="FF151" s="381"/>
      <c r="FG151" s="381"/>
      <c r="FH151" s="381"/>
      <c r="FI151" s="381"/>
      <c r="FJ151" s="381"/>
      <c r="FK151" s="381"/>
      <c r="FL151" s="381"/>
      <c r="FM151" s="381"/>
      <c r="FN151" s="381"/>
      <c r="FO151" s="381"/>
      <c r="FP151" s="381"/>
      <c r="FQ151" s="381"/>
      <c r="FR151" s="381"/>
      <c r="FS151" s="381"/>
      <c r="FT151" s="381"/>
      <c r="FU151" s="381"/>
      <c r="FV151" s="381"/>
      <c r="FW151" s="381"/>
      <c r="FX151" s="381"/>
      <c r="FY151" s="381"/>
      <c r="FZ151" s="381"/>
      <c r="GA151" s="381"/>
      <c r="GB151" s="381"/>
      <c r="GC151" s="381"/>
      <c r="GD151" s="381"/>
      <c r="GE151" s="381"/>
      <c r="GF151" s="381"/>
      <c r="GG151" s="381"/>
      <c r="GH151" s="381"/>
      <c r="GI151" s="381"/>
      <c r="GJ151" s="381"/>
      <c r="GK151" s="381"/>
      <c r="GL151" s="381"/>
      <c r="GM151" s="381"/>
      <c r="GN151" s="381"/>
      <c r="GO151" s="381"/>
      <c r="GP151" s="381"/>
      <c r="GQ151" s="381"/>
      <c r="GR151" s="381"/>
      <c r="GS151" s="381"/>
      <c r="GT151" s="381"/>
      <c r="GU151" s="381"/>
      <c r="GV151" s="381"/>
      <c r="GW151" s="381"/>
      <c r="GX151" s="381"/>
      <c r="GY151" s="381"/>
      <c r="GZ151" s="381"/>
      <c r="HA151" s="381"/>
      <c r="HB151" s="381"/>
      <c r="HC151" s="381"/>
      <c r="HD151" s="381"/>
      <c r="HE151" s="381"/>
      <c r="HF151" s="381"/>
      <c r="HG151" s="381"/>
      <c r="HH151" s="381"/>
      <c r="HI151" s="381"/>
      <c r="HJ151" s="381"/>
      <c r="HK151" s="381"/>
      <c r="HL151" s="381"/>
      <c r="HM151" s="381"/>
      <c r="HN151" s="381"/>
      <c r="HO151" s="381"/>
      <c r="HP151" s="381"/>
      <c r="HQ151" s="381"/>
      <c r="HR151" s="381"/>
      <c r="HS151" s="381"/>
      <c r="HT151" s="381"/>
      <c r="HU151" s="381"/>
      <c r="HV151" s="381"/>
      <c r="HW151" s="381"/>
      <c r="HX151" s="381"/>
      <c r="HY151" s="381"/>
      <c r="HZ151" s="381"/>
      <c r="IA151" s="381"/>
      <c r="IB151" s="381"/>
      <c r="IC151" s="381"/>
      <c r="ID151" s="381"/>
      <c r="IE151" s="381"/>
      <c r="IF151" s="381"/>
      <c r="IG151" s="381"/>
      <c r="IH151" s="381"/>
      <c r="II151" s="381"/>
      <c r="IJ151" s="381"/>
      <c r="IK151" s="381"/>
      <c r="IL151" s="381"/>
      <c r="IM151" s="381"/>
      <c r="IN151" s="381"/>
      <c r="IO151" s="381"/>
      <c r="IP151" s="381"/>
      <c r="IQ151" s="381"/>
      <c r="IR151" s="381"/>
      <c r="IS151" s="381"/>
      <c r="IT151" s="381"/>
      <c r="IU151" s="381"/>
      <c r="IV151" s="381"/>
      <c r="IW151" s="381"/>
      <c r="IX151" s="381"/>
      <c r="IY151" s="381"/>
      <c r="IZ151" s="381"/>
      <c r="JA151" s="381"/>
      <c r="JB151" s="381"/>
      <c r="JC151" s="381"/>
      <c r="JD151" s="381"/>
      <c r="JE151" s="381"/>
      <c r="JF151" s="381"/>
      <c r="JG151" s="381"/>
      <c r="JH151" s="381"/>
      <c r="JI151" s="381"/>
      <c r="JJ151" s="381"/>
      <c r="JK151" s="381"/>
      <c r="JL151" s="380"/>
      <c r="JM151" s="380"/>
      <c r="JN151" s="380"/>
      <c r="JO151" s="380"/>
      <c r="JP151" s="380"/>
      <c r="JQ151" s="380"/>
      <c r="JR151" s="380"/>
      <c r="JS151" s="380"/>
      <c r="JT151" s="380"/>
      <c r="JU151" s="380"/>
      <c r="JV151" s="380"/>
      <c r="JW151" s="380"/>
      <c r="JX151" s="380"/>
      <c r="JY151" s="380"/>
      <c r="JZ151" s="380"/>
      <c r="KA151" s="380"/>
      <c r="KB151" s="380"/>
      <c r="KC151" s="380"/>
      <c r="KD151" s="380"/>
      <c r="KE151" s="380"/>
      <c r="KF151" s="380"/>
      <c r="KG151" s="380"/>
    </row>
    <row r="152" spans="2:293">
      <c r="B152" s="381"/>
      <c r="C152" s="381"/>
      <c r="D152" s="381"/>
      <c r="E152" s="381"/>
      <c r="F152" s="381"/>
      <c r="G152" s="381"/>
      <c r="H152" s="381"/>
      <c r="I152" s="381"/>
      <c r="J152" s="381"/>
      <c r="K152" s="381"/>
      <c r="L152" s="381"/>
      <c r="M152" s="381"/>
      <c r="N152" s="381"/>
      <c r="O152" s="381"/>
      <c r="P152" s="381"/>
      <c r="Q152" s="381"/>
      <c r="R152" s="381"/>
      <c r="S152" s="381"/>
      <c r="T152" s="381"/>
      <c r="U152" s="381"/>
      <c r="V152" s="381"/>
      <c r="W152" s="381"/>
      <c r="X152" s="381"/>
      <c r="Y152" s="381"/>
      <c r="Z152" s="381"/>
      <c r="AA152" s="381"/>
      <c r="AB152" s="381"/>
      <c r="AC152" s="381"/>
      <c r="AD152" s="381"/>
      <c r="AE152" s="381"/>
      <c r="AF152" s="381"/>
      <c r="AG152" s="381"/>
      <c r="AH152" s="381"/>
      <c r="AI152" s="381"/>
      <c r="AJ152" s="381"/>
      <c r="AK152" s="381"/>
      <c r="AL152" s="381"/>
      <c r="AM152" s="381"/>
      <c r="AN152" s="381"/>
      <c r="AO152" s="381"/>
      <c r="AP152" s="381"/>
      <c r="AQ152" s="381"/>
      <c r="AR152" s="381"/>
      <c r="AS152" s="381"/>
      <c r="AT152" s="381"/>
      <c r="AU152" s="381"/>
      <c r="AV152" s="381"/>
      <c r="AW152" s="381"/>
      <c r="AX152" s="381"/>
      <c r="AY152" s="381"/>
      <c r="AZ152" s="381"/>
      <c r="BA152" s="381"/>
      <c r="BB152" s="381"/>
      <c r="BC152" s="381"/>
      <c r="BD152" s="381"/>
      <c r="BE152" s="381"/>
      <c r="BF152" s="381"/>
      <c r="BG152" s="381"/>
      <c r="BH152" s="381"/>
      <c r="BI152" s="381"/>
      <c r="BJ152" s="381"/>
      <c r="BK152" s="381"/>
      <c r="BL152" s="381"/>
      <c r="BM152" s="381"/>
      <c r="BN152" s="381"/>
      <c r="BO152" s="381"/>
      <c r="BP152" s="381"/>
      <c r="BQ152" s="381"/>
      <c r="BR152" s="381"/>
      <c r="BS152" s="381"/>
      <c r="BT152" s="381"/>
      <c r="BU152" s="381"/>
      <c r="BV152" s="381"/>
      <c r="BW152" s="381"/>
      <c r="BX152" s="381"/>
      <c r="BY152" s="381"/>
      <c r="BZ152" s="381"/>
      <c r="CA152" s="381"/>
      <c r="CB152" s="381"/>
      <c r="CC152" s="381"/>
      <c r="CD152" s="381"/>
      <c r="CE152" s="381"/>
      <c r="CF152" s="381"/>
      <c r="CG152" s="381"/>
      <c r="CH152" s="381"/>
      <c r="CI152" s="381"/>
      <c r="CJ152" s="381"/>
      <c r="CK152" s="381"/>
      <c r="CL152" s="381"/>
      <c r="CM152" s="381"/>
      <c r="CN152" s="381"/>
      <c r="CO152" s="381"/>
      <c r="CP152" s="381"/>
      <c r="CQ152" s="381"/>
      <c r="CR152" s="381"/>
      <c r="CS152" s="381"/>
      <c r="CT152" s="381"/>
      <c r="CU152" s="381"/>
      <c r="CV152" s="381"/>
      <c r="CW152" s="381"/>
      <c r="CX152" s="381"/>
      <c r="CY152" s="381"/>
      <c r="CZ152" s="381"/>
      <c r="DA152" s="381"/>
      <c r="DB152" s="381"/>
      <c r="DC152" s="381"/>
      <c r="DD152" s="381"/>
      <c r="DE152" s="381"/>
      <c r="DF152" s="381"/>
      <c r="DG152" s="381"/>
      <c r="DH152" s="381"/>
      <c r="DI152" s="381"/>
      <c r="DJ152" s="381"/>
      <c r="DK152" s="381"/>
      <c r="DL152" s="381"/>
      <c r="DM152" s="381"/>
      <c r="DN152" s="381"/>
      <c r="DO152" s="381"/>
      <c r="DP152" s="381"/>
      <c r="DQ152" s="381"/>
      <c r="DR152" s="381"/>
      <c r="DS152" s="381"/>
      <c r="DT152" s="381"/>
      <c r="DU152" s="381"/>
      <c r="DV152" s="381"/>
      <c r="DW152" s="381"/>
      <c r="DX152" s="381"/>
      <c r="DY152" s="381"/>
      <c r="DZ152" s="381"/>
      <c r="EA152" s="381"/>
      <c r="EB152" s="381"/>
      <c r="EC152" s="381"/>
      <c r="ED152" s="381"/>
      <c r="EE152" s="381"/>
      <c r="EF152" s="381"/>
      <c r="EG152" s="381"/>
      <c r="EH152" s="381"/>
      <c r="EI152" s="381"/>
      <c r="EJ152" s="381"/>
      <c r="EK152" s="381"/>
      <c r="EL152" s="381"/>
      <c r="EM152" s="381"/>
      <c r="EN152" s="381"/>
      <c r="EO152" s="381"/>
      <c r="EP152" s="381"/>
      <c r="EQ152" s="381"/>
      <c r="ER152" s="381"/>
      <c r="ES152" s="381"/>
      <c r="ET152" s="381"/>
      <c r="EU152" s="381"/>
      <c r="EV152" s="381"/>
      <c r="EW152" s="381"/>
      <c r="EX152" s="381"/>
      <c r="EY152" s="381"/>
      <c r="EZ152" s="381"/>
      <c r="FA152" s="381"/>
      <c r="FB152" s="381"/>
      <c r="FC152" s="381"/>
      <c r="FD152" s="381"/>
      <c r="FE152" s="381"/>
      <c r="FF152" s="381"/>
      <c r="FG152" s="381"/>
      <c r="FH152" s="381"/>
      <c r="FI152" s="381"/>
      <c r="FJ152" s="381"/>
      <c r="FK152" s="381"/>
      <c r="FL152" s="381"/>
      <c r="FM152" s="381"/>
      <c r="FN152" s="381"/>
      <c r="FO152" s="381"/>
      <c r="FP152" s="381"/>
      <c r="FQ152" s="381"/>
      <c r="FR152" s="381"/>
      <c r="FS152" s="381"/>
      <c r="FT152" s="381"/>
      <c r="FU152" s="381"/>
      <c r="FV152" s="381"/>
      <c r="FW152" s="381"/>
      <c r="FX152" s="381"/>
      <c r="FY152" s="381"/>
      <c r="FZ152" s="381"/>
      <c r="GA152" s="381"/>
      <c r="GB152" s="381"/>
      <c r="GC152" s="381"/>
      <c r="GD152" s="381"/>
      <c r="GE152" s="381"/>
      <c r="GF152" s="381"/>
      <c r="GG152" s="381"/>
      <c r="GH152" s="381"/>
      <c r="GI152" s="381"/>
      <c r="GJ152" s="381"/>
      <c r="GK152" s="381"/>
      <c r="GL152" s="381"/>
      <c r="GM152" s="381"/>
      <c r="GN152" s="381"/>
      <c r="GO152" s="381"/>
      <c r="GP152" s="381"/>
      <c r="GQ152" s="381"/>
      <c r="GR152" s="381"/>
      <c r="GS152" s="381"/>
      <c r="GT152" s="381"/>
      <c r="GU152" s="381"/>
      <c r="GV152" s="381"/>
      <c r="GW152" s="381"/>
      <c r="GX152" s="381"/>
      <c r="GY152" s="381"/>
      <c r="GZ152" s="381"/>
      <c r="HA152" s="381"/>
      <c r="HB152" s="381"/>
      <c r="HC152" s="381"/>
      <c r="HD152" s="381"/>
      <c r="HE152" s="381"/>
      <c r="HF152" s="381"/>
      <c r="HG152" s="381"/>
      <c r="HH152" s="381"/>
      <c r="HI152" s="381"/>
      <c r="HJ152" s="381"/>
      <c r="HK152" s="381"/>
      <c r="HL152" s="381"/>
      <c r="HM152" s="381"/>
      <c r="HN152" s="381"/>
      <c r="HO152" s="381"/>
      <c r="HP152" s="381"/>
      <c r="HQ152" s="381"/>
      <c r="HR152" s="381"/>
      <c r="HS152" s="381"/>
      <c r="HT152" s="381"/>
      <c r="HU152" s="381"/>
      <c r="HV152" s="381"/>
      <c r="HW152" s="381"/>
      <c r="HX152" s="381"/>
      <c r="HY152" s="381"/>
      <c r="HZ152" s="381"/>
      <c r="IA152" s="381"/>
      <c r="IB152" s="381"/>
      <c r="IC152" s="381"/>
      <c r="ID152" s="381"/>
      <c r="IE152" s="381"/>
      <c r="IF152" s="381"/>
      <c r="IG152" s="381"/>
      <c r="IH152" s="381"/>
      <c r="II152" s="381"/>
      <c r="IJ152" s="381"/>
      <c r="IK152" s="381"/>
      <c r="IL152" s="381"/>
      <c r="IM152" s="381"/>
      <c r="IN152" s="381"/>
      <c r="IO152" s="381"/>
      <c r="IP152" s="381"/>
      <c r="IQ152" s="381"/>
      <c r="IR152" s="381"/>
      <c r="IS152" s="381"/>
      <c r="IT152" s="381"/>
      <c r="IU152" s="381"/>
      <c r="IV152" s="381"/>
      <c r="IW152" s="381"/>
      <c r="IX152" s="381"/>
      <c r="IY152" s="381"/>
      <c r="IZ152" s="381"/>
      <c r="JA152" s="381"/>
      <c r="JB152" s="381"/>
      <c r="JC152" s="381"/>
      <c r="JD152" s="381"/>
      <c r="JE152" s="381"/>
      <c r="JF152" s="381"/>
      <c r="JG152" s="381"/>
      <c r="JH152" s="381"/>
      <c r="JI152" s="381"/>
      <c r="JJ152" s="381"/>
      <c r="JK152" s="381"/>
      <c r="JL152" s="380"/>
      <c r="JM152" s="380"/>
      <c r="JN152" s="380"/>
      <c r="JO152" s="380"/>
      <c r="JP152" s="380"/>
      <c r="JQ152" s="380"/>
      <c r="JR152" s="380"/>
      <c r="JS152" s="380"/>
      <c r="JT152" s="380"/>
      <c r="JU152" s="380"/>
      <c r="JV152" s="380"/>
      <c r="JW152" s="380"/>
      <c r="JX152" s="380"/>
      <c r="JY152" s="380"/>
      <c r="JZ152" s="380"/>
      <c r="KA152" s="380"/>
      <c r="KB152" s="380"/>
      <c r="KC152" s="380"/>
      <c r="KD152" s="380"/>
      <c r="KE152" s="380"/>
      <c r="KF152" s="380"/>
      <c r="KG152" s="380"/>
    </row>
    <row r="153" spans="2:293">
      <c r="B153" s="381"/>
      <c r="C153" s="381"/>
      <c r="D153" s="381"/>
      <c r="E153" s="381"/>
      <c r="F153" s="381"/>
      <c r="G153" s="381"/>
      <c r="H153" s="381"/>
      <c r="I153" s="381"/>
      <c r="J153" s="381"/>
      <c r="K153" s="381"/>
      <c r="L153" s="381"/>
      <c r="M153" s="381"/>
      <c r="N153" s="381"/>
      <c r="O153" s="381"/>
      <c r="P153" s="381"/>
      <c r="Q153" s="381"/>
      <c r="R153" s="381"/>
      <c r="S153" s="381"/>
      <c r="T153" s="381"/>
      <c r="U153" s="381"/>
      <c r="V153" s="381"/>
      <c r="W153" s="381"/>
      <c r="X153" s="381"/>
      <c r="Y153" s="381"/>
      <c r="Z153" s="381"/>
      <c r="AA153" s="381"/>
      <c r="AB153" s="381"/>
      <c r="AC153" s="381"/>
      <c r="AD153" s="381"/>
      <c r="AE153" s="381"/>
      <c r="AF153" s="381"/>
      <c r="AG153" s="381"/>
      <c r="AH153" s="381"/>
      <c r="AI153" s="381"/>
      <c r="AJ153" s="381"/>
      <c r="AK153" s="381"/>
      <c r="AL153" s="381"/>
      <c r="AM153" s="381"/>
      <c r="AN153" s="381"/>
      <c r="AO153" s="381"/>
      <c r="AP153" s="381"/>
      <c r="AQ153" s="381"/>
      <c r="AR153" s="381"/>
      <c r="AS153" s="381"/>
      <c r="AT153" s="381"/>
      <c r="AU153" s="381"/>
      <c r="AV153" s="381"/>
      <c r="AW153" s="381"/>
      <c r="AX153" s="381"/>
      <c r="AY153" s="381"/>
      <c r="AZ153" s="381"/>
      <c r="BA153" s="381"/>
      <c r="BB153" s="381"/>
      <c r="BC153" s="381"/>
      <c r="BD153" s="381"/>
      <c r="BE153" s="381"/>
      <c r="BF153" s="381"/>
      <c r="BG153" s="381"/>
      <c r="BH153" s="381"/>
      <c r="BI153" s="381"/>
      <c r="BJ153" s="381"/>
      <c r="BK153" s="381"/>
      <c r="BL153" s="381"/>
      <c r="BM153" s="381"/>
      <c r="BN153" s="381"/>
      <c r="BO153" s="381"/>
      <c r="BP153" s="381"/>
      <c r="BQ153" s="381"/>
      <c r="BR153" s="381"/>
      <c r="BS153" s="381"/>
      <c r="BT153" s="381"/>
      <c r="BU153" s="381"/>
      <c r="BV153" s="381"/>
      <c r="BW153" s="381"/>
      <c r="BX153" s="381"/>
      <c r="BY153" s="381"/>
      <c r="BZ153" s="381"/>
      <c r="CA153" s="381"/>
      <c r="CB153" s="381"/>
      <c r="CC153" s="381"/>
      <c r="CD153" s="381"/>
      <c r="CE153" s="381"/>
      <c r="CF153" s="381"/>
      <c r="CG153" s="381"/>
      <c r="CH153" s="381"/>
      <c r="CI153" s="381"/>
      <c r="CJ153" s="381"/>
      <c r="CK153" s="381"/>
      <c r="CL153" s="381"/>
      <c r="CM153" s="381"/>
      <c r="CN153" s="381"/>
      <c r="CO153" s="381"/>
      <c r="CP153" s="381"/>
      <c r="CQ153" s="381"/>
      <c r="CR153" s="381"/>
      <c r="CS153" s="381"/>
      <c r="CT153" s="381"/>
      <c r="CU153" s="381"/>
      <c r="CV153" s="381"/>
      <c r="CW153" s="381"/>
      <c r="CX153" s="381"/>
      <c r="CY153" s="381"/>
      <c r="CZ153" s="381"/>
      <c r="DA153" s="381"/>
      <c r="DB153" s="381"/>
      <c r="DC153" s="381"/>
      <c r="DD153" s="381"/>
      <c r="DE153" s="381"/>
      <c r="DF153" s="381"/>
      <c r="DG153" s="381"/>
      <c r="DH153" s="381"/>
      <c r="DI153" s="381"/>
      <c r="DJ153" s="381"/>
      <c r="DK153" s="381"/>
      <c r="DL153" s="381"/>
      <c r="DM153" s="381"/>
      <c r="DN153" s="381"/>
      <c r="DO153" s="381"/>
      <c r="DP153" s="381"/>
      <c r="DQ153" s="381"/>
      <c r="DR153" s="381"/>
      <c r="DS153" s="381"/>
      <c r="DT153" s="381"/>
      <c r="DU153" s="381"/>
      <c r="DV153" s="381"/>
      <c r="DW153" s="381"/>
      <c r="DX153" s="381"/>
      <c r="DY153" s="381"/>
      <c r="DZ153" s="381"/>
      <c r="EA153" s="381"/>
      <c r="EB153" s="381"/>
      <c r="EC153" s="381"/>
      <c r="ED153" s="381"/>
      <c r="EE153" s="381"/>
      <c r="EF153" s="381"/>
      <c r="EG153" s="381"/>
      <c r="EH153" s="381"/>
      <c r="EI153" s="381"/>
      <c r="EJ153" s="381"/>
      <c r="EK153" s="381"/>
      <c r="EL153" s="381"/>
      <c r="EM153" s="381"/>
      <c r="EN153" s="381"/>
      <c r="EO153" s="381"/>
      <c r="EP153" s="381"/>
      <c r="EQ153" s="381"/>
      <c r="ER153" s="381"/>
      <c r="ES153" s="381"/>
      <c r="ET153" s="381"/>
      <c r="EU153" s="381"/>
      <c r="EV153" s="381"/>
      <c r="EW153" s="381"/>
      <c r="EX153" s="381"/>
      <c r="EY153" s="381"/>
      <c r="EZ153" s="381"/>
      <c r="FA153" s="381"/>
      <c r="FB153" s="381"/>
      <c r="FC153" s="381"/>
      <c r="FD153" s="381"/>
      <c r="FE153" s="381"/>
      <c r="FF153" s="381"/>
      <c r="FG153" s="381"/>
      <c r="FH153" s="381"/>
      <c r="FI153" s="381"/>
      <c r="FJ153" s="381"/>
      <c r="FK153" s="381"/>
      <c r="FL153" s="381"/>
      <c r="FM153" s="381"/>
      <c r="FN153" s="381"/>
      <c r="FO153" s="381"/>
      <c r="FP153" s="381"/>
      <c r="FQ153" s="381"/>
      <c r="FR153" s="381"/>
      <c r="FS153" s="381"/>
      <c r="FT153" s="381"/>
      <c r="FU153" s="381"/>
      <c r="FV153" s="381"/>
      <c r="FW153" s="381"/>
      <c r="FX153" s="381"/>
      <c r="FY153" s="381"/>
      <c r="FZ153" s="381"/>
      <c r="GA153" s="381"/>
      <c r="GB153" s="381"/>
      <c r="GC153" s="381"/>
      <c r="GD153" s="381"/>
      <c r="GE153" s="381"/>
      <c r="GF153" s="381"/>
      <c r="GG153" s="381"/>
      <c r="GH153" s="381"/>
      <c r="GI153" s="381"/>
      <c r="GJ153" s="381"/>
      <c r="GK153" s="381"/>
      <c r="GL153" s="381"/>
      <c r="GM153" s="381"/>
      <c r="GN153" s="381"/>
      <c r="GO153" s="381"/>
      <c r="GP153" s="381"/>
      <c r="GQ153" s="381"/>
      <c r="GR153" s="381"/>
      <c r="GS153" s="381"/>
      <c r="GT153" s="381"/>
      <c r="GU153" s="381"/>
      <c r="GV153" s="381"/>
      <c r="GW153" s="381"/>
      <c r="GX153" s="381"/>
      <c r="GY153" s="381"/>
      <c r="GZ153" s="381"/>
      <c r="HA153" s="381"/>
      <c r="HB153" s="381"/>
      <c r="HC153" s="381"/>
      <c r="HD153" s="381"/>
      <c r="HE153" s="381"/>
      <c r="HF153" s="381"/>
      <c r="HG153" s="381"/>
      <c r="HH153" s="381"/>
      <c r="HI153" s="381"/>
      <c r="HJ153" s="381"/>
      <c r="HK153" s="381"/>
      <c r="HL153" s="381"/>
      <c r="HM153" s="381"/>
      <c r="HN153" s="381"/>
      <c r="HO153" s="381"/>
      <c r="HP153" s="381"/>
      <c r="HQ153" s="381"/>
      <c r="HR153" s="381"/>
      <c r="HS153" s="381"/>
      <c r="HT153" s="381"/>
      <c r="HU153" s="381"/>
      <c r="HV153" s="381"/>
      <c r="HW153" s="381"/>
      <c r="HX153" s="381"/>
      <c r="HY153" s="381"/>
      <c r="HZ153" s="381"/>
      <c r="IA153" s="381"/>
      <c r="IB153" s="381"/>
      <c r="IC153" s="381"/>
      <c r="ID153" s="381"/>
      <c r="IE153" s="381"/>
      <c r="IF153" s="381"/>
      <c r="IG153" s="381"/>
      <c r="IH153" s="381"/>
      <c r="II153" s="381"/>
      <c r="IJ153" s="381"/>
      <c r="IK153" s="381"/>
      <c r="IL153" s="381"/>
      <c r="IM153" s="381"/>
      <c r="IN153" s="381"/>
      <c r="IO153" s="381"/>
      <c r="IP153" s="381"/>
      <c r="IQ153" s="381"/>
      <c r="IR153" s="381"/>
      <c r="IS153" s="381"/>
      <c r="IT153" s="381"/>
      <c r="IU153" s="381"/>
      <c r="IV153" s="381"/>
      <c r="IW153" s="381"/>
      <c r="IX153" s="381"/>
      <c r="IY153" s="381"/>
      <c r="IZ153" s="381"/>
      <c r="JA153" s="381"/>
      <c r="JB153" s="381"/>
      <c r="JC153" s="381"/>
      <c r="JD153" s="381"/>
      <c r="JE153" s="381"/>
      <c r="JF153" s="381"/>
      <c r="JG153" s="381"/>
      <c r="JH153" s="381"/>
      <c r="JI153" s="381"/>
      <c r="JJ153" s="381"/>
      <c r="JK153" s="381"/>
      <c r="JL153" s="380"/>
      <c r="JM153" s="380"/>
      <c r="JN153" s="380"/>
      <c r="JO153" s="380"/>
      <c r="JP153" s="380"/>
      <c r="JQ153" s="380"/>
      <c r="JR153" s="380"/>
      <c r="JS153" s="380"/>
      <c r="JT153" s="380"/>
      <c r="JU153" s="380"/>
      <c r="JV153" s="380"/>
      <c r="JW153" s="380"/>
      <c r="JX153" s="380"/>
      <c r="JY153" s="380"/>
      <c r="JZ153" s="380"/>
      <c r="KA153" s="380"/>
      <c r="KB153" s="380"/>
      <c r="KC153" s="380"/>
      <c r="KD153" s="380"/>
      <c r="KE153" s="380"/>
      <c r="KF153" s="380"/>
      <c r="KG153" s="380"/>
    </row>
    <row r="154" spans="2:293">
      <c r="B154" s="381"/>
      <c r="C154" s="381"/>
      <c r="D154" s="381"/>
      <c r="E154" s="381"/>
      <c r="F154" s="381"/>
      <c r="G154" s="381"/>
      <c r="H154" s="381"/>
      <c r="I154" s="381"/>
      <c r="J154" s="381"/>
      <c r="K154" s="381"/>
      <c r="L154" s="381"/>
      <c r="M154" s="381"/>
      <c r="N154" s="381"/>
      <c r="O154" s="381"/>
      <c r="P154" s="381"/>
      <c r="Q154" s="381"/>
      <c r="R154" s="381"/>
      <c r="S154" s="381"/>
      <c r="T154" s="381"/>
      <c r="U154" s="381"/>
      <c r="V154" s="381"/>
      <c r="W154" s="381"/>
      <c r="X154" s="381"/>
      <c r="Y154" s="381"/>
      <c r="Z154" s="381"/>
      <c r="AA154" s="381"/>
      <c r="AB154" s="381"/>
      <c r="AC154" s="381"/>
      <c r="AD154" s="381"/>
      <c r="AE154" s="381"/>
      <c r="AF154" s="381"/>
      <c r="AG154" s="381"/>
      <c r="AH154" s="381"/>
      <c r="AI154" s="381"/>
      <c r="AJ154" s="381"/>
      <c r="AK154" s="381"/>
      <c r="AL154" s="381"/>
      <c r="AM154" s="381"/>
      <c r="AN154" s="381"/>
      <c r="AO154" s="381"/>
      <c r="AP154" s="381"/>
      <c r="AQ154" s="381"/>
      <c r="AR154" s="381"/>
      <c r="AS154" s="381"/>
      <c r="AT154" s="381"/>
      <c r="AU154" s="381"/>
      <c r="AV154" s="381"/>
      <c r="AW154" s="381"/>
      <c r="AX154" s="381"/>
      <c r="AY154" s="381"/>
      <c r="AZ154" s="381"/>
      <c r="BA154" s="381"/>
      <c r="BB154" s="381"/>
      <c r="BC154" s="381"/>
      <c r="BD154" s="381"/>
      <c r="BE154" s="381"/>
      <c r="BF154" s="381"/>
      <c r="BG154" s="381"/>
      <c r="BH154" s="381"/>
      <c r="BI154" s="381"/>
      <c r="BJ154" s="381"/>
      <c r="BK154" s="381"/>
      <c r="BL154" s="381"/>
      <c r="BM154" s="381"/>
      <c r="BN154" s="381"/>
      <c r="BO154" s="381"/>
      <c r="BP154" s="381"/>
      <c r="BQ154" s="381"/>
      <c r="BR154" s="381"/>
      <c r="BS154" s="381"/>
      <c r="BT154" s="381"/>
      <c r="BU154" s="381"/>
      <c r="BV154" s="381"/>
      <c r="BW154" s="381"/>
      <c r="BX154" s="381"/>
      <c r="BY154" s="381"/>
      <c r="BZ154" s="381"/>
      <c r="CA154" s="381"/>
      <c r="CB154" s="381"/>
      <c r="CC154" s="381"/>
      <c r="CD154" s="381"/>
      <c r="CE154" s="381"/>
      <c r="CF154" s="381"/>
      <c r="CG154" s="381"/>
      <c r="CH154" s="381"/>
      <c r="CI154" s="381"/>
      <c r="CJ154" s="381"/>
      <c r="CK154" s="381"/>
      <c r="CL154" s="381"/>
      <c r="CM154" s="381"/>
      <c r="CN154" s="381"/>
      <c r="CO154" s="381"/>
      <c r="CP154" s="381"/>
      <c r="CQ154" s="381"/>
      <c r="CR154" s="381"/>
      <c r="CS154" s="381"/>
      <c r="CT154" s="381"/>
      <c r="CU154" s="381"/>
      <c r="CV154" s="381"/>
      <c r="CW154" s="381"/>
      <c r="CX154" s="381"/>
      <c r="CY154" s="381"/>
      <c r="CZ154" s="381"/>
      <c r="DA154" s="381"/>
      <c r="DB154" s="381"/>
      <c r="DC154" s="381"/>
      <c r="DD154" s="381"/>
      <c r="DE154" s="381"/>
      <c r="DF154" s="381"/>
      <c r="DG154" s="381"/>
      <c r="DH154" s="381"/>
      <c r="DI154" s="381"/>
      <c r="DJ154" s="381"/>
      <c r="DK154" s="381"/>
      <c r="DL154" s="381"/>
      <c r="DM154" s="381"/>
      <c r="DN154" s="381"/>
      <c r="DO154" s="381"/>
      <c r="DP154" s="381"/>
      <c r="DQ154" s="381"/>
      <c r="DR154" s="381"/>
      <c r="DS154" s="381"/>
      <c r="DT154" s="381"/>
      <c r="DU154" s="381"/>
      <c r="DV154" s="381"/>
      <c r="DW154" s="381"/>
      <c r="DX154" s="381"/>
      <c r="DY154" s="381"/>
      <c r="DZ154" s="381"/>
      <c r="EA154" s="381"/>
      <c r="EB154" s="381"/>
      <c r="EC154" s="381"/>
      <c r="ED154" s="381"/>
      <c r="EE154" s="381"/>
      <c r="EF154" s="381"/>
      <c r="EG154" s="381"/>
      <c r="EH154" s="381"/>
      <c r="EI154" s="381"/>
      <c r="EJ154" s="381"/>
      <c r="EK154" s="381"/>
      <c r="EL154" s="381"/>
      <c r="EM154" s="381"/>
      <c r="EN154" s="381"/>
      <c r="EO154" s="381"/>
      <c r="EP154" s="381"/>
      <c r="EQ154" s="381"/>
      <c r="ER154" s="381"/>
      <c r="ES154" s="381"/>
      <c r="ET154" s="381"/>
      <c r="EU154" s="381"/>
      <c r="EV154" s="381"/>
      <c r="EW154" s="381"/>
      <c r="EX154" s="381"/>
      <c r="EY154" s="381"/>
      <c r="EZ154" s="381"/>
      <c r="FA154" s="381"/>
      <c r="FB154" s="381"/>
      <c r="FC154" s="381"/>
      <c r="FD154" s="381"/>
      <c r="FE154" s="381"/>
      <c r="FF154" s="381"/>
      <c r="FG154" s="381"/>
      <c r="FH154" s="381"/>
      <c r="FI154" s="381"/>
      <c r="FJ154" s="381"/>
      <c r="FK154" s="381"/>
      <c r="FL154" s="381"/>
      <c r="FM154" s="381"/>
      <c r="FN154" s="381"/>
      <c r="FO154" s="381"/>
      <c r="FP154" s="381"/>
      <c r="FQ154" s="381"/>
      <c r="FR154" s="381"/>
      <c r="FS154" s="381"/>
      <c r="FT154" s="381"/>
      <c r="FU154" s="381"/>
      <c r="FV154" s="381"/>
      <c r="FW154" s="381"/>
      <c r="FX154" s="381"/>
      <c r="FY154" s="381"/>
      <c r="FZ154" s="381"/>
      <c r="GA154" s="381"/>
      <c r="GB154" s="381"/>
      <c r="GC154" s="381"/>
      <c r="GD154" s="381"/>
      <c r="GE154" s="381"/>
      <c r="GF154" s="381"/>
      <c r="GG154" s="381"/>
      <c r="GH154" s="381"/>
      <c r="GI154" s="381"/>
      <c r="GJ154" s="381"/>
      <c r="GK154" s="381"/>
      <c r="GL154" s="381"/>
      <c r="GM154" s="381"/>
      <c r="GN154" s="381"/>
      <c r="GO154" s="381"/>
      <c r="GP154" s="381"/>
      <c r="GQ154" s="381"/>
      <c r="GR154" s="381"/>
      <c r="GS154" s="381"/>
      <c r="GT154" s="381"/>
      <c r="GU154" s="381"/>
      <c r="GV154" s="381"/>
      <c r="GW154" s="381"/>
      <c r="GX154" s="381"/>
      <c r="GY154" s="381"/>
      <c r="GZ154" s="381"/>
      <c r="HA154" s="381"/>
      <c r="HB154" s="381"/>
      <c r="HC154" s="381"/>
      <c r="HD154" s="381"/>
      <c r="HE154" s="381"/>
      <c r="HF154" s="381"/>
      <c r="HG154" s="381"/>
      <c r="HH154" s="381"/>
      <c r="HI154" s="381"/>
      <c r="HJ154" s="381"/>
      <c r="HK154" s="381"/>
      <c r="HL154" s="381"/>
      <c r="HM154" s="381"/>
      <c r="HN154" s="381"/>
      <c r="HO154" s="381"/>
      <c r="HP154" s="381"/>
      <c r="HQ154" s="381"/>
      <c r="HR154" s="381"/>
      <c r="HS154" s="381"/>
      <c r="HT154" s="381"/>
      <c r="HU154" s="381"/>
      <c r="HV154" s="381"/>
      <c r="HW154" s="381"/>
      <c r="HX154" s="381"/>
      <c r="HY154" s="381"/>
      <c r="HZ154" s="381"/>
      <c r="IA154" s="381"/>
      <c r="IB154" s="381"/>
      <c r="IC154" s="381"/>
      <c r="ID154" s="381"/>
      <c r="IE154" s="381"/>
      <c r="IF154" s="381"/>
      <c r="IG154" s="381"/>
      <c r="IH154" s="381"/>
      <c r="II154" s="381"/>
      <c r="IJ154" s="381"/>
      <c r="IK154" s="381"/>
      <c r="IL154" s="381"/>
      <c r="IM154" s="381"/>
      <c r="IN154" s="381"/>
      <c r="IO154" s="381"/>
      <c r="IP154" s="381"/>
      <c r="IQ154" s="381"/>
      <c r="IR154" s="381"/>
      <c r="IS154" s="381"/>
      <c r="IT154" s="381"/>
      <c r="IU154" s="381"/>
      <c r="IV154" s="381"/>
      <c r="IW154" s="381"/>
      <c r="IX154" s="381"/>
      <c r="IY154" s="381"/>
      <c r="IZ154" s="381"/>
      <c r="JA154" s="381"/>
      <c r="JB154" s="381"/>
      <c r="JC154" s="381"/>
      <c r="JD154" s="381"/>
      <c r="JE154" s="381"/>
      <c r="JF154" s="381"/>
      <c r="JG154" s="381"/>
      <c r="JH154" s="381"/>
      <c r="JI154" s="381"/>
      <c r="JJ154" s="381"/>
      <c r="JK154" s="381"/>
      <c r="JL154" s="380"/>
      <c r="JM154" s="380"/>
      <c r="JN154" s="380"/>
      <c r="JO154" s="380"/>
      <c r="JP154" s="380"/>
      <c r="JQ154" s="380"/>
      <c r="JR154" s="380"/>
      <c r="JS154" s="380"/>
      <c r="JT154" s="380"/>
      <c r="JU154" s="380"/>
      <c r="JV154" s="380"/>
      <c r="JW154" s="380"/>
      <c r="JX154" s="380"/>
      <c r="JY154" s="380"/>
      <c r="JZ154" s="380"/>
      <c r="KA154" s="380"/>
      <c r="KB154" s="380"/>
      <c r="KC154" s="380"/>
      <c r="KD154" s="380"/>
      <c r="KE154" s="380"/>
      <c r="KF154" s="380"/>
      <c r="KG154" s="380"/>
    </row>
    <row r="155" spans="2:293">
      <c r="B155" s="381"/>
      <c r="C155" s="381"/>
      <c r="D155" s="381"/>
      <c r="E155" s="381"/>
      <c r="F155" s="381"/>
      <c r="G155" s="381"/>
      <c r="H155" s="381"/>
      <c r="I155" s="381"/>
      <c r="J155" s="381"/>
      <c r="K155" s="381"/>
      <c r="L155" s="381"/>
      <c r="M155" s="381"/>
      <c r="N155" s="381"/>
      <c r="O155" s="381"/>
      <c r="P155" s="381"/>
      <c r="Q155" s="381"/>
      <c r="R155" s="381"/>
      <c r="S155" s="381"/>
      <c r="T155" s="381"/>
      <c r="U155" s="381"/>
      <c r="V155" s="381"/>
      <c r="W155" s="381"/>
      <c r="X155" s="381"/>
      <c r="Y155" s="381"/>
      <c r="Z155" s="381"/>
      <c r="AA155" s="381"/>
      <c r="AB155" s="381"/>
      <c r="AC155" s="381"/>
      <c r="AD155" s="381"/>
      <c r="AE155" s="381"/>
      <c r="AF155" s="381"/>
      <c r="AG155" s="381"/>
      <c r="AH155" s="381"/>
      <c r="AI155" s="381"/>
      <c r="AJ155" s="381"/>
      <c r="AK155" s="381"/>
      <c r="AL155" s="381"/>
      <c r="AM155" s="381"/>
      <c r="AN155" s="381"/>
      <c r="AO155" s="381"/>
      <c r="AP155" s="381"/>
      <c r="AQ155" s="381"/>
      <c r="AR155" s="381"/>
      <c r="AS155" s="381"/>
      <c r="AT155" s="381"/>
      <c r="AU155" s="381"/>
      <c r="AV155" s="381"/>
      <c r="AW155" s="381"/>
      <c r="AX155" s="381"/>
      <c r="AY155" s="381"/>
      <c r="AZ155" s="381"/>
      <c r="BA155" s="381"/>
      <c r="BB155" s="381"/>
      <c r="BC155" s="381"/>
      <c r="BD155" s="381"/>
      <c r="BE155" s="381"/>
      <c r="BF155" s="381"/>
      <c r="BG155" s="381"/>
      <c r="BH155" s="381"/>
      <c r="BI155" s="381"/>
      <c r="BJ155" s="381"/>
      <c r="BK155" s="381"/>
      <c r="BL155" s="381"/>
      <c r="BM155" s="381"/>
      <c r="BN155" s="381"/>
      <c r="BO155" s="381"/>
      <c r="BP155" s="381"/>
      <c r="BQ155" s="381"/>
      <c r="BR155" s="381"/>
      <c r="BS155" s="381"/>
      <c r="BT155" s="381"/>
      <c r="BU155" s="381"/>
      <c r="BV155" s="381"/>
      <c r="BW155" s="381"/>
      <c r="BX155" s="381"/>
      <c r="BY155" s="381"/>
      <c r="BZ155" s="381"/>
      <c r="CA155" s="381"/>
      <c r="CB155" s="381"/>
      <c r="CC155" s="381"/>
      <c r="CD155" s="381"/>
      <c r="CE155" s="381"/>
      <c r="CF155" s="381"/>
      <c r="CG155" s="381"/>
      <c r="CH155" s="381"/>
      <c r="CI155" s="381"/>
      <c r="CJ155" s="381"/>
      <c r="CK155" s="381"/>
      <c r="CL155" s="381"/>
      <c r="CM155" s="381"/>
      <c r="CN155" s="381"/>
      <c r="CO155" s="381"/>
      <c r="CP155" s="381"/>
      <c r="CQ155" s="381"/>
      <c r="CR155" s="381"/>
      <c r="CS155" s="381"/>
      <c r="CT155" s="381"/>
      <c r="CU155" s="381"/>
      <c r="CV155" s="381"/>
      <c r="CW155" s="381"/>
      <c r="CX155" s="381"/>
      <c r="CY155" s="381"/>
      <c r="CZ155" s="381"/>
      <c r="DA155" s="381"/>
      <c r="DB155" s="381"/>
      <c r="DC155" s="381"/>
      <c r="DD155" s="381"/>
      <c r="DE155" s="381"/>
      <c r="DF155" s="381"/>
      <c r="DG155" s="381"/>
      <c r="DH155" s="381"/>
      <c r="DI155" s="381"/>
      <c r="DJ155" s="381"/>
      <c r="DK155" s="381"/>
      <c r="DL155" s="381"/>
      <c r="DM155" s="381"/>
      <c r="DN155" s="381"/>
      <c r="DO155" s="381"/>
      <c r="DP155" s="381"/>
      <c r="DQ155" s="381"/>
      <c r="DR155" s="381"/>
      <c r="DS155" s="381"/>
      <c r="DT155" s="381"/>
      <c r="DU155" s="381"/>
      <c r="DV155" s="381"/>
      <c r="DW155" s="381"/>
      <c r="DX155" s="381"/>
      <c r="DY155" s="381"/>
      <c r="DZ155" s="381"/>
      <c r="EA155" s="381"/>
      <c r="EB155" s="381"/>
      <c r="EC155" s="381"/>
      <c r="ED155" s="381"/>
      <c r="EE155" s="381"/>
      <c r="EF155" s="381"/>
      <c r="EG155" s="381"/>
      <c r="EH155" s="381"/>
      <c r="EI155" s="381"/>
      <c r="EJ155" s="381"/>
      <c r="EK155" s="381"/>
      <c r="EL155" s="381"/>
      <c r="EM155" s="381"/>
      <c r="EN155" s="381"/>
      <c r="EO155" s="381"/>
      <c r="EP155" s="381"/>
      <c r="EQ155" s="381"/>
      <c r="ER155" s="381"/>
      <c r="ES155" s="381"/>
      <c r="ET155" s="381"/>
      <c r="EU155" s="381"/>
      <c r="EV155" s="381"/>
      <c r="EW155" s="381"/>
      <c r="EX155" s="381"/>
      <c r="EY155" s="381"/>
      <c r="EZ155" s="381"/>
      <c r="FA155" s="381"/>
      <c r="FB155" s="381"/>
      <c r="FC155" s="381"/>
      <c r="FD155" s="381"/>
      <c r="FE155" s="381"/>
      <c r="FF155" s="381"/>
      <c r="FG155" s="381"/>
      <c r="FH155" s="381"/>
      <c r="FI155" s="381"/>
      <c r="FJ155" s="381"/>
      <c r="FK155" s="381"/>
      <c r="FL155" s="381"/>
      <c r="FM155" s="381"/>
      <c r="FN155" s="381"/>
      <c r="FO155" s="381"/>
      <c r="FP155" s="381"/>
      <c r="FQ155" s="381"/>
      <c r="FR155" s="381"/>
      <c r="FS155" s="381"/>
      <c r="FT155" s="381"/>
      <c r="FU155" s="381"/>
      <c r="FV155" s="381"/>
      <c r="FW155" s="381"/>
      <c r="FX155" s="381"/>
      <c r="FY155" s="381"/>
      <c r="FZ155" s="381"/>
      <c r="GA155" s="381"/>
      <c r="GB155" s="381"/>
      <c r="GC155" s="381"/>
      <c r="GD155" s="381"/>
      <c r="GE155" s="381"/>
      <c r="GF155" s="381"/>
      <c r="GG155" s="381"/>
      <c r="GH155" s="381"/>
      <c r="GI155" s="381"/>
      <c r="GJ155" s="381"/>
      <c r="GK155" s="381"/>
      <c r="GL155" s="381"/>
      <c r="GM155" s="381"/>
      <c r="GN155" s="381"/>
      <c r="GO155" s="381"/>
      <c r="GP155" s="381"/>
      <c r="GQ155" s="381"/>
      <c r="GR155" s="381"/>
      <c r="GS155" s="381"/>
      <c r="GT155" s="381"/>
      <c r="GU155" s="381"/>
      <c r="GV155" s="381"/>
      <c r="GW155" s="381"/>
      <c r="GX155" s="381"/>
      <c r="GY155" s="381"/>
      <c r="GZ155" s="381"/>
      <c r="HA155" s="381"/>
      <c r="HB155" s="381"/>
      <c r="HC155" s="381"/>
      <c r="HD155" s="381"/>
      <c r="HE155" s="381"/>
      <c r="HF155" s="381"/>
      <c r="HG155" s="381"/>
      <c r="HH155" s="381"/>
      <c r="HI155" s="381"/>
      <c r="HJ155" s="381"/>
      <c r="HK155" s="381"/>
      <c r="HL155" s="381"/>
      <c r="HM155" s="381"/>
      <c r="HN155" s="381"/>
      <c r="HO155" s="381"/>
      <c r="HP155" s="381"/>
      <c r="HQ155" s="381"/>
      <c r="HR155" s="381"/>
      <c r="HS155" s="381"/>
      <c r="HT155" s="381"/>
      <c r="HU155" s="381"/>
      <c r="HV155" s="381"/>
      <c r="HW155" s="381"/>
      <c r="HX155" s="381"/>
      <c r="HY155" s="381"/>
      <c r="HZ155" s="381"/>
      <c r="IA155" s="381"/>
      <c r="IB155" s="381"/>
      <c r="IC155" s="381"/>
      <c r="ID155" s="381"/>
      <c r="IE155" s="381"/>
      <c r="IF155" s="381"/>
      <c r="IG155" s="381"/>
      <c r="IH155" s="381"/>
      <c r="II155" s="381"/>
      <c r="IJ155" s="381"/>
      <c r="IK155" s="381"/>
      <c r="IL155" s="381"/>
      <c r="IM155" s="381"/>
      <c r="IN155" s="381"/>
      <c r="IO155" s="381"/>
      <c r="IP155" s="381"/>
      <c r="IQ155" s="381"/>
      <c r="IR155" s="381"/>
      <c r="IS155" s="381"/>
      <c r="IT155" s="381"/>
      <c r="IU155" s="381"/>
      <c r="IV155" s="381"/>
      <c r="IW155" s="381"/>
      <c r="IX155" s="381"/>
      <c r="IY155" s="381"/>
      <c r="IZ155" s="381"/>
      <c r="JA155" s="381"/>
      <c r="JB155" s="381"/>
      <c r="JC155" s="381"/>
      <c r="JD155" s="381"/>
      <c r="JE155" s="381"/>
      <c r="JF155" s="381"/>
      <c r="JG155" s="381"/>
      <c r="JH155" s="381"/>
      <c r="JI155" s="381"/>
      <c r="JJ155" s="381"/>
      <c r="JK155" s="381"/>
      <c r="JL155" s="380"/>
      <c r="JM155" s="380"/>
      <c r="JN155" s="380"/>
      <c r="JO155" s="380"/>
      <c r="JP155" s="380"/>
      <c r="JQ155" s="380"/>
      <c r="JR155" s="380"/>
      <c r="JS155" s="380"/>
      <c r="JT155" s="380"/>
      <c r="JU155" s="380"/>
      <c r="JV155" s="380"/>
      <c r="JW155" s="380"/>
      <c r="JX155" s="380"/>
      <c r="JY155" s="380"/>
      <c r="JZ155" s="380"/>
      <c r="KA155" s="380"/>
      <c r="KB155" s="380"/>
      <c r="KC155" s="380"/>
      <c r="KD155" s="380"/>
      <c r="KE155" s="380"/>
      <c r="KF155" s="380"/>
      <c r="KG155" s="380"/>
    </row>
    <row r="156" spans="2:293">
      <c r="B156" s="381"/>
      <c r="C156" s="381"/>
      <c r="D156" s="381"/>
      <c r="E156" s="381"/>
      <c r="F156" s="381"/>
      <c r="G156" s="381"/>
      <c r="H156" s="381"/>
      <c r="I156" s="381"/>
      <c r="J156" s="381"/>
      <c r="K156" s="381"/>
      <c r="L156" s="381"/>
      <c r="M156" s="381"/>
      <c r="N156" s="381"/>
      <c r="O156" s="381"/>
      <c r="P156" s="381"/>
      <c r="Q156" s="381"/>
      <c r="R156" s="381"/>
      <c r="S156" s="381"/>
      <c r="T156" s="381"/>
      <c r="U156" s="381"/>
      <c r="V156" s="381"/>
      <c r="W156" s="381"/>
      <c r="X156" s="381"/>
      <c r="Y156" s="381"/>
      <c r="Z156" s="381"/>
      <c r="AA156" s="381"/>
      <c r="AB156" s="381"/>
      <c r="AC156" s="381"/>
      <c r="AD156" s="381"/>
      <c r="AE156" s="381"/>
      <c r="AF156" s="381"/>
      <c r="AG156" s="381"/>
      <c r="AH156" s="381"/>
      <c r="AI156" s="381"/>
      <c r="AJ156" s="381"/>
      <c r="AK156" s="381"/>
      <c r="AL156" s="381"/>
      <c r="AM156" s="381"/>
      <c r="AN156" s="381"/>
      <c r="AO156" s="381"/>
      <c r="AP156" s="381"/>
      <c r="AQ156" s="381"/>
      <c r="AR156" s="381"/>
      <c r="AS156" s="381"/>
      <c r="AT156" s="381"/>
      <c r="AU156" s="381"/>
      <c r="AV156" s="381"/>
      <c r="AW156" s="381"/>
      <c r="AX156" s="381"/>
      <c r="AY156" s="381"/>
      <c r="AZ156" s="381"/>
      <c r="BA156" s="381"/>
      <c r="BB156" s="381"/>
      <c r="BC156" s="381"/>
      <c r="BD156" s="381"/>
      <c r="BE156" s="381"/>
      <c r="BF156" s="381"/>
      <c r="BG156" s="381"/>
      <c r="BH156" s="381"/>
      <c r="BI156" s="381"/>
      <c r="BJ156" s="381"/>
      <c r="BK156" s="381"/>
      <c r="BL156" s="381"/>
      <c r="BM156" s="381"/>
      <c r="BN156" s="381"/>
      <c r="BO156" s="381"/>
      <c r="BP156" s="381"/>
      <c r="BQ156" s="381"/>
      <c r="BR156" s="381"/>
      <c r="BS156" s="381"/>
      <c r="BT156" s="381"/>
      <c r="BU156" s="381"/>
      <c r="BV156" s="381"/>
      <c r="BW156" s="381"/>
      <c r="BX156" s="381"/>
      <c r="BY156" s="381"/>
      <c r="BZ156" s="381"/>
      <c r="CA156" s="381"/>
      <c r="CB156" s="381"/>
      <c r="CC156" s="381"/>
      <c r="CD156" s="381"/>
      <c r="CE156" s="381"/>
      <c r="CF156" s="381"/>
      <c r="CG156" s="381"/>
      <c r="CH156" s="381"/>
      <c r="CI156" s="381"/>
      <c r="CJ156" s="381"/>
      <c r="CK156" s="381"/>
      <c r="CL156" s="381"/>
      <c r="CM156" s="381"/>
      <c r="CN156" s="381"/>
      <c r="CO156" s="381"/>
      <c r="CP156" s="381"/>
      <c r="CQ156" s="381"/>
      <c r="CR156" s="381"/>
      <c r="CS156" s="381"/>
      <c r="CT156" s="381"/>
      <c r="CU156" s="381"/>
      <c r="CV156" s="381"/>
      <c r="CW156" s="381"/>
      <c r="CX156" s="381"/>
      <c r="CY156" s="381"/>
      <c r="CZ156" s="381"/>
      <c r="DA156" s="381"/>
      <c r="DB156" s="381"/>
      <c r="DC156" s="381"/>
      <c r="DD156" s="381"/>
      <c r="DE156" s="381"/>
      <c r="DF156" s="381"/>
      <c r="DG156" s="381"/>
      <c r="DH156" s="381"/>
      <c r="DI156" s="381"/>
      <c r="DJ156" s="381"/>
      <c r="DK156" s="381"/>
      <c r="DL156" s="381"/>
      <c r="DM156" s="381"/>
      <c r="DN156" s="381"/>
      <c r="DO156" s="381"/>
      <c r="DP156" s="381"/>
      <c r="DQ156" s="381"/>
      <c r="DR156" s="381"/>
      <c r="DS156" s="381"/>
      <c r="DT156" s="381"/>
      <c r="DU156" s="381"/>
      <c r="DV156" s="381"/>
      <c r="DW156" s="381"/>
      <c r="DX156" s="381"/>
      <c r="DY156" s="381"/>
      <c r="DZ156" s="381"/>
      <c r="EA156" s="381"/>
      <c r="EB156" s="381"/>
      <c r="EC156" s="381"/>
      <c r="ED156" s="381"/>
      <c r="EE156" s="381"/>
      <c r="EF156" s="381"/>
      <c r="EG156" s="381"/>
      <c r="EH156" s="381"/>
      <c r="EI156" s="381"/>
      <c r="EJ156" s="381"/>
      <c r="EK156" s="381"/>
      <c r="EL156" s="381"/>
      <c r="EM156" s="381"/>
      <c r="EN156" s="381"/>
      <c r="EO156" s="381"/>
      <c r="EP156" s="381"/>
      <c r="EQ156" s="381"/>
      <c r="ER156" s="381"/>
      <c r="ES156" s="381"/>
      <c r="ET156" s="381"/>
      <c r="EU156" s="381"/>
      <c r="EV156" s="381"/>
      <c r="EW156" s="381"/>
      <c r="EX156" s="381"/>
      <c r="EY156" s="381"/>
      <c r="EZ156" s="381"/>
      <c r="FA156" s="381"/>
      <c r="FB156" s="381"/>
      <c r="FC156" s="381"/>
      <c r="FD156" s="381"/>
      <c r="FE156" s="381"/>
      <c r="FF156" s="381"/>
      <c r="FG156" s="381"/>
      <c r="FH156" s="381"/>
      <c r="FI156" s="381"/>
      <c r="FJ156" s="381"/>
      <c r="FK156" s="381"/>
      <c r="FL156" s="381"/>
      <c r="FM156" s="381"/>
      <c r="FN156" s="381"/>
      <c r="FO156" s="381"/>
      <c r="FP156" s="381"/>
      <c r="FQ156" s="381"/>
      <c r="FR156" s="381"/>
      <c r="FS156" s="381"/>
      <c r="FT156" s="381"/>
      <c r="FU156" s="381"/>
      <c r="FV156" s="381"/>
      <c r="FW156" s="381"/>
      <c r="FX156" s="381"/>
      <c r="FY156" s="381"/>
      <c r="FZ156" s="381"/>
      <c r="GA156" s="381"/>
      <c r="GB156" s="381"/>
      <c r="GC156" s="381"/>
      <c r="GD156" s="381"/>
      <c r="GE156" s="381"/>
      <c r="GF156" s="381"/>
      <c r="GG156" s="381"/>
      <c r="GH156" s="381"/>
      <c r="GI156" s="381"/>
      <c r="GJ156" s="381"/>
      <c r="GK156" s="381"/>
      <c r="GL156" s="381"/>
      <c r="GM156" s="381"/>
      <c r="GN156" s="381"/>
      <c r="GO156" s="381"/>
      <c r="GP156" s="381"/>
      <c r="GQ156" s="381"/>
      <c r="GR156" s="381"/>
      <c r="GS156" s="381"/>
      <c r="GT156" s="381"/>
      <c r="GU156" s="381"/>
      <c r="GV156" s="381"/>
      <c r="GW156" s="381"/>
      <c r="GX156" s="381"/>
      <c r="GY156" s="381"/>
      <c r="GZ156" s="381"/>
      <c r="HA156" s="381"/>
      <c r="HB156" s="381"/>
      <c r="HC156" s="381"/>
      <c r="HD156" s="381"/>
      <c r="HE156" s="381"/>
      <c r="HF156" s="381"/>
      <c r="HG156" s="381"/>
      <c r="HH156" s="381"/>
      <c r="HI156" s="381"/>
      <c r="HJ156" s="381"/>
      <c r="HK156" s="381"/>
      <c r="HL156" s="381"/>
      <c r="HM156" s="381"/>
      <c r="HN156" s="381"/>
      <c r="HO156" s="381"/>
      <c r="HP156" s="381"/>
      <c r="HQ156" s="381"/>
      <c r="HR156" s="381"/>
      <c r="HS156" s="381"/>
      <c r="HT156" s="381"/>
      <c r="HU156" s="381"/>
      <c r="HV156" s="381"/>
      <c r="HW156" s="381"/>
      <c r="HX156" s="381"/>
      <c r="HY156" s="381"/>
      <c r="HZ156" s="381"/>
      <c r="IA156" s="381"/>
      <c r="IB156" s="381"/>
      <c r="IC156" s="381"/>
      <c r="ID156" s="381"/>
      <c r="IE156" s="381"/>
      <c r="IF156" s="381"/>
      <c r="IG156" s="381"/>
      <c r="IH156" s="381"/>
      <c r="II156" s="381"/>
      <c r="IJ156" s="381"/>
      <c r="IK156" s="381"/>
      <c r="IL156" s="381"/>
      <c r="IM156" s="381"/>
      <c r="IN156" s="381"/>
      <c r="IO156" s="381"/>
      <c r="IP156" s="381"/>
      <c r="IQ156" s="381"/>
      <c r="IR156" s="381"/>
      <c r="IS156" s="381"/>
      <c r="IT156" s="381"/>
      <c r="IU156" s="381"/>
      <c r="IV156" s="381"/>
      <c r="IW156" s="381"/>
      <c r="IX156" s="381"/>
      <c r="IY156" s="381"/>
      <c r="IZ156" s="381"/>
      <c r="JA156" s="381"/>
      <c r="JB156" s="381"/>
      <c r="JC156" s="381"/>
      <c r="JD156" s="381"/>
      <c r="JE156" s="381"/>
      <c r="JF156" s="381"/>
      <c r="JG156" s="381"/>
      <c r="JH156" s="381"/>
      <c r="JI156" s="381"/>
      <c r="JJ156" s="381"/>
      <c r="JK156" s="381"/>
      <c r="JL156" s="380"/>
      <c r="JM156" s="380"/>
      <c r="JN156" s="380"/>
      <c r="JO156" s="380"/>
      <c r="JP156" s="380"/>
      <c r="JQ156" s="380"/>
      <c r="JR156" s="380"/>
      <c r="JS156" s="380"/>
      <c r="JT156" s="380"/>
      <c r="JU156" s="380"/>
      <c r="JV156" s="380"/>
      <c r="JW156" s="380"/>
      <c r="JX156" s="380"/>
      <c r="JY156" s="380"/>
      <c r="JZ156" s="380"/>
      <c r="KA156" s="380"/>
      <c r="KB156" s="380"/>
      <c r="KC156" s="380"/>
      <c r="KD156" s="380"/>
      <c r="KE156" s="380"/>
      <c r="KF156" s="380"/>
      <c r="KG156" s="380"/>
    </row>
    <row r="157" spans="2:293">
      <c r="B157" s="381"/>
      <c r="C157" s="381"/>
      <c r="D157" s="381"/>
      <c r="E157" s="381"/>
      <c r="F157" s="381"/>
      <c r="G157" s="381"/>
      <c r="H157" s="381"/>
      <c r="I157" s="381"/>
      <c r="J157" s="381"/>
      <c r="K157" s="381"/>
      <c r="L157" s="381"/>
      <c r="M157" s="381"/>
      <c r="N157" s="381"/>
      <c r="O157" s="381"/>
      <c r="P157" s="381"/>
      <c r="Q157" s="381"/>
      <c r="R157" s="381"/>
      <c r="S157" s="381"/>
      <c r="T157" s="381"/>
      <c r="U157" s="381"/>
      <c r="V157" s="381"/>
      <c r="W157" s="381"/>
      <c r="X157" s="381"/>
      <c r="Y157" s="381"/>
      <c r="Z157" s="381"/>
      <c r="AA157" s="381"/>
      <c r="AB157" s="381"/>
      <c r="AC157" s="381"/>
      <c r="AD157" s="381"/>
      <c r="AE157" s="381"/>
      <c r="AF157" s="381"/>
      <c r="AG157" s="381"/>
      <c r="AH157" s="381"/>
      <c r="AI157" s="381"/>
      <c r="AJ157" s="381"/>
      <c r="AK157" s="381"/>
      <c r="AL157" s="381"/>
      <c r="AM157" s="381"/>
      <c r="AN157" s="381"/>
      <c r="AO157" s="381"/>
      <c r="AP157" s="381"/>
      <c r="AQ157" s="381"/>
      <c r="AR157" s="381"/>
      <c r="AS157" s="381"/>
      <c r="AT157" s="381"/>
      <c r="AU157" s="381"/>
      <c r="AV157" s="381"/>
      <c r="AW157" s="381"/>
      <c r="AX157" s="381"/>
      <c r="AY157" s="381"/>
      <c r="AZ157" s="381"/>
      <c r="BA157" s="381"/>
      <c r="BB157" s="381"/>
      <c r="BC157" s="381"/>
      <c r="BD157" s="381"/>
      <c r="BE157" s="381"/>
      <c r="BF157" s="381"/>
      <c r="BG157" s="381"/>
      <c r="BH157" s="381"/>
      <c r="BI157" s="381"/>
      <c r="BJ157" s="381"/>
      <c r="BK157" s="381"/>
      <c r="BL157" s="381"/>
      <c r="BM157" s="381"/>
      <c r="BN157" s="381"/>
      <c r="BO157" s="381"/>
      <c r="BP157" s="381"/>
      <c r="BQ157" s="381"/>
      <c r="BR157" s="381"/>
      <c r="BS157" s="381"/>
      <c r="BT157" s="381"/>
      <c r="BU157" s="381"/>
      <c r="BV157" s="381"/>
      <c r="BW157" s="381"/>
      <c r="BX157" s="381"/>
      <c r="BY157" s="381"/>
      <c r="BZ157" s="381"/>
      <c r="CA157" s="381"/>
      <c r="CB157" s="381"/>
      <c r="CC157" s="381"/>
      <c r="CD157" s="381"/>
      <c r="CE157" s="381"/>
      <c r="CF157" s="381"/>
      <c r="CG157" s="381"/>
      <c r="CH157" s="381"/>
      <c r="CI157" s="381"/>
      <c r="CJ157" s="381"/>
      <c r="CK157" s="381"/>
      <c r="CL157" s="381"/>
      <c r="CM157" s="381"/>
      <c r="CN157" s="381"/>
      <c r="CO157" s="381"/>
      <c r="CP157" s="381"/>
      <c r="CQ157" s="381"/>
      <c r="CR157" s="381"/>
      <c r="CS157" s="381"/>
      <c r="CT157" s="381"/>
      <c r="CU157" s="381"/>
      <c r="CV157" s="381"/>
      <c r="CW157" s="381"/>
      <c r="CX157" s="381"/>
      <c r="CY157" s="381"/>
      <c r="CZ157" s="381"/>
      <c r="DA157" s="381"/>
      <c r="DB157" s="381"/>
      <c r="DC157" s="381"/>
      <c r="DD157" s="381"/>
      <c r="DE157" s="381"/>
      <c r="DF157" s="381"/>
      <c r="DG157" s="381"/>
      <c r="DH157" s="381"/>
      <c r="DI157" s="381"/>
      <c r="DJ157" s="381"/>
      <c r="DK157" s="381"/>
      <c r="DL157" s="381"/>
      <c r="DM157" s="381"/>
      <c r="DN157" s="381"/>
      <c r="DO157" s="381"/>
      <c r="DP157" s="381"/>
      <c r="DQ157" s="381"/>
      <c r="DR157" s="381"/>
      <c r="DS157" s="381"/>
      <c r="DT157" s="381"/>
      <c r="DU157" s="381"/>
      <c r="DV157" s="381"/>
      <c r="DW157" s="381"/>
      <c r="DX157" s="381"/>
      <c r="DY157" s="381"/>
      <c r="DZ157" s="381"/>
      <c r="EA157" s="381"/>
      <c r="EB157" s="381"/>
      <c r="EC157" s="381"/>
      <c r="ED157" s="381"/>
      <c r="EE157" s="381"/>
      <c r="EF157" s="381"/>
      <c r="EG157" s="381"/>
      <c r="EH157" s="381"/>
      <c r="EI157" s="381"/>
      <c r="EJ157" s="381"/>
      <c r="EK157" s="381"/>
      <c r="EL157" s="381"/>
      <c r="EM157" s="381"/>
      <c r="EN157" s="381"/>
      <c r="EO157" s="381"/>
      <c r="EP157" s="381"/>
      <c r="EQ157" s="381"/>
      <c r="ER157" s="381"/>
      <c r="ES157" s="381"/>
      <c r="ET157" s="381"/>
      <c r="EU157" s="381"/>
      <c r="EV157" s="381"/>
      <c r="EW157" s="381"/>
      <c r="EX157" s="381"/>
      <c r="EY157" s="381"/>
      <c r="EZ157" s="381"/>
      <c r="FA157" s="381"/>
      <c r="FB157" s="381"/>
      <c r="FC157" s="381"/>
      <c r="FD157" s="381"/>
      <c r="FE157" s="381"/>
      <c r="FF157" s="381"/>
      <c r="FG157" s="381"/>
      <c r="FH157" s="381"/>
      <c r="FI157" s="381"/>
      <c r="FJ157" s="381"/>
      <c r="FK157" s="381"/>
      <c r="FL157" s="381"/>
      <c r="FM157" s="381"/>
      <c r="FN157" s="381"/>
      <c r="FO157" s="381"/>
      <c r="FP157" s="381"/>
      <c r="FQ157" s="381"/>
      <c r="FR157" s="381"/>
      <c r="FS157" s="381"/>
      <c r="FT157" s="381"/>
      <c r="FU157" s="381"/>
      <c r="FV157" s="381"/>
      <c r="FW157" s="381"/>
      <c r="FX157" s="381"/>
      <c r="FY157" s="381"/>
      <c r="FZ157" s="381"/>
      <c r="GA157" s="381"/>
      <c r="GB157" s="381"/>
      <c r="GC157" s="381"/>
      <c r="GD157" s="381"/>
      <c r="GE157" s="381"/>
      <c r="GF157" s="381"/>
      <c r="GG157" s="381"/>
      <c r="GH157" s="381"/>
      <c r="GI157" s="381"/>
      <c r="GJ157" s="381"/>
      <c r="GK157" s="381"/>
      <c r="GL157" s="381"/>
      <c r="GM157" s="381"/>
      <c r="GN157" s="381"/>
      <c r="GO157" s="381"/>
      <c r="GP157" s="381"/>
      <c r="GQ157" s="381"/>
      <c r="GR157" s="381"/>
      <c r="GS157" s="381"/>
      <c r="GT157" s="381"/>
      <c r="GU157" s="381"/>
      <c r="GV157" s="381"/>
      <c r="GW157" s="381"/>
      <c r="GX157" s="381"/>
      <c r="GY157" s="381"/>
      <c r="GZ157" s="381"/>
      <c r="HA157" s="381"/>
      <c r="HB157" s="381"/>
      <c r="HC157" s="381"/>
      <c r="HD157" s="381"/>
      <c r="HE157" s="381"/>
      <c r="HF157" s="381"/>
      <c r="HG157" s="381"/>
      <c r="HH157" s="381"/>
      <c r="HI157" s="381"/>
      <c r="HJ157" s="381"/>
      <c r="HK157" s="381"/>
      <c r="HL157" s="381"/>
      <c r="HM157" s="381"/>
      <c r="HN157" s="381"/>
      <c r="HO157" s="381"/>
      <c r="HP157" s="381"/>
      <c r="HQ157" s="381"/>
      <c r="HR157" s="381"/>
      <c r="HS157" s="381"/>
      <c r="HT157" s="381"/>
      <c r="HU157" s="381"/>
      <c r="HV157" s="381"/>
      <c r="HW157" s="381"/>
      <c r="HX157" s="381"/>
      <c r="HY157" s="381"/>
      <c r="HZ157" s="381"/>
      <c r="IA157" s="381"/>
      <c r="IB157" s="381"/>
      <c r="IC157" s="381"/>
      <c r="ID157" s="381"/>
      <c r="IE157" s="381"/>
      <c r="IF157" s="381"/>
      <c r="IG157" s="381"/>
      <c r="IH157" s="381"/>
      <c r="II157" s="381"/>
      <c r="IJ157" s="381"/>
      <c r="IK157" s="381"/>
      <c r="IL157" s="381"/>
      <c r="IM157" s="381"/>
      <c r="IN157" s="381"/>
      <c r="IO157" s="381"/>
      <c r="IP157" s="381"/>
      <c r="IQ157" s="381"/>
      <c r="IR157" s="381"/>
      <c r="IS157" s="381"/>
      <c r="IT157" s="381"/>
      <c r="IU157" s="381"/>
      <c r="IV157" s="381"/>
      <c r="IW157" s="381"/>
      <c r="IX157" s="381"/>
      <c r="IY157" s="381"/>
      <c r="IZ157" s="381"/>
      <c r="JA157" s="381"/>
      <c r="JB157" s="381"/>
      <c r="JC157" s="381"/>
      <c r="JD157" s="381"/>
      <c r="JE157" s="381"/>
      <c r="JF157" s="381"/>
      <c r="JG157" s="381"/>
      <c r="JH157" s="381"/>
      <c r="JI157" s="381"/>
      <c r="JJ157" s="381"/>
      <c r="JK157" s="381"/>
      <c r="JL157" s="380"/>
      <c r="JM157" s="380"/>
      <c r="JN157" s="380"/>
      <c r="JO157" s="380"/>
      <c r="JP157" s="380"/>
      <c r="JQ157" s="380"/>
      <c r="JR157" s="380"/>
      <c r="JS157" s="380"/>
      <c r="JT157" s="380"/>
      <c r="JU157" s="380"/>
      <c r="JV157" s="380"/>
      <c r="JW157" s="380"/>
      <c r="JX157" s="380"/>
      <c r="JY157" s="380"/>
      <c r="JZ157" s="380"/>
      <c r="KA157" s="380"/>
      <c r="KB157" s="380"/>
      <c r="KC157" s="380"/>
      <c r="KD157" s="380"/>
      <c r="KE157" s="380"/>
      <c r="KF157" s="380"/>
      <c r="KG157" s="380"/>
    </row>
    <row r="158" spans="2:293">
      <c r="B158" s="381"/>
      <c r="C158" s="381"/>
      <c r="D158" s="381"/>
      <c r="E158" s="381"/>
      <c r="F158" s="381"/>
      <c r="G158" s="381"/>
      <c r="H158" s="381"/>
      <c r="I158" s="381"/>
      <c r="J158" s="381"/>
      <c r="K158" s="381"/>
      <c r="L158" s="381"/>
      <c r="M158" s="381"/>
      <c r="N158" s="381"/>
      <c r="O158" s="381"/>
      <c r="P158" s="381"/>
      <c r="Q158" s="381"/>
      <c r="R158" s="381"/>
      <c r="S158" s="381"/>
      <c r="T158" s="381"/>
      <c r="U158" s="381"/>
      <c r="V158" s="381"/>
      <c r="W158" s="381"/>
      <c r="X158" s="381"/>
      <c r="Y158" s="381"/>
      <c r="Z158" s="381"/>
      <c r="AA158" s="381"/>
      <c r="AB158" s="381"/>
      <c r="AC158" s="381"/>
      <c r="AD158" s="381"/>
      <c r="AE158" s="381"/>
      <c r="AF158" s="381"/>
      <c r="AG158" s="381"/>
      <c r="AH158" s="381"/>
      <c r="AI158" s="381"/>
      <c r="AJ158" s="381"/>
      <c r="AK158" s="381"/>
      <c r="AL158" s="381"/>
      <c r="AM158" s="381"/>
      <c r="AN158" s="381"/>
      <c r="AO158" s="381"/>
      <c r="AP158" s="381"/>
      <c r="AQ158" s="381"/>
      <c r="AR158" s="381"/>
      <c r="AS158" s="381"/>
      <c r="AT158" s="381"/>
      <c r="AU158" s="381"/>
      <c r="AV158" s="381"/>
      <c r="AW158" s="381"/>
      <c r="AX158" s="381"/>
      <c r="AY158" s="381"/>
      <c r="AZ158" s="381"/>
      <c r="BA158" s="381"/>
      <c r="BB158" s="381"/>
      <c r="BC158" s="381"/>
      <c r="BD158" s="381"/>
      <c r="BE158" s="381"/>
      <c r="BF158" s="381"/>
      <c r="BG158" s="381"/>
      <c r="BH158" s="381"/>
      <c r="BI158" s="381"/>
      <c r="BJ158" s="381"/>
      <c r="BK158" s="381"/>
      <c r="BL158" s="381"/>
      <c r="BM158" s="381"/>
      <c r="BN158" s="381"/>
      <c r="BO158" s="381"/>
      <c r="BP158" s="381"/>
      <c r="BQ158" s="381"/>
      <c r="BR158" s="381"/>
      <c r="BS158" s="381"/>
      <c r="BT158" s="381"/>
      <c r="BU158" s="381"/>
      <c r="BV158" s="381"/>
      <c r="BW158" s="381"/>
      <c r="BX158" s="381"/>
      <c r="BY158" s="381"/>
      <c r="BZ158" s="381"/>
      <c r="CA158" s="381"/>
      <c r="CB158" s="381"/>
      <c r="CC158" s="381"/>
      <c r="CD158" s="381"/>
      <c r="CE158" s="381"/>
      <c r="CF158" s="381"/>
      <c r="CG158" s="381"/>
      <c r="CH158" s="381"/>
      <c r="CI158" s="381"/>
      <c r="CJ158" s="381"/>
      <c r="CK158" s="381"/>
      <c r="CL158" s="381"/>
      <c r="CM158" s="381"/>
      <c r="CN158" s="381"/>
      <c r="CO158" s="381"/>
      <c r="CP158" s="381"/>
      <c r="CQ158" s="381"/>
      <c r="CR158" s="381"/>
      <c r="CS158" s="381"/>
      <c r="CT158" s="381"/>
      <c r="CU158" s="381"/>
      <c r="CV158" s="381"/>
      <c r="CW158" s="381"/>
      <c r="CX158" s="381"/>
      <c r="CY158" s="381"/>
      <c r="CZ158" s="381"/>
      <c r="DA158" s="381"/>
      <c r="DB158" s="381"/>
      <c r="DC158" s="381"/>
      <c r="DD158" s="381"/>
      <c r="DE158" s="381"/>
      <c r="DF158" s="381"/>
      <c r="DG158" s="381"/>
      <c r="DH158" s="381"/>
      <c r="DI158" s="381"/>
      <c r="DJ158" s="381"/>
      <c r="DK158" s="381"/>
      <c r="DL158" s="381"/>
      <c r="DM158" s="381"/>
      <c r="DN158" s="381"/>
      <c r="DO158" s="381"/>
      <c r="DP158" s="381"/>
      <c r="DQ158" s="381"/>
      <c r="DR158" s="381"/>
      <c r="DS158" s="381"/>
      <c r="DT158" s="381"/>
      <c r="DU158" s="381"/>
      <c r="DV158" s="381"/>
      <c r="DW158" s="381"/>
      <c r="DX158" s="381"/>
      <c r="DY158" s="381"/>
      <c r="DZ158" s="381"/>
      <c r="EA158" s="381"/>
      <c r="EB158" s="381"/>
      <c r="EC158" s="381"/>
      <c r="ED158" s="381"/>
      <c r="EE158" s="381"/>
      <c r="EF158" s="381"/>
      <c r="EG158" s="381"/>
      <c r="EH158" s="381"/>
      <c r="EI158" s="381"/>
      <c r="EJ158" s="381"/>
      <c r="EK158" s="381"/>
      <c r="EL158" s="381"/>
      <c r="EM158" s="381"/>
      <c r="EN158" s="381"/>
      <c r="EO158" s="381"/>
      <c r="EP158" s="381"/>
      <c r="EQ158" s="381"/>
      <c r="ER158" s="381"/>
      <c r="ES158" s="381"/>
      <c r="ET158" s="381"/>
      <c r="EU158" s="381"/>
      <c r="EV158" s="381"/>
      <c r="EW158" s="381"/>
      <c r="EX158" s="381"/>
      <c r="EY158" s="381"/>
      <c r="EZ158" s="381"/>
      <c r="FA158" s="381"/>
      <c r="FB158" s="381"/>
      <c r="FC158" s="381"/>
      <c r="FD158" s="381"/>
      <c r="FE158" s="381"/>
      <c r="FF158" s="381"/>
      <c r="FG158" s="381"/>
      <c r="FH158" s="381"/>
      <c r="FI158" s="381"/>
      <c r="FJ158" s="381"/>
      <c r="FK158" s="381"/>
      <c r="FL158" s="381"/>
      <c r="FM158" s="381"/>
      <c r="FN158" s="381"/>
      <c r="FO158" s="381"/>
      <c r="FP158" s="381"/>
      <c r="FQ158" s="381"/>
      <c r="FR158" s="381"/>
      <c r="FS158" s="381"/>
      <c r="FT158" s="381"/>
      <c r="FU158" s="381"/>
      <c r="FV158" s="381"/>
      <c r="FW158" s="381"/>
      <c r="FX158" s="381"/>
      <c r="FY158" s="381"/>
      <c r="FZ158" s="381"/>
      <c r="GA158" s="381"/>
      <c r="GB158" s="381"/>
      <c r="GC158" s="381"/>
      <c r="GD158" s="381"/>
      <c r="GE158" s="381"/>
      <c r="GF158" s="381"/>
      <c r="GG158" s="381"/>
      <c r="GH158" s="381"/>
      <c r="GI158" s="381"/>
      <c r="GJ158" s="381"/>
      <c r="GK158" s="381"/>
      <c r="GL158" s="381"/>
      <c r="GM158" s="381"/>
      <c r="GN158" s="381"/>
      <c r="GO158" s="381"/>
      <c r="GP158" s="381"/>
      <c r="GQ158" s="381"/>
      <c r="GR158" s="381"/>
      <c r="GS158" s="381"/>
      <c r="GT158" s="381"/>
      <c r="GU158" s="381"/>
      <c r="GV158" s="381"/>
      <c r="GW158" s="381"/>
      <c r="GX158" s="381"/>
      <c r="GY158" s="381"/>
      <c r="GZ158" s="381"/>
      <c r="HA158" s="381"/>
      <c r="HB158" s="381"/>
      <c r="HC158" s="381"/>
      <c r="HD158" s="381"/>
      <c r="HE158" s="381"/>
      <c r="HF158" s="381"/>
      <c r="HG158" s="381"/>
      <c r="HH158" s="381"/>
      <c r="HI158" s="381"/>
      <c r="HJ158" s="381"/>
      <c r="HK158" s="381"/>
      <c r="HL158" s="381"/>
      <c r="HM158" s="381"/>
      <c r="HN158" s="381"/>
      <c r="HO158" s="381"/>
      <c r="HP158" s="381"/>
      <c r="HQ158" s="381"/>
      <c r="HR158" s="381"/>
      <c r="HS158" s="381"/>
      <c r="HT158" s="381"/>
      <c r="HU158" s="381"/>
      <c r="HV158" s="381"/>
      <c r="HW158" s="381"/>
      <c r="HX158" s="381"/>
      <c r="HY158" s="381"/>
      <c r="HZ158" s="381"/>
      <c r="IA158" s="381"/>
      <c r="IB158" s="381"/>
      <c r="IC158" s="381"/>
      <c r="ID158" s="381"/>
      <c r="IE158" s="381"/>
      <c r="IF158" s="381"/>
      <c r="IG158" s="381"/>
      <c r="IH158" s="381"/>
      <c r="II158" s="381"/>
      <c r="IJ158" s="381"/>
      <c r="IK158" s="381"/>
      <c r="IL158" s="381"/>
      <c r="IM158" s="381"/>
      <c r="IN158" s="381"/>
      <c r="IO158" s="381"/>
      <c r="IP158" s="381"/>
      <c r="IQ158" s="381"/>
      <c r="IR158" s="381"/>
      <c r="IS158" s="381"/>
      <c r="IT158" s="381"/>
      <c r="IU158" s="381"/>
      <c r="IV158" s="381"/>
      <c r="IW158" s="381"/>
      <c r="IX158" s="381"/>
      <c r="IY158" s="381"/>
      <c r="IZ158" s="381"/>
      <c r="JA158" s="381"/>
      <c r="JB158" s="381"/>
      <c r="JC158" s="381"/>
      <c r="JD158" s="381"/>
      <c r="JE158" s="381"/>
      <c r="JF158" s="381"/>
      <c r="JG158" s="381"/>
      <c r="JH158" s="381"/>
      <c r="JI158" s="381"/>
      <c r="JJ158" s="381"/>
      <c r="JK158" s="381"/>
      <c r="JL158" s="380"/>
      <c r="JM158" s="380"/>
      <c r="JN158" s="380"/>
      <c r="JO158" s="380"/>
      <c r="JP158" s="380"/>
      <c r="JQ158" s="380"/>
      <c r="JR158" s="380"/>
      <c r="JS158" s="380"/>
      <c r="JT158" s="380"/>
      <c r="JU158" s="380"/>
      <c r="JV158" s="380"/>
      <c r="JW158" s="380"/>
      <c r="JX158" s="380"/>
      <c r="JY158" s="380"/>
      <c r="JZ158" s="380"/>
      <c r="KA158" s="380"/>
      <c r="KB158" s="380"/>
      <c r="KC158" s="380"/>
      <c r="KD158" s="380"/>
      <c r="KE158" s="380"/>
      <c r="KF158" s="380"/>
      <c r="KG158" s="380"/>
    </row>
    <row r="159" spans="2:293">
      <c r="B159" s="381"/>
      <c r="C159" s="381"/>
      <c r="D159" s="381"/>
      <c r="E159" s="381"/>
      <c r="F159" s="381"/>
      <c r="G159" s="381"/>
      <c r="H159" s="381"/>
      <c r="I159" s="381"/>
      <c r="J159" s="381"/>
      <c r="K159" s="381"/>
      <c r="L159" s="381"/>
      <c r="M159" s="381"/>
      <c r="N159" s="381"/>
      <c r="O159" s="381"/>
      <c r="P159" s="381"/>
      <c r="Q159" s="381"/>
      <c r="R159" s="381"/>
      <c r="S159" s="381"/>
      <c r="T159" s="381"/>
      <c r="U159" s="381"/>
      <c r="V159" s="381"/>
      <c r="W159" s="381"/>
      <c r="X159" s="381"/>
      <c r="Y159" s="381"/>
      <c r="Z159" s="381"/>
      <c r="AA159" s="381"/>
      <c r="AB159" s="381"/>
      <c r="AC159" s="381"/>
      <c r="AD159" s="381"/>
      <c r="AE159" s="381"/>
      <c r="AF159" s="381"/>
      <c r="AG159" s="381"/>
      <c r="AH159" s="381"/>
      <c r="AI159" s="381"/>
      <c r="AJ159" s="381"/>
      <c r="AK159" s="381"/>
      <c r="AL159" s="381"/>
      <c r="AM159" s="381"/>
      <c r="AN159" s="381"/>
      <c r="AO159" s="381"/>
      <c r="AP159" s="381"/>
      <c r="AQ159" s="381"/>
      <c r="AR159" s="381"/>
      <c r="AS159" s="381"/>
      <c r="AT159" s="381"/>
      <c r="AU159" s="381"/>
      <c r="AV159" s="381"/>
      <c r="AW159" s="381"/>
      <c r="AX159" s="381"/>
      <c r="AY159" s="381"/>
      <c r="AZ159" s="381"/>
      <c r="BA159" s="381"/>
      <c r="BB159" s="381"/>
      <c r="BC159" s="381"/>
      <c r="BD159" s="381"/>
      <c r="BE159" s="381"/>
      <c r="BF159" s="381"/>
      <c r="BG159" s="381"/>
      <c r="BH159" s="381"/>
      <c r="BI159" s="381"/>
      <c r="BJ159" s="381"/>
      <c r="BK159" s="381"/>
      <c r="BL159" s="381"/>
      <c r="BM159" s="381"/>
      <c r="BN159" s="381"/>
      <c r="BO159" s="381"/>
      <c r="BP159" s="381"/>
      <c r="BQ159" s="381"/>
      <c r="BR159" s="381"/>
      <c r="BS159" s="381"/>
      <c r="BT159" s="381"/>
      <c r="BU159" s="381"/>
      <c r="BV159" s="381"/>
      <c r="BW159" s="381"/>
      <c r="BX159" s="381"/>
      <c r="BY159" s="381"/>
      <c r="BZ159" s="381"/>
      <c r="CA159" s="381"/>
      <c r="CB159" s="381"/>
      <c r="CC159" s="381"/>
      <c r="CD159" s="381"/>
      <c r="CE159" s="381"/>
      <c r="CF159" s="381"/>
      <c r="CG159" s="381"/>
      <c r="CH159" s="381"/>
      <c r="CI159" s="381"/>
      <c r="CJ159" s="381"/>
      <c r="CK159" s="381"/>
      <c r="CL159" s="381"/>
      <c r="CM159" s="381"/>
      <c r="CN159" s="381"/>
      <c r="CO159" s="381"/>
      <c r="CP159" s="381"/>
      <c r="CQ159" s="381"/>
      <c r="CR159" s="381"/>
      <c r="CS159" s="381"/>
      <c r="CT159" s="381"/>
      <c r="CU159" s="381"/>
      <c r="CV159" s="381"/>
      <c r="CW159" s="381"/>
      <c r="CX159" s="381"/>
      <c r="CY159" s="381"/>
      <c r="CZ159" s="381"/>
      <c r="DA159" s="381"/>
      <c r="DB159" s="381"/>
      <c r="DC159" s="381"/>
      <c r="DD159" s="381"/>
      <c r="DE159" s="381"/>
      <c r="DF159" s="381"/>
      <c r="DG159" s="381"/>
      <c r="DH159" s="381"/>
      <c r="DI159" s="381"/>
      <c r="DJ159" s="381"/>
      <c r="DK159" s="381"/>
      <c r="DL159" s="381"/>
      <c r="DM159" s="381"/>
      <c r="DN159" s="381"/>
      <c r="DO159" s="381"/>
      <c r="DP159" s="381"/>
      <c r="DQ159" s="381"/>
      <c r="DR159" s="381"/>
      <c r="DS159" s="381"/>
      <c r="DT159" s="381"/>
      <c r="DU159" s="381"/>
      <c r="DV159" s="381"/>
      <c r="DW159" s="381"/>
      <c r="DX159" s="381"/>
      <c r="DY159" s="381"/>
      <c r="DZ159" s="381"/>
      <c r="EA159" s="381"/>
      <c r="EB159" s="381"/>
      <c r="EC159" s="381"/>
      <c r="ED159" s="381"/>
      <c r="EE159" s="381"/>
      <c r="EF159" s="381"/>
      <c r="EG159" s="381"/>
      <c r="EH159" s="381"/>
      <c r="EI159" s="381"/>
      <c r="EJ159" s="381"/>
      <c r="EK159" s="381"/>
      <c r="EL159" s="381"/>
      <c r="EM159" s="381"/>
      <c r="EN159" s="381"/>
      <c r="EO159" s="381"/>
      <c r="EP159" s="381"/>
      <c r="EQ159" s="381"/>
      <c r="ER159" s="381"/>
      <c r="ES159" s="381"/>
      <c r="ET159" s="381"/>
      <c r="EU159" s="381"/>
      <c r="EV159" s="381"/>
      <c r="EW159" s="381"/>
      <c r="EX159" s="381"/>
      <c r="EY159" s="381"/>
      <c r="EZ159" s="381"/>
      <c r="FA159" s="381"/>
      <c r="FB159" s="381"/>
      <c r="FC159" s="381"/>
      <c r="FD159" s="381"/>
      <c r="FE159" s="381"/>
      <c r="FF159" s="381"/>
      <c r="FG159" s="381"/>
      <c r="FH159" s="381"/>
      <c r="FI159" s="381"/>
      <c r="FJ159" s="381"/>
      <c r="FK159" s="381"/>
      <c r="FL159" s="381"/>
      <c r="FM159" s="381"/>
      <c r="FN159" s="381"/>
      <c r="FO159" s="381"/>
      <c r="FP159" s="381"/>
      <c r="FQ159" s="381"/>
      <c r="FR159" s="381"/>
      <c r="FS159" s="381"/>
      <c r="FT159" s="381"/>
      <c r="FU159" s="381"/>
      <c r="FV159" s="381"/>
      <c r="FW159" s="381"/>
      <c r="FX159" s="381"/>
      <c r="FY159" s="381"/>
      <c r="FZ159" s="381"/>
      <c r="GA159" s="381"/>
      <c r="GB159" s="381"/>
      <c r="GC159" s="381"/>
      <c r="GD159" s="381"/>
      <c r="GE159" s="381"/>
      <c r="GF159" s="381"/>
      <c r="GG159" s="381"/>
      <c r="GH159" s="381"/>
      <c r="GI159" s="381"/>
      <c r="GJ159" s="381"/>
      <c r="GK159" s="381"/>
      <c r="GL159" s="381"/>
      <c r="GM159" s="381"/>
      <c r="GN159" s="381"/>
      <c r="GO159" s="381"/>
      <c r="GP159" s="381"/>
      <c r="GQ159" s="381"/>
      <c r="GR159" s="381"/>
      <c r="GS159" s="381"/>
      <c r="GT159" s="381"/>
      <c r="GU159" s="381"/>
      <c r="GV159" s="381"/>
      <c r="GW159" s="381"/>
      <c r="GX159" s="381"/>
      <c r="GY159" s="381"/>
      <c r="GZ159" s="381"/>
      <c r="HA159" s="381"/>
      <c r="HB159" s="381"/>
      <c r="HC159" s="381"/>
      <c r="HD159" s="381"/>
      <c r="HE159" s="381"/>
      <c r="HF159" s="381"/>
      <c r="HG159" s="381"/>
      <c r="HH159" s="381"/>
      <c r="HI159" s="381"/>
      <c r="HJ159" s="381"/>
      <c r="HK159" s="381"/>
      <c r="HL159" s="381"/>
      <c r="HM159" s="381"/>
      <c r="HN159" s="381"/>
      <c r="HO159" s="381"/>
      <c r="HP159" s="381"/>
      <c r="HQ159" s="381"/>
      <c r="HR159" s="381"/>
      <c r="HS159" s="381"/>
      <c r="HT159" s="381"/>
      <c r="HU159" s="381"/>
      <c r="HV159" s="381"/>
      <c r="HW159" s="381"/>
      <c r="HX159" s="381"/>
      <c r="HY159" s="381"/>
      <c r="HZ159" s="381"/>
      <c r="IA159" s="381"/>
      <c r="IB159" s="381"/>
      <c r="IC159" s="381"/>
      <c r="ID159" s="381"/>
      <c r="IE159" s="381"/>
      <c r="IF159" s="381"/>
      <c r="IG159" s="381"/>
      <c r="IH159" s="381"/>
      <c r="II159" s="381"/>
      <c r="IJ159" s="381"/>
      <c r="IK159" s="381"/>
      <c r="IL159" s="381"/>
      <c r="IM159" s="381"/>
      <c r="IN159" s="381"/>
      <c r="IO159" s="381"/>
      <c r="IP159" s="381"/>
      <c r="IQ159" s="381"/>
      <c r="IR159" s="381"/>
      <c r="IS159" s="381"/>
      <c r="IT159" s="381"/>
      <c r="IU159" s="381"/>
      <c r="IV159" s="381"/>
      <c r="IW159" s="381"/>
      <c r="IX159" s="381"/>
      <c r="IY159" s="381"/>
      <c r="IZ159" s="381"/>
      <c r="JA159" s="381"/>
      <c r="JB159" s="381"/>
      <c r="JC159" s="381"/>
      <c r="JD159" s="381"/>
      <c r="JE159" s="381"/>
      <c r="JF159" s="381"/>
      <c r="JG159" s="381"/>
      <c r="JH159" s="381"/>
      <c r="JI159" s="381"/>
      <c r="JJ159" s="381"/>
      <c r="JK159" s="381"/>
      <c r="JL159" s="380"/>
      <c r="JM159" s="380"/>
      <c r="JN159" s="380"/>
      <c r="JO159" s="380"/>
      <c r="JP159" s="380"/>
      <c r="JQ159" s="380"/>
      <c r="JR159" s="380"/>
      <c r="JS159" s="380"/>
      <c r="JT159" s="380"/>
      <c r="JU159" s="380"/>
      <c r="JV159" s="380"/>
      <c r="JW159" s="380"/>
      <c r="JX159" s="380"/>
      <c r="JY159" s="380"/>
      <c r="JZ159" s="380"/>
      <c r="KA159" s="380"/>
      <c r="KB159" s="380"/>
      <c r="KC159" s="380"/>
      <c r="KD159" s="380"/>
      <c r="KE159" s="380"/>
      <c r="KF159" s="380"/>
      <c r="KG159" s="380"/>
    </row>
    <row r="160" spans="2:293">
      <c r="B160" s="381"/>
      <c r="C160" s="381"/>
      <c r="D160" s="381"/>
      <c r="E160" s="381"/>
      <c r="F160" s="381"/>
      <c r="G160" s="381"/>
      <c r="H160" s="381"/>
      <c r="I160" s="381"/>
      <c r="J160" s="381"/>
      <c r="K160" s="381"/>
      <c r="L160" s="381"/>
      <c r="M160" s="381"/>
      <c r="N160" s="381"/>
      <c r="O160" s="381"/>
      <c r="P160" s="381"/>
      <c r="Q160" s="381"/>
      <c r="R160" s="381"/>
      <c r="S160" s="381"/>
      <c r="T160" s="381"/>
      <c r="U160" s="381"/>
      <c r="V160" s="381"/>
      <c r="W160" s="381"/>
      <c r="X160" s="381"/>
      <c r="Y160" s="381"/>
      <c r="Z160" s="381"/>
      <c r="AA160" s="381"/>
      <c r="AB160" s="381"/>
      <c r="AC160" s="381"/>
      <c r="AD160" s="381"/>
      <c r="AE160" s="381"/>
      <c r="AF160" s="381"/>
      <c r="AG160" s="381"/>
      <c r="AH160" s="381"/>
      <c r="AI160" s="381"/>
      <c r="AJ160" s="381"/>
      <c r="AK160" s="381"/>
      <c r="AL160" s="381"/>
      <c r="AM160" s="381"/>
      <c r="AN160" s="381"/>
      <c r="AO160" s="381"/>
      <c r="AP160" s="381"/>
      <c r="AQ160" s="381"/>
      <c r="AR160" s="381"/>
      <c r="AS160" s="381"/>
      <c r="AT160" s="381"/>
      <c r="AU160" s="381"/>
      <c r="AV160" s="381"/>
      <c r="AW160" s="381"/>
      <c r="AX160" s="381"/>
      <c r="AY160" s="381"/>
      <c r="AZ160" s="381"/>
      <c r="BA160" s="381"/>
      <c r="BB160" s="381"/>
      <c r="BC160" s="381"/>
      <c r="BD160" s="381"/>
      <c r="BE160" s="381"/>
      <c r="BF160" s="381"/>
      <c r="BG160" s="381"/>
      <c r="BH160" s="381"/>
      <c r="BI160" s="381"/>
      <c r="BJ160" s="381"/>
      <c r="BK160" s="381"/>
      <c r="BL160" s="381"/>
      <c r="BM160" s="381"/>
      <c r="BN160" s="381"/>
      <c r="BO160" s="381"/>
      <c r="BP160" s="381"/>
      <c r="BQ160" s="381"/>
      <c r="BR160" s="381"/>
      <c r="BS160" s="381"/>
      <c r="BT160" s="381"/>
      <c r="BU160" s="381"/>
      <c r="BV160" s="381"/>
      <c r="BW160" s="381"/>
      <c r="BX160" s="381"/>
      <c r="BY160" s="381"/>
      <c r="BZ160" s="381"/>
      <c r="CA160" s="381"/>
      <c r="CB160" s="381"/>
      <c r="CC160" s="381"/>
      <c r="CD160" s="381"/>
      <c r="CE160" s="381"/>
      <c r="CF160" s="381"/>
      <c r="CG160" s="381"/>
      <c r="CH160" s="381"/>
      <c r="CI160" s="381"/>
      <c r="CJ160" s="381"/>
      <c r="CK160" s="381"/>
      <c r="CL160" s="381"/>
      <c r="CM160" s="381"/>
      <c r="CN160" s="381"/>
      <c r="CO160" s="381"/>
      <c r="CP160" s="381"/>
      <c r="CQ160" s="381"/>
      <c r="CR160" s="381"/>
      <c r="CS160" s="381"/>
      <c r="CT160" s="381"/>
      <c r="CU160" s="381"/>
      <c r="CV160" s="381"/>
      <c r="CW160" s="381"/>
      <c r="CX160" s="381"/>
      <c r="CY160" s="381"/>
      <c r="CZ160" s="381"/>
      <c r="DA160" s="381"/>
      <c r="DB160" s="381"/>
      <c r="DC160" s="381"/>
      <c r="DD160" s="381"/>
      <c r="DE160" s="381"/>
      <c r="DF160" s="381"/>
      <c r="DG160" s="381"/>
      <c r="DH160" s="381"/>
      <c r="DI160" s="381"/>
      <c r="DJ160" s="381"/>
      <c r="DK160" s="381"/>
      <c r="DL160" s="381"/>
      <c r="DM160" s="381"/>
      <c r="DN160" s="381"/>
      <c r="DO160" s="381"/>
      <c r="DP160" s="381"/>
      <c r="DQ160" s="381"/>
      <c r="DR160" s="381"/>
      <c r="DS160" s="381"/>
      <c r="DT160" s="381"/>
      <c r="DU160" s="381"/>
      <c r="DV160" s="381"/>
      <c r="DW160" s="381"/>
      <c r="DX160" s="381"/>
      <c r="DY160" s="381"/>
      <c r="DZ160" s="381"/>
      <c r="EA160" s="381"/>
      <c r="EB160" s="381"/>
      <c r="EC160" s="381"/>
      <c r="ED160" s="381"/>
      <c r="EE160" s="381"/>
      <c r="EF160" s="381"/>
      <c r="EG160" s="381"/>
      <c r="EH160" s="381"/>
      <c r="EI160" s="381"/>
      <c r="EJ160" s="381"/>
      <c r="EK160" s="381"/>
      <c r="EL160" s="381"/>
      <c r="EM160" s="381"/>
      <c r="EN160" s="381"/>
      <c r="EO160" s="381"/>
      <c r="EP160" s="381"/>
      <c r="EQ160" s="381"/>
      <c r="ER160" s="381"/>
      <c r="ES160" s="381"/>
      <c r="ET160" s="381"/>
      <c r="EU160" s="381"/>
      <c r="EV160" s="381"/>
      <c r="EW160" s="381"/>
      <c r="EX160" s="381"/>
      <c r="EY160" s="381"/>
      <c r="EZ160" s="381"/>
      <c r="FA160" s="381"/>
      <c r="FB160" s="381"/>
      <c r="FC160" s="381"/>
      <c r="FD160" s="381"/>
      <c r="FE160" s="381"/>
      <c r="FF160" s="381"/>
      <c r="FG160" s="381"/>
      <c r="FH160" s="381"/>
      <c r="FI160" s="381"/>
      <c r="FJ160" s="381"/>
      <c r="FK160" s="381"/>
      <c r="FL160" s="381"/>
      <c r="FM160" s="381"/>
      <c r="FN160" s="381"/>
      <c r="FO160" s="381"/>
      <c r="FP160" s="381"/>
      <c r="FQ160" s="381"/>
      <c r="FR160" s="381"/>
      <c r="FS160" s="381"/>
      <c r="FT160" s="381"/>
      <c r="FU160" s="381"/>
      <c r="FV160" s="381"/>
      <c r="FW160" s="381"/>
      <c r="FX160" s="381"/>
      <c r="FY160" s="381"/>
      <c r="FZ160" s="381"/>
      <c r="GA160" s="381"/>
      <c r="GB160" s="381"/>
      <c r="GC160" s="381"/>
      <c r="GD160" s="381"/>
      <c r="GE160" s="381"/>
      <c r="GF160" s="381"/>
      <c r="GG160" s="381"/>
      <c r="GH160" s="381"/>
      <c r="GI160" s="381"/>
      <c r="GJ160" s="381"/>
      <c r="GK160" s="381"/>
      <c r="GL160" s="381"/>
      <c r="GM160" s="381"/>
      <c r="GN160" s="381"/>
      <c r="GO160" s="381"/>
      <c r="GP160" s="381"/>
      <c r="GQ160" s="381"/>
      <c r="GR160" s="381"/>
      <c r="GS160" s="381"/>
      <c r="GT160" s="381"/>
      <c r="GU160" s="381"/>
      <c r="GV160" s="381"/>
      <c r="GW160" s="381"/>
      <c r="GX160" s="381"/>
      <c r="GY160" s="381"/>
      <c r="GZ160" s="381"/>
      <c r="HA160" s="381"/>
      <c r="HB160" s="381"/>
      <c r="HC160" s="381"/>
      <c r="HD160" s="381"/>
      <c r="HE160" s="381"/>
      <c r="HF160" s="381"/>
      <c r="HG160" s="381"/>
      <c r="HH160" s="381"/>
      <c r="HI160" s="381"/>
      <c r="HJ160" s="381"/>
      <c r="HK160" s="381"/>
      <c r="HL160" s="381"/>
      <c r="HM160" s="381"/>
      <c r="HN160" s="381"/>
      <c r="HO160" s="381"/>
      <c r="HP160" s="381"/>
      <c r="HQ160" s="381"/>
      <c r="HR160" s="381"/>
      <c r="HS160" s="381"/>
      <c r="HT160" s="381"/>
      <c r="HU160" s="381"/>
      <c r="HV160" s="381"/>
      <c r="HW160" s="381"/>
      <c r="HX160" s="381"/>
      <c r="HY160" s="381"/>
      <c r="HZ160" s="381"/>
      <c r="IA160" s="381"/>
      <c r="IB160" s="381"/>
      <c r="IC160" s="381"/>
      <c r="ID160" s="381"/>
      <c r="IE160" s="381"/>
      <c r="IF160" s="381"/>
      <c r="IG160" s="381"/>
      <c r="IH160" s="381"/>
      <c r="II160" s="381"/>
      <c r="IJ160" s="381"/>
      <c r="IK160" s="381"/>
      <c r="IL160" s="381"/>
      <c r="IM160" s="381"/>
      <c r="IN160" s="381"/>
      <c r="IO160" s="381"/>
      <c r="IP160" s="381"/>
      <c r="IQ160" s="381"/>
      <c r="IR160" s="381"/>
      <c r="IS160" s="381"/>
      <c r="IT160" s="381"/>
      <c r="IU160" s="381"/>
      <c r="IV160" s="381"/>
      <c r="IW160" s="381"/>
      <c r="IX160" s="381"/>
      <c r="IY160" s="381"/>
      <c r="IZ160" s="381"/>
      <c r="JA160" s="381"/>
      <c r="JB160" s="381"/>
      <c r="JC160" s="381"/>
      <c r="JD160" s="381"/>
      <c r="JE160" s="381"/>
      <c r="JF160" s="381"/>
      <c r="JG160" s="381"/>
      <c r="JH160" s="381"/>
      <c r="JI160" s="381"/>
      <c r="JJ160" s="381"/>
      <c r="JK160" s="381"/>
      <c r="JL160" s="380"/>
      <c r="JM160" s="380"/>
      <c r="JN160" s="380"/>
      <c r="JO160" s="380"/>
      <c r="JP160" s="380"/>
      <c r="JQ160" s="380"/>
      <c r="JR160" s="380"/>
      <c r="JS160" s="380"/>
      <c r="JT160" s="380"/>
      <c r="JU160" s="380"/>
      <c r="JV160" s="380"/>
      <c r="JW160" s="380"/>
      <c r="JX160" s="380"/>
      <c r="JY160" s="380"/>
      <c r="JZ160" s="380"/>
      <c r="KA160" s="380"/>
      <c r="KB160" s="380"/>
      <c r="KC160" s="380"/>
      <c r="KD160" s="380"/>
      <c r="KE160" s="380"/>
      <c r="KF160" s="380"/>
      <c r="KG160" s="380"/>
    </row>
    <row r="161" spans="2:293">
      <c r="B161" s="381"/>
      <c r="C161" s="381"/>
      <c r="D161" s="381"/>
      <c r="E161" s="381"/>
      <c r="F161" s="381"/>
      <c r="G161" s="381"/>
      <c r="H161" s="381"/>
      <c r="I161" s="381"/>
      <c r="J161" s="381"/>
      <c r="K161" s="381"/>
      <c r="L161" s="381"/>
      <c r="M161" s="381"/>
      <c r="N161" s="381"/>
      <c r="O161" s="381"/>
      <c r="P161" s="381"/>
      <c r="Q161" s="381"/>
      <c r="R161" s="381"/>
      <c r="S161" s="381"/>
      <c r="T161" s="381"/>
      <c r="U161" s="381"/>
      <c r="V161" s="381"/>
      <c r="W161" s="381"/>
      <c r="X161" s="381"/>
      <c r="Y161" s="381"/>
      <c r="Z161" s="381"/>
      <c r="AA161" s="381"/>
      <c r="AB161" s="381"/>
      <c r="AC161" s="381"/>
      <c r="AD161" s="381"/>
      <c r="AE161" s="381"/>
      <c r="AF161" s="381"/>
      <c r="AG161" s="381"/>
      <c r="AH161" s="381"/>
      <c r="AI161" s="381"/>
      <c r="AJ161" s="381"/>
      <c r="AK161" s="381"/>
      <c r="AL161" s="381"/>
      <c r="AM161" s="381"/>
      <c r="AN161" s="381"/>
      <c r="AO161" s="381"/>
      <c r="AP161" s="381"/>
      <c r="AQ161" s="381"/>
      <c r="AR161" s="381"/>
      <c r="AS161" s="381"/>
      <c r="AT161" s="381"/>
      <c r="AU161" s="381"/>
      <c r="AV161" s="381"/>
      <c r="AW161" s="381"/>
      <c r="AX161" s="381"/>
      <c r="AY161" s="381"/>
      <c r="AZ161" s="381"/>
      <c r="BA161" s="381"/>
      <c r="BB161" s="381"/>
      <c r="BC161" s="381"/>
      <c r="BD161" s="381"/>
      <c r="BE161" s="381"/>
      <c r="BF161" s="381"/>
      <c r="BG161" s="381"/>
      <c r="BH161" s="381"/>
      <c r="BI161" s="381"/>
      <c r="BJ161" s="381"/>
      <c r="BK161" s="381"/>
      <c r="BL161" s="381"/>
      <c r="BM161" s="381"/>
      <c r="BN161" s="381"/>
      <c r="BO161" s="381"/>
      <c r="BP161" s="381"/>
      <c r="BQ161" s="381"/>
      <c r="BR161" s="381"/>
      <c r="BS161" s="381"/>
      <c r="BT161" s="381"/>
      <c r="BU161" s="381"/>
      <c r="BV161" s="381"/>
      <c r="BW161" s="381"/>
      <c r="BX161" s="381"/>
      <c r="BY161" s="381"/>
      <c r="BZ161" s="381"/>
      <c r="CA161" s="381"/>
      <c r="CB161" s="381"/>
      <c r="CC161" s="381"/>
      <c r="CD161" s="381"/>
      <c r="CE161" s="381"/>
      <c r="CF161" s="381"/>
      <c r="CG161" s="381"/>
      <c r="CH161" s="381"/>
      <c r="CI161" s="381"/>
      <c r="CJ161" s="381"/>
      <c r="CK161" s="381"/>
      <c r="CL161" s="381"/>
      <c r="CM161" s="381"/>
      <c r="CN161" s="381"/>
      <c r="CO161" s="381"/>
      <c r="CP161" s="381"/>
      <c r="CQ161" s="381"/>
      <c r="CR161" s="381"/>
      <c r="CS161" s="381"/>
      <c r="CT161" s="381"/>
      <c r="CU161" s="381"/>
      <c r="CV161" s="381"/>
      <c r="CW161" s="381"/>
      <c r="CX161" s="381"/>
      <c r="CY161" s="381"/>
      <c r="CZ161" s="381"/>
      <c r="DA161" s="381"/>
      <c r="DB161" s="381"/>
      <c r="DC161" s="381"/>
      <c r="DD161" s="381"/>
      <c r="DE161" s="381"/>
      <c r="DF161" s="381"/>
      <c r="DG161" s="381"/>
      <c r="DH161" s="381"/>
      <c r="DI161" s="381"/>
      <c r="DJ161" s="381"/>
      <c r="DK161" s="381"/>
      <c r="DL161" s="381"/>
      <c r="DM161" s="381"/>
      <c r="DN161" s="381"/>
      <c r="DO161" s="381"/>
      <c r="DP161" s="381"/>
      <c r="DQ161" s="381"/>
      <c r="DR161" s="381"/>
      <c r="DS161" s="381"/>
      <c r="DT161" s="381"/>
      <c r="DU161" s="381"/>
      <c r="DV161" s="381"/>
      <c r="DW161" s="381"/>
      <c r="DX161" s="381"/>
      <c r="DY161" s="381"/>
      <c r="DZ161" s="381"/>
      <c r="EA161" s="381"/>
      <c r="EB161" s="381"/>
      <c r="EC161" s="381"/>
      <c r="ED161" s="381"/>
      <c r="EE161" s="381"/>
      <c r="EF161" s="381"/>
      <c r="EG161" s="381"/>
      <c r="EH161" s="381"/>
      <c r="EI161" s="381"/>
      <c r="EJ161" s="381"/>
      <c r="EK161" s="381"/>
      <c r="EL161" s="381"/>
      <c r="EM161" s="381"/>
      <c r="EN161" s="381"/>
      <c r="EO161" s="381"/>
      <c r="EP161" s="381"/>
      <c r="EQ161" s="381"/>
      <c r="ER161" s="381"/>
      <c r="ES161" s="381"/>
      <c r="ET161" s="381"/>
      <c r="EU161" s="381"/>
      <c r="EV161" s="381"/>
      <c r="EW161" s="381"/>
      <c r="EX161" s="381"/>
      <c r="EY161" s="381"/>
      <c r="EZ161" s="381"/>
      <c r="FA161" s="381"/>
      <c r="FB161" s="381"/>
      <c r="FC161" s="381"/>
      <c r="FD161" s="381"/>
      <c r="FE161" s="381"/>
      <c r="FF161" s="381"/>
      <c r="FG161" s="381"/>
      <c r="FH161" s="381"/>
      <c r="FI161" s="381"/>
      <c r="FJ161" s="381"/>
      <c r="FK161" s="381"/>
      <c r="FL161" s="381"/>
      <c r="FM161" s="381"/>
      <c r="FN161" s="381"/>
      <c r="FO161" s="381"/>
      <c r="FP161" s="381"/>
      <c r="FQ161" s="381"/>
      <c r="FR161" s="381"/>
      <c r="FS161" s="381"/>
      <c r="FT161" s="381"/>
      <c r="FU161" s="381"/>
      <c r="FV161" s="381"/>
      <c r="FW161" s="381"/>
      <c r="FX161" s="381"/>
      <c r="FY161" s="381"/>
      <c r="FZ161" s="381"/>
      <c r="GA161" s="381"/>
      <c r="GB161" s="381"/>
      <c r="GC161" s="381"/>
      <c r="GD161" s="381"/>
      <c r="GE161" s="381"/>
      <c r="GF161" s="381"/>
      <c r="GG161" s="381"/>
      <c r="GH161" s="381"/>
      <c r="GI161" s="381"/>
      <c r="GJ161" s="381"/>
      <c r="GK161" s="381"/>
      <c r="GL161" s="381"/>
      <c r="GM161" s="381"/>
      <c r="GN161" s="381"/>
      <c r="GO161" s="381"/>
      <c r="GP161" s="381"/>
      <c r="GQ161" s="381"/>
      <c r="GR161" s="381"/>
      <c r="GS161" s="381"/>
      <c r="GT161" s="381"/>
      <c r="GU161" s="381"/>
      <c r="GV161" s="381"/>
      <c r="GW161" s="381"/>
      <c r="GX161" s="381"/>
      <c r="GY161" s="381"/>
      <c r="GZ161" s="381"/>
      <c r="HA161" s="381"/>
      <c r="HB161" s="381"/>
      <c r="HC161" s="381"/>
      <c r="HD161" s="381"/>
      <c r="HE161" s="381"/>
      <c r="HF161" s="381"/>
      <c r="HG161" s="381"/>
      <c r="HH161" s="381"/>
      <c r="HI161" s="381"/>
      <c r="HJ161" s="381"/>
      <c r="HK161" s="381"/>
      <c r="HL161" s="381"/>
      <c r="HM161" s="381"/>
      <c r="HN161" s="381"/>
      <c r="HO161" s="381"/>
      <c r="HP161" s="381"/>
      <c r="HQ161" s="381"/>
      <c r="HR161" s="381"/>
      <c r="HS161" s="381"/>
      <c r="HT161" s="381"/>
      <c r="HU161" s="381"/>
      <c r="HV161" s="381"/>
      <c r="HW161" s="381"/>
      <c r="HX161" s="381"/>
      <c r="HY161" s="381"/>
      <c r="HZ161" s="381"/>
      <c r="IA161" s="381"/>
      <c r="IB161" s="381"/>
      <c r="IC161" s="381"/>
      <c r="ID161" s="381"/>
      <c r="IE161" s="381"/>
      <c r="IF161" s="381"/>
      <c r="IG161" s="381"/>
      <c r="IH161" s="381"/>
      <c r="II161" s="381"/>
      <c r="IJ161" s="381"/>
      <c r="IK161" s="381"/>
      <c r="IL161" s="381"/>
      <c r="IM161" s="381"/>
      <c r="IN161" s="381"/>
      <c r="IO161" s="381"/>
      <c r="IP161" s="381"/>
      <c r="IQ161" s="381"/>
      <c r="IR161" s="381"/>
      <c r="IS161" s="381"/>
      <c r="IT161" s="381"/>
      <c r="IU161" s="381"/>
      <c r="IV161" s="381"/>
      <c r="IW161" s="381"/>
      <c r="IX161" s="381"/>
      <c r="IY161" s="381"/>
      <c r="IZ161" s="381"/>
      <c r="JA161" s="381"/>
      <c r="JB161" s="381"/>
      <c r="JC161" s="381"/>
      <c r="JD161" s="381"/>
      <c r="JE161" s="381"/>
      <c r="JF161" s="381"/>
      <c r="JG161" s="381"/>
      <c r="JH161" s="381"/>
      <c r="JI161" s="381"/>
      <c r="JJ161" s="381"/>
      <c r="JK161" s="381"/>
      <c r="JL161" s="380"/>
      <c r="JM161" s="380"/>
      <c r="JN161" s="380"/>
      <c r="JO161" s="380"/>
      <c r="JP161" s="380"/>
      <c r="JQ161" s="380"/>
      <c r="JR161" s="380"/>
      <c r="JS161" s="380"/>
      <c r="JT161" s="380"/>
      <c r="JU161" s="380"/>
      <c r="JV161" s="380"/>
      <c r="JW161" s="380"/>
      <c r="JX161" s="380"/>
      <c r="JY161" s="380"/>
      <c r="JZ161" s="380"/>
      <c r="KA161" s="380"/>
      <c r="KB161" s="380"/>
      <c r="KC161" s="380"/>
      <c r="KD161" s="380"/>
      <c r="KE161" s="380"/>
      <c r="KF161" s="380"/>
      <c r="KG161" s="380"/>
    </row>
    <row r="162" spans="2:293">
      <c r="B162" s="381"/>
      <c r="C162" s="381"/>
      <c r="D162" s="381"/>
      <c r="E162" s="381"/>
      <c r="F162" s="381"/>
      <c r="G162" s="381"/>
      <c r="H162" s="381"/>
      <c r="I162" s="381"/>
      <c r="J162" s="381"/>
      <c r="K162" s="381"/>
      <c r="L162" s="381"/>
      <c r="M162" s="381"/>
      <c r="N162" s="381"/>
      <c r="O162" s="381"/>
      <c r="P162" s="381"/>
      <c r="Q162" s="381"/>
      <c r="R162" s="381"/>
      <c r="S162" s="381"/>
      <c r="T162" s="381"/>
      <c r="U162" s="381"/>
      <c r="V162" s="381"/>
      <c r="W162" s="381"/>
      <c r="X162" s="381"/>
      <c r="Y162" s="381"/>
      <c r="Z162" s="381"/>
      <c r="AA162" s="381"/>
      <c r="AB162" s="381"/>
      <c r="AC162" s="381"/>
      <c r="AD162" s="381"/>
      <c r="AE162" s="381"/>
      <c r="AF162" s="381"/>
      <c r="AG162" s="381"/>
      <c r="AH162" s="381"/>
      <c r="AI162" s="381"/>
      <c r="AJ162" s="381"/>
      <c r="AK162" s="381"/>
      <c r="AL162" s="381"/>
      <c r="AM162" s="381"/>
      <c r="AN162" s="381"/>
      <c r="AO162" s="381"/>
      <c r="AP162" s="381"/>
      <c r="AQ162" s="381"/>
      <c r="AR162" s="381"/>
      <c r="AS162" s="381"/>
      <c r="AT162" s="381"/>
      <c r="AU162" s="381"/>
      <c r="AV162" s="381"/>
      <c r="AW162" s="381"/>
      <c r="AX162" s="381"/>
      <c r="AY162" s="381"/>
      <c r="AZ162" s="381"/>
      <c r="BA162" s="381"/>
      <c r="BB162" s="381"/>
      <c r="BC162" s="381"/>
      <c r="BD162" s="381"/>
      <c r="BE162" s="381"/>
      <c r="BF162" s="381"/>
      <c r="BG162" s="381"/>
      <c r="BH162" s="381"/>
      <c r="BI162" s="381"/>
      <c r="BJ162" s="381"/>
      <c r="BK162" s="381"/>
      <c r="BL162" s="381"/>
      <c r="BM162" s="381"/>
      <c r="BN162" s="381"/>
      <c r="BO162" s="381"/>
      <c r="BP162" s="381"/>
      <c r="BQ162" s="381"/>
      <c r="BR162" s="381"/>
      <c r="BS162" s="381"/>
      <c r="BT162" s="381"/>
      <c r="BU162" s="381"/>
      <c r="BV162" s="381"/>
      <c r="BW162" s="381"/>
      <c r="BX162" s="381"/>
      <c r="BY162" s="381"/>
      <c r="BZ162" s="381"/>
      <c r="CA162" s="381"/>
      <c r="CB162" s="381"/>
      <c r="CC162" s="381"/>
      <c r="CD162" s="381"/>
      <c r="CE162" s="381"/>
      <c r="CF162" s="381"/>
      <c r="CG162" s="381"/>
      <c r="CH162" s="381"/>
      <c r="CI162" s="381"/>
      <c r="CJ162" s="381"/>
      <c r="CK162" s="381"/>
      <c r="CL162" s="381"/>
      <c r="CM162" s="381"/>
      <c r="CN162" s="381"/>
      <c r="CO162" s="381"/>
      <c r="CP162" s="381"/>
      <c r="CQ162" s="381"/>
      <c r="CR162" s="381"/>
      <c r="CS162" s="381"/>
      <c r="CT162" s="381"/>
      <c r="CU162" s="381"/>
      <c r="CV162" s="381"/>
      <c r="CW162" s="381"/>
      <c r="CX162" s="381"/>
      <c r="CY162" s="381"/>
      <c r="CZ162" s="381"/>
      <c r="DA162" s="381"/>
      <c r="DB162" s="381"/>
      <c r="DC162" s="381"/>
      <c r="DD162" s="381"/>
      <c r="DE162" s="381"/>
      <c r="DF162" s="381"/>
      <c r="DG162" s="381"/>
      <c r="DH162" s="381"/>
      <c r="DI162" s="381"/>
      <c r="DJ162" s="381"/>
      <c r="DK162" s="381"/>
      <c r="DL162" s="381"/>
      <c r="DM162" s="381"/>
      <c r="DN162" s="381"/>
      <c r="DO162" s="381"/>
      <c r="DP162" s="381"/>
      <c r="DQ162" s="381"/>
      <c r="DR162" s="381"/>
      <c r="DS162" s="381"/>
      <c r="DT162" s="381"/>
      <c r="DU162" s="381"/>
      <c r="DV162" s="381"/>
      <c r="DW162" s="381"/>
      <c r="DX162" s="381"/>
      <c r="DY162" s="381"/>
      <c r="DZ162" s="381"/>
      <c r="EA162" s="381"/>
      <c r="EB162" s="381"/>
      <c r="EC162" s="381"/>
      <c r="ED162" s="381"/>
      <c r="EE162" s="381"/>
      <c r="EF162" s="381"/>
      <c r="EG162" s="381"/>
      <c r="EH162" s="381"/>
      <c r="EI162" s="381"/>
      <c r="EJ162" s="381"/>
      <c r="EK162" s="381"/>
      <c r="EL162" s="381"/>
      <c r="EM162" s="381"/>
      <c r="EN162" s="381"/>
      <c r="EO162" s="381"/>
      <c r="EP162" s="381"/>
      <c r="EQ162" s="381"/>
      <c r="ER162" s="381"/>
      <c r="ES162" s="381"/>
      <c r="ET162" s="381"/>
      <c r="EU162" s="381"/>
      <c r="EV162" s="381"/>
      <c r="EW162" s="381"/>
      <c r="EX162" s="381"/>
      <c r="EY162" s="381"/>
      <c r="EZ162" s="381"/>
      <c r="FA162" s="381"/>
      <c r="FB162" s="381"/>
      <c r="FC162" s="381"/>
      <c r="FD162" s="381"/>
      <c r="FE162" s="381"/>
      <c r="FF162" s="381"/>
      <c r="FG162" s="381"/>
      <c r="FH162" s="381"/>
      <c r="FI162" s="381"/>
      <c r="FJ162" s="381"/>
      <c r="FK162" s="381"/>
      <c r="FL162" s="381"/>
      <c r="FM162" s="381"/>
      <c r="FN162" s="381"/>
      <c r="FO162" s="381"/>
      <c r="FP162" s="381"/>
      <c r="FQ162" s="381"/>
      <c r="FR162" s="381"/>
      <c r="FS162" s="381"/>
      <c r="FT162" s="381"/>
      <c r="FU162" s="381"/>
      <c r="FV162" s="381"/>
      <c r="FW162" s="381"/>
      <c r="FX162" s="381"/>
      <c r="FY162" s="381"/>
      <c r="FZ162" s="381"/>
      <c r="GA162" s="381"/>
      <c r="GB162" s="381"/>
      <c r="GC162" s="381"/>
      <c r="GD162" s="381"/>
      <c r="GE162" s="381"/>
      <c r="GF162" s="381"/>
      <c r="GG162" s="381"/>
      <c r="GH162" s="381"/>
      <c r="GI162" s="381"/>
      <c r="GJ162" s="381"/>
      <c r="GK162" s="381"/>
      <c r="GL162" s="381"/>
      <c r="GM162" s="381"/>
      <c r="GN162" s="381"/>
      <c r="GO162" s="381"/>
      <c r="GP162" s="381"/>
      <c r="GQ162" s="381"/>
      <c r="GR162" s="381"/>
      <c r="GS162" s="381"/>
      <c r="GT162" s="381"/>
      <c r="GU162" s="381"/>
      <c r="GV162" s="381"/>
      <c r="GW162" s="381"/>
      <c r="GX162" s="381"/>
      <c r="GY162" s="381"/>
      <c r="GZ162" s="381"/>
      <c r="HA162" s="381"/>
      <c r="HB162" s="381"/>
      <c r="HC162" s="381"/>
      <c r="HD162" s="381"/>
      <c r="HE162" s="381"/>
      <c r="HF162" s="381"/>
      <c r="HG162" s="381"/>
      <c r="HH162" s="381"/>
      <c r="HI162" s="381"/>
      <c r="HJ162" s="381"/>
      <c r="HK162" s="381"/>
      <c r="HL162" s="381"/>
      <c r="HM162" s="381"/>
      <c r="HN162" s="381"/>
      <c r="HO162" s="381"/>
      <c r="HP162" s="381"/>
      <c r="HQ162" s="381"/>
      <c r="HR162" s="381"/>
      <c r="HS162" s="381"/>
      <c r="HT162" s="381"/>
      <c r="HU162" s="381"/>
      <c r="HV162" s="381"/>
      <c r="HW162" s="381"/>
      <c r="HX162" s="381"/>
      <c r="HY162" s="381"/>
      <c r="HZ162" s="381"/>
      <c r="IA162" s="381"/>
      <c r="IB162" s="381"/>
      <c r="IC162" s="381"/>
      <c r="ID162" s="381"/>
      <c r="IE162" s="381"/>
      <c r="IF162" s="381"/>
      <c r="IG162" s="381"/>
      <c r="IH162" s="381"/>
      <c r="II162" s="381"/>
      <c r="IJ162" s="381"/>
      <c r="IK162" s="381"/>
      <c r="IL162" s="381"/>
      <c r="IM162" s="381"/>
      <c r="IN162" s="381"/>
      <c r="IO162" s="381"/>
      <c r="IP162" s="381"/>
      <c r="IQ162" s="381"/>
      <c r="IR162" s="381"/>
      <c r="IS162" s="381"/>
      <c r="IT162" s="381"/>
      <c r="IU162" s="381"/>
      <c r="IV162" s="381"/>
      <c r="IW162" s="381"/>
      <c r="IX162" s="381"/>
      <c r="IY162" s="381"/>
      <c r="IZ162" s="381"/>
      <c r="JA162" s="381"/>
      <c r="JB162" s="381"/>
      <c r="JC162" s="381"/>
      <c r="JD162" s="381"/>
      <c r="JE162" s="381"/>
      <c r="JF162" s="381"/>
      <c r="JG162" s="381"/>
      <c r="JH162" s="381"/>
      <c r="JI162" s="381"/>
      <c r="JJ162" s="381"/>
      <c r="JK162" s="381"/>
      <c r="JL162" s="380"/>
      <c r="JM162" s="380"/>
      <c r="JN162" s="380"/>
      <c r="JO162" s="380"/>
      <c r="JP162" s="380"/>
      <c r="JQ162" s="380"/>
      <c r="JR162" s="380"/>
      <c r="JS162" s="380"/>
      <c r="JT162" s="380"/>
      <c r="JU162" s="380"/>
      <c r="JV162" s="380"/>
      <c r="JW162" s="380"/>
      <c r="JX162" s="380"/>
      <c r="JY162" s="380"/>
      <c r="JZ162" s="380"/>
      <c r="KA162" s="380"/>
      <c r="KB162" s="380"/>
      <c r="KC162" s="380"/>
      <c r="KD162" s="380"/>
      <c r="KE162" s="380"/>
      <c r="KF162" s="380"/>
      <c r="KG162" s="380"/>
    </row>
    <row r="163" spans="2:293">
      <c r="B163" s="381"/>
      <c r="C163" s="381"/>
      <c r="D163" s="381"/>
      <c r="E163" s="381"/>
      <c r="F163" s="381"/>
      <c r="G163" s="381"/>
      <c r="H163" s="381"/>
      <c r="I163" s="381"/>
      <c r="J163" s="381"/>
      <c r="K163" s="381"/>
      <c r="L163" s="381"/>
      <c r="M163" s="381"/>
      <c r="N163" s="381"/>
      <c r="O163" s="381"/>
      <c r="P163" s="381"/>
      <c r="Q163" s="381"/>
      <c r="R163" s="381"/>
      <c r="S163" s="381"/>
      <c r="T163" s="381"/>
      <c r="U163" s="381"/>
      <c r="V163" s="381"/>
      <c r="W163" s="381"/>
      <c r="X163" s="381"/>
      <c r="Y163" s="381"/>
      <c r="Z163" s="381"/>
      <c r="AA163" s="381"/>
      <c r="AB163" s="381"/>
      <c r="AC163" s="381"/>
      <c r="AD163" s="381"/>
      <c r="AE163" s="381"/>
      <c r="AF163" s="381"/>
      <c r="AG163" s="381"/>
      <c r="AH163" s="381"/>
      <c r="AI163" s="381"/>
      <c r="AJ163" s="381"/>
      <c r="AK163" s="381"/>
      <c r="AL163" s="381"/>
      <c r="AM163" s="381"/>
      <c r="AN163" s="381"/>
      <c r="AO163" s="381"/>
      <c r="AP163" s="381"/>
      <c r="AQ163" s="381"/>
      <c r="AR163" s="381"/>
      <c r="AS163" s="381"/>
      <c r="AT163" s="381"/>
      <c r="AU163" s="381"/>
      <c r="AV163" s="381"/>
      <c r="AW163" s="381"/>
      <c r="AX163" s="381"/>
      <c r="AY163" s="381"/>
      <c r="AZ163" s="381"/>
      <c r="BA163" s="381"/>
      <c r="BB163" s="381"/>
      <c r="BC163" s="381"/>
      <c r="BD163" s="381"/>
      <c r="BE163" s="381"/>
      <c r="BF163" s="381"/>
      <c r="BG163" s="381"/>
      <c r="BH163" s="381"/>
      <c r="BI163" s="381"/>
      <c r="BJ163" s="381"/>
      <c r="BK163" s="381"/>
      <c r="BL163" s="381"/>
      <c r="BM163" s="381"/>
      <c r="BN163" s="381"/>
      <c r="BO163" s="381"/>
      <c r="BP163" s="381"/>
      <c r="BQ163" s="381"/>
      <c r="BR163" s="381"/>
      <c r="BS163" s="381"/>
      <c r="BT163" s="381"/>
      <c r="BU163" s="381"/>
      <c r="BV163" s="381"/>
      <c r="BW163" s="381"/>
      <c r="BX163" s="381"/>
      <c r="BY163" s="381"/>
      <c r="BZ163" s="381"/>
      <c r="CA163" s="381"/>
      <c r="CB163" s="381"/>
      <c r="CC163" s="381"/>
      <c r="CD163" s="381"/>
      <c r="CE163" s="381"/>
      <c r="CF163" s="381"/>
      <c r="CG163" s="381"/>
      <c r="CH163" s="381"/>
      <c r="CI163" s="381"/>
      <c r="CJ163" s="381"/>
      <c r="CK163" s="381"/>
      <c r="CL163" s="381"/>
      <c r="CM163" s="381"/>
      <c r="CN163" s="381"/>
      <c r="CO163" s="381"/>
      <c r="CP163" s="381"/>
      <c r="CQ163" s="381"/>
      <c r="CR163" s="381"/>
      <c r="CS163" s="381"/>
      <c r="CT163" s="381"/>
      <c r="CU163" s="381"/>
      <c r="CV163" s="381"/>
      <c r="CW163" s="381"/>
      <c r="CX163" s="381"/>
      <c r="CY163" s="381"/>
      <c r="CZ163" s="381"/>
      <c r="DA163" s="381"/>
      <c r="DB163" s="381"/>
      <c r="DC163" s="381"/>
      <c r="DD163" s="381"/>
      <c r="DE163" s="381"/>
      <c r="DF163" s="381"/>
      <c r="DG163" s="381"/>
      <c r="DH163" s="381"/>
      <c r="DI163" s="381"/>
      <c r="DJ163" s="381"/>
      <c r="DK163" s="381"/>
      <c r="DL163" s="381"/>
      <c r="DM163" s="381"/>
      <c r="DN163" s="381"/>
      <c r="DO163" s="381"/>
      <c r="DP163" s="381"/>
      <c r="DQ163" s="381"/>
      <c r="DR163" s="381"/>
      <c r="DS163" s="381"/>
      <c r="DT163" s="381"/>
      <c r="DU163" s="381"/>
      <c r="DV163" s="381"/>
      <c r="DW163" s="381"/>
      <c r="DX163" s="381"/>
      <c r="DY163" s="381"/>
      <c r="DZ163" s="381"/>
      <c r="EA163" s="381"/>
      <c r="EB163" s="381"/>
      <c r="EC163" s="381"/>
      <c r="ED163" s="381"/>
      <c r="EE163" s="381"/>
      <c r="EF163" s="381"/>
      <c r="EG163" s="381"/>
      <c r="EH163" s="381"/>
      <c r="EI163" s="381"/>
      <c r="EJ163" s="381"/>
      <c r="EK163" s="381"/>
      <c r="EL163" s="381"/>
      <c r="EM163" s="381"/>
      <c r="EN163" s="381"/>
      <c r="EO163" s="381"/>
      <c r="EP163" s="381"/>
      <c r="EQ163" s="381"/>
      <c r="ER163" s="381"/>
      <c r="ES163" s="381"/>
      <c r="ET163" s="381"/>
      <c r="EU163" s="381"/>
      <c r="EV163" s="381"/>
      <c r="EW163" s="381"/>
      <c r="EX163" s="381"/>
      <c r="EY163" s="381"/>
      <c r="EZ163" s="381"/>
      <c r="FA163" s="381"/>
      <c r="FB163" s="381"/>
      <c r="FC163" s="381"/>
      <c r="FD163" s="381"/>
      <c r="FE163" s="381"/>
      <c r="FF163" s="381"/>
      <c r="FG163" s="381"/>
      <c r="FH163" s="381"/>
      <c r="FI163" s="381"/>
      <c r="FJ163" s="381"/>
      <c r="FK163" s="381"/>
      <c r="FL163" s="381"/>
      <c r="FM163" s="381"/>
      <c r="FN163" s="381"/>
      <c r="FO163" s="381"/>
      <c r="FP163" s="381"/>
      <c r="FQ163" s="381"/>
      <c r="FR163" s="381"/>
      <c r="FS163" s="381"/>
      <c r="FT163" s="381"/>
      <c r="FU163" s="381"/>
      <c r="FV163" s="381"/>
      <c r="FW163" s="381"/>
      <c r="FX163" s="381"/>
      <c r="FY163" s="381"/>
      <c r="FZ163" s="381"/>
      <c r="GA163" s="381"/>
      <c r="GB163" s="381"/>
      <c r="GC163" s="381"/>
      <c r="GD163" s="381"/>
      <c r="GE163" s="381"/>
      <c r="GF163" s="381"/>
      <c r="GG163" s="381"/>
      <c r="GH163" s="381"/>
      <c r="GI163" s="381"/>
      <c r="GJ163" s="381"/>
      <c r="GK163" s="381"/>
      <c r="GL163" s="381"/>
      <c r="GM163" s="381"/>
      <c r="GN163" s="381"/>
      <c r="GO163" s="381"/>
      <c r="GP163" s="381"/>
      <c r="GQ163" s="381"/>
      <c r="GR163" s="381"/>
      <c r="GS163" s="381"/>
      <c r="GT163" s="381"/>
      <c r="GU163" s="381"/>
      <c r="GV163" s="381"/>
      <c r="GW163" s="381"/>
      <c r="GX163" s="381"/>
      <c r="GY163" s="381"/>
      <c r="GZ163" s="381"/>
      <c r="HA163" s="381"/>
      <c r="HB163" s="381"/>
      <c r="HC163" s="381"/>
      <c r="HD163" s="381"/>
      <c r="HE163" s="381"/>
      <c r="HF163" s="381"/>
      <c r="HG163" s="381"/>
      <c r="HH163" s="381"/>
      <c r="HI163" s="381"/>
      <c r="HJ163" s="381"/>
      <c r="HK163" s="381"/>
      <c r="HL163" s="381"/>
      <c r="HM163" s="381"/>
      <c r="HN163" s="381"/>
      <c r="HO163" s="381"/>
      <c r="HP163" s="381"/>
      <c r="HQ163" s="381"/>
      <c r="HR163" s="381"/>
      <c r="HS163" s="381"/>
      <c r="HT163" s="381"/>
      <c r="HU163" s="381"/>
      <c r="HV163" s="381"/>
      <c r="HW163" s="381"/>
      <c r="HX163" s="381"/>
      <c r="HY163" s="381"/>
      <c r="HZ163" s="381"/>
      <c r="IA163" s="381"/>
      <c r="IB163" s="381"/>
      <c r="IC163" s="381"/>
      <c r="ID163" s="381"/>
      <c r="IE163" s="381"/>
      <c r="IF163" s="381"/>
      <c r="IG163" s="381"/>
      <c r="IH163" s="381"/>
      <c r="II163" s="381"/>
      <c r="IJ163" s="381"/>
      <c r="IK163" s="381"/>
      <c r="IL163" s="381"/>
      <c r="IM163" s="381"/>
      <c r="IN163" s="381"/>
      <c r="IO163" s="381"/>
      <c r="IP163" s="381"/>
      <c r="IQ163" s="381"/>
      <c r="IR163" s="381"/>
      <c r="IS163" s="381"/>
      <c r="IT163" s="381"/>
      <c r="IU163" s="381"/>
      <c r="IV163" s="381"/>
      <c r="IW163" s="381"/>
      <c r="IX163" s="381"/>
      <c r="IY163" s="381"/>
      <c r="IZ163" s="381"/>
      <c r="JA163" s="381"/>
      <c r="JB163" s="381"/>
      <c r="JC163" s="381"/>
      <c r="JD163" s="381"/>
      <c r="JE163" s="381"/>
      <c r="JF163" s="381"/>
      <c r="JG163" s="381"/>
      <c r="JH163" s="381"/>
      <c r="JI163" s="381"/>
      <c r="JJ163" s="381"/>
      <c r="JK163" s="381"/>
      <c r="JL163" s="380"/>
      <c r="JM163" s="380"/>
      <c r="JN163" s="380"/>
      <c r="JO163" s="380"/>
      <c r="JP163" s="380"/>
      <c r="JQ163" s="380"/>
      <c r="JR163" s="380"/>
      <c r="JS163" s="380"/>
      <c r="JT163" s="380"/>
      <c r="JU163" s="380"/>
      <c r="JV163" s="380"/>
      <c r="JW163" s="380"/>
      <c r="JX163" s="380"/>
      <c r="JY163" s="380"/>
      <c r="JZ163" s="380"/>
      <c r="KA163" s="380"/>
      <c r="KB163" s="380"/>
      <c r="KC163" s="380"/>
      <c r="KD163" s="380"/>
      <c r="KE163" s="380"/>
      <c r="KF163" s="380"/>
      <c r="KG163" s="380"/>
    </row>
    <row r="164" spans="2:293">
      <c r="B164" s="381"/>
      <c r="C164" s="381"/>
      <c r="D164" s="381"/>
      <c r="E164" s="381"/>
      <c r="F164" s="381"/>
      <c r="G164" s="381"/>
      <c r="H164" s="381"/>
      <c r="I164" s="381"/>
      <c r="J164" s="381"/>
      <c r="K164" s="381"/>
      <c r="L164" s="381"/>
      <c r="M164" s="381"/>
      <c r="N164" s="381"/>
      <c r="O164" s="381"/>
      <c r="P164" s="381"/>
      <c r="Q164" s="381"/>
      <c r="R164" s="381"/>
      <c r="S164" s="381"/>
      <c r="T164" s="381"/>
      <c r="U164" s="381"/>
      <c r="V164" s="381"/>
      <c r="W164" s="381"/>
      <c r="X164" s="381"/>
      <c r="Y164" s="381"/>
      <c r="Z164" s="381"/>
      <c r="AA164" s="381"/>
      <c r="AB164" s="381"/>
      <c r="AC164" s="381"/>
      <c r="AD164" s="381"/>
      <c r="AE164" s="381"/>
      <c r="AF164" s="381"/>
      <c r="AG164" s="381"/>
      <c r="AH164" s="381"/>
      <c r="AI164" s="381"/>
      <c r="AJ164" s="381"/>
      <c r="AK164" s="381"/>
      <c r="AL164" s="381"/>
      <c r="AM164" s="381"/>
      <c r="AN164" s="381"/>
      <c r="AO164" s="381"/>
      <c r="AP164" s="381"/>
      <c r="AQ164" s="381"/>
      <c r="AR164" s="381"/>
      <c r="AS164" s="381"/>
      <c r="AT164" s="381"/>
      <c r="AU164" s="381"/>
      <c r="AV164" s="381"/>
      <c r="AW164" s="381"/>
      <c r="AX164" s="381"/>
      <c r="AY164" s="381"/>
      <c r="AZ164" s="381"/>
      <c r="BA164" s="381"/>
      <c r="BB164" s="381"/>
      <c r="BC164" s="381"/>
      <c r="BD164" s="381"/>
      <c r="BE164" s="381"/>
      <c r="BF164" s="381"/>
      <c r="BG164" s="381"/>
      <c r="BH164" s="381"/>
      <c r="BI164" s="381"/>
      <c r="BJ164" s="381"/>
      <c r="BK164" s="381"/>
      <c r="BL164" s="381"/>
      <c r="BM164" s="381"/>
      <c r="BN164" s="381"/>
      <c r="BO164" s="381"/>
      <c r="BP164" s="381"/>
      <c r="BQ164" s="381"/>
      <c r="BR164" s="381"/>
      <c r="BS164" s="381"/>
      <c r="BT164" s="381"/>
      <c r="BU164" s="381"/>
      <c r="BV164" s="381"/>
      <c r="BW164" s="381"/>
      <c r="BX164" s="381"/>
      <c r="BY164" s="381"/>
      <c r="BZ164" s="381"/>
      <c r="CA164" s="381"/>
      <c r="CB164" s="381"/>
      <c r="CC164" s="381"/>
      <c r="CD164" s="381"/>
      <c r="CE164" s="381"/>
      <c r="CF164" s="381"/>
      <c r="CG164" s="381"/>
      <c r="CH164" s="381"/>
      <c r="CI164" s="381"/>
      <c r="CJ164" s="381"/>
      <c r="CK164" s="381"/>
      <c r="CL164" s="381"/>
      <c r="CM164" s="381"/>
      <c r="CN164" s="381"/>
      <c r="CO164" s="381"/>
      <c r="CP164" s="381"/>
      <c r="CQ164" s="381"/>
      <c r="CR164" s="381"/>
      <c r="CS164" s="381"/>
      <c r="CT164" s="381"/>
      <c r="CU164" s="381"/>
      <c r="CV164" s="381"/>
      <c r="CW164" s="381"/>
      <c r="CX164" s="381"/>
      <c r="CY164" s="381"/>
      <c r="CZ164" s="381"/>
      <c r="DA164" s="381"/>
      <c r="DB164" s="381"/>
      <c r="DC164" s="381"/>
      <c r="DD164" s="381"/>
      <c r="DE164" s="381"/>
      <c r="DF164" s="381"/>
      <c r="DG164" s="381"/>
      <c r="DH164" s="381"/>
      <c r="DI164" s="381"/>
      <c r="DJ164" s="381"/>
      <c r="DK164" s="381"/>
      <c r="DL164" s="381"/>
      <c r="DM164" s="381"/>
      <c r="DN164" s="381"/>
      <c r="DO164" s="381"/>
      <c r="DP164" s="381"/>
      <c r="DQ164" s="381"/>
      <c r="DR164" s="381"/>
      <c r="DS164" s="381"/>
      <c r="DT164" s="381"/>
      <c r="DU164" s="381"/>
      <c r="DV164" s="381"/>
      <c r="DW164" s="381"/>
      <c r="DX164" s="381"/>
      <c r="DY164" s="381"/>
      <c r="DZ164" s="381"/>
      <c r="EA164" s="381"/>
      <c r="EB164" s="381"/>
      <c r="EC164" s="381"/>
      <c r="ED164" s="381"/>
      <c r="EE164" s="381"/>
      <c r="EF164" s="381"/>
      <c r="EG164" s="381"/>
      <c r="EH164" s="381"/>
      <c r="EI164" s="381"/>
      <c r="EJ164" s="381"/>
      <c r="EK164" s="381"/>
      <c r="EL164" s="381"/>
      <c r="EM164" s="381"/>
      <c r="EN164" s="381"/>
      <c r="EO164" s="381"/>
      <c r="EP164" s="381"/>
      <c r="EQ164" s="381"/>
      <c r="ER164" s="381"/>
      <c r="ES164" s="381"/>
      <c r="ET164" s="381"/>
      <c r="EU164" s="381"/>
      <c r="EV164" s="381"/>
      <c r="EW164" s="381"/>
      <c r="EX164" s="381"/>
      <c r="EY164" s="381"/>
      <c r="EZ164" s="381"/>
      <c r="FA164" s="381"/>
      <c r="FB164" s="381"/>
      <c r="FC164" s="381"/>
      <c r="FD164" s="381"/>
      <c r="FE164" s="381"/>
      <c r="FF164" s="381"/>
      <c r="FG164" s="381"/>
      <c r="FH164" s="381"/>
      <c r="FI164" s="381"/>
      <c r="FJ164" s="381"/>
      <c r="FK164" s="381"/>
      <c r="FL164" s="381"/>
      <c r="FM164" s="381"/>
      <c r="FN164" s="381"/>
      <c r="FO164" s="381"/>
      <c r="FP164" s="381"/>
      <c r="FQ164" s="381"/>
      <c r="FR164" s="381"/>
      <c r="FS164" s="381"/>
      <c r="FT164" s="381"/>
      <c r="FU164" s="381"/>
      <c r="FV164" s="381"/>
      <c r="FW164" s="381"/>
      <c r="FX164" s="381"/>
      <c r="FY164" s="381"/>
      <c r="FZ164" s="381"/>
      <c r="GA164" s="381"/>
      <c r="GB164" s="381"/>
      <c r="GC164" s="381"/>
      <c r="GD164" s="381"/>
      <c r="GE164" s="381"/>
      <c r="GF164" s="381"/>
      <c r="GG164" s="381"/>
      <c r="GH164" s="381"/>
      <c r="GI164" s="381"/>
      <c r="GJ164" s="381"/>
      <c r="GK164" s="381"/>
      <c r="GL164" s="381"/>
      <c r="GM164" s="381"/>
      <c r="GN164" s="381"/>
      <c r="GO164" s="381"/>
      <c r="GP164" s="381"/>
      <c r="GQ164" s="381"/>
      <c r="GR164" s="381"/>
      <c r="GS164" s="381"/>
      <c r="GT164" s="381"/>
      <c r="GU164" s="381"/>
      <c r="GV164" s="381"/>
      <c r="GW164" s="381"/>
      <c r="GX164" s="381"/>
      <c r="GY164" s="381"/>
      <c r="GZ164" s="381"/>
      <c r="HA164" s="381"/>
      <c r="HB164" s="381"/>
      <c r="HC164" s="381"/>
      <c r="HD164" s="381"/>
      <c r="HE164" s="381"/>
      <c r="HF164" s="381"/>
      <c r="HG164" s="381"/>
      <c r="HH164" s="381"/>
      <c r="HI164" s="381"/>
      <c r="HJ164" s="381"/>
      <c r="HK164" s="381"/>
      <c r="HL164" s="381"/>
      <c r="HM164" s="381"/>
      <c r="HN164" s="381"/>
      <c r="HO164" s="381"/>
      <c r="HP164" s="381"/>
      <c r="HQ164" s="381"/>
      <c r="HR164" s="381"/>
      <c r="HS164" s="381"/>
      <c r="HT164" s="381"/>
      <c r="HU164" s="381"/>
      <c r="HV164" s="381"/>
      <c r="HW164" s="381"/>
      <c r="HX164" s="381"/>
      <c r="HY164" s="381"/>
      <c r="HZ164" s="381"/>
      <c r="IA164" s="381"/>
      <c r="IB164" s="381"/>
      <c r="IC164" s="381"/>
      <c r="ID164" s="381"/>
      <c r="IE164" s="381"/>
      <c r="IF164" s="381"/>
      <c r="IG164" s="381"/>
      <c r="IH164" s="381"/>
      <c r="II164" s="381"/>
      <c r="IJ164" s="381"/>
      <c r="IK164" s="381"/>
      <c r="IL164" s="381"/>
      <c r="IM164" s="381"/>
      <c r="IN164" s="381"/>
      <c r="IO164" s="381"/>
      <c r="IP164" s="381"/>
      <c r="IQ164" s="381"/>
      <c r="IR164" s="381"/>
      <c r="IS164" s="381"/>
      <c r="IT164" s="381"/>
      <c r="IU164" s="381"/>
      <c r="IV164" s="381"/>
      <c r="IW164" s="381"/>
      <c r="IX164" s="381"/>
      <c r="IY164" s="381"/>
      <c r="IZ164" s="381"/>
      <c r="JA164" s="381"/>
      <c r="JB164" s="381"/>
      <c r="JC164" s="381"/>
      <c r="JD164" s="381"/>
      <c r="JE164" s="381"/>
      <c r="JF164" s="381"/>
      <c r="JG164" s="381"/>
      <c r="JH164" s="381"/>
      <c r="JI164" s="381"/>
      <c r="JJ164" s="381"/>
      <c r="JK164" s="381"/>
      <c r="JL164" s="380"/>
      <c r="JM164" s="380"/>
      <c r="JN164" s="380"/>
      <c r="JO164" s="380"/>
      <c r="JP164" s="380"/>
      <c r="JQ164" s="380"/>
      <c r="JR164" s="380"/>
      <c r="JS164" s="380"/>
      <c r="JT164" s="380"/>
      <c r="JU164" s="380"/>
      <c r="JV164" s="380"/>
      <c r="JW164" s="380"/>
      <c r="JX164" s="380"/>
      <c r="JY164" s="380"/>
      <c r="JZ164" s="380"/>
      <c r="KA164" s="380"/>
      <c r="KB164" s="380"/>
      <c r="KC164" s="380"/>
      <c r="KD164" s="380"/>
      <c r="KE164" s="380"/>
      <c r="KF164" s="380"/>
      <c r="KG164" s="380"/>
    </row>
    <row r="165" spans="2:293">
      <c r="B165" s="381"/>
      <c r="C165" s="381"/>
      <c r="D165" s="381"/>
      <c r="E165" s="381"/>
      <c r="F165" s="381"/>
      <c r="G165" s="381"/>
      <c r="H165" s="381"/>
      <c r="I165" s="381"/>
      <c r="J165" s="381"/>
      <c r="K165" s="381"/>
      <c r="L165" s="381"/>
      <c r="M165" s="381"/>
      <c r="N165" s="381"/>
      <c r="O165" s="381"/>
      <c r="P165" s="381"/>
      <c r="Q165" s="381"/>
      <c r="R165" s="381"/>
      <c r="S165" s="381"/>
      <c r="T165" s="381"/>
      <c r="U165" s="381"/>
      <c r="V165" s="381"/>
      <c r="W165" s="381"/>
      <c r="X165" s="381"/>
      <c r="Y165" s="381"/>
      <c r="Z165" s="381"/>
      <c r="AA165" s="381"/>
      <c r="AB165" s="381"/>
      <c r="AC165" s="381"/>
      <c r="AD165" s="381"/>
      <c r="AE165" s="381"/>
      <c r="AF165" s="381"/>
      <c r="AG165" s="381"/>
      <c r="AH165" s="381"/>
      <c r="AI165" s="381"/>
      <c r="AJ165" s="381"/>
      <c r="AK165" s="381"/>
      <c r="AL165" s="381"/>
      <c r="AM165" s="381"/>
      <c r="AN165" s="381"/>
      <c r="AO165" s="381"/>
      <c r="AP165" s="381"/>
      <c r="AQ165" s="381"/>
      <c r="AR165" s="381"/>
      <c r="AS165" s="381"/>
      <c r="AT165" s="381"/>
      <c r="AU165" s="381"/>
      <c r="AV165" s="381"/>
      <c r="AW165" s="381"/>
      <c r="AX165" s="381"/>
      <c r="AY165" s="381"/>
      <c r="AZ165" s="381"/>
      <c r="BA165" s="381"/>
      <c r="BB165" s="381"/>
      <c r="BC165" s="381"/>
      <c r="BD165" s="381"/>
      <c r="BE165" s="381"/>
      <c r="BF165" s="381"/>
      <c r="BG165" s="381"/>
      <c r="BH165" s="381"/>
      <c r="BI165" s="381"/>
      <c r="BJ165" s="381"/>
      <c r="BK165" s="381"/>
      <c r="BL165" s="381"/>
      <c r="BM165" s="381"/>
      <c r="BN165" s="381"/>
      <c r="BO165" s="381"/>
      <c r="BP165" s="381"/>
      <c r="BQ165" s="381"/>
      <c r="BR165" s="381"/>
      <c r="BS165" s="381"/>
      <c r="BT165" s="381"/>
      <c r="BU165" s="381"/>
      <c r="BV165" s="381"/>
      <c r="BW165" s="381"/>
      <c r="BX165" s="381"/>
      <c r="BY165" s="381"/>
      <c r="BZ165" s="381"/>
      <c r="CA165" s="381"/>
      <c r="CB165" s="381"/>
      <c r="CC165" s="381"/>
      <c r="CD165" s="381"/>
      <c r="CE165" s="381"/>
      <c r="CF165" s="381"/>
      <c r="CG165" s="381"/>
      <c r="CH165" s="381"/>
      <c r="CI165" s="381"/>
      <c r="CJ165" s="381"/>
      <c r="CK165" s="381"/>
      <c r="CL165" s="381"/>
      <c r="CM165" s="381"/>
      <c r="CN165" s="381"/>
      <c r="CO165" s="381"/>
      <c r="CP165" s="381"/>
      <c r="CQ165" s="381"/>
      <c r="CR165" s="381"/>
      <c r="CS165" s="381"/>
      <c r="CT165" s="381"/>
      <c r="CU165" s="381"/>
      <c r="CV165" s="381"/>
      <c r="CW165" s="381"/>
      <c r="CX165" s="381"/>
      <c r="CY165" s="381"/>
      <c r="CZ165" s="381"/>
      <c r="DA165" s="381"/>
      <c r="DB165" s="381"/>
      <c r="DC165" s="381"/>
      <c r="DD165" s="381"/>
      <c r="DE165" s="381"/>
      <c r="DF165" s="381"/>
      <c r="DG165" s="381"/>
      <c r="DH165" s="381"/>
      <c r="DI165" s="381"/>
      <c r="DJ165" s="381"/>
      <c r="DK165" s="381"/>
      <c r="DL165" s="381"/>
      <c r="DM165" s="381"/>
      <c r="DN165" s="381"/>
      <c r="DO165" s="381"/>
      <c r="DP165" s="381"/>
      <c r="DQ165" s="381"/>
      <c r="DR165" s="381"/>
      <c r="DS165" s="381"/>
      <c r="DT165" s="381"/>
      <c r="DU165" s="381"/>
      <c r="DV165" s="381"/>
      <c r="DW165" s="381"/>
      <c r="DX165" s="381"/>
      <c r="DY165" s="381"/>
      <c r="DZ165" s="381"/>
      <c r="EA165" s="381"/>
      <c r="EB165" s="381"/>
      <c r="EC165" s="381"/>
      <c r="ED165" s="381"/>
      <c r="EE165" s="381"/>
      <c r="EF165" s="381"/>
      <c r="EG165" s="381"/>
      <c r="EH165" s="381"/>
      <c r="EI165" s="381"/>
      <c r="EJ165" s="381"/>
      <c r="EK165" s="381"/>
      <c r="EL165" s="381"/>
      <c r="EM165" s="381"/>
      <c r="EN165" s="381"/>
      <c r="EO165" s="381"/>
      <c r="EP165" s="381"/>
      <c r="EQ165" s="381"/>
      <c r="ER165" s="381"/>
      <c r="ES165" s="381"/>
      <c r="ET165" s="381"/>
      <c r="EU165" s="381"/>
      <c r="EV165" s="381"/>
      <c r="EW165" s="381"/>
      <c r="EX165" s="381"/>
      <c r="EY165" s="381"/>
      <c r="EZ165" s="381"/>
      <c r="FA165" s="381"/>
      <c r="FB165" s="381"/>
      <c r="FC165" s="381"/>
      <c r="FD165" s="381"/>
      <c r="FE165" s="381"/>
      <c r="FF165" s="381"/>
      <c r="FG165" s="381"/>
      <c r="FH165" s="381"/>
      <c r="FI165" s="381"/>
      <c r="FJ165" s="381"/>
      <c r="FK165" s="381"/>
      <c r="FL165" s="381"/>
      <c r="FM165" s="381"/>
      <c r="FN165" s="381"/>
      <c r="FO165" s="381"/>
      <c r="FP165" s="381"/>
      <c r="FQ165" s="381"/>
      <c r="FR165" s="381"/>
      <c r="FS165" s="381"/>
      <c r="FT165" s="381"/>
      <c r="FU165" s="381"/>
      <c r="FV165" s="381"/>
      <c r="FW165" s="381"/>
      <c r="FX165" s="381"/>
      <c r="FY165" s="381"/>
      <c r="FZ165" s="381"/>
      <c r="GA165" s="381"/>
      <c r="GB165" s="381"/>
      <c r="GC165" s="381"/>
      <c r="GD165" s="381"/>
      <c r="GE165" s="381"/>
      <c r="GF165" s="381"/>
      <c r="GG165" s="381"/>
      <c r="GH165" s="381"/>
      <c r="GI165" s="381"/>
      <c r="GJ165" s="381"/>
      <c r="GK165" s="381"/>
      <c r="GL165" s="381"/>
      <c r="GM165" s="381"/>
      <c r="GN165" s="381"/>
      <c r="GO165" s="381"/>
      <c r="GP165" s="381"/>
      <c r="GQ165" s="381"/>
      <c r="GR165" s="381"/>
      <c r="GS165" s="381"/>
      <c r="GT165" s="381"/>
      <c r="GU165" s="381"/>
      <c r="GV165" s="381"/>
      <c r="GW165" s="381"/>
      <c r="GX165" s="381"/>
      <c r="GY165" s="381"/>
      <c r="GZ165" s="381"/>
      <c r="HA165" s="381"/>
      <c r="HB165" s="381"/>
      <c r="HC165" s="381"/>
      <c r="HD165" s="381"/>
      <c r="HE165" s="381"/>
      <c r="HF165" s="381"/>
      <c r="HG165" s="381"/>
      <c r="HH165" s="381"/>
      <c r="HI165" s="381"/>
      <c r="HJ165" s="381"/>
      <c r="HK165" s="381"/>
      <c r="HL165" s="381"/>
      <c r="HM165" s="381"/>
      <c r="HN165" s="381"/>
      <c r="HO165" s="381"/>
      <c r="HP165" s="381"/>
      <c r="HQ165" s="381"/>
      <c r="HR165" s="381"/>
      <c r="HS165" s="381"/>
      <c r="HT165" s="381"/>
      <c r="HU165" s="381"/>
      <c r="HV165" s="381"/>
      <c r="HW165" s="381"/>
      <c r="HX165" s="381"/>
      <c r="HY165" s="381"/>
      <c r="HZ165" s="381"/>
      <c r="IA165" s="381"/>
      <c r="IB165" s="381"/>
      <c r="IC165" s="381"/>
      <c r="ID165" s="381"/>
      <c r="IE165" s="381"/>
      <c r="IF165" s="381"/>
      <c r="IG165" s="381"/>
      <c r="IH165" s="381"/>
      <c r="II165" s="381"/>
      <c r="IJ165" s="381"/>
      <c r="IK165" s="381"/>
      <c r="IL165" s="381"/>
      <c r="IM165" s="381"/>
      <c r="IN165" s="381"/>
      <c r="IO165" s="381"/>
      <c r="IP165" s="381"/>
      <c r="IQ165" s="381"/>
      <c r="IR165" s="381"/>
      <c r="IS165" s="381"/>
      <c r="IT165" s="381"/>
      <c r="IU165" s="381"/>
      <c r="IV165" s="381"/>
      <c r="IW165" s="381"/>
      <c r="IX165" s="381"/>
      <c r="IY165" s="381"/>
      <c r="IZ165" s="381"/>
      <c r="JA165" s="381"/>
      <c r="JB165" s="381"/>
      <c r="JC165" s="381"/>
      <c r="JD165" s="381"/>
      <c r="JE165" s="381"/>
      <c r="JF165" s="381"/>
      <c r="JG165" s="381"/>
      <c r="JH165" s="381"/>
      <c r="JI165" s="381"/>
      <c r="JJ165" s="381"/>
      <c r="JK165" s="381"/>
      <c r="JL165" s="380"/>
      <c r="JM165" s="380"/>
      <c r="JN165" s="380"/>
      <c r="JO165" s="380"/>
      <c r="JP165" s="380"/>
      <c r="JQ165" s="380"/>
      <c r="JR165" s="380"/>
      <c r="JS165" s="380"/>
      <c r="JT165" s="380"/>
      <c r="JU165" s="380"/>
      <c r="JV165" s="380"/>
      <c r="JW165" s="380"/>
      <c r="JX165" s="380"/>
      <c r="JY165" s="380"/>
      <c r="JZ165" s="380"/>
      <c r="KA165" s="380"/>
      <c r="KB165" s="380"/>
      <c r="KC165" s="380"/>
      <c r="KD165" s="380"/>
      <c r="KE165" s="380"/>
      <c r="KF165" s="380"/>
      <c r="KG165" s="380"/>
    </row>
    <row r="166" spans="2:293">
      <c r="B166" s="381"/>
      <c r="C166" s="381"/>
      <c r="D166" s="381"/>
      <c r="E166" s="381"/>
      <c r="F166" s="381"/>
      <c r="G166" s="381"/>
      <c r="H166" s="381"/>
      <c r="I166" s="381"/>
      <c r="J166" s="381"/>
      <c r="K166" s="381"/>
      <c r="L166" s="381"/>
      <c r="M166" s="381"/>
      <c r="N166" s="381"/>
      <c r="O166" s="381"/>
      <c r="P166" s="381"/>
      <c r="Q166" s="381"/>
      <c r="R166" s="381"/>
      <c r="S166" s="381"/>
      <c r="T166" s="381"/>
      <c r="U166" s="381"/>
      <c r="V166" s="381"/>
      <c r="W166" s="381"/>
      <c r="X166" s="381"/>
      <c r="Y166" s="381"/>
      <c r="Z166" s="381"/>
      <c r="AA166" s="381"/>
      <c r="AB166" s="381"/>
      <c r="AC166" s="381"/>
      <c r="AD166" s="381"/>
      <c r="AE166" s="381"/>
      <c r="AF166" s="381"/>
      <c r="AG166" s="381"/>
      <c r="AH166" s="381"/>
      <c r="AI166" s="381"/>
      <c r="AJ166" s="381"/>
      <c r="AK166" s="381"/>
      <c r="AL166" s="381"/>
      <c r="AM166" s="381"/>
      <c r="AN166" s="381"/>
      <c r="AO166" s="381"/>
      <c r="AP166" s="381"/>
      <c r="AQ166" s="381"/>
      <c r="AR166" s="381"/>
      <c r="AS166" s="381"/>
      <c r="AT166" s="381"/>
      <c r="AU166" s="381"/>
      <c r="AV166" s="381"/>
      <c r="AW166" s="381"/>
      <c r="AX166" s="381"/>
      <c r="AY166" s="381"/>
      <c r="AZ166" s="381"/>
      <c r="BA166" s="381"/>
      <c r="BB166" s="381"/>
      <c r="BC166" s="381"/>
      <c r="BD166" s="381"/>
      <c r="BE166" s="381"/>
      <c r="BF166" s="381"/>
      <c r="BG166" s="381"/>
      <c r="BH166" s="381"/>
      <c r="BI166" s="381"/>
      <c r="BJ166" s="381"/>
      <c r="BK166" s="381"/>
      <c r="BL166" s="381"/>
      <c r="BM166" s="381"/>
      <c r="BN166" s="381"/>
      <c r="BO166" s="381"/>
      <c r="BP166" s="381"/>
      <c r="BQ166" s="381"/>
      <c r="BR166" s="381"/>
      <c r="BS166" s="381"/>
      <c r="BT166" s="381"/>
      <c r="BU166" s="381"/>
      <c r="BV166" s="381"/>
      <c r="BW166" s="381"/>
      <c r="BX166" s="381"/>
      <c r="BY166" s="381"/>
      <c r="BZ166" s="381"/>
      <c r="CA166" s="381"/>
      <c r="CB166" s="381"/>
      <c r="CC166" s="381"/>
      <c r="CD166" s="381"/>
      <c r="CE166" s="381"/>
      <c r="CF166" s="381"/>
      <c r="CG166" s="381"/>
      <c r="CH166" s="381"/>
      <c r="CI166" s="381"/>
      <c r="CJ166" s="381"/>
      <c r="CK166" s="381"/>
      <c r="CL166" s="381"/>
      <c r="CM166" s="381"/>
      <c r="CN166" s="381"/>
      <c r="CO166" s="381"/>
      <c r="CP166" s="381"/>
      <c r="CQ166" s="381"/>
      <c r="CR166" s="381"/>
      <c r="CS166" s="381"/>
      <c r="CT166" s="381"/>
      <c r="CU166" s="381"/>
      <c r="CV166" s="381"/>
      <c r="CW166" s="381"/>
      <c r="CX166" s="381"/>
      <c r="CY166" s="381"/>
      <c r="CZ166" s="381"/>
      <c r="DA166" s="381"/>
      <c r="DB166" s="381"/>
      <c r="DC166" s="381"/>
      <c r="DD166" s="381"/>
      <c r="DE166" s="381"/>
      <c r="DF166" s="381"/>
      <c r="DG166" s="381"/>
      <c r="DH166" s="381"/>
      <c r="DI166" s="381"/>
      <c r="DJ166" s="381"/>
      <c r="DK166" s="381"/>
      <c r="DL166" s="381"/>
      <c r="DM166" s="381"/>
      <c r="DN166" s="381"/>
      <c r="DO166" s="381"/>
      <c r="DP166" s="381"/>
      <c r="DQ166" s="381"/>
      <c r="DR166" s="381"/>
      <c r="DS166" s="381"/>
      <c r="DT166" s="381"/>
      <c r="DU166" s="381"/>
      <c r="DV166" s="381"/>
      <c r="DW166" s="381"/>
      <c r="DX166" s="381"/>
      <c r="DY166" s="381"/>
      <c r="DZ166" s="381"/>
      <c r="EA166" s="381"/>
      <c r="EB166" s="381"/>
      <c r="EC166" s="381"/>
      <c r="ED166" s="381"/>
      <c r="EE166" s="381"/>
      <c r="EF166" s="381"/>
      <c r="EG166" s="381"/>
      <c r="EH166" s="381"/>
      <c r="EI166" s="381"/>
      <c r="EJ166" s="381"/>
      <c r="EK166" s="381"/>
      <c r="EL166" s="381"/>
      <c r="EM166" s="381"/>
      <c r="EN166" s="381"/>
      <c r="EO166" s="381"/>
      <c r="EP166" s="381"/>
      <c r="EQ166" s="381"/>
      <c r="ER166" s="381"/>
      <c r="ES166" s="381"/>
      <c r="ET166" s="381"/>
      <c r="EU166" s="381"/>
      <c r="EV166" s="381"/>
      <c r="EW166" s="381"/>
      <c r="EX166" s="381"/>
      <c r="EY166" s="381"/>
      <c r="EZ166" s="381"/>
      <c r="FA166" s="381"/>
      <c r="FB166" s="381"/>
      <c r="FC166" s="381"/>
      <c r="FD166" s="381"/>
      <c r="FE166" s="381"/>
      <c r="FF166" s="381"/>
      <c r="FG166" s="381"/>
      <c r="FH166" s="381"/>
      <c r="FI166" s="381"/>
      <c r="FJ166" s="381"/>
      <c r="FK166" s="381"/>
      <c r="FL166" s="381"/>
      <c r="FM166" s="381"/>
      <c r="FN166" s="381"/>
      <c r="FO166" s="381"/>
      <c r="FP166" s="381"/>
      <c r="FQ166" s="381"/>
      <c r="FR166" s="381"/>
      <c r="FS166" s="381"/>
      <c r="FT166" s="381"/>
      <c r="FU166" s="381"/>
      <c r="FV166" s="381"/>
      <c r="FW166" s="381"/>
      <c r="FX166" s="381"/>
      <c r="FY166" s="381"/>
      <c r="FZ166" s="381"/>
      <c r="GA166" s="381"/>
      <c r="GB166" s="381"/>
      <c r="GC166" s="381"/>
      <c r="GD166" s="381"/>
      <c r="GE166" s="381"/>
      <c r="GF166" s="381"/>
      <c r="GG166" s="381"/>
      <c r="GH166" s="381"/>
      <c r="GI166" s="381"/>
      <c r="GJ166" s="381"/>
      <c r="GK166" s="381"/>
      <c r="GL166" s="381"/>
      <c r="GM166" s="381"/>
      <c r="GN166" s="381"/>
      <c r="GO166" s="381"/>
      <c r="GP166" s="381"/>
      <c r="GQ166" s="381"/>
      <c r="GR166" s="381"/>
      <c r="GS166" s="381"/>
      <c r="GT166" s="381"/>
      <c r="GU166" s="381"/>
      <c r="GV166" s="381"/>
      <c r="GW166" s="381"/>
      <c r="GX166" s="381"/>
      <c r="GY166" s="381"/>
      <c r="GZ166" s="381"/>
      <c r="HA166" s="381"/>
      <c r="HB166" s="381"/>
      <c r="HC166" s="381"/>
      <c r="HD166" s="381"/>
      <c r="HE166" s="381"/>
      <c r="HF166" s="381"/>
      <c r="HG166" s="381"/>
      <c r="HH166" s="381"/>
      <c r="HI166" s="381"/>
      <c r="HJ166" s="381"/>
      <c r="HK166" s="381"/>
      <c r="HL166" s="381"/>
      <c r="HM166" s="381"/>
      <c r="HN166" s="381"/>
      <c r="HO166" s="381"/>
      <c r="HP166" s="381"/>
      <c r="HQ166" s="381"/>
      <c r="HR166" s="381"/>
      <c r="HS166" s="381"/>
      <c r="HT166" s="381"/>
      <c r="HU166" s="381"/>
      <c r="HV166" s="381"/>
      <c r="HW166" s="381"/>
      <c r="HX166" s="381"/>
      <c r="HY166" s="381"/>
      <c r="HZ166" s="381"/>
      <c r="IA166" s="381"/>
      <c r="IB166" s="381"/>
      <c r="IC166" s="381"/>
      <c r="ID166" s="381"/>
      <c r="IE166" s="381"/>
      <c r="IF166" s="381"/>
      <c r="IG166" s="381"/>
      <c r="IH166" s="381"/>
      <c r="II166" s="381"/>
      <c r="IJ166" s="381"/>
      <c r="IK166" s="381"/>
      <c r="IL166" s="381"/>
      <c r="IM166" s="381"/>
      <c r="IN166" s="381"/>
      <c r="IO166" s="381"/>
      <c r="IP166" s="381"/>
      <c r="IQ166" s="381"/>
      <c r="IR166" s="381"/>
      <c r="IS166" s="381"/>
      <c r="IT166" s="381"/>
      <c r="IU166" s="381"/>
      <c r="IV166" s="381"/>
      <c r="IW166" s="381"/>
      <c r="IX166" s="381"/>
      <c r="IY166" s="381"/>
      <c r="IZ166" s="381"/>
      <c r="JA166" s="381"/>
      <c r="JB166" s="381"/>
      <c r="JC166" s="381"/>
      <c r="JD166" s="381"/>
      <c r="JE166" s="381"/>
      <c r="JF166" s="381"/>
      <c r="JG166" s="381"/>
      <c r="JH166" s="381"/>
      <c r="JI166" s="381"/>
      <c r="JJ166" s="381"/>
      <c r="JK166" s="381"/>
      <c r="JL166" s="380"/>
      <c r="JM166" s="380"/>
      <c r="JN166" s="380"/>
      <c r="JO166" s="380"/>
      <c r="JP166" s="380"/>
      <c r="JQ166" s="380"/>
      <c r="JR166" s="380"/>
      <c r="JS166" s="380"/>
      <c r="JT166" s="380"/>
      <c r="JU166" s="380"/>
      <c r="JV166" s="380"/>
      <c r="JW166" s="380"/>
      <c r="JX166" s="380"/>
      <c r="JY166" s="380"/>
      <c r="JZ166" s="380"/>
      <c r="KA166" s="380"/>
      <c r="KB166" s="380"/>
      <c r="KC166" s="380"/>
      <c r="KD166" s="380"/>
      <c r="KE166" s="380"/>
      <c r="KF166" s="380"/>
      <c r="KG166" s="380"/>
    </row>
    <row r="167" spans="2:293">
      <c r="B167" s="381"/>
      <c r="C167" s="381"/>
      <c r="D167" s="381"/>
      <c r="E167" s="381"/>
      <c r="F167" s="381"/>
      <c r="G167" s="381"/>
      <c r="H167" s="381"/>
      <c r="I167" s="381"/>
      <c r="J167" s="381"/>
      <c r="K167" s="381"/>
      <c r="L167" s="381"/>
      <c r="M167" s="381"/>
      <c r="N167" s="381"/>
      <c r="O167" s="381"/>
      <c r="P167" s="381"/>
      <c r="Q167" s="381"/>
      <c r="R167" s="381"/>
      <c r="S167" s="381"/>
      <c r="T167" s="381"/>
      <c r="U167" s="381"/>
      <c r="V167" s="381"/>
      <c r="W167" s="381"/>
      <c r="X167" s="381"/>
      <c r="Y167" s="381"/>
      <c r="Z167" s="381"/>
      <c r="AA167" s="381"/>
      <c r="AB167" s="381"/>
      <c r="AC167" s="381"/>
      <c r="AD167" s="381"/>
      <c r="AE167" s="381"/>
      <c r="AF167" s="381"/>
      <c r="AG167" s="381"/>
      <c r="AH167" s="381"/>
      <c r="AI167" s="381"/>
      <c r="AJ167" s="381"/>
      <c r="AK167" s="381"/>
      <c r="AL167" s="381"/>
      <c r="AM167" s="381"/>
      <c r="AN167" s="381"/>
      <c r="AO167" s="381"/>
      <c r="AP167" s="381"/>
      <c r="AQ167" s="381"/>
      <c r="AR167" s="381"/>
      <c r="AS167" s="381"/>
      <c r="AT167" s="381"/>
      <c r="AU167" s="381"/>
      <c r="AV167" s="381"/>
      <c r="AW167" s="381"/>
      <c r="AX167" s="381"/>
      <c r="AY167" s="381"/>
      <c r="AZ167" s="381"/>
      <c r="BA167" s="381"/>
      <c r="BB167" s="381"/>
      <c r="BC167" s="381"/>
      <c r="BD167" s="381"/>
      <c r="BE167" s="381"/>
      <c r="BF167" s="381"/>
      <c r="BG167" s="381"/>
      <c r="BH167" s="381"/>
      <c r="BI167" s="381"/>
      <c r="BJ167" s="381"/>
      <c r="BK167" s="381"/>
      <c r="BL167" s="381"/>
      <c r="BM167" s="381"/>
      <c r="BN167" s="381"/>
      <c r="BO167" s="381"/>
      <c r="BP167" s="381"/>
      <c r="BQ167" s="381"/>
      <c r="BR167" s="381"/>
      <c r="BS167" s="381"/>
      <c r="BT167" s="381"/>
      <c r="BU167" s="381"/>
      <c r="BV167" s="381"/>
      <c r="BW167" s="381"/>
      <c r="BX167" s="381"/>
      <c r="BY167" s="381"/>
      <c r="BZ167" s="381"/>
      <c r="CA167" s="381"/>
      <c r="CB167" s="381"/>
      <c r="CC167" s="381"/>
      <c r="CD167" s="381"/>
      <c r="CE167" s="381"/>
      <c r="CF167" s="381"/>
      <c r="CG167" s="381"/>
      <c r="CH167" s="381"/>
      <c r="CI167" s="381"/>
      <c r="CJ167" s="381"/>
      <c r="CK167" s="381"/>
      <c r="CL167" s="381"/>
      <c r="CM167" s="381"/>
      <c r="CN167" s="381"/>
      <c r="CO167" s="381"/>
      <c r="CP167" s="381"/>
      <c r="CQ167" s="381"/>
      <c r="CR167" s="381"/>
      <c r="CS167" s="381"/>
      <c r="CT167" s="381"/>
      <c r="CU167" s="381"/>
      <c r="CV167" s="381"/>
      <c r="CW167" s="381"/>
      <c r="CX167" s="381"/>
      <c r="CY167" s="381"/>
      <c r="CZ167" s="381"/>
      <c r="DA167" s="381"/>
      <c r="DB167" s="381"/>
      <c r="DC167" s="381"/>
      <c r="DD167" s="381"/>
      <c r="DE167" s="381"/>
      <c r="DF167" s="381"/>
      <c r="DG167" s="381"/>
      <c r="DH167" s="381"/>
      <c r="DI167" s="381"/>
      <c r="DJ167" s="381"/>
      <c r="DK167" s="381"/>
      <c r="DL167" s="381"/>
      <c r="DM167" s="381"/>
      <c r="DN167" s="381"/>
      <c r="DO167" s="381"/>
      <c r="DP167" s="381"/>
      <c r="DQ167" s="381"/>
      <c r="DR167" s="381"/>
      <c r="DS167" s="381"/>
      <c r="DT167" s="381"/>
      <c r="DU167" s="381"/>
      <c r="DV167" s="381"/>
      <c r="DW167" s="381"/>
      <c r="DX167" s="381"/>
      <c r="DY167" s="381"/>
      <c r="DZ167" s="381"/>
      <c r="EA167" s="381"/>
      <c r="EB167" s="381"/>
      <c r="EC167" s="381"/>
      <c r="ED167" s="381"/>
      <c r="EE167" s="381"/>
      <c r="EF167" s="381"/>
      <c r="EG167" s="381"/>
      <c r="EH167" s="381"/>
      <c r="EI167" s="381"/>
      <c r="EJ167" s="381"/>
      <c r="EK167" s="381"/>
      <c r="EL167" s="381"/>
      <c r="EM167" s="381"/>
      <c r="EN167" s="381"/>
      <c r="EO167" s="381"/>
      <c r="EP167" s="381"/>
      <c r="EQ167" s="381"/>
      <c r="ER167" s="381"/>
      <c r="ES167" s="381"/>
      <c r="ET167" s="381"/>
      <c r="EU167" s="381"/>
      <c r="EV167" s="381"/>
      <c r="EW167" s="381"/>
      <c r="EX167" s="381"/>
      <c r="EY167" s="381"/>
      <c r="EZ167" s="381"/>
      <c r="FA167" s="381"/>
      <c r="FB167" s="381"/>
      <c r="FC167" s="381"/>
      <c r="FD167" s="381"/>
      <c r="FE167" s="381"/>
      <c r="FF167" s="381"/>
      <c r="FG167" s="381"/>
      <c r="FH167" s="381"/>
      <c r="FI167" s="381"/>
      <c r="FJ167" s="381"/>
      <c r="FK167" s="381"/>
      <c r="FL167" s="381"/>
      <c r="FM167" s="381"/>
      <c r="FN167" s="381"/>
      <c r="FO167" s="381"/>
      <c r="FP167" s="381"/>
      <c r="FQ167" s="381"/>
      <c r="FR167" s="381"/>
      <c r="FS167" s="381"/>
      <c r="FT167" s="381"/>
      <c r="FU167" s="381"/>
      <c r="FV167" s="381"/>
      <c r="FW167" s="381"/>
      <c r="FX167" s="381"/>
      <c r="FY167" s="381"/>
      <c r="FZ167" s="381"/>
      <c r="GA167" s="381"/>
      <c r="GB167" s="381"/>
      <c r="GC167" s="381"/>
      <c r="GD167" s="381"/>
      <c r="GE167" s="381"/>
      <c r="GF167" s="381"/>
      <c r="GG167" s="381"/>
      <c r="GH167" s="381"/>
      <c r="GI167" s="381"/>
      <c r="GJ167" s="381"/>
      <c r="GK167" s="381"/>
      <c r="GL167" s="381"/>
      <c r="GM167" s="381"/>
      <c r="GN167" s="381"/>
      <c r="GO167" s="381"/>
      <c r="GP167" s="381"/>
      <c r="GQ167" s="381"/>
      <c r="GR167" s="381"/>
      <c r="GS167" s="381"/>
      <c r="GT167" s="381"/>
      <c r="GU167" s="381"/>
      <c r="GV167" s="381"/>
      <c r="GW167" s="381"/>
      <c r="GX167" s="381"/>
      <c r="GY167" s="381"/>
      <c r="GZ167" s="381"/>
      <c r="HA167" s="381"/>
      <c r="HB167" s="381"/>
      <c r="HC167" s="381"/>
      <c r="HD167" s="381"/>
      <c r="HE167" s="381"/>
      <c r="HF167" s="381"/>
      <c r="HG167" s="381"/>
      <c r="HH167" s="381"/>
      <c r="HI167" s="381"/>
      <c r="HJ167" s="381"/>
      <c r="HK167" s="381"/>
      <c r="HL167" s="381"/>
      <c r="HM167" s="381"/>
      <c r="HN167" s="381"/>
      <c r="HO167" s="381"/>
      <c r="HP167" s="381"/>
      <c r="HQ167" s="381"/>
      <c r="HR167" s="381"/>
      <c r="HS167" s="381"/>
      <c r="HT167" s="381"/>
      <c r="HU167" s="381"/>
      <c r="HV167" s="381"/>
      <c r="HW167" s="381"/>
      <c r="HX167" s="381"/>
      <c r="HY167" s="381"/>
      <c r="HZ167" s="381"/>
      <c r="IA167" s="381"/>
      <c r="IB167" s="381"/>
      <c r="IC167" s="381"/>
      <c r="ID167" s="381"/>
      <c r="IE167" s="381"/>
      <c r="IF167" s="381"/>
      <c r="IG167" s="381"/>
      <c r="IH167" s="381"/>
      <c r="II167" s="381"/>
      <c r="IJ167" s="381"/>
      <c r="IK167" s="381"/>
      <c r="IL167" s="381"/>
      <c r="IM167" s="381"/>
      <c r="IN167" s="381"/>
      <c r="IO167" s="381"/>
      <c r="IP167" s="381"/>
      <c r="IQ167" s="381"/>
      <c r="IR167" s="381"/>
      <c r="IS167" s="381"/>
      <c r="IT167" s="381"/>
      <c r="IU167" s="381"/>
      <c r="IV167" s="381"/>
      <c r="IW167" s="381"/>
      <c r="IX167" s="381"/>
      <c r="IY167" s="381"/>
      <c r="IZ167" s="381"/>
      <c r="JA167" s="381"/>
      <c r="JB167" s="381"/>
      <c r="JC167" s="381"/>
      <c r="JD167" s="381"/>
      <c r="JE167" s="381"/>
      <c r="JF167" s="381"/>
      <c r="JG167" s="381"/>
      <c r="JH167" s="381"/>
      <c r="JI167" s="381"/>
      <c r="JJ167" s="381"/>
      <c r="JK167" s="381"/>
      <c r="JL167" s="380"/>
      <c r="JM167" s="380"/>
      <c r="JN167" s="380"/>
      <c r="JO167" s="380"/>
      <c r="JP167" s="380"/>
      <c r="JQ167" s="380"/>
      <c r="JR167" s="380"/>
      <c r="JS167" s="380"/>
      <c r="JT167" s="380"/>
      <c r="JU167" s="380"/>
      <c r="JV167" s="380"/>
      <c r="JW167" s="380"/>
      <c r="JX167" s="380"/>
      <c r="JY167" s="380"/>
      <c r="JZ167" s="380"/>
      <c r="KA167" s="380"/>
      <c r="KB167" s="380"/>
      <c r="KC167" s="380"/>
      <c r="KD167" s="380"/>
      <c r="KE167" s="380"/>
      <c r="KF167" s="380"/>
      <c r="KG167" s="380"/>
    </row>
    <row r="168" spans="2:293">
      <c r="B168" s="381"/>
      <c r="C168" s="381"/>
      <c r="D168" s="381"/>
      <c r="E168" s="381"/>
      <c r="F168" s="381"/>
      <c r="G168" s="381"/>
      <c r="H168" s="381"/>
      <c r="I168" s="381"/>
      <c r="J168" s="381"/>
      <c r="K168" s="381"/>
      <c r="L168" s="381"/>
      <c r="M168" s="381"/>
      <c r="N168" s="381"/>
      <c r="O168" s="381"/>
      <c r="P168" s="381"/>
      <c r="Q168" s="381"/>
      <c r="R168" s="381"/>
      <c r="S168" s="381"/>
      <c r="T168" s="381"/>
      <c r="U168" s="381"/>
      <c r="V168" s="381"/>
      <c r="W168" s="381"/>
      <c r="X168" s="381"/>
      <c r="Y168" s="381"/>
      <c r="Z168" s="381"/>
      <c r="AA168" s="381"/>
      <c r="AB168" s="381"/>
      <c r="AC168" s="381"/>
      <c r="AD168" s="381"/>
      <c r="AE168" s="381"/>
      <c r="AF168" s="381"/>
      <c r="AG168" s="381"/>
      <c r="AH168" s="381"/>
      <c r="AI168" s="381"/>
      <c r="AJ168" s="381"/>
      <c r="AK168" s="381"/>
      <c r="AL168" s="381"/>
      <c r="AM168" s="381"/>
      <c r="AN168" s="381"/>
      <c r="AO168" s="381"/>
      <c r="AP168" s="381"/>
      <c r="AQ168" s="381"/>
      <c r="AR168" s="381"/>
      <c r="AS168" s="381"/>
      <c r="AT168" s="381"/>
      <c r="AU168" s="381"/>
      <c r="AV168" s="381"/>
      <c r="AW168" s="381"/>
      <c r="AX168" s="381"/>
      <c r="AY168" s="381"/>
      <c r="AZ168" s="381"/>
      <c r="BA168" s="381"/>
      <c r="BB168" s="381"/>
      <c r="BC168" s="381"/>
      <c r="BD168" s="381"/>
      <c r="BE168" s="381"/>
      <c r="BF168" s="381"/>
      <c r="BG168" s="381"/>
      <c r="BH168" s="381"/>
      <c r="BI168" s="381"/>
      <c r="BJ168" s="381"/>
      <c r="BK168" s="381"/>
      <c r="BL168" s="381"/>
      <c r="BM168" s="381"/>
      <c r="BN168" s="381"/>
      <c r="BO168" s="381"/>
      <c r="BP168" s="381"/>
      <c r="BQ168" s="381"/>
      <c r="BR168" s="381"/>
      <c r="BS168" s="381"/>
      <c r="BT168" s="381"/>
      <c r="BU168" s="381"/>
      <c r="BV168" s="381"/>
      <c r="BW168" s="381"/>
      <c r="BX168" s="381"/>
      <c r="BY168" s="381"/>
      <c r="BZ168" s="381"/>
      <c r="CA168" s="381"/>
      <c r="CB168" s="381"/>
      <c r="CC168" s="381"/>
      <c r="CD168" s="381"/>
      <c r="CE168" s="381"/>
      <c r="CF168" s="381"/>
      <c r="CG168" s="381"/>
      <c r="CH168" s="381"/>
      <c r="CI168" s="381"/>
      <c r="CJ168" s="381"/>
      <c r="CK168" s="381"/>
      <c r="CL168" s="381"/>
      <c r="CM168" s="381"/>
      <c r="CN168" s="381"/>
      <c r="CO168" s="381"/>
      <c r="CP168" s="381"/>
      <c r="CQ168" s="381"/>
      <c r="CR168" s="381"/>
      <c r="CS168" s="381"/>
      <c r="CT168" s="381"/>
      <c r="CU168" s="381"/>
      <c r="CV168" s="381"/>
      <c r="CW168" s="381"/>
      <c r="CX168" s="381"/>
      <c r="CY168" s="381"/>
      <c r="CZ168" s="381"/>
      <c r="DA168" s="381"/>
      <c r="DB168" s="381"/>
      <c r="DC168" s="381"/>
      <c r="DD168" s="381"/>
      <c r="DE168" s="381"/>
      <c r="DF168" s="381"/>
      <c r="DG168" s="381"/>
      <c r="DH168" s="381"/>
      <c r="DI168" s="381"/>
      <c r="DJ168" s="381"/>
      <c r="DK168" s="381"/>
      <c r="DL168" s="381"/>
      <c r="DM168" s="381"/>
      <c r="DN168" s="381"/>
      <c r="DO168" s="381"/>
      <c r="DP168" s="381"/>
      <c r="DQ168" s="381"/>
      <c r="DR168" s="381"/>
      <c r="DS168" s="381"/>
      <c r="DT168" s="381"/>
      <c r="DU168" s="381"/>
      <c r="DV168" s="381"/>
      <c r="DW168" s="381"/>
      <c r="DX168" s="381"/>
      <c r="DY168" s="381"/>
      <c r="DZ168" s="381"/>
      <c r="EA168" s="381"/>
      <c r="EB168" s="381"/>
      <c r="EC168" s="381"/>
      <c r="ED168" s="381"/>
      <c r="EE168" s="381"/>
      <c r="EF168" s="381"/>
      <c r="EG168" s="381"/>
      <c r="EH168" s="381"/>
      <c r="EI168" s="381"/>
      <c r="EJ168" s="381"/>
      <c r="EK168" s="381"/>
      <c r="EL168" s="381"/>
      <c r="EM168" s="381"/>
      <c r="EN168" s="381"/>
      <c r="EO168" s="381"/>
      <c r="EP168" s="381"/>
      <c r="EQ168" s="381"/>
      <c r="ER168" s="381"/>
      <c r="ES168" s="381"/>
      <c r="ET168" s="381"/>
      <c r="EU168" s="381"/>
      <c r="EV168" s="381"/>
      <c r="EW168" s="381"/>
      <c r="EX168" s="381"/>
      <c r="EY168" s="381"/>
      <c r="EZ168" s="381"/>
      <c r="FA168" s="381"/>
      <c r="FB168" s="381"/>
      <c r="FC168" s="381"/>
      <c r="FD168" s="381"/>
      <c r="FE168" s="381"/>
      <c r="FF168" s="381"/>
      <c r="FG168" s="381"/>
      <c r="FH168" s="381"/>
      <c r="FI168" s="381"/>
      <c r="FJ168" s="381"/>
      <c r="FK168" s="381"/>
      <c r="FL168" s="381"/>
      <c r="FM168" s="381"/>
      <c r="FN168" s="381"/>
      <c r="FO168" s="381"/>
      <c r="FP168" s="381"/>
      <c r="FQ168" s="381"/>
      <c r="FR168" s="381"/>
      <c r="FS168" s="381"/>
      <c r="FT168" s="381"/>
      <c r="FU168" s="381"/>
      <c r="FV168" s="381"/>
      <c r="FW168" s="381"/>
      <c r="FX168" s="381"/>
      <c r="FY168" s="381"/>
      <c r="FZ168" s="381"/>
      <c r="GA168" s="381"/>
      <c r="GB168" s="381"/>
      <c r="GC168" s="381"/>
      <c r="GD168" s="381"/>
      <c r="GE168" s="381"/>
      <c r="GF168" s="381"/>
      <c r="GG168" s="381"/>
      <c r="GH168" s="381"/>
      <c r="GI168" s="381"/>
      <c r="GJ168" s="381"/>
      <c r="GK168" s="381"/>
      <c r="GL168" s="381"/>
      <c r="GM168" s="381"/>
      <c r="GN168" s="381"/>
      <c r="GO168" s="381"/>
      <c r="GP168" s="381"/>
      <c r="GQ168" s="381"/>
      <c r="GR168" s="381"/>
      <c r="GS168" s="381"/>
      <c r="GT168" s="381"/>
      <c r="GU168" s="381"/>
      <c r="GV168" s="381"/>
      <c r="GW168" s="381"/>
      <c r="GX168" s="381"/>
      <c r="GY168" s="381"/>
      <c r="GZ168" s="381"/>
      <c r="HA168" s="381"/>
      <c r="HB168" s="381"/>
      <c r="HC168" s="381"/>
      <c r="HD168" s="381"/>
      <c r="HE168" s="381"/>
      <c r="HF168" s="381"/>
      <c r="HG168" s="381"/>
      <c r="HH168" s="381"/>
      <c r="HI168" s="381"/>
      <c r="HJ168" s="381"/>
      <c r="HK168" s="381"/>
      <c r="HL168" s="381"/>
      <c r="HM168" s="381"/>
      <c r="HN168" s="381"/>
      <c r="HO168" s="381"/>
      <c r="HP168" s="381"/>
      <c r="HQ168" s="381"/>
      <c r="HR168" s="381"/>
      <c r="HS168" s="381"/>
      <c r="HT168" s="381"/>
      <c r="HU168" s="381"/>
      <c r="HV168" s="381"/>
      <c r="HW168" s="381"/>
      <c r="HX168" s="381"/>
      <c r="HY168" s="381"/>
      <c r="HZ168" s="381"/>
      <c r="IA168" s="381"/>
      <c r="IB168" s="381"/>
      <c r="IC168" s="381"/>
      <c r="ID168" s="381"/>
      <c r="IE168" s="381"/>
      <c r="IF168" s="381"/>
      <c r="IG168" s="381"/>
      <c r="IH168" s="381"/>
      <c r="II168" s="381"/>
      <c r="IJ168" s="381"/>
      <c r="IK168" s="381"/>
      <c r="IL168" s="381"/>
      <c r="IM168" s="381"/>
      <c r="IN168" s="381"/>
      <c r="IO168" s="381"/>
      <c r="IP168" s="381"/>
      <c r="IQ168" s="381"/>
      <c r="IR168" s="381"/>
      <c r="IS168" s="381"/>
      <c r="IT168" s="381"/>
      <c r="IU168" s="381"/>
      <c r="IV168" s="381"/>
      <c r="IW168" s="381"/>
      <c r="IX168" s="381"/>
      <c r="IY168" s="381"/>
      <c r="IZ168" s="381"/>
      <c r="JA168" s="381"/>
      <c r="JB168" s="381"/>
      <c r="JC168" s="381"/>
      <c r="JD168" s="381"/>
      <c r="JE168" s="381"/>
      <c r="JF168" s="381"/>
      <c r="JG168" s="381"/>
      <c r="JH168" s="381"/>
      <c r="JI168" s="381"/>
      <c r="JJ168" s="381"/>
      <c r="JK168" s="381"/>
      <c r="JL168" s="380"/>
      <c r="JM168" s="380"/>
      <c r="JN168" s="380"/>
      <c r="JO168" s="380"/>
      <c r="JP168" s="380"/>
      <c r="JQ168" s="380"/>
      <c r="JR168" s="380"/>
      <c r="JS168" s="380"/>
      <c r="JT168" s="380"/>
      <c r="JU168" s="380"/>
      <c r="JV168" s="380"/>
      <c r="JW168" s="380"/>
      <c r="JX168" s="380"/>
      <c r="JY168" s="380"/>
      <c r="JZ168" s="380"/>
      <c r="KA168" s="380"/>
      <c r="KB168" s="380"/>
      <c r="KC168" s="380"/>
      <c r="KD168" s="380"/>
      <c r="KE168" s="380"/>
      <c r="KF168" s="380"/>
      <c r="KG168" s="380"/>
    </row>
    <row r="169" spans="2:293">
      <c r="B169" s="381"/>
      <c r="C169" s="381"/>
      <c r="D169" s="381"/>
      <c r="E169" s="381"/>
      <c r="F169" s="381"/>
      <c r="G169" s="381"/>
      <c r="H169" s="381"/>
      <c r="I169" s="381"/>
      <c r="J169" s="381"/>
      <c r="K169" s="381"/>
      <c r="L169" s="381"/>
      <c r="M169" s="381"/>
      <c r="N169" s="381"/>
      <c r="O169" s="381"/>
      <c r="P169" s="381"/>
      <c r="Q169" s="381"/>
      <c r="R169" s="381"/>
      <c r="S169" s="381"/>
      <c r="T169" s="381"/>
      <c r="U169" s="381"/>
      <c r="V169" s="381"/>
      <c r="W169" s="381"/>
      <c r="X169" s="381"/>
      <c r="Y169" s="381"/>
      <c r="Z169" s="381"/>
      <c r="AA169" s="381"/>
      <c r="AB169" s="381"/>
      <c r="AC169" s="381"/>
      <c r="AD169" s="381"/>
      <c r="AE169" s="381"/>
      <c r="AF169" s="381"/>
      <c r="AG169" s="381"/>
      <c r="AH169" s="381"/>
      <c r="AI169" s="381"/>
      <c r="AJ169" s="381"/>
      <c r="AK169" s="381"/>
      <c r="AL169" s="381"/>
      <c r="AM169" s="381"/>
      <c r="AN169" s="381"/>
      <c r="AO169" s="381"/>
      <c r="AP169" s="381"/>
      <c r="AQ169" s="381"/>
      <c r="AR169" s="381"/>
      <c r="AS169" s="381"/>
      <c r="AT169" s="381"/>
      <c r="AU169" s="381"/>
      <c r="AV169" s="381"/>
      <c r="AW169" s="381"/>
      <c r="AX169" s="381"/>
      <c r="AY169" s="381"/>
      <c r="AZ169" s="381"/>
      <c r="BA169" s="381"/>
      <c r="BB169" s="381"/>
      <c r="BC169" s="381"/>
      <c r="BD169" s="381"/>
      <c r="BE169" s="381"/>
      <c r="BF169" s="381"/>
      <c r="BG169" s="381"/>
      <c r="BH169" s="381"/>
      <c r="BI169" s="381"/>
      <c r="BJ169" s="381"/>
      <c r="BK169" s="381"/>
      <c r="BL169" s="381"/>
      <c r="BM169" s="381"/>
      <c r="BN169" s="381"/>
      <c r="BO169" s="381"/>
      <c r="BP169" s="381"/>
      <c r="BQ169" s="381"/>
      <c r="BR169" s="381"/>
      <c r="BS169" s="381"/>
      <c r="BT169" s="381"/>
      <c r="BU169" s="381"/>
      <c r="BV169" s="381"/>
      <c r="BW169" s="381"/>
      <c r="BX169" s="381"/>
      <c r="BY169" s="381"/>
      <c r="BZ169" s="381"/>
      <c r="CA169" s="381"/>
      <c r="CB169" s="381"/>
      <c r="CC169" s="381"/>
      <c r="CD169" s="381"/>
      <c r="CE169" s="381"/>
      <c r="CF169" s="381"/>
      <c r="CG169" s="381"/>
      <c r="CH169" s="381"/>
      <c r="CI169" s="381"/>
      <c r="CJ169" s="381"/>
      <c r="CK169" s="381"/>
      <c r="CL169" s="381"/>
      <c r="CM169" s="381"/>
      <c r="CN169" s="381"/>
      <c r="CO169" s="381"/>
      <c r="CP169" s="381"/>
      <c r="CQ169" s="381"/>
      <c r="CR169" s="381"/>
      <c r="CS169" s="381"/>
      <c r="CT169" s="381"/>
      <c r="CU169" s="381"/>
      <c r="CV169" s="381"/>
      <c r="CW169" s="381"/>
      <c r="CX169" s="381"/>
      <c r="CY169" s="381"/>
      <c r="CZ169" s="381"/>
      <c r="DA169" s="381"/>
      <c r="DB169" s="381"/>
      <c r="DC169" s="381"/>
      <c r="DD169" s="381"/>
      <c r="DE169" s="381"/>
      <c r="DF169" s="381"/>
      <c r="DG169" s="381"/>
      <c r="DH169" s="381"/>
      <c r="DI169" s="381"/>
      <c r="DJ169" s="381"/>
      <c r="DK169" s="381"/>
      <c r="DL169" s="381"/>
      <c r="DM169" s="381"/>
      <c r="DN169" s="381"/>
      <c r="DO169" s="381"/>
      <c r="DP169" s="381"/>
      <c r="DQ169" s="381"/>
      <c r="DR169" s="381"/>
      <c r="DS169" s="381"/>
      <c r="DT169" s="381"/>
      <c r="DU169" s="381"/>
      <c r="DV169" s="381"/>
      <c r="DW169" s="381"/>
      <c r="DX169" s="381"/>
      <c r="DY169" s="381"/>
      <c r="DZ169" s="381"/>
      <c r="EA169" s="381"/>
      <c r="EB169" s="381"/>
      <c r="EC169" s="381"/>
      <c r="ED169" s="381"/>
      <c r="EE169" s="381"/>
      <c r="EF169" s="381"/>
      <c r="EG169" s="381"/>
      <c r="EH169" s="381"/>
      <c r="EI169" s="381"/>
      <c r="EJ169" s="381"/>
      <c r="EK169" s="381"/>
      <c r="EL169" s="381"/>
      <c r="EM169" s="381"/>
      <c r="EN169" s="381"/>
      <c r="EO169" s="381"/>
      <c r="EP169" s="381"/>
      <c r="EQ169" s="381"/>
      <c r="ER169" s="381"/>
      <c r="ES169" s="381"/>
      <c r="ET169" s="381"/>
      <c r="EU169" s="381"/>
      <c r="EV169" s="381"/>
      <c r="EW169" s="381"/>
      <c r="EX169" s="381"/>
      <c r="EY169" s="381"/>
      <c r="EZ169" s="381"/>
      <c r="FA169" s="381"/>
      <c r="FB169" s="381"/>
      <c r="FC169" s="381"/>
      <c r="FD169" s="381"/>
      <c r="FE169" s="381"/>
      <c r="FF169" s="381"/>
      <c r="FG169" s="381"/>
      <c r="FH169" s="381"/>
      <c r="FI169" s="381"/>
      <c r="FJ169" s="381"/>
      <c r="FK169" s="381"/>
      <c r="FL169" s="381"/>
      <c r="FM169" s="381"/>
      <c r="FN169" s="381"/>
      <c r="FO169" s="381"/>
      <c r="FP169" s="381"/>
      <c r="FQ169" s="381"/>
      <c r="FR169" s="381"/>
      <c r="FS169" s="381"/>
      <c r="FT169" s="381"/>
      <c r="FU169" s="381"/>
      <c r="FV169" s="381"/>
      <c r="FW169" s="381"/>
      <c r="FX169" s="381"/>
      <c r="FY169" s="381"/>
      <c r="FZ169" s="381"/>
      <c r="GA169" s="381"/>
      <c r="GB169" s="381"/>
      <c r="GC169" s="381"/>
      <c r="GD169" s="381"/>
      <c r="GE169" s="381"/>
      <c r="GF169" s="381"/>
      <c r="GG169" s="381"/>
      <c r="GH169" s="381"/>
      <c r="GI169" s="381"/>
      <c r="GJ169" s="381"/>
      <c r="GK169" s="381"/>
      <c r="GL169" s="381"/>
      <c r="GM169" s="381"/>
      <c r="GN169" s="381"/>
      <c r="GO169" s="381"/>
      <c r="GP169" s="381"/>
      <c r="GQ169" s="381"/>
      <c r="GR169" s="381"/>
      <c r="GS169" s="381"/>
      <c r="GT169" s="381"/>
      <c r="GU169" s="381"/>
      <c r="GV169" s="381"/>
      <c r="GW169" s="381"/>
      <c r="GX169" s="381"/>
      <c r="GY169" s="381"/>
      <c r="GZ169" s="381"/>
      <c r="HA169" s="381"/>
      <c r="HB169" s="381"/>
      <c r="HC169" s="381"/>
      <c r="HD169" s="381"/>
      <c r="HE169" s="381"/>
      <c r="HF169" s="381"/>
      <c r="HG169" s="381"/>
      <c r="HH169" s="381"/>
      <c r="HI169" s="381"/>
      <c r="HJ169" s="381"/>
      <c r="HK169" s="381"/>
      <c r="HL169" s="381"/>
      <c r="HM169" s="381"/>
      <c r="HN169" s="381"/>
      <c r="HO169" s="381"/>
      <c r="HP169" s="381"/>
      <c r="HQ169" s="381"/>
      <c r="HR169" s="381"/>
      <c r="HS169" s="381"/>
      <c r="HT169" s="381"/>
      <c r="HU169" s="381"/>
      <c r="HV169" s="381"/>
      <c r="HW169" s="381"/>
      <c r="HX169" s="381"/>
      <c r="HY169" s="381"/>
      <c r="HZ169" s="381"/>
      <c r="IA169" s="381"/>
      <c r="IB169" s="381"/>
      <c r="IC169" s="381"/>
      <c r="ID169" s="381"/>
      <c r="IE169" s="381"/>
      <c r="IF169" s="381"/>
      <c r="IG169" s="381"/>
      <c r="IH169" s="381"/>
      <c r="II169" s="381"/>
      <c r="IJ169" s="381"/>
      <c r="IK169" s="381"/>
      <c r="IL169" s="381"/>
      <c r="IM169" s="381"/>
      <c r="IN169" s="381"/>
      <c r="IO169" s="381"/>
      <c r="IP169" s="381"/>
      <c r="IQ169" s="381"/>
      <c r="IR169" s="381"/>
      <c r="IS169" s="381"/>
      <c r="IT169" s="381"/>
      <c r="IU169" s="381"/>
      <c r="IV169" s="381"/>
      <c r="IW169" s="381"/>
      <c r="IX169" s="381"/>
      <c r="IY169" s="381"/>
      <c r="IZ169" s="381"/>
      <c r="JA169" s="381"/>
      <c r="JB169" s="381"/>
      <c r="JC169" s="381"/>
      <c r="JD169" s="381"/>
      <c r="JE169" s="381"/>
      <c r="JF169" s="381"/>
      <c r="JG169" s="381"/>
      <c r="JH169" s="381"/>
      <c r="JI169" s="381"/>
      <c r="JJ169" s="381"/>
      <c r="JK169" s="381"/>
      <c r="JL169" s="380"/>
      <c r="JM169" s="380"/>
      <c r="JN169" s="380"/>
      <c r="JO169" s="380"/>
      <c r="JP169" s="380"/>
      <c r="JQ169" s="380"/>
      <c r="JR169" s="380"/>
      <c r="JS169" s="380"/>
      <c r="JT169" s="380"/>
      <c r="JU169" s="380"/>
      <c r="JV169" s="380"/>
      <c r="JW169" s="380"/>
      <c r="JX169" s="380"/>
      <c r="JY169" s="380"/>
      <c r="JZ169" s="380"/>
      <c r="KA169" s="380"/>
      <c r="KB169" s="380"/>
      <c r="KC169" s="380"/>
      <c r="KD169" s="380"/>
      <c r="KE169" s="380"/>
      <c r="KF169" s="380"/>
      <c r="KG169" s="380"/>
    </row>
    <row r="170" spans="2:293">
      <c r="B170" s="381"/>
      <c r="C170" s="381"/>
      <c r="D170" s="381"/>
      <c r="E170" s="381"/>
      <c r="F170" s="381"/>
      <c r="G170" s="381"/>
      <c r="H170" s="381"/>
      <c r="I170" s="381"/>
      <c r="J170" s="381"/>
      <c r="K170" s="381"/>
      <c r="L170" s="381"/>
      <c r="M170" s="381"/>
      <c r="N170" s="381"/>
      <c r="O170" s="381"/>
      <c r="P170" s="381"/>
      <c r="Q170" s="381"/>
      <c r="R170" s="381"/>
      <c r="S170" s="381"/>
      <c r="T170" s="381"/>
      <c r="U170" s="381"/>
      <c r="V170" s="381"/>
      <c r="W170" s="381"/>
      <c r="X170" s="381"/>
      <c r="Y170" s="381"/>
      <c r="Z170" s="381"/>
      <c r="AA170" s="381"/>
      <c r="AB170" s="381"/>
      <c r="AC170" s="381"/>
      <c r="AD170" s="381"/>
      <c r="AE170" s="381"/>
      <c r="AF170" s="381"/>
      <c r="AG170" s="381"/>
      <c r="AH170" s="381"/>
      <c r="AI170" s="381"/>
      <c r="AJ170" s="381"/>
      <c r="AK170" s="381"/>
      <c r="AL170" s="381"/>
      <c r="AM170" s="381"/>
      <c r="AN170" s="381"/>
      <c r="AO170" s="381"/>
      <c r="AP170" s="381"/>
      <c r="AQ170" s="381"/>
      <c r="AR170" s="381"/>
      <c r="AS170" s="381"/>
      <c r="AT170" s="381"/>
      <c r="AU170" s="381"/>
      <c r="AV170" s="381"/>
      <c r="AW170" s="381"/>
      <c r="AX170" s="381"/>
      <c r="AY170" s="381"/>
      <c r="AZ170" s="381"/>
      <c r="BA170" s="381"/>
      <c r="BB170" s="381"/>
      <c r="BC170" s="381"/>
      <c r="BD170" s="381"/>
      <c r="BE170" s="381"/>
      <c r="BF170" s="381"/>
      <c r="BG170" s="381"/>
      <c r="BH170" s="381"/>
      <c r="BI170" s="381"/>
      <c r="BJ170" s="381"/>
      <c r="BK170" s="381"/>
      <c r="BL170" s="381"/>
      <c r="BM170" s="381"/>
      <c r="BN170" s="381"/>
      <c r="BO170" s="381"/>
      <c r="BP170" s="381"/>
      <c r="BQ170" s="381"/>
      <c r="BR170" s="381"/>
      <c r="BS170" s="381"/>
      <c r="BT170" s="381"/>
      <c r="BU170" s="381"/>
      <c r="BV170" s="381"/>
      <c r="BW170" s="381"/>
      <c r="BX170" s="381"/>
      <c r="BY170" s="381"/>
      <c r="BZ170" s="381"/>
      <c r="CA170" s="381"/>
      <c r="CB170" s="381"/>
      <c r="CC170" s="381"/>
      <c r="CD170" s="381"/>
      <c r="CE170" s="381"/>
      <c r="CF170" s="381"/>
      <c r="CG170" s="381"/>
      <c r="CH170" s="381"/>
      <c r="CI170" s="381"/>
      <c r="CJ170" s="381"/>
      <c r="CK170" s="381"/>
      <c r="CL170" s="381"/>
      <c r="CM170" s="381"/>
      <c r="CN170" s="381"/>
      <c r="CO170" s="381"/>
      <c r="CP170" s="381"/>
      <c r="CQ170" s="381"/>
      <c r="CR170" s="381"/>
      <c r="CS170" s="381"/>
      <c r="CT170" s="381"/>
      <c r="CU170" s="381"/>
      <c r="CV170" s="381"/>
      <c r="CW170" s="381"/>
      <c r="CX170" s="381"/>
      <c r="CY170" s="381"/>
      <c r="CZ170" s="381"/>
      <c r="DA170" s="381"/>
      <c r="DB170" s="381"/>
      <c r="DC170" s="381"/>
      <c r="DD170" s="381"/>
      <c r="DE170" s="381"/>
      <c r="DF170" s="381"/>
      <c r="DG170" s="381"/>
      <c r="DH170" s="381"/>
      <c r="DI170" s="381"/>
      <c r="DJ170" s="381"/>
      <c r="DK170" s="381"/>
      <c r="DL170" s="381"/>
      <c r="DM170" s="381"/>
      <c r="DN170" s="381"/>
      <c r="DO170" s="381"/>
      <c r="DP170" s="381"/>
      <c r="DQ170" s="381"/>
      <c r="DR170" s="381"/>
      <c r="DS170" s="381"/>
      <c r="DT170" s="381"/>
      <c r="DU170" s="381"/>
      <c r="DV170" s="381"/>
      <c r="DW170" s="381"/>
      <c r="DX170" s="381"/>
      <c r="DY170" s="381"/>
      <c r="DZ170" s="381"/>
      <c r="EA170" s="381"/>
      <c r="EB170" s="381"/>
      <c r="EC170" s="381"/>
      <c r="ED170" s="381"/>
      <c r="EE170" s="381"/>
      <c r="EF170" s="381"/>
      <c r="EG170" s="381"/>
      <c r="EH170" s="381"/>
      <c r="EI170" s="381"/>
      <c r="EJ170" s="381"/>
      <c r="EK170" s="381"/>
      <c r="EL170" s="381"/>
      <c r="EM170" s="381"/>
      <c r="EN170" s="381"/>
      <c r="EO170" s="381"/>
      <c r="EP170" s="381"/>
      <c r="EQ170" s="381"/>
      <c r="ER170" s="381"/>
      <c r="ES170" s="381"/>
      <c r="ET170" s="381"/>
      <c r="EU170" s="381"/>
      <c r="EV170" s="381"/>
      <c r="EW170" s="381"/>
      <c r="EX170" s="381"/>
      <c r="EY170" s="381"/>
      <c r="EZ170" s="381"/>
      <c r="FA170" s="381"/>
      <c r="FB170" s="381"/>
      <c r="FC170" s="381"/>
      <c r="FD170" s="381"/>
      <c r="FE170" s="381"/>
      <c r="FF170" s="381"/>
      <c r="FG170" s="381"/>
      <c r="FH170" s="381"/>
      <c r="FI170" s="381"/>
      <c r="FJ170" s="381"/>
      <c r="FK170" s="381"/>
      <c r="FL170" s="381"/>
      <c r="FM170" s="381"/>
      <c r="FN170" s="381"/>
      <c r="FO170" s="381"/>
      <c r="FP170" s="381"/>
      <c r="FQ170" s="381"/>
      <c r="FR170" s="381"/>
      <c r="FS170" s="381"/>
      <c r="FT170" s="381"/>
      <c r="FU170" s="381"/>
      <c r="FV170" s="381"/>
      <c r="FW170" s="381"/>
      <c r="FX170" s="381"/>
      <c r="FY170" s="381"/>
      <c r="FZ170" s="381"/>
      <c r="GA170" s="381"/>
      <c r="GB170" s="381"/>
      <c r="GC170" s="381"/>
      <c r="GD170" s="381"/>
      <c r="GE170" s="381"/>
      <c r="GF170" s="381"/>
      <c r="GG170" s="381"/>
      <c r="GH170" s="381"/>
      <c r="GI170" s="381"/>
      <c r="GJ170" s="381"/>
      <c r="GK170" s="381"/>
      <c r="GL170" s="381"/>
      <c r="GM170" s="381"/>
      <c r="GN170" s="381"/>
      <c r="GO170" s="381"/>
      <c r="GP170" s="381"/>
      <c r="GQ170" s="381"/>
      <c r="GR170" s="381"/>
      <c r="GS170" s="381"/>
      <c r="GT170" s="381"/>
      <c r="GU170" s="381"/>
      <c r="GV170" s="381"/>
      <c r="GW170" s="381"/>
      <c r="GX170" s="381"/>
      <c r="GY170" s="381"/>
      <c r="GZ170" s="381"/>
      <c r="HA170" s="381"/>
      <c r="HB170" s="381"/>
      <c r="HC170" s="381"/>
      <c r="HD170" s="381"/>
      <c r="HE170" s="381"/>
      <c r="HF170" s="381"/>
      <c r="HG170" s="381"/>
      <c r="HH170" s="381"/>
      <c r="HI170" s="381"/>
      <c r="HJ170" s="381"/>
      <c r="HK170" s="381"/>
      <c r="HL170" s="381"/>
      <c r="HM170" s="381"/>
      <c r="HN170" s="381"/>
      <c r="HO170" s="381"/>
      <c r="HP170" s="381"/>
      <c r="HQ170" s="381"/>
      <c r="HR170" s="381"/>
      <c r="HS170" s="381"/>
      <c r="HT170" s="381"/>
      <c r="HU170" s="381"/>
      <c r="HV170" s="381"/>
      <c r="HW170" s="381"/>
      <c r="HX170" s="381"/>
      <c r="HY170" s="381"/>
      <c r="HZ170" s="381"/>
      <c r="IA170" s="381"/>
      <c r="IB170" s="381"/>
      <c r="IC170" s="381"/>
      <c r="ID170" s="381"/>
      <c r="IE170" s="381"/>
      <c r="IF170" s="381"/>
      <c r="IG170" s="381"/>
      <c r="IH170" s="381"/>
      <c r="II170" s="381"/>
      <c r="IJ170" s="381"/>
      <c r="IK170" s="381"/>
      <c r="IL170" s="381"/>
      <c r="IM170" s="381"/>
      <c r="IN170" s="381"/>
      <c r="IO170" s="381"/>
      <c r="IP170" s="381"/>
      <c r="IQ170" s="381"/>
      <c r="IR170" s="381"/>
      <c r="IS170" s="381"/>
      <c r="IT170" s="381"/>
      <c r="IU170" s="381"/>
      <c r="IV170" s="381"/>
      <c r="IW170" s="381"/>
      <c r="IX170" s="381"/>
      <c r="IY170" s="381"/>
      <c r="IZ170" s="381"/>
      <c r="JA170" s="381"/>
      <c r="JB170" s="381"/>
      <c r="JC170" s="381"/>
      <c r="JD170" s="381"/>
      <c r="JE170" s="381"/>
      <c r="JF170" s="381"/>
      <c r="JG170" s="381"/>
      <c r="JH170" s="381"/>
      <c r="JI170" s="381"/>
      <c r="JJ170" s="381"/>
      <c r="JK170" s="381"/>
      <c r="JL170" s="380"/>
      <c r="JM170" s="380"/>
      <c r="JN170" s="380"/>
      <c r="JO170" s="380"/>
      <c r="JP170" s="380"/>
      <c r="JQ170" s="380"/>
      <c r="JR170" s="380"/>
      <c r="JS170" s="380"/>
      <c r="JT170" s="380"/>
      <c r="JU170" s="380"/>
      <c r="JV170" s="380"/>
      <c r="JW170" s="380"/>
      <c r="JX170" s="380"/>
      <c r="JY170" s="380"/>
      <c r="JZ170" s="380"/>
      <c r="KA170" s="380"/>
      <c r="KB170" s="380"/>
      <c r="KC170" s="380"/>
      <c r="KD170" s="380"/>
      <c r="KE170" s="380"/>
      <c r="KF170" s="380"/>
      <c r="KG170" s="380"/>
    </row>
    <row r="171" spans="2:293">
      <c r="B171" s="381"/>
      <c r="C171" s="381"/>
      <c r="D171" s="381"/>
      <c r="E171" s="381"/>
      <c r="F171" s="381"/>
      <c r="G171" s="381"/>
      <c r="H171" s="381"/>
      <c r="I171" s="381"/>
      <c r="J171" s="381"/>
      <c r="K171" s="381"/>
      <c r="L171" s="381"/>
      <c r="M171" s="381"/>
      <c r="N171" s="381"/>
      <c r="O171" s="381"/>
      <c r="P171" s="381"/>
      <c r="Q171" s="381"/>
      <c r="R171" s="381"/>
      <c r="S171" s="381"/>
      <c r="T171" s="381"/>
      <c r="U171" s="381"/>
      <c r="V171" s="381"/>
      <c r="W171" s="381"/>
      <c r="X171" s="381"/>
      <c r="Y171" s="381"/>
      <c r="Z171" s="381"/>
      <c r="AA171" s="381"/>
      <c r="AB171" s="381"/>
      <c r="AC171" s="381"/>
      <c r="AD171" s="381"/>
      <c r="AE171" s="381"/>
      <c r="AF171" s="381"/>
      <c r="AG171" s="381"/>
      <c r="AH171" s="381"/>
      <c r="AI171" s="381"/>
      <c r="AJ171" s="381"/>
      <c r="AK171" s="381"/>
      <c r="AL171" s="381"/>
      <c r="AM171" s="381"/>
      <c r="AN171" s="381"/>
      <c r="AO171" s="381"/>
      <c r="AP171" s="381"/>
      <c r="AQ171" s="381"/>
      <c r="AR171" s="381"/>
      <c r="AS171" s="381"/>
      <c r="AT171" s="381"/>
      <c r="AU171" s="381"/>
      <c r="AV171" s="381"/>
      <c r="AW171" s="381"/>
      <c r="AX171" s="381"/>
      <c r="AY171" s="381"/>
      <c r="AZ171" s="381"/>
      <c r="BA171" s="381"/>
      <c r="BB171" s="381"/>
      <c r="BC171" s="381"/>
      <c r="BD171" s="381"/>
      <c r="BE171" s="381"/>
      <c r="BF171" s="381"/>
      <c r="BG171" s="381"/>
      <c r="BH171" s="381"/>
      <c r="BI171" s="381"/>
      <c r="BJ171" s="381"/>
      <c r="BK171" s="381"/>
      <c r="BL171" s="381"/>
      <c r="BM171" s="381"/>
      <c r="BN171" s="381"/>
      <c r="BO171" s="381"/>
      <c r="BP171" s="381"/>
      <c r="BQ171" s="381"/>
      <c r="BR171" s="381"/>
      <c r="BS171" s="381"/>
      <c r="BT171" s="381"/>
      <c r="BU171" s="381"/>
      <c r="BV171" s="381"/>
      <c r="BW171" s="381"/>
      <c r="BX171" s="381"/>
      <c r="BY171" s="381"/>
      <c r="BZ171" s="381"/>
      <c r="CA171" s="381"/>
      <c r="CB171" s="381"/>
      <c r="CC171" s="381"/>
      <c r="CD171" s="381"/>
      <c r="CE171" s="381"/>
      <c r="CF171" s="381"/>
      <c r="CG171" s="381"/>
      <c r="CH171" s="381"/>
      <c r="CI171" s="381"/>
      <c r="CJ171" s="381"/>
      <c r="CK171" s="381"/>
      <c r="CL171" s="381"/>
      <c r="CM171" s="381"/>
      <c r="CN171" s="381"/>
      <c r="CO171" s="381"/>
      <c r="CP171" s="381"/>
      <c r="CQ171" s="381"/>
      <c r="CR171" s="381"/>
      <c r="CS171" s="381"/>
      <c r="CT171" s="381"/>
      <c r="CU171" s="381"/>
      <c r="CV171" s="381"/>
      <c r="CW171" s="381"/>
      <c r="CX171" s="381"/>
      <c r="CY171" s="381"/>
      <c r="CZ171" s="381"/>
      <c r="DA171" s="381"/>
      <c r="DB171" s="381"/>
      <c r="DC171" s="381"/>
      <c r="DD171" s="381"/>
      <c r="DE171" s="381"/>
      <c r="DF171" s="381"/>
      <c r="DG171" s="381"/>
      <c r="DH171" s="381"/>
      <c r="DI171" s="381"/>
      <c r="DJ171" s="381"/>
      <c r="DK171" s="381"/>
      <c r="DL171" s="381"/>
      <c r="DM171" s="381"/>
      <c r="DN171" s="381"/>
      <c r="DO171" s="381"/>
      <c r="DP171" s="381"/>
      <c r="DQ171" s="381"/>
      <c r="DR171" s="381"/>
      <c r="DS171" s="381"/>
      <c r="DT171" s="381"/>
      <c r="DU171" s="381"/>
      <c r="DV171" s="381"/>
      <c r="DW171" s="381"/>
      <c r="DX171" s="381"/>
      <c r="DY171" s="381"/>
      <c r="DZ171" s="381"/>
      <c r="EA171" s="381"/>
      <c r="EB171" s="381"/>
      <c r="EC171" s="381"/>
      <c r="ED171" s="381"/>
      <c r="EE171" s="381"/>
      <c r="EF171" s="381"/>
      <c r="EG171" s="381"/>
      <c r="EH171" s="381"/>
      <c r="EI171" s="381"/>
      <c r="EJ171" s="381"/>
      <c r="EK171" s="381"/>
      <c r="EL171" s="381"/>
      <c r="EM171" s="381"/>
      <c r="EN171" s="381"/>
      <c r="EO171" s="381"/>
      <c r="EP171" s="381"/>
      <c r="EQ171" s="381"/>
      <c r="ER171" s="381"/>
      <c r="ES171" s="381"/>
      <c r="ET171" s="381"/>
      <c r="EU171" s="381"/>
      <c r="EV171" s="381"/>
      <c r="EW171" s="381"/>
      <c r="EX171" s="381"/>
      <c r="EY171" s="381"/>
      <c r="EZ171" s="381"/>
      <c r="FA171" s="381"/>
      <c r="FB171" s="381"/>
      <c r="FC171" s="381"/>
      <c r="FD171" s="381"/>
      <c r="FE171" s="381"/>
      <c r="FF171" s="381"/>
      <c r="FG171" s="381"/>
      <c r="FH171" s="381"/>
      <c r="FI171" s="381"/>
      <c r="FJ171" s="381"/>
      <c r="FK171" s="381"/>
      <c r="FL171" s="381"/>
      <c r="FM171" s="381"/>
      <c r="FN171" s="381"/>
      <c r="FO171" s="381"/>
      <c r="FP171" s="381"/>
      <c r="FQ171" s="381"/>
      <c r="FR171" s="381"/>
      <c r="FS171" s="381"/>
      <c r="FT171" s="381"/>
      <c r="FU171" s="381"/>
      <c r="FV171" s="381"/>
      <c r="FW171" s="381"/>
      <c r="FX171" s="381"/>
      <c r="FY171" s="381"/>
      <c r="FZ171" s="381"/>
      <c r="GA171" s="381"/>
      <c r="GB171" s="381"/>
      <c r="GC171" s="381"/>
      <c r="GD171" s="381"/>
      <c r="GE171" s="381"/>
      <c r="GF171" s="381"/>
      <c r="GG171" s="381"/>
      <c r="GH171" s="381"/>
      <c r="GI171" s="381"/>
      <c r="GJ171" s="381"/>
      <c r="GK171" s="381"/>
      <c r="GL171" s="381"/>
      <c r="GM171" s="381"/>
      <c r="GN171" s="381"/>
      <c r="GO171" s="381"/>
      <c r="GP171" s="381"/>
      <c r="GQ171" s="381"/>
      <c r="GR171" s="381"/>
      <c r="GS171" s="381"/>
      <c r="GT171" s="381"/>
      <c r="GU171" s="381"/>
      <c r="GV171" s="381"/>
      <c r="GW171" s="381"/>
      <c r="GX171" s="381"/>
      <c r="GY171" s="381"/>
      <c r="GZ171" s="381"/>
      <c r="HA171" s="381"/>
      <c r="HB171" s="381"/>
      <c r="HC171" s="381"/>
      <c r="HD171" s="381"/>
      <c r="HE171" s="381"/>
      <c r="HF171" s="381"/>
      <c r="HG171" s="381"/>
      <c r="HH171" s="381"/>
      <c r="HI171" s="381"/>
      <c r="HJ171" s="381"/>
      <c r="HK171" s="381"/>
      <c r="HL171" s="381"/>
      <c r="HM171" s="381"/>
      <c r="HN171" s="381"/>
      <c r="HO171" s="381"/>
      <c r="HP171" s="381"/>
      <c r="HQ171" s="381"/>
      <c r="HR171" s="381"/>
      <c r="HS171" s="381"/>
      <c r="HT171" s="381"/>
      <c r="HU171" s="381"/>
      <c r="HV171" s="381"/>
      <c r="HW171" s="381"/>
      <c r="HX171" s="381"/>
      <c r="HY171" s="381"/>
      <c r="HZ171" s="381"/>
      <c r="IA171" s="381"/>
      <c r="IB171" s="381"/>
      <c r="IC171" s="381"/>
      <c r="ID171" s="381"/>
      <c r="IE171" s="381"/>
      <c r="IF171" s="381"/>
      <c r="IG171" s="381"/>
      <c r="IH171" s="381"/>
      <c r="II171" s="381"/>
      <c r="IJ171" s="381"/>
      <c r="IK171" s="381"/>
      <c r="IL171" s="381"/>
      <c r="IM171" s="381"/>
      <c r="IN171" s="381"/>
      <c r="IO171" s="381"/>
      <c r="IP171" s="381"/>
      <c r="IQ171" s="381"/>
      <c r="IR171" s="381"/>
      <c r="IS171" s="381"/>
      <c r="IT171" s="381"/>
      <c r="IU171" s="381"/>
      <c r="IV171" s="381"/>
      <c r="IW171" s="381"/>
      <c r="IX171" s="381"/>
      <c r="IY171" s="381"/>
      <c r="IZ171" s="381"/>
      <c r="JA171" s="381"/>
      <c r="JB171" s="381"/>
      <c r="JC171" s="381"/>
      <c r="JD171" s="381"/>
      <c r="JE171" s="381"/>
      <c r="JF171" s="381"/>
      <c r="JG171" s="381"/>
      <c r="JH171" s="381"/>
      <c r="JI171" s="381"/>
      <c r="JJ171" s="381"/>
      <c r="JK171" s="381"/>
      <c r="JL171" s="380"/>
      <c r="JM171" s="380"/>
      <c r="JN171" s="380"/>
      <c r="JO171" s="380"/>
      <c r="JP171" s="380"/>
      <c r="JQ171" s="380"/>
      <c r="JR171" s="380"/>
      <c r="JS171" s="380"/>
      <c r="JT171" s="380"/>
      <c r="JU171" s="380"/>
      <c r="JV171" s="380"/>
      <c r="JW171" s="380"/>
      <c r="JX171" s="380"/>
      <c r="JY171" s="380"/>
      <c r="JZ171" s="380"/>
      <c r="KA171" s="380"/>
      <c r="KB171" s="380"/>
      <c r="KC171" s="380"/>
      <c r="KD171" s="380"/>
      <c r="KE171" s="380"/>
      <c r="KF171" s="380"/>
      <c r="KG171" s="380"/>
    </row>
    <row r="172" spans="2:293">
      <c r="B172" s="381"/>
      <c r="C172" s="381"/>
      <c r="D172" s="381"/>
      <c r="E172" s="381"/>
      <c r="F172" s="381"/>
      <c r="G172" s="381"/>
      <c r="H172" s="381"/>
      <c r="I172" s="381"/>
      <c r="J172" s="381"/>
      <c r="K172" s="381"/>
      <c r="L172" s="381"/>
      <c r="M172" s="381"/>
      <c r="N172" s="381"/>
      <c r="O172" s="381"/>
      <c r="P172" s="381"/>
      <c r="Q172" s="381"/>
      <c r="R172" s="381"/>
      <c r="S172" s="381"/>
      <c r="T172" s="381"/>
      <c r="U172" s="381"/>
      <c r="V172" s="381"/>
      <c r="W172" s="381"/>
      <c r="X172" s="381"/>
      <c r="Y172" s="381"/>
      <c r="Z172" s="381"/>
      <c r="AA172" s="381"/>
      <c r="AB172" s="381"/>
      <c r="AC172" s="381"/>
      <c r="AD172" s="381"/>
      <c r="AE172" s="381"/>
      <c r="AF172" s="381"/>
      <c r="AG172" s="381"/>
      <c r="AH172" s="381"/>
      <c r="AI172" s="381"/>
      <c r="AJ172" s="381"/>
      <c r="AK172" s="381"/>
      <c r="AL172" s="381"/>
      <c r="AM172" s="381"/>
      <c r="AN172" s="381"/>
      <c r="AO172" s="381"/>
      <c r="AP172" s="381"/>
      <c r="AQ172" s="381"/>
      <c r="AR172" s="381"/>
      <c r="AS172" s="381"/>
      <c r="AT172" s="381"/>
      <c r="AU172" s="381"/>
      <c r="AV172" s="381"/>
      <c r="AW172" s="381"/>
      <c r="AX172" s="381"/>
      <c r="AY172" s="381"/>
      <c r="AZ172" s="381"/>
      <c r="BA172" s="381"/>
      <c r="BB172" s="381"/>
      <c r="BC172" s="381"/>
      <c r="BD172" s="381"/>
      <c r="BE172" s="381"/>
      <c r="BF172" s="381"/>
      <c r="BG172" s="381"/>
      <c r="BH172" s="381"/>
      <c r="BI172" s="381"/>
      <c r="BJ172" s="381"/>
      <c r="BK172" s="381"/>
      <c r="BL172" s="381"/>
      <c r="BM172" s="381"/>
      <c r="BN172" s="381"/>
      <c r="BO172" s="381"/>
      <c r="BP172" s="381"/>
      <c r="BQ172" s="381"/>
      <c r="BR172" s="381"/>
      <c r="BS172" s="381"/>
      <c r="BT172" s="381"/>
      <c r="BU172" s="381"/>
      <c r="BV172" s="381"/>
      <c r="BW172" s="381"/>
      <c r="BX172" s="381"/>
      <c r="BY172" s="381"/>
      <c r="BZ172" s="381"/>
      <c r="CA172" s="381"/>
      <c r="CB172" s="381"/>
      <c r="CC172" s="381"/>
      <c r="CD172" s="381"/>
      <c r="CE172" s="381"/>
      <c r="CF172" s="381"/>
      <c r="CG172" s="381"/>
      <c r="CH172" s="381"/>
      <c r="CI172" s="381"/>
      <c r="CJ172" s="381"/>
      <c r="CK172" s="381"/>
      <c r="CL172" s="381"/>
      <c r="CM172" s="381"/>
      <c r="CN172" s="381"/>
      <c r="CO172" s="381"/>
      <c r="CP172" s="381"/>
      <c r="CQ172" s="381"/>
      <c r="CR172" s="381"/>
      <c r="CS172" s="381"/>
      <c r="CT172" s="381"/>
      <c r="CU172" s="381"/>
      <c r="CV172" s="381"/>
      <c r="CW172" s="381"/>
      <c r="CX172" s="381"/>
      <c r="CY172" s="381"/>
      <c r="CZ172" s="381"/>
      <c r="DA172" s="381"/>
      <c r="DB172" s="381"/>
      <c r="DC172" s="381"/>
      <c r="DD172" s="381"/>
      <c r="DE172" s="381"/>
      <c r="DF172" s="381"/>
      <c r="DG172" s="381"/>
      <c r="DH172" s="381"/>
      <c r="DI172" s="381"/>
      <c r="DJ172" s="381"/>
      <c r="DK172" s="381"/>
      <c r="DL172" s="381"/>
      <c r="DM172" s="381"/>
      <c r="DN172" s="381"/>
      <c r="DO172" s="381"/>
      <c r="DP172" s="381"/>
      <c r="DQ172" s="381"/>
      <c r="DR172" s="381"/>
      <c r="DS172" s="381"/>
      <c r="DT172" s="381"/>
      <c r="DU172" s="381"/>
      <c r="DV172" s="381"/>
      <c r="DW172" s="381"/>
      <c r="DX172" s="381"/>
      <c r="DY172" s="381"/>
      <c r="DZ172" s="381"/>
      <c r="EA172" s="381"/>
      <c r="EB172" s="381"/>
      <c r="EC172" s="381"/>
      <c r="ED172" s="381"/>
      <c r="EE172" s="381"/>
      <c r="EF172" s="381"/>
      <c r="EG172" s="381"/>
      <c r="EH172" s="381"/>
      <c r="EI172" s="381"/>
      <c r="EJ172" s="381"/>
      <c r="EK172" s="381"/>
      <c r="EL172" s="381"/>
      <c r="EM172" s="381"/>
      <c r="EN172" s="381"/>
      <c r="EO172" s="381"/>
      <c r="EP172" s="381"/>
      <c r="EQ172" s="381"/>
      <c r="ER172" s="381"/>
      <c r="ES172" s="381"/>
      <c r="ET172" s="381"/>
      <c r="EU172" s="381"/>
      <c r="EV172" s="381"/>
      <c r="EW172" s="381"/>
      <c r="EX172" s="381"/>
      <c r="EY172" s="381"/>
      <c r="EZ172" s="381"/>
      <c r="FA172" s="381"/>
      <c r="FB172" s="381"/>
      <c r="FC172" s="381"/>
      <c r="FD172" s="381"/>
      <c r="FE172" s="381"/>
      <c r="FF172" s="381"/>
      <c r="FG172" s="381"/>
      <c r="FH172" s="381"/>
      <c r="FI172" s="381"/>
      <c r="FJ172" s="381"/>
      <c r="FK172" s="381"/>
      <c r="FL172" s="381"/>
      <c r="FM172" s="381"/>
      <c r="FN172" s="381"/>
      <c r="FO172" s="381"/>
      <c r="FP172" s="381"/>
      <c r="FQ172" s="381"/>
      <c r="FR172" s="381"/>
      <c r="FS172" s="381"/>
      <c r="FT172" s="381"/>
      <c r="FU172" s="381"/>
      <c r="FV172" s="381"/>
      <c r="FW172" s="381"/>
      <c r="FX172" s="381"/>
      <c r="FY172" s="381"/>
      <c r="FZ172" s="381"/>
      <c r="GA172" s="381"/>
      <c r="GB172" s="381"/>
      <c r="GC172" s="381"/>
      <c r="GD172" s="381"/>
      <c r="GE172" s="381"/>
      <c r="GF172" s="381"/>
      <c r="GG172" s="381"/>
      <c r="GH172" s="381"/>
      <c r="GI172" s="381"/>
      <c r="GJ172" s="381"/>
      <c r="GK172" s="381"/>
      <c r="GL172" s="381"/>
      <c r="GM172" s="381"/>
      <c r="GN172" s="381"/>
      <c r="GO172" s="381"/>
      <c r="GP172" s="381"/>
      <c r="GQ172" s="381"/>
      <c r="GR172" s="381"/>
      <c r="GS172" s="381"/>
      <c r="GT172" s="381"/>
      <c r="GU172" s="381"/>
      <c r="GV172" s="381"/>
      <c r="GW172" s="381"/>
      <c r="GX172" s="381"/>
      <c r="GY172" s="381"/>
      <c r="GZ172" s="381"/>
      <c r="HA172" s="381"/>
      <c r="HB172" s="381"/>
      <c r="HC172" s="381"/>
      <c r="HD172" s="381"/>
      <c r="HE172" s="381"/>
      <c r="HF172" s="381"/>
      <c r="HG172" s="381"/>
      <c r="HH172" s="381"/>
      <c r="HI172" s="381"/>
      <c r="HJ172" s="381"/>
      <c r="HK172" s="381"/>
      <c r="HL172" s="381"/>
      <c r="HM172" s="381"/>
      <c r="HN172" s="381"/>
      <c r="HO172" s="381"/>
      <c r="HP172" s="381"/>
      <c r="HQ172" s="381"/>
      <c r="HR172" s="381"/>
      <c r="HS172" s="381"/>
      <c r="HT172" s="381"/>
      <c r="HU172" s="381"/>
      <c r="HV172" s="381"/>
      <c r="HW172" s="381"/>
      <c r="HX172" s="381"/>
      <c r="HY172" s="381"/>
      <c r="HZ172" s="381"/>
      <c r="IA172" s="381"/>
      <c r="IB172" s="381"/>
      <c r="IC172" s="381"/>
      <c r="ID172" s="381"/>
      <c r="IE172" s="381"/>
      <c r="IF172" s="381"/>
      <c r="IG172" s="381"/>
      <c r="IH172" s="381"/>
      <c r="II172" s="381"/>
      <c r="IJ172" s="381"/>
      <c r="IK172" s="381"/>
      <c r="IL172" s="381"/>
      <c r="IM172" s="381"/>
      <c r="IN172" s="381"/>
      <c r="IO172" s="381"/>
      <c r="IP172" s="381"/>
      <c r="IQ172" s="381"/>
      <c r="IR172" s="381"/>
      <c r="IS172" s="381"/>
      <c r="IT172" s="381"/>
      <c r="IU172" s="381"/>
      <c r="IV172" s="381"/>
      <c r="IW172" s="381"/>
      <c r="IX172" s="381"/>
      <c r="IY172" s="381"/>
      <c r="IZ172" s="381"/>
      <c r="JA172" s="381"/>
      <c r="JB172" s="381"/>
      <c r="JC172" s="381"/>
      <c r="JD172" s="381"/>
      <c r="JE172" s="381"/>
      <c r="JF172" s="381"/>
      <c r="JG172" s="381"/>
      <c r="JH172" s="381"/>
      <c r="JI172" s="381"/>
      <c r="JJ172" s="381"/>
      <c r="JK172" s="381"/>
      <c r="JL172" s="380"/>
      <c r="JM172" s="380"/>
      <c r="JN172" s="380"/>
      <c r="JO172" s="380"/>
      <c r="JP172" s="380"/>
      <c r="JQ172" s="380"/>
      <c r="JR172" s="380"/>
      <c r="JS172" s="380"/>
      <c r="JT172" s="380"/>
      <c r="JU172" s="380"/>
      <c r="JV172" s="380"/>
      <c r="JW172" s="380"/>
      <c r="JX172" s="380"/>
      <c r="JY172" s="380"/>
      <c r="JZ172" s="380"/>
      <c r="KA172" s="380"/>
      <c r="KB172" s="380"/>
      <c r="KC172" s="380"/>
      <c r="KD172" s="380"/>
      <c r="KE172" s="380"/>
      <c r="KF172" s="380"/>
      <c r="KG172" s="380"/>
    </row>
    <row r="173" spans="2:293">
      <c r="B173" s="381"/>
      <c r="C173" s="381"/>
      <c r="D173" s="381"/>
      <c r="E173" s="381"/>
      <c r="F173" s="381"/>
      <c r="G173" s="381"/>
      <c r="H173" s="381"/>
      <c r="I173" s="381"/>
      <c r="J173" s="381"/>
      <c r="K173" s="381"/>
      <c r="L173" s="381"/>
      <c r="M173" s="381"/>
      <c r="N173" s="381"/>
      <c r="O173" s="381"/>
      <c r="P173" s="381"/>
      <c r="Q173" s="381"/>
      <c r="R173" s="381"/>
      <c r="S173" s="381"/>
      <c r="T173" s="381"/>
      <c r="U173" s="381"/>
      <c r="V173" s="381"/>
      <c r="W173" s="381"/>
      <c r="X173" s="381"/>
      <c r="Y173" s="381"/>
      <c r="Z173" s="381"/>
      <c r="AA173" s="381"/>
      <c r="AB173" s="381"/>
      <c r="AC173" s="381"/>
      <c r="AD173" s="381"/>
      <c r="AE173" s="381"/>
      <c r="AF173" s="381"/>
      <c r="AG173" s="381"/>
      <c r="AH173" s="381"/>
      <c r="AI173" s="381"/>
      <c r="AJ173" s="381"/>
      <c r="AK173" s="381"/>
      <c r="AL173" s="381"/>
      <c r="AM173" s="381"/>
      <c r="AN173" s="381"/>
      <c r="AO173" s="381"/>
      <c r="AP173" s="381"/>
      <c r="AQ173" s="381"/>
      <c r="AR173" s="381"/>
      <c r="AS173" s="381"/>
      <c r="AT173" s="381"/>
      <c r="AU173" s="381"/>
      <c r="AV173" s="381"/>
      <c r="AW173" s="381"/>
      <c r="AX173" s="381"/>
      <c r="AY173" s="381"/>
      <c r="AZ173" s="381"/>
      <c r="BA173" s="381"/>
      <c r="BB173" s="381"/>
      <c r="BC173" s="381"/>
      <c r="BD173" s="381"/>
      <c r="BE173" s="381"/>
      <c r="BF173" s="381"/>
      <c r="BG173" s="381"/>
      <c r="BH173" s="381"/>
      <c r="BI173" s="381"/>
      <c r="BJ173" s="381"/>
      <c r="BK173" s="381"/>
      <c r="BL173" s="381"/>
      <c r="BM173" s="381"/>
      <c r="BN173" s="381"/>
      <c r="BO173" s="381"/>
      <c r="BP173" s="381"/>
      <c r="BQ173" s="381"/>
      <c r="BR173" s="381"/>
      <c r="BS173" s="381"/>
      <c r="BT173" s="381"/>
      <c r="BU173" s="381"/>
      <c r="BV173" s="381"/>
      <c r="BW173" s="381"/>
      <c r="BX173" s="381"/>
      <c r="BY173" s="381"/>
      <c r="BZ173" s="381"/>
      <c r="CA173" s="381"/>
      <c r="CB173" s="381"/>
      <c r="CC173" s="381"/>
      <c r="CD173" s="381"/>
      <c r="CE173" s="381"/>
      <c r="CF173" s="381"/>
      <c r="CG173" s="381"/>
      <c r="CH173" s="381"/>
      <c r="CI173" s="381"/>
      <c r="CJ173" s="381"/>
      <c r="CK173" s="381"/>
      <c r="CL173" s="381"/>
      <c r="CM173" s="381"/>
      <c r="CN173" s="381"/>
      <c r="CO173" s="381"/>
      <c r="CP173" s="381"/>
      <c r="CQ173" s="381"/>
      <c r="CR173" s="381"/>
      <c r="CS173" s="381"/>
      <c r="CT173" s="381"/>
      <c r="CU173" s="381"/>
      <c r="CV173" s="381"/>
      <c r="CW173" s="381"/>
      <c r="CX173" s="381"/>
      <c r="CY173" s="381"/>
      <c r="CZ173" s="381"/>
      <c r="DA173" s="381"/>
      <c r="DB173" s="381"/>
      <c r="DC173" s="381"/>
      <c r="DD173" s="381"/>
      <c r="DE173" s="381"/>
      <c r="DF173" s="381"/>
      <c r="DG173" s="381"/>
      <c r="DH173" s="381"/>
      <c r="DI173" s="381"/>
      <c r="DJ173" s="381"/>
      <c r="DK173" s="381"/>
      <c r="DL173" s="381"/>
      <c r="DM173" s="381"/>
      <c r="DN173" s="381"/>
      <c r="DO173" s="381"/>
      <c r="DP173" s="381"/>
      <c r="DQ173" s="381"/>
      <c r="DR173" s="381"/>
      <c r="DS173" s="381"/>
      <c r="DT173" s="381"/>
      <c r="DU173" s="381"/>
      <c r="DV173" s="381"/>
      <c r="DW173" s="381"/>
      <c r="DX173" s="381"/>
      <c r="DY173" s="381"/>
      <c r="DZ173" s="381"/>
      <c r="EA173" s="381"/>
      <c r="EB173" s="381"/>
      <c r="EC173" s="381"/>
      <c r="ED173" s="381"/>
      <c r="EE173" s="381"/>
      <c r="EF173" s="381"/>
      <c r="EG173" s="381"/>
      <c r="EH173" s="381"/>
      <c r="EI173" s="381"/>
      <c r="EJ173" s="381"/>
      <c r="EK173" s="381"/>
      <c r="EL173" s="381"/>
      <c r="EM173" s="381"/>
      <c r="EN173" s="381"/>
      <c r="EO173" s="381"/>
      <c r="EP173" s="381"/>
      <c r="EQ173" s="381"/>
      <c r="ER173" s="381"/>
      <c r="ES173" s="381"/>
      <c r="ET173" s="381"/>
      <c r="EU173" s="381"/>
      <c r="EV173" s="381"/>
      <c r="EW173" s="381"/>
      <c r="EX173" s="381"/>
      <c r="EY173" s="381"/>
      <c r="EZ173" s="381"/>
      <c r="FA173" s="381"/>
      <c r="FB173" s="381"/>
      <c r="FC173" s="381"/>
      <c r="FD173" s="381"/>
      <c r="FE173" s="381"/>
      <c r="FF173" s="381"/>
      <c r="FG173" s="381"/>
      <c r="FH173" s="381"/>
      <c r="FI173" s="381"/>
      <c r="FJ173" s="381"/>
      <c r="FK173" s="381"/>
      <c r="FL173" s="381"/>
      <c r="FM173" s="381"/>
      <c r="FN173" s="381"/>
      <c r="FO173" s="381"/>
      <c r="FP173" s="381"/>
      <c r="FQ173" s="381"/>
      <c r="FR173" s="381"/>
      <c r="FS173" s="381"/>
      <c r="FT173" s="381"/>
      <c r="FU173" s="381"/>
      <c r="FV173" s="381"/>
      <c r="FW173" s="381"/>
      <c r="FX173" s="381"/>
      <c r="FY173" s="381"/>
      <c r="FZ173" s="381"/>
      <c r="GA173" s="381"/>
      <c r="GB173" s="381"/>
      <c r="GC173" s="381"/>
      <c r="GD173" s="381"/>
      <c r="GE173" s="381"/>
      <c r="GF173" s="381"/>
      <c r="GG173" s="381"/>
      <c r="GH173" s="381"/>
      <c r="GI173" s="381"/>
      <c r="GJ173" s="381"/>
      <c r="GK173" s="381"/>
      <c r="GL173" s="381"/>
      <c r="GM173" s="381"/>
      <c r="GN173" s="381"/>
      <c r="GO173" s="381"/>
      <c r="GP173" s="381"/>
      <c r="GQ173" s="381"/>
      <c r="GR173" s="381"/>
      <c r="GS173" s="381"/>
      <c r="GT173" s="381"/>
      <c r="GU173" s="381"/>
      <c r="GV173" s="381"/>
      <c r="GW173" s="381"/>
      <c r="GX173" s="381"/>
      <c r="GY173" s="381"/>
      <c r="GZ173" s="381"/>
      <c r="HA173" s="381"/>
      <c r="HB173" s="381"/>
      <c r="HC173" s="381"/>
      <c r="HD173" s="381"/>
      <c r="HE173" s="381"/>
      <c r="HF173" s="381"/>
      <c r="HG173" s="381"/>
      <c r="HH173" s="381"/>
      <c r="HI173" s="381"/>
      <c r="HJ173" s="381"/>
      <c r="HK173" s="381"/>
      <c r="HL173" s="381"/>
      <c r="HM173" s="381"/>
      <c r="HN173" s="381"/>
      <c r="HO173" s="381"/>
      <c r="HP173" s="381"/>
      <c r="HQ173" s="381"/>
      <c r="HR173" s="381"/>
      <c r="HS173" s="381"/>
      <c r="HT173" s="381"/>
      <c r="HU173" s="381"/>
      <c r="HV173" s="381"/>
      <c r="HW173" s="381"/>
      <c r="HX173" s="381"/>
      <c r="HY173" s="381"/>
      <c r="HZ173" s="381"/>
      <c r="IA173" s="381"/>
      <c r="IB173" s="381"/>
      <c r="IC173" s="381"/>
      <c r="ID173" s="381"/>
      <c r="IE173" s="381"/>
      <c r="IF173" s="381"/>
      <c r="IG173" s="381"/>
      <c r="IH173" s="381"/>
      <c r="II173" s="381"/>
      <c r="IJ173" s="381"/>
      <c r="IK173" s="381"/>
      <c r="IL173" s="381"/>
      <c r="IM173" s="381"/>
      <c r="IN173" s="381"/>
      <c r="IO173" s="381"/>
      <c r="IP173" s="381"/>
      <c r="IQ173" s="381"/>
      <c r="IR173" s="381"/>
      <c r="IS173" s="381"/>
      <c r="IT173" s="381"/>
      <c r="IU173" s="381"/>
      <c r="IV173" s="381"/>
      <c r="IW173" s="381"/>
      <c r="IX173" s="381"/>
      <c r="IY173" s="381"/>
      <c r="IZ173" s="381"/>
      <c r="JA173" s="381"/>
      <c r="JB173" s="381"/>
      <c r="JC173" s="381"/>
      <c r="JD173" s="381"/>
      <c r="JE173" s="381"/>
      <c r="JF173" s="381"/>
      <c r="JG173" s="381"/>
      <c r="JH173" s="381"/>
      <c r="JI173" s="381"/>
      <c r="JJ173" s="381"/>
      <c r="JK173" s="381"/>
      <c r="JL173" s="380"/>
      <c r="JM173" s="380"/>
      <c r="JN173" s="380"/>
      <c r="JO173" s="380"/>
      <c r="JP173" s="380"/>
      <c r="JQ173" s="380"/>
      <c r="JR173" s="380"/>
      <c r="JS173" s="380"/>
      <c r="JT173" s="380"/>
      <c r="JU173" s="380"/>
      <c r="JV173" s="380"/>
      <c r="JW173" s="380"/>
      <c r="JX173" s="380"/>
      <c r="JY173" s="380"/>
      <c r="JZ173" s="380"/>
      <c r="KA173" s="380"/>
      <c r="KB173" s="380"/>
      <c r="KC173" s="380"/>
      <c r="KD173" s="380"/>
      <c r="KE173" s="380"/>
      <c r="KF173" s="380"/>
      <c r="KG173" s="380"/>
    </row>
    <row r="174" spans="2:293">
      <c r="B174" s="381"/>
      <c r="C174" s="381"/>
      <c r="D174" s="381"/>
      <c r="E174" s="381"/>
      <c r="F174" s="381"/>
      <c r="G174" s="381"/>
      <c r="H174" s="381"/>
      <c r="I174" s="381"/>
      <c r="J174" s="381"/>
      <c r="K174" s="381"/>
      <c r="L174" s="381"/>
      <c r="M174" s="381"/>
      <c r="N174" s="381"/>
      <c r="O174" s="381"/>
      <c r="P174" s="381"/>
      <c r="Q174" s="381"/>
      <c r="R174" s="381"/>
      <c r="S174" s="381"/>
      <c r="T174" s="381"/>
      <c r="U174" s="381"/>
      <c r="V174" s="381"/>
      <c r="W174" s="381"/>
      <c r="X174" s="381"/>
      <c r="Y174" s="381"/>
      <c r="Z174" s="381"/>
      <c r="AA174" s="381"/>
      <c r="AB174" s="381"/>
      <c r="AC174" s="381"/>
      <c r="AD174" s="381"/>
      <c r="AE174" s="381"/>
      <c r="AF174" s="381"/>
      <c r="AG174" s="381"/>
      <c r="AH174" s="381"/>
      <c r="AI174" s="381"/>
      <c r="AJ174" s="381"/>
      <c r="AK174" s="381"/>
      <c r="AL174" s="381"/>
      <c r="AM174" s="381"/>
      <c r="AN174" s="381"/>
      <c r="AO174" s="381"/>
      <c r="AP174" s="381"/>
      <c r="AQ174" s="381"/>
      <c r="AR174" s="381"/>
      <c r="AS174" s="381"/>
      <c r="AT174" s="381"/>
      <c r="AU174" s="381"/>
      <c r="AV174" s="381"/>
      <c r="AW174" s="381"/>
      <c r="AX174" s="381"/>
      <c r="AY174" s="381"/>
      <c r="AZ174" s="381"/>
      <c r="BA174" s="381"/>
      <c r="BB174" s="381"/>
      <c r="BC174" s="381"/>
      <c r="BD174" s="381"/>
      <c r="BE174" s="381"/>
      <c r="BF174" s="381"/>
      <c r="BG174" s="381"/>
      <c r="BH174" s="381"/>
      <c r="BI174" s="381"/>
      <c r="BJ174" s="381"/>
      <c r="BK174" s="381"/>
      <c r="BL174" s="381"/>
      <c r="BM174" s="381"/>
      <c r="BN174" s="381"/>
      <c r="BO174" s="381"/>
      <c r="BP174" s="381"/>
      <c r="BQ174" s="381"/>
      <c r="BR174" s="381"/>
      <c r="BS174" s="381"/>
      <c r="BT174" s="381"/>
      <c r="BU174" s="381"/>
      <c r="BV174" s="381"/>
      <c r="BW174" s="381"/>
      <c r="BX174" s="381"/>
      <c r="BY174" s="381"/>
      <c r="BZ174" s="381"/>
      <c r="CA174" s="381"/>
      <c r="CB174" s="381"/>
      <c r="CC174" s="381"/>
      <c r="CD174" s="381"/>
      <c r="CE174" s="381"/>
      <c r="CF174" s="381"/>
      <c r="CG174" s="381"/>
      <c r="CH174" s="381"/>
      <c r="CI174" s="381"/>
      <c r="CJ174" s="381"/>
      <c r="CK174" s="381"/>
      <c r="CL174" s="381"/>
      <c r="CM174" s="381"/>
      <c r="CN174" s="381"/>
      <c r="CO174" s="381"/>
      <c r="CP174" s="381"/>
      <c r="CQ174" s="381"/>
      <c r="CR174" s="381"/>
      <c r="CS174" s="381"/>
      <c r="CT174" s="381"/>
      <c r="CU174" s="381"/>
      <c r="CV174" s="381"/>
      <c r="CW174" s="381"/>
      <c r="CX174" s="381"/>
      <c r="CY174" s="381"/>
      <c r="CZ174" s="381"/>
      <c r="DA174" s="381"/>
      <c r="DB174" s="381"/>
      <c r="DC174" s="381"/>
      <c r="DD174" s="381"/>
      <c r="DE174" s="381"/>
      <c r="DF174" s="381"/>
      <c r="DG174" s="381"/>
      <c r="DH174" s="381"/>
      <c r="DI174" s="381"/>
      <c r="DJ174" s="381"/>
      <c r="DK174" s="381"/>
      <c r="DL174" s="381"/>
      <c r="DM174" s="381"/>
      <c r="DN174" s="381"/>
      <c r="DO174" s="381"/>
      <c r="DP174" s="381"/>
      <c r="DQ174" s="381"/>
      <c r="DR174" s="381"/>
      <c r="DS174" s="381"/>
      <c r="DT174" s="381"/>
      <c r="DU174" s="381"/>
      <c r="DV174" s="381"/>
      <c r="DW174" s="381"/>
      <c r="DX174" s="381"/>
      <c r="DY174" s="381"/>
      <c r="DZ174" s="381"/>
      <c r="EA174" s="381"/>
      <c r="EB174" s="381"/>
      <c r="EC174" s="381"/>
      <c r="ED174" s="381"/>
      <c r="EE174" s="381"/>
      <c r="EF174" s="381"/>
      <c r="EG174" s="381"/>
      <c r="EH174" s="381"/>
      <c r="EI174" s="381"/>
      <c r="EJ174" s="381"/>
      <c r="EK174" s="381"/>
      <c r="EL174" s="381"/>
      <c r="EM174" s="381"/>
      <c r="EN174" s="381"/>
      <c r="EO174" s="381"/>
      <c r="EP174" s="381"/>
      <c r="EQ174" s="381"/>
      <c r="ER174" s="381"/>
      <c r="ES174" s="381"/>
      <c r="ET174" s="381"/>
      <c r="EU174" s="381"/>
      <c r="EV174" s="381"/>
      <c r="EW174" s="381"/>
      <c r="EX174" s="381"/>
      <c r="EY174" s="381"/>
      <c r="EZ174" s="381"/>
      <c r="FA174" s="381"/>
      <c r="FB174" s="381"/>
      <c r="FC174" s="381"/>
      <c r="FD174" s="381"/>
      <c r="FE174" s="381"/>
      <c r="FF174" s="381"/>
      <c r="FG174" s="381"/>
      <c r="FH174" s="381"/>
      <c r="FI174" s="381"/>
      <c r="FJ174" s="381"/>
      <c r="FK174" s="381"/>
      <c r="FL174" s="381"/>
      <c r="FM174" s="381"/>
      <c r="FN174" s="381"/>
      <c r="FO174" s="381"/>
      <c r="FP174" s="381"/>
      <c r="FQ174" s="381"/>
      <c r="FR174" s="381"/>
      <c r="FS174" s="381"/>
      <c r="FT174" s="381"/>
      <c r="FU174" s="381"/>
      <c r="FV174" s="381"/>
      <c r="FW174" s="381"/>
      <c r="FX174" s="381"/>
      <c r="FY174" s="381"/>
      <c r="FZ174" s="381"/>
      <c r="GA174" s="381"/>
      <c r="GB174" s="381"/>
      <c r="GC174" s="381"/>
      <c r="GD174" s="381"/>
      <c r="GE174" s="381"/>
      <c r="GF174" s="381"/>
      <c r="GG174" s="381"/>
      <c r="GH174" s="381"/>
      <c r="GI174" s="381"/>
      <c r="GJ174" s="381"/>
      <c r="GK174" s="381"/>
      <c r="GL174" s="381"/>
      <c r="GM174" s="381"/>
      <c r="GN174" s="381"/>
      <c r="GO174" s="381"/>
      <c r="GP174" s="381"/>
      <c r="GQ174" s="381"/>
      <c r="GR174" s="381"/>
      <c r="GS174" s="381"/>
      <c r="GT174" s="381"/>
      <c r="GU174" s="381"/>
      <c r="GV174" s="381"/>
      <c r="GW174" s="381"/>
      <c r="GX174" s="381"/>
      <c r="GY174" s="381"/>
      <c r="GZ174" s="381"/>
      <c r="HA174" s="381"/>
      <c r="HB174" s="381"/>
      <c r="HC174" s="381"/>
      <c r="HD174" s="381"/>
      <c r="HE174" s="381"/>
      <c r="HF174" s="381"/>
      <c r="HG174" s="381"/>
      <c r="HH174" s="381"/>
      <c r="HI174" s="381"/>
      <c r="HJ174" s="381"/>
      <c r="HK174" s="381"/>
      <c r="HL174" s="381"/>
      <c r="HM174" s="381"/>
      <c r="HN174" s="381"/>
      <c r="HO174" s="381"/>
      <c r="HP174" s="381"/>
      <c r="HQ174" s="381"/>
      <c r="HR174" s="381"/>
      <c r="HS174" s="381"/>
      <c r="HT174" s="381"/>
      <c r="HU174" s="381"/>
      <c r="HV174" s="381"/>
      <c r="HW174" s="381"/>
      <c r="HX174" s="381"/>
      <c r="HY174" s="381"/>
      <c r="HZ174" s="381"/>
      <c r="IA174" s="381"/>
      <c r="IB174" s="381"/>
      <c r="IC174" s="381"/>
      <c r="ID174" s="381"/>
      <c r="IE174" s="381"/>
      <c r="IF174" s="381"/>
      <c r="IG174" s="381"/>
      <c r="IH174" s="381"/>
      <c r="II174" s="381"/>
      <c r="IJ174" s="381"/>
      <c r="IK174" s="381"/>
      <c r="IL174" s="381"/>
      <c r="IM174" s="381"/>
      <c r="IN174" s="381"/>
      <c r="IO174" s="381"/>
      <c r="IP174" s="381"/>
      <c r="IQ174" s="381"/>
      <c r="IR174" s="381"/>
      <c r="IS174" s="381"/>
      <c r="IT174" s="381"/>
      <c r="IU174" s="381"/>
      <c r="IV174" s="381"/>
      <c r="IW174" s="381"/>
      <c r="IX174" s="381"/>
      <c r="IY174" s="381"/>
      <c r="IZ174" s="381"/>
      <c r="JA174" s="381"/>
      <c r="JB174" s="381"/>
      <c r="JC174" s="381"/>
      <c r="JD174" s="381"/>
      <c r="JE174" s="381"/>
      <c r="JF174" s="381"/>
      <c r="JG174" s="381"/>
      <c r="JH174" s="381"/>
      <c r="JI174" s="381"/>
      <c r="JJ174" s="381"/>
      <c r="JK174" s="381"/>
      <c r="JL174" s="380"/>
      <c r="JM174" s="380"/>
      <c r="JN174" s="380"/>
      <c r="JO174" s="380"/>
      <c r="JP174" s="380"/>
      <c r="JQ174" s="380"/>
      <c r="JR174" s="380"/>
      <c r="JS174" s="380"/>
      <c r="JT174" s="380"/>
      <c r="JU174" s="380"/>
      <c r="JV174" s="380"/>
      <c r="JW174" s="380"/>
      <c r="JX174" s="380"/>
      <c r="JY174" s="380"/>
      <c r="JZ174" s="380"/>
      <c r="KA174" s="380"/>
      <c r="KB174" s="380"/>
      <c r="KC174" s="380"/>
      <c r="KD174" s="380"/>
      <c r="KE174" s="380"/>
      <c r="KF174" s="380"/>
      <c r="KG174" s="380"/>
    </row>
    <row r="175" spans="2:293">
      <c r="B175" s="381"/>
      <c r="C175" s="381"/>
      <c r="D175" s="381"/>
      <c r="E175" s="381"/>
      <c r="F175" s="381"/>
      <c r="G175" s="381"/>
      <c r="H175" s="381"/>
      <c r="I175" s="381"/>
      <c r="J175" s="381"/>
      <c r="K175" s="381"/>
      <c r="L175" s="381"/>
      <c r="M175" s="381"/>
      <c r="N175" s="381"/>
      <c r="O175" s="381"/>
      <c r="P175" s="381"/>
      <c r="Q175" s="381"/>
      <c r="R175" s="381"/>
      <c r="S175" s="381"/>
      <c r="T175" s="381"/>
      <c r="U175" s="381"/>
      <c r="V175" s="381"/>
      <c r="W175" s="381"/>
      <c r="X175" s="381"/>
      <c r="Y175" s="381"/>
      <c r="Z175" s="381"/>
      <c r="AA175" s="381"/>
      <c r="AB175" s="381"/>
      <c r="AC175" s="381"/>
      <c r="AD175" s="381"/>
      <c r="AE175" s="381"/>
      <c r="AF175" s="381"/>
      <c r="AG175" s="381"/>
      <c r="AH175" s="381"/>
      <c r="AI175" s="381"/>
      <c r="AJ175" s="381"/>
      <c r="AK175" s="381"/>
      <c r="AL175" s="381"/>
      <c r="AM175" s="381"/>
      <c r="AN175" s="381"/>
      <c r="AO175" s="381"/>
      <c r="AP175" s="381"/>
      <c r="AQ175" s="381"/>
      <c r="AR175" s="381"/>
      <c r="AS175" s="381"/>
      <c r="AT175" s="381"/>
      <c r="AU175" s="381"/>
      <c r="AV175" s="381"/>
      <c r="AW175" s="381"/>
      <c r="AX175" s="381"/>
      <c r="AY175" s="381"/>
      <c r="AZ175" s="381"/>
      <c r="BA175" s="381"/>
      <c r="BB175" s="381"/>
      <c r="BC175" s="381"/>
      <c r="BD175" s="381"/>
      <c r="BE175" s="381"/>
      <c r="BF175" s="381"/>
      <c r="BG175" s="381"/>
      <c r="BH175" s="381"/>
      <c r="BI175" s="381"/>
      <c r="BJ175" s="381"/>
      <c r="BK175" s="381"/>
      <c r="BL175" s="381"/>
      <c r="BM175" s="381"/>
      <c r="BN175" s="381"/>
      <c r="BO175" s="381"/>
      <c r="BP175" s="381"/>
      <c r="BQ175" s="381"/>
      <c r="BR175" s="381"/>
      <c r="BS175" s="381"/>
      <c r="BT175" s="381"/>
      <c r="BU175" s="381"/>
      <c r="BV175" s="381"/>
      <c r="BW175" s="381"/>
      <c r="BX175" s="381"/>
      <c r="BY175" s="381"/>
      <c r="BZ175" s="381"/>
      <c r="CA175" s="381"/>
      <c r="CB175" s="381"/>
      <c r="CC175" s="381"/>
      <c r="CD175" s="381"/>
      <c r="CE175" s="381"/>
      <c r="CF175" s="381"/>
      <c r="CG175" s="381"/>
      <c r="CH175" s="381"/>
      <c r="CI175" s="381"/>
      <c r="CJ175" s="381"/>
      <c r="CK175" s="381"/>
      <c r="CL175" s="381"/>
      <c r="CM175" s="381"/>
      <c r="CN175" s="381"/>
      <c r="CO175" s="381"/>
      <c r="CP175" s="381"/>
      <c r="CQ175" s="381"/>
      <c r="CR175" s="381"/>
      <c r="CS175" s="381"/>
      <c r="CT175" s="381"/>
      <c r="CU175" s="381"/>
      <c r="CV175" s="381"/>
      <c r="CW175" s="381"/>
      <c r="CX175" s="381"/>
      <c r="CY175" s="381"/>
      <c r="CZ175" s="381"/>
      <c r="DA175" s="381"/>
      <c r="DB175" s="381"/>
      <c r="DC175" s="381"/>
      <c r="DD175" s="381"/>
      <c r="DE175" s="381"/>
      <c r="DF175" s="381"/>
      <c r="DG175" s="381"/>
      <c r="DH175" s="381"/>
      <c r="DI175" s="381"/>
      <c r="DJ175" s="381"/>
      <c r="DK175" s="381"/>
      <c r="DL175" s="381"/>
      <c r="DM175" s="381"/>
      <c r="DN175" s="381"/>
      <c r="DO175" s="381"/>
      <c r="DP175" s="381"/>
      <c r="DQ175" s="381"/>
      <c r="DR175" s="381"/>
      <c r="DS175" s="381"/>
      <c r="DT175" s="381"/>
      <c r="DU175" s="381"/>
      <c r="DV175" s="381"/>
      <c r="DW175" s="381"/>
      <c r="DX175" s="381"/>
      <c r="DY175" s="381"/>
      <c r="DZ175" s="381"/>
      <c r="EA175" s="381"/>
      <c r="EB175" s="381"/>
      <c r="EC175" s="381"/>
      <c r="ED175" s="381"/>
      <c r="EE175" s="381"/>
      <c r="EF175" s="381"/>
      <c r="EG175" s="381"/>
      <c r="EH175" s="381"/>
      <c r="EI175" s="381"/>
      <c r="EJ175" s="381"/>
      <c r="EK175" s="381"/>
      <c r="EL175" s="381"/>
      <c r="EM175" s="381"/>
      <c r="EN175" s="381"/>
      <c r="EO175" s="381"/>
      <c r="EP175" s="381"/>
      <c r="EQ175" s="381"/>
      <c r="ER175" s="381"/>
      <c r="ES175" s="381"/>
      <c r="ET175" s="381"/>
      <c r="EU175" s="381"/>
      <c r="EV175" s="381"/>
      <c r="EW175" s="381"/>
      <c r="EX175" s="381"/>
      <c r="EY175" s="381"/>
      <c r="EZ175" s="381"/>
      <c r="FA175" s="381"/>
      <c r="FB175" s="381"/>
      <c r="FC175" s="381"/>
      <c r="FD175" s="381"/>
      <c r="FE175" s="381"/>
      <c r="FF175" s="381"/>
      <c r="FG175" s="381"/>
      <c r="FH175" s="381"/>
      <c r="FI175" s="381"/>
      <c r="FJ175" s="381"/>
      <c r="FK175" s="381"/>
      <c r="FL175" s="381"/>
      <c r="FM175" s="381"/>
      <c r="FN175" s="381"/>
      <c r="FO175" s="381"/>
      <c r="FP175" s="381"/>
      <c r="FQ175" s="381"/>
      <c r="FR175" s="381"/>
      <c r="FS175" s="381"/>
      <c r="FT175" s="381"/>
      <c r="FU175" s="381"/>
      <c r="FV175" s="381"/>
      <c r="FW175" s="381"/>
      <c r="FX175" s="381"/>
      <c r="FY175" s="381"/>
      <c r="FZ175" s="381"/>
      <c r="GA175" s="381"/>
      <c r="GB175" s="381"/>
      <c r="GC175" s="381"/>
      <c r="GD175" s="381"/>
      <c r="GE175" s="381"/>
      <c r="GF175" s="381"/>
      <c r="GG175" s="381"/>
      <c r="GH175" s="381"/>
      <c r="GI175" s="381"/>
      <c r="GJ175" s="381"/>
      <c r="GK175" s="381"/>
      <c r="GL175" s="381"/>
      <c r="GM175" s="381"/>
      <c r="GN175" s="381"/>
      <c r="GO175" s="381"/>
      <c r="GP175" s="381"/>
      <c r="GQ175" s="381"/>
      <c r="GR175" s="381"/>
      <c r="GS175" s="381"/>
      <c r="GT175" s="381"/>
      <c r="GU175" s="381"/>
      <c r="GV175" s="381"/>
      <c r="GW175" s="381"/>
      <c r="GX175" s="381"/>
      <c r="GY175" s="381"/>
      <c r="GZ175" s="381"/>
      <c r="HA175" s="381"/>
      <c r="HB175" s="381"/>
      <c r="HC175" s="381"/>
      <c r="HD175" s="381"/>
      <c r="HE175" s="381"/>
      <c r="HF175" s="381"/>
      <c r="HG175" s="381"/>
      <c r="HH175" s="381"/>
      <c r="HI175" s="381"/>
      <c r="HJ175" s="381"/>
      <c r="HK175" s="381"/>
      <c r="HL175" s="381"/>
      <c r="HM175" s="381"/>
      <c r="HN175" s="381"/>
      <c r="HO175" s="381"/>
      <c r="HP175" s="381"/>
      <c r="HQ175" s="381"/>
      <c r="HR175" s="381"/>
      <c r="HS175" s="381"/>
      <c r="HT175" s="381"/>
      <c r="HU175" s="381"/>
      <c r="HV175" s="381"/>
      <c r="HW175" s="381"/>
      <c r="HX175" s="381"/>
      <c r="HY175" s="381"/>
      <c r="HZ175" s="381"/>
      <c r="IA175" s="381"/>
      <c r="IB175" s="381"/>
      <c r="IC175" s="381"/>
      <c r="ID175" s="381"/>
      <c r="IE175" s="381"/>
      <c r="IF175" s="381"/>
      <c r="IG175" s="381"/>
      <c r="IH175" s="381"/>
      <c r="II175" s="381"/>
      <c r="IJ175" s="381"/>
      <c r="IK175" s="381"/>
      <c r="IL175" s="381"/>
      <c r="IM175" s="381"/>
      <c r="IN175" s="381"/>
      <c r="IO175" s="381"/>
      <c r="IP175" s="381"/>
      <c r="IQ175" s="381"/>
      <c r="IR175" s="381"/>
      <c r="IS175" s="381"/>
      <c r="IT175" s="381"/>
      <c r="IU175" s="381"/>
      <c r="IV175" s="381"/>
      <c r="IW175" s="381"/>
      <c r="IX175" s="381"/>
      <c r="IY175" s="381"/>
      <c r="IZ175" s="381"/>
      <c r="JA175" s="381"/>
      <c r="JB175" s="381"/>
      <c r="JC175" s="381"/>
      <c r="JD175" s="381"/>
      <c r="JE175" s="381"/>
      <c r="JF175" s="381"/>
      <c r="JG175" s="381"/>
      <c r="JH175" s="381"/>
      <c r="JI175" s="381"/>
      <c r="JJ175" s="381"/>
      <c r="JK175" s="381"/>
      <c r="JL175" s="380"/>
      <c r="JM175" s="380"/>
      <c r="JN175" s="380"/>
      <c r="JO175" s="380"/>
      <c r="JP175" s="380"/>
      <c r="JQ175" s="380"/>
      <c r="JR175" s="380"/>
      <c r="JS175" s="380"/>
      <c r="JT175" s="380"/>
      <c r="JU175" s="380"/>
      <c r="JV175" s="380"/>
      <c r="JW175" s="380"/>
      <c r="JX175" s="380"/>
      <c r="JY175" s="380"/>
      <c r="JZ175" s="380"/>
      <c r="KA175" s="380"/>
      <c r="KB175" s="380"/>
      <c r="KC175" s="380"/>
      <c r="KD175" s="380"/>
      <c r="KE175" s="380"/>
      <c r="KF175" s="380"/>
      <c r="KG175" s="380"/>
    </row>
    <row r="176" spans="2:293">
      <c r="B176" s="381"/>
      <c r="C176" s="381"/>
      <c r="D176" s="381"/>
      <c r="E176" s="381"/>
      <c r="F176" s="381"/>
      <c r="G176" s="381"/>
      <c r="H176" s="381"/>
      <c r="I176" s="381"/>
      <c r="J176" s="381"/>
      <c r="K176" s="381"/>
      <c r="L176" s="381"/>
      <c r="M176" s="381"/>
      <c r="N176" s="381"/>
      <c r="O176" s="381"/>
      <c r="P176" s="381"/>
      <c r="Q176" s="381"/>
      <c r="R176" s="381"/>
      <c r="S176" s="381"/>
      <c r="T176" s="381"/>
      <c r="U176" s="381"/>
      <c r="V176" s="381"/>
      <c r="W176" s="381"/>
      <c r="X176" s="381"/>
      <c r="Y176" s="381"/>
      <c r="Z176" s="381"/>
      <c r="AA176" s="381"/>
      <c r="AB176" s="381"/>
      <c r="AC176" s="381"/>
      <c r="AD176" s="381"/>
      <c r="AE176" s="381"/>
      <c r="AF176" s="381"/>
      <c r="AG176" s="381"/>
      <c r="AH176" s="381"/>
      <c r="AI176" s="381"/>
      <c r="AJ176" s="381"/>
      <c r="AK176" s="381"/>
      <c r="AL176" s="381"/>
      <c r="AM176" s="381"/>
      <c r="AN176" s="381"/>
      <c r="AO176" s="381"/>
      <c r="AP176" s="381"/>
      <c r="AQ176" s="381"/>
      <c r="AR176" s="381"/>
      <c r="AS176" s="381"/>
      <c r="AT176" s="381"/>
      <c r="AU176" s="381"/>
      <c r="AV176" s="381"/>
      <c r="AW176" s="381"/>
      <c r="AX176" s="381"/>
      <c r="AY176" s="381"/>
      <c r="AZ176" s="381"/>
      <c r="BA176" s="381"/>
      <c r="BB176" s="381"/>
      <c r="BC176" s="381"/>
      <c r="BD176" s="381"/>
      <c r="BE176" s="381"/>
      <c r="BF176" s="381"/>
      <c r="BG176" s="381"/>
      <c r="BH176" s="381"/>
      <c r="BI176" s="381"/>
      <c r="BJ176" s="381"/>
      <c r="BK176" s="381"/>
      <c r="BL176" s="381"/>
      <c r="BM176" s="381"/>
      <c r="BN176" s="381"/>
      <c r="BO176" s="381"/>
      <c r="BP176" s="381"/>
      <c r="BQ176" s="381"/>
      <c r="BR176" s="381"/>
      <c r="BS176" s="381"/>
      <c r="BT176" s="381"/>
      <c r="BU176" s="381"/>
      <c r="BV176" s="381"/>
      <c r="BW176" s="381"/>
      <c r="BX176" s="381"/>
      <c r="BY176" s="381"/>
      <c r="BZ176" s="381"/>
      <c r="CA176" s="381"/>
      <c r="CB176" s="381"/>
      <c r="CC176" s="381"/>
      <c r="CD176" s="381"/>
      <c r="CE176" s="381"/>
      <c r="CF176" s="381"/>
      <c r="CG176" s="381"/>
      <c r="CH176" s="381"/>
      <c r="CI176" s="381"/>
      <c r="CJ176" s="381"/>
      <c r="CK176" s="381"/>
      <c r="CL176" s="381"/>
      <c r="CM176" s="381"/>
      <c r="CN176" s="381"/>
      <c r="CO176" s="381"/>
      <c r="CP176" s="381"/>
      <c r="CQ176" s="381"/>
      <c r="CR176" s="381"/>
      <c r="CS176" s="381"/>
      <c r="CT176" s="381"/>
      <c r="CU176" s="381"/>
      <c r="CV176" s="381"/>
      <c r="CW176" s="381"/>
      <c r="CX176" s="381"/>
      <c r="CY176" s="381"/>
      <c r="CZ176" s="381"/>
      <c r="DA176" s="381"/>
      <c r="DB176" s="381"/>
      <c r="DC176" s="381"/>
      <c r="DD176" s="381"/>
      <c r="DE176" s="381"/>
      <c r="DF176" s="381"/>
      <c r="DG176" s="381"/>
      <c r="DH176" s="381"/>
      <c r="DI176" s="381"/>
      <c r="DJ176" s="381"/>
      <c r="DK176" s="381"/>
      <c r="DL176" s="381"/>
      <c r="DM176" s="381"/>
      <c r="DN176" s="381"/>
      <c r="DO176" s="381"/>
      <c r="DP176" s="381"/>
      <c r="DQ176" s="381"/>
      <c r="DR176" s="381"/>
      <c r="DS176" s="381"/>
      <c r="DT176" s="381"/>
      <c r="DU176" s="381"/>
      <c r="DV176" s="381"/>
      <c r="DW176" s="381"/>
      <c r="DX176" s="381"/>
      <c r="DY176" s="381"/>
      <c r="DZ176" s="381"/>
      <c r="EA176" s="381"/>
      <c r="EB176" s="381"/>
      <c r="EC176" s="381"/>
      <c r="ED176" s="381"/>
      <c r="EE176" s="381"/>
      <c r="EF176" s="381"/>
      <c r="EG176" s="381"/>
      <c r="EH176" s="381"/>
      <c r="EI176" s="381"/>
      <c r="EJ176" s="381"/>
      <c r="EK176" s="381"/>
      <c r="EL176" s="381"/>
      <c r="EM176" s="381"/>
      <c r="EN176" s="381"/>
      <c r="EO176" s="381"/>
      <c r="EP176" s="381"/>
      <c r="EQ176" s="381"/>
      <c r="ER176" s="381"/>
      <c r="ES176" s="381"/>
      <c r="ET176" s="381"/>
      <c r="EU176" s="381"/>
      <c r="EV176" s="381"/>
      <c r="EW176" s="381"/>
      <c r="EX176" s="381"/>
      <c r="EY176" s="381"/>
      <c r="EZ176" s="381"/>
      <c r="FA176" s="381"/>
      <c r="FB176" s="381"/>
      <c r="FC176" s="381"/>
      <c r="FD176" s="381"/>
      <c r="FE176" s="381"/>
      <c r="FF176" s="381"/>
      <c r="FG176" s="381"/>
      <c r="FH176" s="381"/>
      <c r="FI176" s="381"/>
      <c r="FJ176" s="381"/>
      <c r="FK176" s="381"/>
      <c r="FL176" s="381"/>
      <c r="FM176" s="381"/>
      <c r="FN176" s="381"/>
      <c r="FO176" s="381"/>
      <c r="FP176" s="381"/>
      <c r="FQ176" s="381"/>
      <c r="FR176" s="381"/>
      <c r="FS176" s="381"/>
      <c r="FT176" s="381"/>
      <c r="FU176" s="381"/>
      <c r="FV176" s="381"/>
      <c r="FW176" s="381"/>
      <c r="FX176" s="381"/>
      <c r="FY176" s="381"/>
      <c r="FZ176" s="381"/>
      <c r="GA176" s="381"/>
      <c r="GB176" s="381"/>
      <c r="GC176" s="381"/>
      <c r="GD176" s="381"/>
      <c r="GE176" s="381"/>
      <c r="GF176" s="381"/>
      <c r="GG176" s="381"/>
      <c r="GH176" s="381"/>
      <c r="GI176" s="381"/>
      <c r="GJ176" s="381"/>
      <c r="GK176" s="381"/>
      <c r="GL176" s="381"/>
      <c r="GM176" s="381"/>
      <c r="GN176" s="381"/>
      <c r="GO176" s="381"/>
      <c r="GP176" s="381"/>
      <c r="GQ176" s="381"/>
      <c r="GR176" s="381"/>
      <c r="GS176" s="381"/>
      <c r="GT176" s="381"/>
      <c r="GU176" s="381"/>
      <c r="GV176" s="381"/>
      <c r="GW176" s="381"/>
      <c r="GX176" s="381"/>
      <c r="GY176" s="381"/>
      <c r="GZ176" s="381"/>
      <c r="HA176" s="381"/>
      <c r="HB176" s="381"/>
      <c r="HC176" s="381"/>
      <c r="HD176" s="381"/>
      <c r="HE176" s="381"/>
      <c r="HF176" s="381"/>
      <c r="HG176" s="381"/>
      <c r="HH176" s="381"/>
      <c r="HI176" s="381"/>
      <c r="HJ176" s="381"/>
      <c r="HK176" s="381"/>
      <c r="HL176" s="381"/>
      <c r="HM176" s="381"/>
      <c r="HN176" s="381"/>
      <c r="HO176" s="381"/>
      <c r="HP176" s="381"/>
      <c r="HQ176" s="381"/>
      <c r="HR176" s="381"/>
      <c r="HS176" s="381"/>
      <c r="HT176" s="381"/>
      <c r="HU176" s="381"/>
      <c r="HV176" s="381"/>
      <c r="HW176" s="381"/>
      <c r="HX176" s="381"/>
      <c r="HY176" s="381"/>
      <c r="HZ176" s="381"/>
      <c r="IA176" s="381"/>
      <c r="IB176" s="381"/>
      <c r="IC176" s="381"/>
      <c r="ID176" s="381"/>
      <c r="IE176" s="381"/>
      <c r="IF176" s="381"/>
      <c r="IG176" s="381"/>
      <c r="IH176" s="381"/>
      <c r="II176" s="381"/>
      <c r="IJ176" s="381"/>
      <c r="IK176" s="381"/>
      <c r="IL176" s="381"/>
      <c r="IM176" s="381"/>
      <c r="IN176" s="381"/>
      <c r="IO176" s="381"/>
      <c r="IP176" s="381"/>
      <c r="IQ176" s="381"/>
      <c r="IR176" s="381"/>
      <c r="IS176" s="381"/>
      <c r="IT176" s="381"/>
      <c r="IU176" s="381"/>
      <c r="IV176" s="381"/>
      <c r="IW176" s="381"/>
      <c r="IX176" s="381"/>
      <c r="IY176" s="381"/>
      <c r="IZ176" s="381"/>
      <c r="JA176" s="381"/>
      <c r="JB176" s="381"/>
      <c r="JC176" s="381"/>
      <c r="JD176" s="381"/>
      <c r="JE176" s="381"/>
      <c r="JF176" s="381"/>
      <c r="JG176" s="381"/>
      <c r="JH176" s="381"/>
      <c r="JI176" s="381"/>
      <c r="JJ176" s="381"/>
      <c r="JK176" s="381"/>
      <c r="JL176" s="380"/>
      <c r="JM176" s="380"/>
      <c r="JN176" s="380"/>
      <c r="JO176" s="380"/>
      <c r="JP176" s="380"/>
      <c r="JQ176" s="380"/>
      <c r="JR176" s="380"/>
      <c r="JS176" s="380"/>
      <c r="JT176" s="380"/>
      <c r="JU176" s="380"/>
      <c r="JV176" s="380"/>
      <c r="JW176" s="380"/>
      <c r="JX176" s="380"/>
      <c r="JY176" s="380"/>
      <c r="JZ176" s="380"/>
      <c r="KA176" s="380"/>
      <c r="KB176" s="380"/>
      <c r="KC176" s="380"/>
      <c r="KD176" s="380"/>
      <c r="KE176" s="380"/>
      <c r="KF176" s="380"/>
      <c r="KG176" s="380"/>
    </row>
    <row r="177" spans="2:293">
      <c r="B177" s="381"/>
      <c r="C177" s="381"/>
      <c r="D177" s="381"/>
      <c r="E177" s="381"/>
      <c r="F177" s="381"/>
      <c r="G177" s="381"/>
      <c r="H177" s="381"/>
      <c r="I177" s="381"/>
      <c r="J177" s="381"/>
      <c r="K177" s="381"/>
      <c r="L177" s="381"/>
      <c r="M177" s="381"/>
      <c r="N177" s="381"/>
      <c r="O177" s="381"/>
      <c r="P177" s="381"/>
      <c r="Q177" s="381"/>
      <c r="R177" s="381"/>
      <c r="S177" s="381"/>
      <c r="T177" s="381"/>
      <c r="U177" s="381"/>
      <c r="V177" s="381"/>
      <c r="W177" s="381"/>
      <c r="X177" s="381"/>
      <c r="Y177" s="381"/>
      <c r="Z177" s="381"/>
      <c r="AA177" s="381"/>
      <c r="AB177" s="381"/>
      <c r="AC177" s="381"/>
      <c r="AD177" s="381"/>
      <c r="AE177" s="381"/>
      <c r="AF177" s="381"/>
      <c r="AG177" s="381"/>
      <c r="AH177" s="381"/>
      <c r="AI177" s="381"/>
      <c r="AJ177" s="381"/>
      <c r="AK177" s="381"/>
      <c r="AL177" s="381"/>
      <c r="AM177" s="381"/>
      <c r="AN177" s="381"/>
      <c r="AO177" s="381"/>
      <c r="AP177" s="381"/>
      <c r="AQ177" s="381"/>
      <c r="AR177" s="381"/>
      <c r="AS177" s="381"/>
      <c r="AT177" s="381"/>
      <c r="AU177" s="381"/>
      <c r="AV177" s="381"/>
      <c r="AW177" s="381"/>
      <c r="AX177" s="381"/>
      <c r="AY177" s="381"/>
      <c r="AZ177" s="381"/>
      <c r="BA177" s="381"/>
      <c r="BB177" s="381"/>
      <c r="BC177" s="381"/>
      <c r="BD177" s="381"/>
      <c r="BE177" s="381"/>
      <c r="BF177" s="381"/>
      <c r="BG177" s="381"/>
      <c r="BH177" s="381"/>
      <c r="BI177" s="381"/>
      <c r="BJ177" s="381"/>
      <c r="BK177" s="381"/>
      <c r="BL177" s="381"/>
      <c r="BM177" s="381"/>
      <c r="BN177" s="381"/>
      <c r="BO177" s="381"/>
      <c r="BP177" s="381"/>
      <c r="BQ177" s="381"/>
      <c r="BR177" s="381"/>
      <c r="BS177" s="381"/>
      <c r="BT177" s="381"/>
      <c r="BU177" s="381"/>
      <c r="BV177" s="381"/>
      <c r="BW177" s="381"/>
      <c r="BX177" s="381"/>
      <c r="BY177" s="381"/>
      <c r="BZ177" s="381"/>
      <c r="CA177" s="381"/>
      <c r="CB177" s="381"/>
      <c r="CC177" s="381"/>
      <c r="CD177" s="381"/>
      <c r="CE177" s="381"/>
      <c r="CF177" s="381"/>
      <c r="CG177" s="381"/>
      <c r="CH177" s="381"/>
      <c r="CI177" s="381"/>
      <c r="CJ177" s="381"/>
      <c r="CK177" s="381"/>
      <c r="CL177" s="381"/>
      <c r="CM177" s="381"/>
      <c r="CN177" s="381"/>
      <c r="CO177" s="381"/>
      <c r="CP177" s="381"/>
      <c r="CQ177" s="381"/>
      <c r="CR177" s="381"/>
      <c r="CS177" s="381"/>
      <c r="CT177" s="381"/>
      <c r="CU177" s="381"/>
      <c r="CV177" s="381"/>
      <c r="CW177" s="381"/>
      <c r="CX177" s="381"/>
      <c r="CY177" s="381"/>
      <c r="CZ177" s="381"/>
      <c r="DA177" s="381"/>
      <c r="DB177" s="381"/>
      <c r="DC177" s="381"/>
      <c r="DD177" s="381"/>
      <c r="DE177" s="381"/>
      <c r="DF177" s="381"/>
      <c r="DG177" s="381"/>
      <c r="DH177" s="381"/>
      <c r="DI177" s="381"/>
      <c r="DJ177" s="381"/>
      <c r="DK177" s="381"/>
      <c r="DL177" s="381"/>
      <c r="DM177" s="381"/>
      <c r="DN177" s="381"/>
      <c r="DO177" s="381"/>
      <c r="DP177" s="381"/>
      <c r="DQ177" s="381"/>
      <c r="DR177" s="381"/>
      <c r="DS177" s="381"/>
      <c r="DT177" s="381"/>
      <c r="DU177" s="381"/>
      <c r="DV177" s="381"/>
      <c r="DW177" s="381"/>
      <c r="DX177" s="381"/>
      <c r="DY177" s="381"/>
      <c r="DZ177" s="381"/>
      <c r="EA177" s="381"/>
      <c r="EB177" s="381"/>
      <c r="EC177" s="381"/>
      <c r="ED177" s="381"/>
      <c r="EE177" s="381"/>
      <c r="EF177" s="381"/>
      <c r="EG177" s="381"/>
      <c r="EH177" s="381"/>
      <c r="EI177" s="381"/>
      <c r="EJ177" s="381"/>
      <c r="EK177" s="381"/>
      <c r="EL177" s="381"/>
      <c r="EM177" s="381"/>
      <c r="EN177" s="381"/>
      <c r="EO177" s="381"/>
      <c r="EP177" s="381"/>
      <c r="EQ177" s="381"/>
      <c r="ER177" s="381"/>
      <c r="ES177" s="381"/>
      <c r="ET177" s="381"/>
      <c r="EU177" s="381"/>
      <c r="EV177" s="381"/>
      <c r="EW177" s="381"/>
      <c r="EX177" s="381"/>
      <c r="EY177" s="381"/>
      <c r="EZ177" s="381"/>
      <c r="FA177" s="381"/>
      <c r="FB177" s="381"/>
      <c r="FC177" s="381"/>
      <c r="FD177" s="381"/>
      <c r="FE177" s="381"/>
      <c r="FF177" s="381"/>
      <c r="FG177" s="381"/>
      <c r="FH177" s="381"/>
      <c r="FI177" s="381"/>
      <c r="FJ177" s="381"/>
      <c r="FK177" s="381"/>
      <c r="FL177" s="381"/>
      <c r="FM177" s="381"/>
      <c r="FN177" s="381"/>
      <c r="FO177" s="381"/>
      <c r="FP177" s="381"/>
      <c r="FQ177" s="381"/>
      <c r="FR177" s="381"/>
      <c r="FS177" s="381"/>
      <c r="FT177" s="381"/>
      <c r="FU177" s="381"/>
      <c r="FV177" s="381"/>
      <c r="FW177" s="381"/>
      <c r="FX177" s="381"/>
      <c r="FY177" s="381"/>
      <c r="FZ177" s="381"/>
      <c r="GA177" s="381"/>
      <c r="GB177" s="381"/>
      <c r="GC177" s="381"/>
      <c r="GD177" s="381"/>
      <c r="GE177" s="381"/>
      <c r="GF177" s="381"/>
      <c r="GG177" s="381"/>
      <c r="GH177" s="381"/>
      <c r="GI177" s="381"/>
      <c r="GJ177" s="381"/>
      <c r="GK177" s="381"/>
      <c r="GL177" s="381"/>
      <c r="GM177" s="381"/>
      <c r="GN177" s="381"/>
      <c r="GO177" s="381"/>
      <c r="GP177" s="381"/>
      <c r="GQ177" s="381"/>
      <c r="GR177" s="381"/>
      <c r="GS177" s="381"/>
      <c r="GT177" s="381"/>
      <c r="GU177" s="381"/>
      <c r="GV177" s="381"/>
      <c r="GW177" s="381"/>
      <c r="GX177" s="381"/>
      <c r="GY177" s="381"/>
      <c r="GZ177" s="381"/>
      <c r="HA177" s="381"/>
      <c r="HB177" s="381"/>
      <c r="HC177" s="381"/>
      <c r="HD177" s="381"/>
      <c r="HE177" s="381"/>
      <c r="HF177" s="381"/>
      <c r="HG177" s="381"/>
      <c r="HH177" s="381"/>
      <c r="HI177" s="381"/>
      <c r="HJ177" s="381"/>
      <c r="HK177" s="381"/>
      <c r="HL177" s="381"/>
      <c r="HM177" s="381"/>
      <c r="HN177" s="381"/>
      <c r="HO177" s="381"/>
      <c r="HP177" s="381"/>
      <c r="HQ177" s="381"/>
      <c r="HR177" s="381"/>
      <c r="HS177" s="381"/>
      <c r="HT177" s="381"/>
      <c r="HU177" s="381"/>
      <c r="HV177" s="381"/>
      <c r="HW177" s="381"/>
      <c r="HX177" s="381"/>
      <c r="HY177" s="381"/>
      <c r="HZ177" s="381"/>
      <c r="IA177" s="381"/>
      <c r="IB177" s="381"/>
      <c r="IC177" s="381"/>
      <c r="ID177" s="381"/>
      <c r="IE177" s="381"/>
      <c r="IF177" s="381"/>
      <c r="IG177" s="381"/>
      <c r="IH177" s="381"/>
      <c r="II177" s="381"/>
      <c r="IJ177" s="381"/>
      <c r="IK177" s="381"/>
      <c r="IL177" s="381"/>
      <c r="IM177" s="381"/>
      <c r="IN177" s="381"/>
      <c r="IO177" s="381"/>
      <c r="IP177" s="381"/>
      <c r="IQ177" s="381"/>
      <c r="IR177" s="381"/>
      <c r="IS177" s="381"/>
      <c r="IT177" s="381"/>
      <c r="IU177" s="381"/>
      <c r="IV177" s="381"/>
      <c r="IW177" s="381"/>
      <c r="IX177" s="381"/>
      <c r="IY177" s="381"/>
      <c r="IZ177" s="381"/>
      <c r="JA177" s="381"/>
      <c r="JB177" s="381"/>
      <c r="JC177" s="381"/>
      <c r="JD177" s="381"/>
      <c r="JE177" s="381"/>
      <c r="JF177" s="381"/>
      <c r="JG177" s="381"/>
      <c r="JH177" s="381"/>
      <c r="JI177" s="381"/>
      <c r="JJ177" s="381"/>
      <c r="JK177" s="381"/>
      <c r="JL177" s="380"/>
      <c r="JM177" s="380"/>
      <c r="JN177" s="380"/>
      <c r="JO177" s="380"/>
      <c r="JP177" s="380"/>
      <c r="JQ177" s="380"/>
      <c r="JR177" s="380"/>
      <c r="JS177" s="380"/>
      <c r="JT177" s="380"/>
      <c r="JU177" s="380"/>
      <c r="JV177" s="380"/>
      <c r="JW177" s="380"/>
      <c r="JX177" s="380"/>
      <c r="JY177" s="380"/>
      <c r="JZ177" s="380"/>
      <c r="KA177" s="380"/>
      <c r="KB177" s="380"/>
      <c r="KC177" s="380"/>
      <c r="KD177" s="380"/>
      <c r="KE177" s="380"/>
      <c r="KF177" s="380"/>
      <c r="KG177" s="380"/>
    </row>
    <row r="178" spans="2:293">
      <c r="B178" s="381"/>
      <c r="C178" s="381"/>
      <c r="D178" s="381"/>
      <c r="E178" s="381"/>
      <c r="F178" s="381"/>
      <c r="G178" s="381"/>
      <c r="H178" s="381"/>
      <c r="I178" s="381"/>
      <c r="J178" s="381"/>
      <c r="K178" s="381"/>
      <c r="L178" s="381"/>
      <c r="M178" s="381"/>
      <c r="N178" s="381"/>
      <c r="O178" s="381"/>
      <c r="P178" s="381"/>
      <c r="Q178" s="381"/>
      <c r="R178" s="381"/>
      <c r="S178" s="381"/>
      <c r="T178" s="381"/>
      <c r="U178" s="381"/>
      <c r="V178" s="381"/>
      <c r="W178" s="381"/>
      <c r="X178" s="381"/>
      <c r="Y178" s="381"/>
      <c r="Z178" s="381"/>
      <c r="AA178" s="381"/>
      <c r="AB178" s="381"/>
      <c r="AC178" s="381"/>
      <c r="AD178" s="381"/>
      <c r="AE178" s="381"/>
      <c r="AF178" s="381"/>
      <c r="AG178" s="381"/>
      <c r="AH178" s="381"/>
      <c r="AI178" s="381"/>
      <c r="AJ178" s="381"/>
      <c r="AK178" s="381"/>
      <c r="AL178" s="381"/>
      <c r="AM178" s="381"/>
      <c r="AN178" s="381"/>
      <c r="AO178" s="381"/>
      <c r="AP178" s="381"/>
      <c r="AQ178" s="381"/>
      <c r="AR178" s="381"/>
      <c r="AS178" s="381"/>
      <c r="AT178" s="381"/>
      <c r="AU178" s="381"/>
      <c r="AV178" s="381"/>
      <c r="AW178" s="381"/>
      <c r="AX178" s="381"/>
      <c r="AY178" s="381"/>
      <c r="AZ178" s="381"/>
      <c r="BA178" s="381"/>
      <c r="BB178" s="381"/>
      <c r="BC178" s="381"/>
      <c r="BD178" s="381"/>
      <c r="BE178" s="381"/>
      <c r="BF178" s="381"/>
      <c r="BG178" s="381"/>
      <c r="BH178" s="381"/>
      <c r="BI178" s="381"/>
      <c r="BJ178" s="381"/>
      <c r="BK178" s="381"/>
      <c r="BL178" s="381"/>
      <c r="BM178" s="381"/>
      <c r="BN178" s="381"/>
      <c r="BO178" s="381"/>
      <c r="BP178" s="381"/>
      <c r="BQ178" s="381"/>
      <c r="BR178" s="381"/>
      <c r="BS178" s="381"/>
      <c r="BT178" s="381"/>
      <c r="BU178" s="381"/>
      <c r="BV178" s="381"/>
      <c r="BW178" s="381"/>
      <c r="BX178" s="381"/>
      <c r="BY178" s="381"/>
      <c r="BZ178" s="381"/>
      <c r="CA178" s="381"/>
      <c r="CB178" s="381"/>
      <c r="CC178" s="381"/>
      <c r="CD178" s="381"/>
      <c r="CE178" s="381"/>
      <c r="CF178" s="381"/>
      <c r="CG178" s="381"/>
      <c r="CH178" s="381"/>
      <c r="CI178" s="381"/>
      <c r="CJ178" s="381"/>
      <c r="CK178" s="381"/>
      <c r="CL178" s="381"/>
      <c r="CM178" s="381"/>
      <c r="CN178" s="381"/>
      <c r="CO178" s="381"/>
      <c r="CP178" s="381"/>
      <c r="CQ178" s="381"/>
      <c r="CR178" s="381"/>
      <c r="CS178" s="381"/>
      <c r="CT178" s="381"/>
      <c r="CU178" s="381"/>
      <c r="CV178" s="381"/>
      <c r="CW178" s="381"/>
      <c r="CX178" s="381"/>
      <c r="CY178" s="381"/>
      <c r="CZ178" s="381"/>
      <c r="DA178" s="381"/>
      <c r="DB178" s="381"/>
      <c r="DC178" s="381"/>
      <c r="DD178" s="381"/>
      <c r="DE178" s="381"/>
      <c r="DF178" s="381"/>
      <c r="DG178" s="381"/>
      <c r="DH178" s="381"/>
      <c r="DI178" s="381"/>
      <c r="DJ178" s="381"/>
      <c r="DK178" s="381"/>
      <c r="DL178" s="381"/>
      <c r="DM178" s="381"/>
      <c r="DN178" s="381"/>
      <c r="DO178" s="381"/>
      <c r="DP178" s="381"/>
      <c r="DQ178" s="381"/>
      <c r="DR178" s="381"/>
      <c r="DS178" s="381"/>
      <c r="DT178" s="381"/>
      <c r="DU178" s="381"/>
      <c r="DV178" s="381"/>
      <c r="DW178" s="381"/>
      <c r="DX178" s="381"/>
      <c r="DY178" s="381"/>
      <c r="DZ178" s="381"/>
      <c r="EA178" s="381"/>
      <c r="EB178" s="381"/>
      <c r="EC178" s="381"/>
      <c r="ED178" s="381"/>
      <c r="EE178" s="381"/>
      <c r="EF178" s="381"/>
      <c r="EG178" s="381"/>
      <c r="EH178" s="381"/>
      <c r="EI178" s="381"/>
      <c r="EJ178" s="381"/>
      <c r="EK178" s="381"/>
      <c r="EL178" s="381"/>
      <c r="EM178" s="381"/>
      <c r="EN178" s="381"/>
      <c r="EO178" s="381"/>
      <c r="EP178" s="381"/>
      <c r="EQ178" s="381"/>
      <c r="ER178" s="381"/>
      <c r="ES178" s="381"/>
      <c r="ET178" s="381"/>
      <c r="EU178" s="381"/>
      <c r="EV178" s="381"/>
      <c r="EW178" s="381"/>
      <c r="EX178" s="381"/>
      <c r="EY178" s="381"/>
      <c r="EZ178" s="381"/>
      <c r="FA178" s="381"/>
      <c r="FB178" s="381"/>
      <c r="FC178" s="381"/>
      <c r="FD178" s="381"/>
      <c r="FE178" s="381"/>
      <c r="FF178" s="381"/>
      <c r="FG178" s="381"/>
      <c r="FH178" s="381"/>
      <c r="FI178" s="381"/>
      <c r="FJ178" s="381"/>
      <c r="FK178" s="381"/>
      <c r="FL178" s="381"/>
      <c r="FM178" s="381"/>
      <c r="FN178" s="381"/>
      <c r="FO178" s="381"/>
      <c r="FP178" s="381"/>
      <c r="FQ178" s="381"/>
      <c r="FR178" s="381"/>
      <c r="FS178" s="381"/>
      <c r="FT178" s="381"/>
      <c r="FU178" s="381"/>
      <c r="FV178" s="381"/>
      <c r="FW178" s="381"/>
      <c r="FX178" s="381"/>
      <c r="FY178" s="381"/>
      <c r="FZ178" s="381"/>
      <c r="GA178" s="381"/>
      <c r="GB178" s="381"/>
      <c r="GC178" s="381"/>
      <c r="GD178" s="381"/>
      <c r="GE178" s="381"/>
      <c r="GF178" s="381"/>
      <c r="GG178" s="381"/>
      <c r="GH178" s="381"/>
      <c r="GI178" s="381"/>
      <c r="GJ178" s="381"/>
      <c r="GK178" s="381"/>
      <c r="GL178" s="381"/>
      <c r="GM178" s="381"/>
      <c r="GN178" s="381"/>
      <c r="GO178" s="381"/>
      <c r="GP178" s="381"/>
      <c r="GQ178" s="381"/>
      <c r="GR178" s="381"/>
      <c r="GS178" s="381"/>
      <c r="GT178" s="381"/>
      <c r="GU178" s="381"/>
      <c r="GV178" s="381"/>
      <c r="GW178" s="381"/>
      <c r="GX178" s="381"/>
      <c r="GY178" s="381"/>
      <c r="GZ178" s="381"/>
      <c r="HA178" s="381"/>
      <c r="HB178" s="381"/>
      <c r="HC178" s="381"/>
      <c r="HD178" s="381"/>
      <c r="HE178" s="381"/>
      <c r="HF178" s="381"/>
      <c r="HG178" s="381"/>
      <c r="HH178" s="381"/>
      <c r="HI178" s="381"/>
      <c r="HJ178" s="381"/>
      <c r="HK178" s="381"/>
      <c r="HL178" s="381"/>
      <c r="HM178" s="381"/>
      <c r="HN178" s="381"/>
      <c r="HO178" s="381"/>
      <c r="HP178" s="381"/>
      <c r="HQ178" s="381"/>
      <c r="HR178" s="381"/>
      <c r="HS178" s="381"/>
      <c r="HT178" s="381"/>
      <c r="HU178" s="381"/>
      <c r="HV178" s="381"/>
      <c r="HW178" s="381"/>
      <c r="HX178" s="381"/>
      <c r="HY178" s="381"/>
      <c r="HZ178" s="381"/>
      <c r="IA178" s="381"/>
      <c r="IB178" s="381"/>
      <c r="IC178" s="381"/>
      <c r="ID178" s="381"/>
      <c r="IE178" s="381"/>
      <c r="IF178" s="381"/>
      <c r="IG178" s="381"/>
      <c r="IH178" s="381"/>
      <c r="II178" s="381"/>
      <c r="IJ178" s="381"/>
      <c r="IK178" s="381"/>
      <c r="IL178" s="381"/>
      <c r="IM178" s="381"/>
      <c r="IN178" s="381"/>
      <c r="IO178" s="381"/>
      <c r="IP178" s="381"/>
      <c r="IQ178" s="381"/>
      <c r="IR178" s="381"/>
      <c r="IS178" s="381"/>
      <c r="IT178" s="381"/>
      <c r="IU178" s="381"/>
      <c r="IV178" s="381"/>
      <c r="IW178" s="381"/>
      <c r="IX178" s="381"/>
      <c r="IY178" s="381"/>
      <c r="IZ178" s="381"/>
      <c r="JA178" s="381"/>
      <c r="JB178" s="381"/>
      <c r="JC178" s="381"/>
      <c r="JD178" s="381"/>
      <c r="JE178" s="381"/>
      <c r="JF178" s="381"/>
      <c r="JG178" s="381"/>
      <c r="JH178" s="381"/>
      <c r="JI178" s="381"/>
      <c r="JJ178" s="381"/>
      <c r="JK178" s="381"/>
      <c r="JL178" s="380"/>
      <c r="JM178" s="380"/>
      <c r="JN178" s="380"/>
      <c r="JO178" s="380"/>
      <c r="JP178" s="380"/>
      <c r="JQ178" s="380"/>
      <c r="JR178" s="380"/>
      <c r="JS178" s="380"/>
      <c r="JT178" s="380"/>
      <c r="JU178" s="380"/>
      <c r="JV178" s="380"/>
      <c r="JW178" s="380"/>
      <c r="JX178" s="380"/>
      <c r="JY178" s="380"/>
      <c r="JZ178" s="380"/>
      <c r="KA178" s="380"/>
      <c r="KB178" s="380"/>
      <c r="KC178" s="380"/>
      <c r="KD178" s="380"/>
      <c r="KE178" s="380"/>
      <c r="KF178" s="380"/>
      <c r="KG178" s="380"/>
    </row>
    <row r="179" spans="2:293">
      <c r="B179" s="381"/>
      <c r="C179" s="381"/>
      <c r="D179" s="381"/>
      <c r="E179" s="381"/>
      <c r="F179" s="381"/>
      <c r="G179" s="381"/>
      <c r="H179" s="381"/>
      <c r="I179" s="381"/>
      <c r="J179" s="381"/>
      <c r="K179" s="381"/>
      <c r="L179" s="381"/>
      <c r="M179" s="381"/>
      <c r="N179" s="381"/>
      <c r="O179" s="381"/>
      <c r="P179" s="381"/>
      <c r="Q179" s="381"/>
      <c r="R179" s="381"/>
      <c r="S179" s="381"/>
      <c r="T179" s="381"/>
      <c r="U179" s="381"/>
      <c r="V179" s="381"/>
      <c r="W179" s="381"/>
      <c r="X179" s="381"/>
      <c r="Y179" s="381"/>
      <c r="Z179" s="381"/>
      <c r="AA179" s="381"/>
      <c r="AB179" s="381"/>
      <c r="AC179" s="381"/>
      <c r="AD179" s="381"/>
      <c r="AE179" s="381"/>
      <c r="AF179" s="381"/>
      <c r="AG179" s="381"/>
      <c r="AH179" s="381"/>
      <c r="AI179" s="381"/>
      <c r="AJ179" s="381"/>
      <c r="AK179" s="381"/>
      <c r="AL179" s="381"/>
      <c r="AM179" s="381"/>
      <c r="AN179" s="381"/>
      <c r="AO179" s="381"/>
      <c r="AP179" s="381"/>
      <c r="AQ179" s="381"/>
      <c r="AR179" s="381"/>
      <c r="AS179" s="381"/>
      <c r="AT179" s="381"/>
      <c r="AU179" s="381"/>
      <c r="AV179" s="381"/>
      <c r="AW179" s="381"/>
      <c r="AX179" s="381"/>
      <c r="AY179" s="381"/>
      <c r="AZ179" s="381"/>
      <c r="BA179" s="381"/>
      <c r="BB179" s="381"/>
      <c r="BC179" s="381"/>
      <c r="BD179" s="381"/>
      <c r="BE179" s="381"/>
      <c r="BF179" s="381"/>
      <c r="BG179" s="381"/>
      <c r="BH179" s="381"/>
      <c r="BI179" s="381"/>
      <c r="BJ179" s="381"/>
      <c r="BK179" s="381"/>
      <c r="BL179" s="381"/>
      <c r="BM179" s="381"/>
      <c r="BN179" s="381"/>
      <c r="BO179" s="381"/>
      <c r="BP179" s="381"/>
      <c r="BQ179" s="381"/>
      <c r="BR179" s="381"/>
      <c r="BS179" s="381"/>
      <c r="BT179" s="381"/>
      <c r="BU179" s="381"/>
      <c r="BV179" s="381"/>
      <c r="BW179" s="381"/>
      <c r="BX179" s="381"/>
      <c r="BY179" s="381"/>
      <c r="BZ179" s="381"/>
      <c r="CA179" s="381"/>
      <c r="CB179" s="381"/>
      <c r="CC179" s="381"/>
      <c r="CD179" s="381"/>
      <c r="CE179" s="381"/>
      <c r="CF179" s="381"/>
      <c r="CG179" s="381"/>
      <c r="CH179" s="381"/>
      <c r="CI179" s="381"/>
      <c r="CJ179" s="381"/>
      <c r="CK179" s="381"/>
      <c r="CL179" s="381"/>
      <c r="CM179" s="381"/>
      <c r="CN179" s="381"/>
      <c r="CO179" s="381"/>
      <c r="CP179" s="381"/>
      <c r="CQ179" s="381"/>
      <c r="CR179" s="381"/>
      <c r="CS179" s="381"/>
      <c r="CT179" s="381"/>
      <c r="CU179" s="381"/>
      <c r="CV179" s="381"/>
      <c r="CW179" s="381"/>
      <c r="CX179" s="381"/>
      <c r="CY179" s="381"/>
      <c r="CZ179" s="381"/>
      <c r="DA179" s="381"/>
      <c r="DB179" s="381"/>
      <c r="DC179" s="381"/>
      <c r="DD179" s="381"/>
      <c r="DE179" s="381"/>
      <c r="DF179" s="381"/>
      <c r="DG179" s="381"/>
      <c r="DH179" s="381"/>
      <c r="DI179" s="381"/>
      <c r="DJ179" s="381"/>
      <c r="DK179" s="381"/>
      <c r="DL179" s="381"/>
      <c r="DM179" s="381"/>
      <c r="DN179" s="381"/>
      <c r="DO179" s="381"/>
      <c r="DP179" s="381"/>
      <c r="DQ179" s="381"/>
      <c r="DR179" s="381"/>
      <c r="DS179" s="381"/>
      <c r="DT179" s="381"/>
      <c r="DU179" s="381"/>
      <c r="DV179" s="381"/>
      <c r="DW179" s="381"/>
      <c r="DX179" s="381"/>
      <c r="DY179" s="381"/>
      <c r="DZ179" s="381"/>
      <c r="EA179" s="381"/>
      <c r="EB179" s="381"/>
      <c r="EC179" s="381"/>
      <c r="ED179" s="381"/>
      <c r="EE179" s="381"/>
      <c r="EF179" s="381"/>
      <c r="EG179" s="381"/>
      <c r="EH179" s="381"/>
      <c r="EI179" s="381"/>
      <c r="EJ179" s="381"/>
      <c r="EK179" s="381"/>
      <c r="EL179" s="381"/>
      <c r="EM179" s="381"/>
      <c r="EN179" s="381"/>
      <c r="EO179" s="381"/>
      <c r="EP179" s="381"/>
      <c r="EQ179" s="381"/>
      <c r="ER179" s="381"/>
      <c r="ES179" s="381"/>
      <c r="ET179" s="381"/>
      <c r="EU179" s="381"/>
      <c r="EV179" s="381"/>
      <c r="EW179" s="381"/>
      <c r="EX179" s="381"/>
      <c r="EY179" s="381"/>
      <c r="EZ179" s="381"/>
      <c r="FA179" s="381"/>
      <c r="FB179" s="381"/>
      <c r="FC179" s="381"/>
      <c r="FD179" s="381"/>
      <c r="FE179" s="381"/>
      <c r="FF179" s="381"/>
      <c r="FG179" s="381"/>
      <c r="FH179" s="381"/>
      <c r="FI179" s="381"/>
      <c r="FJ179" s="381"/>
      <c r="FK179" s="381"/>
      <c r="FL179" s="381"/>
      <c r="FM179" s="381"/>
      <c r="FN179" s="381"/>
      <c r="FO179" s="381"/>
      <c r="FP179" s="381"/>
      <c r="FQ179" s="381"/>
      <c r="FR179" s="381"/>
      <c r="FS179" s="381"/>
      <c r="FT179" s="381"/>
      <c r="FU179" s="381"/>
      <c r="FV179" s="381"/>
      <c r="FW179" s="381"/>
      <c r="FX179" s="381"/>
      <c r="FY179" s="381"/>
      <c r="FZ179" s="381"/>
      <c r="GA179" s="381"/>
      <c r="GB179" s="381"/>
      <c r="GC179" s="381"/>
      <c r="GD179" s="381"/>
      <c r="GE179" s="381"/>
      <c r="GF179" s="381"/>
      <c r="GG179" s="381"/>
      <c r="GH179" s="381"/>
      <c r="GI179" s="381"/>
      <c r="GJ179" s="381"/>
      <c r="GK179" s="381"/>
      <c r="GL179" s="381"/>
      <c r="GM179" s="381"/>
      <c r="GN179" s="381"/>
      <c r="GO179" s="381"/>
      <c r="GP179" s="381"/>
      <c r="GQ179" s="381"/>
      <c r="GR179" s="381"/>
      <c r="GS179" s="381"/>
      <c r="GT179" s="381"/>
      <c r="GU179" s="381"/>
      <c r="GV179" s="381"/>
      <c r="GW179" s="381"/>
      <c r="GX179" s="381"/>
      <c r="GY179" s="381"/>
      <c r="GZ179" s="381"/>
      <c r="HA179" s="381"/>
      <c r="HB179" s="381"/>
      <c r="HC179" s="381"/>
      <c r="HD179" s="381"/>
      <c r="HE179" s="381"/>
      <c r="HF179" s="381"/>
      <c r="HG179" s="381"/>
      <c r="HH179" s="381"/>
      <c r="HI179" s="381"/>
      <c r="HJ179" s="381"/>
      <c r="HK179" s="381"/>
      <c r="HL179" s="381"/>
      <c r="HM179" s="381"/>
      <c r="HN179" s="381"/>
      <c r="HO179" s="381"/>
      <c r="HP179" s="381"/>
      <c r="HQ179" s="381"/>
      <c r="HR179" s="381"/>
      <c r="HS179" s="381"/>
      <c r="HT179" s="381"/>
      <c r="HU179" s="381"/>
      <c r="HV179" s="381"/>
      <c r="HW179" s="381"/>
      <c r="HX179" s="381"/>
      <c r="HY179" s="381"/>
      <c r="HZ179" s="381"/>
      <c r="IA179" s="381"/>
      <c r="IB179" s="381"/>
      <c r="IC179" s="381"/>
      <c r="ID179" s="381"/>
      <c r="IE179" s="381"/>
      <c r="IF179" s="381"/>
      <c r="IG179" s="381"/>
      <c r="IH179" s="381"/>
      <c r="II179" s="381"/>
      <c r="IJ179" s="381"/>
      <c r="IK179" s="381"/>
      <c r="IL179" s="381"/>
      <c r="IM179" s="381"/>
      <c r="IN179" s="381"/>
      <c r="IO179" s="381"/>
      <c r="IP179" s="381"/>
      <c r="IQ179" s="381"/>
      <c r="IR179" s="381"/>
      <c r="IS179" s="381"/>
      <c r="IT179" s="381"/>
      <c r="IU179" s="381"/>
      <c r="IV179" s="381"/>
      <c r="IW179" s="381"/>
      <c r="IX179" s="381"/>
      <c r="IY179" s="381"/>
      <c r="IZ179" s="381"/>
      <c r="JA179" s="381"/>
      <c r="JB179" s="381"/>
      <c r="JC179" s="381"/>
      <c r="JD179" s="381"/>
      <c r="JE179" s="381"/>
      <c r="JF179" s="381"/>
      <c r="JG179" s="381"/>
      <c r="JH179" s="381"/>
      <c r="JI179" s="381"/>
      <c r="JJ179" s="381"/>
      <c r="JK179" s="381"/>
      <c r="JL179" s="380"/>
      <c r="JM179" s="380"/>
      <c r="JN179" s="380"/>
      <c r="JO179" s="380"/>
      <c r="JP179" s="380"/>
      <c r="JQ179" s="380"/>
      <c r="JR179" s="380"/>
      <c r="JS179" s="380"/>
      <c r="JT179" s="380"/>
      <c r="JU179" s="380"/>
      <c r="JV179" s="380"/>
      <c r="JW179" s="380"/>
      <c r="JX179" s="380"/>
      <c r="JY179" s="380"/>
      <c r="JZ179" s="380"/>
      <c r="KA179" s="380"/>
      <c r="KB179" s="380"/>
      <c r="KC179" s="380"/>
      <c r="KD179" s="380"/>
      <c r="KE179" s="380"/>
      <c r="KF179" s="380"/>
      <c r="KG179" s="380"/>
    </row>
    <row r="180" spans="2:293">
      <c r="B180" s="381"/>
      <c r="C180" s="381"/>
      <c r="D180" s="381"/>
      <c r="E180" s="381"/>
      <c r="F180" s="381"/>
      <c r="G180" s="381"/>
      <c r="H180" s="381"/>
      <c r="I180" s="381"/>
      <c r="J180" s="381"/>
      <c r="K180" s="381"/>
      <c r="L180" s="381"/>
      <c r="M180" s="381"/>
      <c r="N180" s="381"/>
      <c r="O180" s="381"/>
      <c r="P180" s="381"/>
      <c r="Q180" s="381"/>
      <c r="R180" s="381"/>
      <c r="S180" s="381"/>
      <c r="T180" s="381"/>
      <c r="U180" s="381"/>
      <c r="V180" s="381"/>
      <c r="W180" s="381"/>
      <c r="X180" s="381"/>
      <c r="Y180" s="381"/>
      <c r="Z180" s="381"/>
      <c r="AA180" s="381"/>
      <c r="AB180" s="381"/>
      <c r="AC180" s="381"/>
      <c r="AD180" s="381"/>
      <c r="AE180" s="381"/>
      <c r="AF180" s="381"/>
      <c r="AG180" s="381"/>
      <c r="AH180" s="381"/>
      <c r="AI180" s="381"/>
      <c r="AJ180" s="381"/>
      <c r="AK180" s="381"/>
      <c r="AL180" s="381"/>
      <c r="AM180" s="381"/>
      <c r="AN180" s="381"/>
      <c r="AO180" s="381"/>
      <c r="AP180" s="381"/>
      <c r="AQ180" s="381"/>
      <c r="AR180" s="381"/>
      <c r="AS180" s="381"/>
      <c r="AT180" s="381"/>
      <c r="AU180" s="381"/>
      <c r="AV180" s="381"/>
      <c r="AW180" s="381"/>
      <c r="AX180" s="381"/>
      <c r="AY180" s="381"/>
      <c r="AZ180" s="381"/>
      <c r="BA180" s="381"/>
      <c r="BB180" s="381"/>
      <c r="BC180" s="381"/>
      <c r="BD180" s="381"/>
      <c r="BE180" s="381"/>
      <c r="BF180" s="381"/>
      <c r="BG180" s="381"/>
      <c r="BH180" s="381"/>
      <c r="BI180" s="381"/>
      <c r="BJ180" s="381"/>
      <c r="BK180" s="381"/>
      <c r="BL180" s="381"/>
      <c r="BM180" s="381"/>
      <c r="BN180" s="381"/>
      <c r="BO180" s="381"/>
      <c r="BP180" s="381"/>
      <c r="BQ180" s="381"/>
      <c r="BR180" s="381"/>
      <c r="BS180" s="381"/>
      <c r="BT180" s="381"/>
      <c r="BU180" s="381"/>
      <c r="BV180" s="381"/>
      <c r="BW180" s="381"/>
      <c r="BX180" s="381"/>
      <c r="BY180" s="381"/>
      <c r="BZ180" s="381"/>
      <c r="CA180" s="381"/>
      <c r="CB180" s="381"/>
      <c r="CC180" s="381"/>
      <c r="CD180" s="381"/>
      <c r="CE180" s="381"/>
      <c r="CF180" s="381"/>
      <c r="CG180" s="381"/>
      <c r="CH180" s="381"/>
      <c r="CI180" s="381"/>
      <c r="CJ180" s="381"/>
      <c r="CK180" s="381"/>
      <c r="CL180" s="381"/>
      <c r="CM180" s="381"/>
      <c r="CN180" s="381"/>
      <c r="CO180" s="381"/>
      <c r="CP180" s="381"/>
      <c r="CQ180" s="381"/>
      <c r="CR180" s="381"/>
      <c r="CS180" s="381"/>
      <c r="CT180" s="381"/>
      <c r="CU180" s="381"/>
      <c r="CV180" s="381"/>
      <c r="CW180" s="381"/>
      <c r="CX180" s="381"/>
      <c r="CY180" s="381"/>
      <c r="CZ180" s="381"/>
      <c r="DA180" s="381"/>
      <c r="DB180" s="381"/>
      <c r="DC180" s="381"/>
      <c r="DD180" s="381"/>
      <c r="DE180" s="381"/>
      <c r="DF180" s="381"/>
      <c r="DG180" s="381"/>
      <c r="DH180" s="381"/>
      <c r="DI180" s="381"/>
      <c r="DJ180" s="381"/>
      <c r="DK180" s="381"/>
      <c r="DL180" s="381"/>
      <c r="DM180" s="381"/>
      <c r="DN180" s="381"/>
      <c r="DO180" s="381"/>
      <c r="DP180" s="381"/>
      <c r="DQ180" s="381"/>
      <c r="DR180" s="381"/>
      <c r="DS180" s="381"/>
      <c r="DT180" s="381"/>
      <c r="DU180" s="381"/>
      <c r="DV180" s="381"/>
      <c r="DW180" s="381"/>
      <c r="DX180" s="381"/>
      <c r="DY180" s="381"/>
      <c r="DZ180" s="381"/>
      <c r="EA180" s="381"/>
      <c r="EB180" s="381"/>
      <c r="EC180" s="381"/>
      <c r="ED180" s="381"/>
      <c r="EE180" s="381"/>
      <c r="EF180" s="381"/>
      <c r="EG180" s="381"/>
      <c r="EH180" s="381"/>
      <c r="EI180" s="381"/>
      <c r="EJ180" s="381"/>
      <c r="EK180" s="381"/>
      <c r="EL180" s="381"/>
      <c r="EM180" s="381"/>
      <c r="EN180" s="381"/>
      <c r="EO180" s="381"/>
      <c r="EP180" s="381"/>
      <c r="EQ180" s="381"/>
      <c r="ER180" s="381"/>
      <c r="ES180" s="381"/>
      <c r="ET180" s="381"/>
      <c r="EU180" s="381"/>
      <c r="EV180" s="381"/>
      <c r="EW180" s="381"/>
      <c r="EX180" s="381"/>
      <c r="EY180" s="381"/>
      <c r="EZ180" s="381"/>
      <c r="FA180" s="381"/>
      <c r="FB180" s="381"/>
      <c r="FC180" s="381"/>
      <c r="FD180" s="381"/>
      <c r="FE180" s="381"/>
      <c r="FF180" s="381"/>
      <c r="FG180" s="381"/>
      <c r="FH180" s="381"/>
      <c r="FI180" s="381"/>
      <c r="FJ180" s="381"/>
      <c r="FK180" s="381"/>
      <c r="FL180" s="381"/>
      <c r="FM180" s="381"/>
      <c r="FN180" s="381"/>
      <c r="FO180" s="381"/>
      <c r="FP180" s="381"/>
      <c r="FQ180" s="381"/>
      <c r="FR180" s="381"/>
      <c r="FS180" s="381"/>
      <c r="FT180" s="381"/>
      <c r="FU180" s="381"/>
      <c r="FV180" s="381"/>
      <c r="FW180" s="381"/>
      <c r="FX180" s="381"/>
      <c r="FY180" s="381"/>
      <c r="FZ180" s="381"/>
      <c r="GA180" s="381"/>
      <c r="GB180" s="381"/>
      <c r="GC180" s="381"/>
      <c r="GD180" s="381"/>
      <c r="GE180" s="381"/>
      <c r="GF180" s="381"/>
      <c r="GG180" s="381"/>
      <c r="GH180" s="381"/>
      <c r="GI180" s="381"/>
      <c r="GJ180" s="381"/>
      <c r="GK180" s="381"/>
      <c r="GL180" s="381"/>
      <c r="GM180" s="381"/>
      <c r="GN180" s="381"/>
      <c r="GO180" s="381"/>
      <c r="GP180" s="381"/>
      <c r="GQ180" s="381"/>
      <c r="GR180" s="381"/>
      <c r="GS180" s="381"/>
      <c r="GT180" s="381"/>
      <c r="GU180" s="381"/>
      <c r="GV180" s="381"/>
      <c r="GW180" s="381"/>
      <c r="GX180" s="381"/>
      <c r="GY180" s="381"/>
      <c r="GZ180" s="381"/>
      <c r="HA180" s="381"/>
      <c r="HB180" s="381"/>
      <c r="HC180" s="381"/>
      <c r="HD180" s="381"/>
      <c r="HE180" s="381"/>
      <c r="HF180" s="381"/>
      <c r="HG180" s="381"/>
      <c r="HH180" s="381"/>
      <c r="HI180" s="381"/>
      <c r="HJ180" s="381"/>
      <c r="HK180" s="381"/>
      <c r="HL180" s="381"/>
      <c r="HM180" s="381"/>
      <c r="HN180" s="381"/>
      <c r="HO180" s="381"/>
      <c r="HP180" s="381"/>
      <c r="HQ180" s="381"/>
      <c r="HR180" s="381"/>
      <c r="HS180" s="381"/>
      <c r="HT180" s="381"/>
      <c r="HU180" s="381"/>
      <c r="HV180" s="381"/>
      <c r="HW180" s="381"/>
      <c r="HX180" s="381"/>
      <c r="HY180" s="381"/>
      <c r="HZ180" s="381"/>
      <c r="IA180" s="381"/>
      <c r="IB180" s="381"/>
      <c r="IC180" s="381"/>
      <c r="ID180" s="381"/>
      <c r="IE180" s="381"/>
      <c r="IF180" s="381"/>
      <c r="IG180" s="381"/>
      <c r="IH180" s="381"/>
      <c r="II180" s="381"/>
      <c r="IJ180" s="381"/>
      <c r="IK180" s="381"/>
      <c r="IL180" s="381"/>
      <c r="IM180" s="381"/>
      <c r="IN180" s="381"/>
      <c r="IO180" s="381"/>
      <c r="IP180" s="381"/>
      <c r="IQ180" s="381"/>
      <c r="IR180" s="381"/>
      <c r="IS180" s="381"/>
      <c r="IT180" s="381"/>
      <c r="IU180" s="381"/>
      <c r="IV180" s="381"/>
      <c r="IW180" s="381"/>
      <c r="IX180" s="381"/>
      <c r="IY180" s="381"/>
      <c r="IZ180" s="381"/>
      <c r="JA180" s="381"/>
      <c r="JB180" s="381"/>
      <c r="JC180" s="381"/>
      <c r="JD180" s="381"/>
      <c r="JE180" s="381"/>
      <c r="JF180" s="381"/>
      <c r="JG180" s="381"/>
      <c r="JH180" s="381"/>
      <c r="JI180" s="381"/>
      <c r="JJ180" s="381"/>
      <c r="JK180" s="381"/>
      <c r="JL180" s="380"/>
      <c r="JM180" s="380"/>
      <c r="JN180" s="380"/>
      <c r="JO180" s="380"/>
      <c r="JP180" s="380"/>
      <c r="JQ180" s="380"/>
      <c r="JR180" s="380"/>
      <c r="JS180" s="380"/>
      <c r="JT180" s="380"/>
      <c r="JU180" s="380"/>
      <c r="JV180" s="380"/>
      <c r="JW180" s="380"/>
      <c r="JX180" s="380"/>
      <c r="JY180" s="380"/>
      <c r="JZ180" s="380"/>
      <c r="KA180" s="380"/>
      <c r="KB180" s="380"/>
      <c r="KC180" s="380"/>
      <c r="KD180" s="380"/>
      <c r="KE180" s="380"/>
      <c r="KF180" s="380"/>
      <c r="KG180" s="380"/>
    </row>
    <row r="181" spans="2:293">
      <c r="B181" s="381"/>
      <c r="C181" s="381"/>
      <c r="D181" s="381"/>
      <c r="E181" s="381"/>
      <c r="F181" s="381"/>
      <c r="G181" s="381"/>
      <c r="H181" s="381"/>
      <c r="I181" s="381"/>
      <c r="J181" s="381"/>
      <c r="K181" s="381"/>
      <c r="L181" s="381"/>
      <c r="M181" s="381"/>
      <c r="N181" s="381"/>
      <c r="O181" s="381"/>
      <c r="P181" s="381"/>
      <c r="Q181" s="381"/>
      <c r="R181" s="381"/>
      <c r="S181" s="381"/>
      <c r="T181" s="381"/>
      <c r="U181" s="381"/>
      <c r="V181" s="381"/>
      <c r="W181" s="381"/>
      <c r="X181" s="381"/>
      <c r="Y181" s="381"/>
      <c r="Z181" s="381"/>
      <c r="AA181" s="381"/>
      <c r="AB181" s="381"/>
      <c r="AC181" s="381"/>
      <c r="AD181" s="381"/>
      <c r="AE181" s="381"/>
      <c r="AF181" s="381"/>
      <c r="AG181" s="381"/>
      <c r="AH181" s="381"/>
      <c r="AI181" s="381"/>
      <c r="AJ181" s="381"/>
      <c r="AK181" s="381"/>
      <c r="AL181" s="381"/>
      <c r="AM181" s="381"/>
      <c r="AN181" s="381"/>
      <c r="AO181" s="381"/>
      <c r="AP181" s="381"/>
      <c r="AQ181" s="381"/>
      <c r="AR181" s="381"/>
      <c r="AS181" s="381"/>
      <c r="AT181" s="381"/>
      <c r="AU181" s="381"/>
      <c r="AV181" s="381"/>
      <c r="AW181" s="381"/>
      <c r="AX181" s="381"/>
      <c r="AY181" s="381"/>
      <c r="AZ181" s="381"/>
      <c r="BA181" s="381"/>
      <c r="BB181" s="381"/>
      <c r="BC181" s="381"/>
      <c r="BD181" s="381"/>
      <c r="BE181" s="381"/>
      <c r="BF181" s="381"/>
      <c r="BG181" s="381"/>
      <c r="BH181" s="381"/>
      <c r="BI181" s="381"/>
      <c r="BJ181" s="381"/>
      <c r="BK181" s="381"/>
      <c r="BL181" s="381"/>
      <c r="BM181" s="381"/>
      <c r="BN181" s="381"/>
      <c r="BO181" s="381"/>
      <c r="BP181" s="381"/>
      <c r="BQ181" s="381"/>
      <c r="BR181" s="381"/>
      <c r="BS181" s="381"/>
      <c r="BT181" s="381"/>
      <c r="BU181" s="381"/>
      <c r="BV181" s="381"/>
      <c r="BW181" s="381"/>
      <c r="BX181" s="381"/>
      <c r="BY181" s="381"/>
      <c r="BZ181" s="381"/>
      <c r="CA181" s="381"/>
      <c r="CB181" s="381"/>
      <c r="CC181" s="381"/>
      <c r="CD181" s="381"/>
      <c r="CE181" s="381"/>
      <c r="CF181" s="381"/>
      <c r="CG181" s="381"/>
      <c r="CH181" s="381"/>
      <c r="CI181" s="381"/>
      <c r="CJ181" s="381"/>
      <c r="CK181" s="381"/>
      <c r="CL181" s="381"/>
      <c r="CM181" s="381"/>
      <c r="CN181" s="381"/>
      <c r="CO181" s="381"/>
      <c r="CP181" s="381"/>
      <c r="CQ181" s="381"/>
      <c r="CR181" s="381"/>
      <c r="CS181" s="381"/>
      <c r="CT181" s="381"/>
      <c r="CU181" s="381"/>
      <c r="CV181" s="381"/>
      <c r="CW181" s="381"/>
      <c r="CX181" s="381"/>
      <c r="CY181" s="381"/>
      <c r="CZ181" s="381"/>
      <c r="DA181" s="381"/>
      <c r="DB181" s="381"/>
      <c r="DC181" s="381"/>
      <c r="DD181" s="381"/>
      <c r="DE181" s="381"/>
      <c r="DF181" s="381"/>
      <c r="DG181" s="381"/>
      <c r="DH181" s="381"/>
      <c r="DI181" s="381"/>
      <c r="DJ181" s="381"/>
      <c r="DK181" s="381"/>
      <c r="DL181" s="381"/>
      <c r="DM181" s="381"/>
      <c r="DN181" s="381"/>
      <c r="DO181" s="381"/>
      <c r="DP181" s="381"/>
      <c r="DQ181" s="381"/>
      <c r="DR181" s="381"/>
      <c r="DS181" s="381"/>
      <c r="DT181" s="381"/>
      <c r="DU181" s="381"/>
      <c r="DV181" s="381"/>
      <c r="DW181" s="381"/>
      <c r="DX181" s="381"/>
      <c r="DY181" s="381"/>
      <c r="DZ181" s="381"/>
      <c r="EA181" s="381"/>
      <c r="EB181" s="381"/>
      <c r="EC181" s="381"/>
      <c r="ED181" s="381"/>
      <c r="EE181" s="381"/>
      <c r="EF181" s="381"/>
      <c r="EG181" s="381"/>
      <c r="EH181" s="381"/>
      <c r="EI181" s="381"/>
      <c r="EJ181" s="381"/>
      <c r="EK181" s="381"/>
      <c r="EL181" s="381"/>
      <c r="EM181" s="381"/>
      <c r="EN181" s="381"/>
      <c r="EO181" s="381"/>
      <c r="EP181" s="381"/>
      <c r="EQ181" s="381"/>
      <c r="ER181" s="381"/>
      <c r="ES181" s="381"/>
      <c r="ET181" s="381"/>
      <c r="EU181" s="381"/>
      <c r="EV181" s="381"/>
      <c r="EW181" s="381"/>
      <c r="EX181" s="381"/>
      <c r="EY181" s="381"/>
      <c r="EZ181" s="381"/>
      <c r="FA181" s="381"/>
      <c r="FB181" s="381"/>
      <c r="FC181" s="381"/>
      <c r="FD181" s="381"/>
      <c r="FE181" s="381"/>
      <c r="FF181" s="381"/>
      <c r="FG181" s="381"/>
      <c r="FH181" s="381"/>
      <c r="FI181" s="381"/>
      <c r="FJ181" s="381"/>
      <c r="FK181" s="381"/>
      <c r="FL181" s="381"/>
      <c r="FM181" s="381"/>
      <c r="FN181" s="381"/>
      <c r="FO181" s="381"/>
      <c r="FP181" s="381"/>
      <c r="FQ181" s="381"/>
      <c r="FR181" s="381"/>
      <c r="FS181" s="381"/>
      <c r="FT181" s="381"/>
      <c r="FU181" s="381"/>
      <c r="FV181" s="381"/>
      <c r="FW181" s="381"/>
      <c r="FX181" s="381"/>
      <c r="FY181" s="381"/>
      <c r="FZ181" s="381"/>
      <c r="GA181" s="381"/>
      <c r="GB181" s="381"/>
      <c r="GC181" s="381"/>
      <c r="GD181" s="381"/>
      <c r="GE181" s="381"/>
      <c r="GF181" s="381"/>
      <c r="GG181" s="381"/>
      <c r="GH181" s="381"/>
      <c r="GI181" s="381"/>
      <c r="GJ181" s="381"/>
      <c r="GK181" s="381"/>
      <c r="GL181" s="381"/>
      <c r="GM181" s="381"/>
      <c r="GN181" s="381"/>
      <c r="GO181" s="381"/>
      <c r="GP181" s="381"/>
      <c r="GQ181" s="381"/>
      <c r="GR181" s="381"/>
      <c r="GS181" s="381"/>
      <c r="GT181" s="381"/>
      <c r="GU181" s="381"/>
      <c r="GV181" s="381"/>
      <c r="GW181" s="381"/>
      <c r="GX181" s="381"/>
      <c r="GY181" s="381"/>
      <c r="GZ181" s="381"/>
      <c r="HA181" s="381"/>
      <c r="HB181" s="381"/>
      <c r="HC181" s="381"/>
      <c r="HD181" s="381"/>
      <c r="HE181" s="381"/>
      <c r="HF181" s="381"/>
      <c r="HG181" s="381"/>
      <c r="HH181" s="381"/>
      <c r="HI181" s="381"/>
      <c r="HJ181" s="381"/>
      <c r="HK181" s="381"/>
      <c r="HL181" s="381"/>
      <c r="HM181" s="381"/>
      <c r="HN181" s="381"/>
      <c r="HO181" s="381"/>
      <c r="HP181" s="381"/>
      <c r="HQ181" s="381"/>
      <c r="HR181" s="381"/>
      <c r="HS181" s="381"/>
      <c r="HT181" s="381"/>
      <c r="HU181" s="381"/>
      <c r="HV181" s="381"/>
      <c r="HW181" s="381"/>
      <c r="HX181" s="381"/>
      <c r="HY181" s="381"/>
      <c r="HZ181" s="381"/>
      <c r="IA181" s="381"/>
      <c r="IB181" s="381"/>
      <c r="IC181" s="381"/>
      <c r="ID181" s="381"/>
      <c r="IE181" s="381"/>
      <c r="IF181" s="381"/>
      <c r="IG181" s="381"/>
      <c r="IH181" s="381"/>
      <c r="II181" s="381"/>
      <c r="IJ181" s="381"/>
      <c r="IK181" s="381"/>
      <c r="IL181" s="381"/>
      <c r="IM181" s="381"/>
      <c r="IN181" s="381"/>
      <c r="IO181" s="381"/>
      <c r="IP181" s="381"/>
      <c r="IQ181" s="381"/>
      <c r="IR181" s="381"/>
      <c r="IS181" s="381"/>
      <c r="IT181" s="381"/>
      <c r="IU181" s="381"/>
      <c r="IV181" s="381"/>
      <c r="IW181" s="381"/>
      <c r="IX181" s="381"/>
      <c r="IY181" s="381"/>
      <c r="IZ181" s="381"/>
      <c r="JA181" s="381"/>
      <c r="JB181" s="381"/>
      <c r="JC181" s="381"/>
      <c r="JD181" s="381"/>
      <c r="JE181" s="381"/>
      <c r="JF181" s="381"/>
      <c r="JG181" s="381"/>
      <c r="JH181" s="381"/>
      <c r="JI181" s="381"/>
      <c r="JJ181" s="381"/>
      <c r="JK181" s="381"/>
      <c r="JL181" s="380"/>
      <c r="JM181" s="380"/>
      <c r="JN181" s="380"/>
      <c r="JO181" s="380"/>
      <c r="JP181" s="380"/>
      <c r="JQ181" s="380"/>
      <c r="JR181" s="380"/>
      <c r="JS181" s="380"/>
      <c r="JT181" s="380"/>
      <c r="JU181" s="380"/>
      <c r="JV181" s="380"/>
      <c r="JW181" s="380"/>
      <c r="JX181" s="380"/>
      <c r="JY181" s="380"/>
      <c r="JZ181" s="380"/>
      <c r="KA181" s="380"/>
      <c r="KB181" s="380"/>
      <c r="KC181" s="380"/>
      <c r="KD181" s="380"/>
      <c r="KE181" s="380"/>
      <c r="KF181" s="380"/>
      <c r="KG181" s="380"/>
    </row>
    <row r="182" spans="2:293">
      <c r="B182" s="381"/>
      <c r="C182" s="381"/>
      <c r="D182" s="381"/>
      <c r="E182" s="381"/>
      <c r="F182" s="381"/>
      <c r="G182" s="381"/>
      <c r="H182" s="381"/>
      <c r="I182" s="381"/>
      <c r="J182" s="381"/>
      <c r="K182" s="381"/>
      <c r="L182" s="381"/>
      <c r="M182" s="381"/>
      <c r="N182" s="381"/>
      <c r="O182" s="381"/>
      <c r="P182" s="381"/>
      <c r="Q182" s="381"/>
      <c r="R182" s="381"/>
      <c r="S182" s="381"/>
      <c r="T182" s="381"/>
      <c r="U182" s="381"/>
      <c r="V182" s="381"/>
      <c r="W182" s="381"/>
      <c r="X182" s="381"/>
      <c r="Y182" s="381"/>
      <c r="Z182" s="381"/>
      <c r="AA182" s="381"/>
      <c r="AB182" s="381"/>
      <c r="AC182" s="381"/>
      <c r="AD182" s="381"/>
      <c r="AE182" s="381"/>
      <c r="AF182" s="381"/>
      <c r="AG182" s="381"/>
      <c r="AH182" s="381"/>
      <c r="AI182" s="381"/>
      <c r="AJ182" s="381"/>
      <c r="AK182" s="381"/>
      <c r="AL182" s="381"/>
      <c r="AM182" s="381"/>
      <c r="AN182" s="381"/>
      <c r="AO182" s="381"/>
      <c r="AP182" s="381"/>
      <c r="AQ182" s="381"/>
      <c r="AR182" s="381"/>
      <c r="AS182" s="381"/>
      <c r="AT182" s="381"/>
      <c r="AU182" s="381"/>
      <c r="AV182" s="381"/>
      <c r="AW182" s="381"/>
      <c r="AX182" s="381"/>
      <c r="AY182" s="381"/>
      <c r="AZ182" s="381"/>
      <c r="BA182" s="381"/>
      <c r="BB182" s="381"/>
      <c r="BC182" s="381"/>
      <c r="BD182" s="381"/>
      <c r="BE182" s="381"/>
      <c r="BF182" s="381"/>
      <c r="BG182" s="381"/>
      <c r="BH182" s="381"/>
      <c r="BI182" s="381"/>
      <c r="BJ182" s="381"/>
      <c r="BK182" s="381"/>
      <c r="BL182" s="381"/>
      <c r="BM182" s="381"/>
      <c r="BN182" s="381"/>
      <c r="BO182" s="381"/>
      <c r="BP182" s="381"/>
      <c r="BQ182" s="381"/>
      <c r="BR182" s="381"/>
      <c r="BS182" s="381"/>
      <c r="BT182" s="381"/>
      <c r="BU182" s="381"/>
      <c r="BV182" s="381"/>
      <c r="BW182" s="381"/>
      <c r="BX182" s="381"/>
      <c r="BY182" s="381"/>
      <c r="BZ182" s="381"/>
      <c r="CA182" s="381"/>
      <c r="CB182" s="381"/>
      <c r="CC182" s="381"/>
      <c r="CD182" s="381"/>
      <c r="CE182" s="381"/>
      <c r="CF182" s="381"/>
      <c r="CG182" s="381"/>
      <c r="CH182" s="381"/>
      <c r="CI182" s="381"/>
      <c r="CJ182" s="381"/>
      <c r="CK182" s="381"/>
      <c r="CL182" s="381"/>
      <c r="CM182" s="381"/>
      <c r="CN182" s="381"/>
      <c r="CO182" s="381"/>
      <c r="CP182" s="381"/>
      <c r="CQ182" s="381"/>
      <c r="CR182" s="381"/>
      <c r="CS182" s="381"/>
      <c r="CT182" s="381"/>
      <c r="CU182" s="381"/>
      <c r="CV182" s="381"/>
      <c r="CW182" s="381"/>
      <c r="CX182" s="381"/>
      <c r="CY182" s="381"/>
      <c r="CZ182" s="381"/>
      <c r="DA182" s="381"/>
      <c r="DB182" s="381"/>
      <c r="DC182" s="381"/>
      <c r="DD182" s="381"/>
      <c r="DE182" s="381"/>
      <c r="DF182" s="381"/>
      <c r="DG182" s="381"/>
      <c r="DH182" s="381"/>
      <c r="DI182" s="381"/>
      <c r="DJ182" s="381"/>
      <c r="DK182" s="381"/>
      <c r="DL182" s="381"/>
      <c r="DM182" s="381"/>
      <c r="DN182" s="381"/>
      <c r="DO182" s="381"/>
      <c r="DP182" s="381"/>
      <c r="DQ182" s="381"/>
      <c r="DR182" s="381"/>
      <c r="DS182" s="381"/>
      <c r="DT182" s="381"/>
      <c r="DU182" s="381"/>
      <c r="DV182" s="381"/>
      <c r="DW182" s="381"/>
      <c r="DX182" s="381"/>
      <c r="DY182" s="381"/>
      <c r="DZ182" s="381"/>
      <c r="EA182" s="381"/>
      <c r="EB182" s="381"/>
      <c r="EC182" s="381"/>
      <c r="ED182" s="381"/>
      <c r="EE182" s="381"/>
      <c r="EF182" s="381"/>
      <c r="EG182" s="381"/>
      <c r="EH182" s="381"/>
      <c r="EI182" s="381"/>
      <c r="EJ182" s="381"/>
      <c r="EK182" s="381"/>
      <c r="EL182" s="381"/>
      <c r="EM182" s="381"/>
      <c r="EN182" s="381"/>
      <c r="EO182" s="381"/>
      <c r="EP182" s="381"/>
      <c r="EQ182" s="381"/>
      <c r="ER182" s="381"/>
      <c r="ES182" s="381"/>
      <c r="ET182" s="381"/>
      <c r="EU182" s="381"/>
      <c r="EV182" s="381"/>
      <c r="EW182" s="381"/>
      <c r="EX182" s="381"/>
      <c r="EY182" s="381"/>
      <c r="EZ182" s="381"/>
      <c r="FA182" s="381"/>
      <c r="FB182" s="381"/>
      <c r="FC182" s="381"/>
      <c r="FD182" s="381"/>
      <c r="FE182" s="381"/>
      <c r="FF182" s="381"/>
      <c r="FG182" s="381"/>
      <c r="FH182" s="381"/>
      <c r="FI182" s="381"/>
      <c r="FJ182" s="381"/>
      <c r="FK182" s="381"/>
      <c r="FL182" s="381"/>
      <c r="FM182" s="381"/>
      <c r="FN182" s="381"/>
      <c r="FO182" s="381"/>
      <c r="FP182" s="381"/>
      <c r="FQ182" s="381"/>
      <c r="FR182" s="381"/>
      <c r="FS182" s="381"/>
      <c r="FT182" s="381"/>
      <c r="FU182" s="381"/>
      <c r="FV182" s="381"/>
      <c r="FW182" s="381"/>
      <c r="FX182" s="381"/>
      <c r="FY182" s="381"/>
      <c r="FZ182" s="381"/>
      <c r="GA182" s="381"/>
      <c r="GB182" s="381"/>
      <c r="GC182" s="381"/>
      <c r="GD182" s="381"/>
      <c r="GE182" s="381"/>
      <c r="GF182" s="381"/>
      <c r="GG182" s="381"/>
      <c r="GH182" s="381"/>
      <c r="GI182" s="381"/>
      <c r="GJ182" s="381"/>
      <c r="GK182" s="381"/>
      <c r="GL182" s="381"/>
      <c r="GM182" s="381"/>
      <c r="GN182" s="381"/>
      <c r="GO182" s="381"/>
      <c r="GP182" s="381"/>
      <c r="GQ182" s="381"/>
      <c r="GR182" s="381"/>
      <c r="GS182" s="381"/>
      <c r="GT182" s="381"/>
      <c r="GU182" s="381"/>
      <c r="GV182" s="381"/>
      <c r="GW182" s="381"/>
      <c r="GX182" s="381"/>
      <c r="GY182" s="381"/>
      <c r="GZ182" s="381"/>
      <c r="HA182" s="381"/>
      <c r="HB182" s="381"/>
      <c r="HC182" s="381"/>
      <c r="HD182" s="381"/>
      <c r="HE182" s="381"/>
      <c r="HF182" s="381"/>
      <c r="HG182" s="381"/>
      <c r="HH182" s="381"/>
      <c r="HI182" s="381"/>
      <c r="HJ182" s="381"/>
      <c r="HK182" s="381"/>
      <c r="HL182" s="381"/>
      <c r="HM182" s="381"/>
      <c r="HN182" s="381"/>
      <c r="HO182" s="381"/>
      <c r="HP182" s="381"/>
      <c r="HQ182" s="381"/>
      <c r="HR182" s="381"/>
      <c r="HS182" s="381"/>
      <c r="HT182" s="381"/>
      <c r="HU182" s="381"/>
      <c r="HV182" s="381"/>
      <c r="HW182" s="381"/>
      <c r="HX182" s="381"/>
      <c r="HY182" s="381"/>
      <c r="HZ182" s="381"/>
      <c r="IA182" s="381"/>
      <c r="IB182" s="381"/>
      <c r="IC182" s="381"/>
      <c r="ID182" s="381"/>
      <c r="IE182" s="381"/>
      <c r="IF182" s="381"/>
      <c r="IG182" s="381"/>
      <c r="IH182" s="381"/>
      <c r="II182" s="381"/>
      <c r="IJ182" s="381"/>
      <c r="IK182" s="381"/>
      <c r="IL182" s="381"/>
      <c r="IM182" s="381"/>
      <c r="IN182" s="381"/>
      <c r="IO182" s="381"/>
      <c r="IP182" s="381"/>
      <c r="IQ182" s="381"/>
      <c r="IR182" s="381"/>
      <c r="IS182" s="381"/>
      <c r="IT182" s="381"/>
      <c r="IU182" s="381"/>
      <c r="IV182" s="381"/>
      <c r="IW182" s="381"/>
      <c r="IX182" s="381"/>
      <c r="IY182" s="381"/>
      <c r="IZ182" s="381"/>
      <c r="JA182" s="381"/>
      <c r="JB182" s="381"/>
      <c r="JC182" s="381"/>
      <c r="JD182" s="381"/>
      <c r="JE182" s="381"/>
      <c r="JF182" s="381"/>
      <c r="JG182" s="381"/>
      <c r="JH182" s="381"/>
      <c r="JI182" s="381"/>
      <c r="JJ182" s="381"/>
      <c r="JK182" s="381"/>
      <c r="JL182" s="380"/>
      <c r="JM182" s="380"/>
      <c r="JN182" s="380"/>
      <c r="JO182" s="380"/>
      <c r="JP182" s="380"/>
      <c r="JQ182" s="380"/>
      <c r="JR182" s="380"/>
      <c r="JS182" s="380"/>
      <c r="JT182" s="380"/>
      <c r="JU182" s="380"/>
      <c r="JV182" s="380"/>
      <c r="JW182" s="380"/>
      <c r="JX182" s="380"/>
      <c r="JY182" s="380"/>
      <c r="JZ182" s="380"/>
      <c r="KA182" s="380"/>
      <c r="KB182" s="380"/>
      <c r="KC182" s="380"/>
      <c r="KD182" s="380"/>
      <c r="KE182" s="380"/>
      <c r="KF182" s="380"/>
      <c r="KG182" s="380"/>
    </row>
    <row r="183" spans="2:293">
      <c r="B183" s="381"/>
      <c r="C183" s="381"/>
      <c r="D183" s="381"/>
      <c r="E183" s="381"/>
      <c r="F183" s="381"/>
      <c r="G183" s="381"/>
      <c r="H183" s="381"/>
      <c r="I183" s="381"/>
      <c r="J183" s="381"/>
      <c r="K183" s="381"/>
      <c r="L183" s="381"/>
      <c r="M183" s="381"/>
      <c r="N183" s="381"/>
      <c r="O183" s="381"/>
      <c r="P183" s="381"/>
      <c r="Q183" s="381"/>
      <c r="R183" s="381"/>
      <c r="S183" s="381"/>
      <c r="T183" s="381"/>
      <c r="U183" s="381"/>
      <c r="V183" s="381"/>
      <c r="W183" s="381"/>
      <c r="X183" s="381"/>
      <c r="Y183" s="381"/>
      <c r="Z183" s="381"/>
      <c r="AA183" s="381"/>
      <c r="AB183" s="381"/>
      <c r="AC183" s="381"/>
      <c r="AD183" s="381"/>
      <c r="AE183" s="381"/>
      <c r="AF183" s="381"/>
      <c r="AG183" s="381"/>
      <c r="AH183" s="381"/>
      <c r="AI183" s="381"/>
      <c r="AJ183" s="381"/>
      <c r="AK183" s="381"/>
      <c r="AL183" s="381"/>
      <c r="AM183" s="381"/>
      <c r="AN183" s="381"/>
      <c r="AO183" s="381"/>
      <c r="AP183" s="381"/>
      <c r="AQ183" s="381"/>
      <c r="AR183" s="381"/>
      <c r="AS183" s="381"/>
      <c r="AT183" s="381"/>
      <c r="AU183" s="381"/>
      <c r="AV183" s="381"/>
      <c r="AW183" s="381"/>
      <c r="AX183" s="381"/>
      <c r="AY183" s="381"/>
      <c r="AZ183" s="381"/>
      <c r="BA183" s="381"/>
      <c r="BB183" s="381"/>
      <c r="BC183" s="381"/>
      <c r="BD183" s="381"/>
      <c r="BE183" s="381"/>
      <c r="BF183" s="381"/>
      <c r="BG183" s="381"/>
      <c r="BH183" s="381"/>
      <c r="BI183" s="381"/>
      <c r="BJ183" s="381"/>
      <c r="BK183" s="381"/>
      <c r="BL183" s="381"/>
      <c r="BM183" s="381"/>
      <c r="BN183" s="381"/>
      <c r="BO183" s="381"/>
      <c r="BP183" s="381"/>
      <c r="BQ183" s="381"/>
      <c r="BR183" s="381"/>
      <c r="BS183" s="381"/>
      <c r="BT183" s="381"/>
      <c r="BU183" s="381"/>
      <c r="BV183" s="381"/>
      <c r="BW183" s="381"/>
      <c r="BX183" s="381"/>
      <c r="BY183" s="381"/>
      <c r="BZ183" s="381"/>
      <c r="CA183" s="381"/>
      <c r="CB183" s="381"/>
      <c r="CC183" s="381"/>
      <c r="CD183" s="381"/>
      <c r="CE183" s="381"/>
      <c r="CF183" s="381"/>
      <c r="CG183" s="381"/>
      <c r="CH183" s="381"/>
      <c r="CI183" s="381"/>
      <c r="CJ183" s="381"/>
      <c r="CK183" s="381"/>
      <c r="CL183" s="381"/>
      <c r="CM183" s="381"/>
      <c r="CN183" s="381"/>
      <c r="CO183" s="381"/>
      <c r="CP183" s="381"/>
      <c r="CQ183" s="381"/>
      <c r="CR183" s="381"/>
      <c r="CS183" s="381"/>
      <c r="CT183" s="381"/>
      <c r="CU183" s="381"/>
      <c r="CV183" s="381"/>
      <c r="CW183" s="381"/>
      <c r="CX183" s="381"/>
      <c r="CY183" s="381"/>
      <c r="CZ183" s="381"/>
      <c r="DA183" s="381"/>
      <c r="DB183" s="381"/>
      <c r="DC183" s="381"/>
      <c r="DD183" s="381"/>
      <c r="DE183" s="381"/>
      <c r="DF183" s="381"/>
      <c r="DG183" s="381"/>
      <c r="DH183" s="381"/>
      <c r="DI183" s="381"/>
      <c r="DJ183" s="381"/>
      <c r="DK183" s="381"/>
      <c r="DL183" s="381"/>
      <c r="DM183" s="381"/>
      <c r="DN183" s="381"/>
      <c r="DO183" s="381"/>
      <c r="DP183" s="381"/>
      <c r="DQ183" s="381"/>
      <c r="DR183" s="381"/>
      <c r="DS183" s="381"/>
      <c r="DT183" s="381"/>
      <c r="DU183" s="381"/>
      <c r="DV183" s="381"/>
      <c r="DW183" s="381"/>
      <c r="DX183" s="381"/>
      <c r="DY183" s="381"/>
      <c r="DZ183" s="381"/>
      <c r="EA183" s="381"/>
      <c r="EB183" s="381"/>
      <c r="EC183" s="381"/>
      <c r="ED183" s="381"/>
      <c r="EE183" s="381"/>
      <c r="EF183" s="381"/>
      <c r="EG183" s="381"/>
      <c r="EH183" s="381"/>
      <c r="EI183" s="381"/>
      <c r="EJ183" s="381"/>
      <c r="EK183" s="381"/>
      <c r="EL183" s="381"/>
      <c r="EM183" s="381"/>
      <c r="EN183" s="381"/>
      <c r="EO183" s="381"/>
      <c r="EP183" s="381"/>
      <c r="EQ183" s="381"/>
      <c r="ER183" s="381"/>
      <c r="ES183" s="381"/>
      <c r="ET183" s="381"/>
      <c r="EU183" s="381"/>
      <c r="EV183" s="381"/>
      <c r="EW183" s="381"/>
      <c r="EX183" s="381"/>
      <c r="EY183" s="381"/>
      <c r="EZ183" s="381"/>
      <c r="FA183" s="381"/>
      <c r="FB183" s="381"/>
      <c r="FC183" s="381"/>
      <c r="FD183" s="381"/>
      <c r="FE183" s="381"/>
      <c r="FF183" s="381"/>
      <c r="FG183" s="381"/>
      <c r="FH183" s="381"/>
      <c r="FI183" s="381"/>
      <c r="FJ183" s="381"/>
      <c r="FK183" s="381"/>
      <c r="FL183" s="381"/>
      <c r="FM183" s="381"/>
      <c r="FN183" s="381"/>
      <c r="FO183" s="381"/>
      <c r="FP183" s="381"/>
      <c r="FQ183" s="381"/>
      <c r="FR183" s="381"/>
      <c r="FS183" s="381"/>
      <c r="FT183" s="381"/>
      <c r="FU183" s="381"/>
      <c r="FV183" s="381"/>
      <c r="FW183" s="381"/>
      <c r="FX183" s="381"/>
      <c r="FY183" s="381"/>
      <c r="FZ183" s="381"/>
      <c r="GA183" s="381"/>
      <c r="GB183" s="381"/>
      <c r="GC183" s="381"/>
      <c r="GD183" s="381"/>
      <c r="GE183" s="381"/>
      <c r="GF183" s="381"/>
      <c r="GG183" s="381"/>
      <c r="GH183" s="381"/>
      <c r="GI183" s="381"/>
      <c r="GJ183" s="381"/>
      <c r="GK183" s="381"/>
      <c r="GL183" s="381"/>
      <c r="GM183" s="381"/>
      <c r="GN183" s="381"/>
      <c r="GO183" s="381"/>
      <c r="GP183" s="381"/>
      <c r="GQ183" s="381"/>
      <c r="GR183" s="381"/>
      <c r="GS183" s="381"/>
      <c r="GT183" s="381"/>
      <c r="GU183" s="381"/>
      <c r="GV183" s="381"/>
      <c r="GW183" s="381"/>
      <c r="GX183" s="381"/>
      <c r="GY183" s="381"/>
      <c r="GZ183" s="381"/>
      <c r="HA183" s="381"/>
      <c r="HB183" s="381"/>
      <c r="HC183" s="381"/>
      <c r="HD183" s="381"/>
      <c r="HE183" s="381"/>
      <c r="HF183" s="381"/>
      <c r="HG183" s="381"/>
      <c r="HH183" s="381"/>
      <c r="HI183" s="381"/>
      <c r="HJ183" s="381"/>
      <c r="HK183" s="381"/>
      <c r="HL183" s="381"/>
      <c r="HM183" s="381"/>
      <c r="HN183" s="381"/>
      <c r="HO183" s="381"/>
      <c r="HP183" s="381"/>
      <c r="HQ183" s="381"/>
      <c r="HR183" s="381"/>
      <c r="HS183" s="381"/>
      <c r="HT183" s="381"/>
      <c r="HU183" s="381"/>
      <c r="HV183" s="381"/>
      <c r="HW183" s="381"/>
      <c r="HX183" s="381"/>
      <c r="HY183" s="381"/>
      <c r="HZ183" s="381"/>
      <c r="IA183" s="381"/>
      <c r="IB183" s="381"/>
      <c r="IC183" s="381"/>
      <c r="ID183" s="381"/>
      <c r="IE183" s="381"/>
      <c r="IF183" s="381"/>
      <c r="IG183" s="381"/>
      <c r="IH183" s="381"/>
      <c r="II183" s="381"/>
      <c r="IJ183" s="381"/>
      <c r="IK183" s="381"/>
      <c r="IL183" s="381"/>
      <c r="IM183" s="381"/>
      <c r="IN183" s="381"/>
      <c r="IO183" s="381"/>
      <c r="IP183" s="381"/>
      <c r="IQ183" s="381"/>
      <c r="IR183" s="381"/>
      <c r="IS183" s="381"/>
      <c r="IT183" s="381"/>
      <c r="IU183" s="381"/>
      <c r="IV183" s="381"/>
      <c r="IW183" s="381"/>
      <c r="IX183" s="381"/>
      <c r="IY183" s="381"/>
      <c r="IZ183" s="381"/>
      <c r="JA183" s="381"/>
      <c r="JB183" s="381"/>
      <c r="JC183" s="381"/>
      <c r="JD183" s="381"/>
      <c r="JE183" s="381"/>
      <c r="JF183" s="381"/>
      <c r="JG183" s="381"/>
      <c r="JH183" s="381"/>
      <c r="JI183" s="381"/>
      <c r="JJ183" s="381"/>
      <c r="JK183" s="381"/>
      <c r="JL183" s="380"/>
      <c r="JM183" s="380"/>
      <c r="JN183" s="380"/>
      <c r="JO183" s="380"/>
      <c r="JP183" s="380"/>
      <c r="JQ183" s="380"/>
      <c r="JR183" s="380"/>
      <c r="JS183" s="380"/>
      <c r="JT183" s="380"/>
      <c r="JU183" s="380"/>
      <c r="JV183" s="380"/>
      <c r="JW183" s="380"/>
      <c r="JX183" s="380"/>
      <c r="JY183" s="380"/>
      <c r="JZ183" s="380"/>
      <c r="KA183" s="380"/>
      <c r="KB183" s="380"/>
      <c r="KC183" s="380"/>
      <c r="KD183" s="380"/>
      <c r="KE183" s="380"/>
      <c r="KF183" s="380"/>
      <c r="KG183" s="380"/>
    </row>
    <row r="184" spans="2:293">
      <c r="B184" s="381"/>
      <c r="C184" s="381"/>
      <c r="D184" s="381"/>
      <c r="E184" s="381"/>
      <c r="F184" s="381"/>
      <c r="G184" s="381"/>
      <c r="H184" s="381"/>
      <c r="I184" s="381"/>
      <c r="J184" s="381"/>
      <c r="K184" s="381"/>
      <c r="L184" s="381"/>
      <c r="M184" s="381"/>
      <c r="N184" s="381"/>
      <c r="O184" s="381"/>
      <c r="P184" s="381"/>
      <c r="Q184" s="381"/>
      <c r="R184" s="381"/>
      <c r="S184" s="381"/>
      <c r="T184" s="381"/>
      <c r="U184" s="381"/>
      <c r="V184" s="381"/>
      <c r="W184" s="381"/>
      <c r="X184" s="381"/>
      <c r="Y184" s="381"/>
      <c r="Z184" s="381"/>
      <c r="AA184" s="381"/>
      <c r="AB184" s="381"/>
      <c r="AC184" s="381"/>
      <c r="AD184" s="381"/>
      <c r="AE184" s="381"/>
      <c r="AF184" s="381"/>
      <c r="AG184" s="381"/>
      <c r="AH184" s="381"/>
      <c r="AI184" s="381"/>
      <c r="AJ184" s="381"/>
      <c r="AK184" s="381"/>
      <c r="AL184" s="381"/>
      <c r="AM184" s="381"/>
      <c r="AN184" s="381"/>
      <c r="AO184" s="381"/>
      <c r="AP184" s="381"/>
      <c r="AQ184" s="381"/>
      <c r="AR184" s="381"/>
      <c r="AS184" s="381"/>
      <c r="AT184" s="381"/>
      <c r="AU184" s="381"/>
      <c r="AV184" s="381"/>
      <c r="AW184" s="381"/>
      <c r="AX184" s="381"/>
      <c r="AY184" s="381"/>
      <c r="AZ184" s="381"/>
      <c r="BA184" s="381"/>
      <c r="BB184" s="381"/>
      <c r="BC184" s="381"/>
      <c r="BD184" s="381"/>
      <c r="BE184" s="381"/>
      <c r="BF184" s="381"/>
      <c r="BG184" s="381"/>
      <c r="BH184" s="381"/>
      <c r="BI184" s="381"/>
      <c r="BJ184" s="381"/>
      <c r="BK184" s="381"/>
      <c r="BL184" s="381"/>
      <c r="BM184" s="381"/>
      <c r="BN184" s="381"/>
      <c r="BO184" s="381"/>
      <c r="BP184" s="381"/>
      <c r="BQ184" s="381"/>
      <c r="BR184" s="381"/>
      <c r="BS184" s="381"/>
      <c r="BT184" s="381"/>
      <c r="BU184" s="381"/>
      <c r="BV184" s="381"/>
      <c r="BW184" s="381"/>
      <c r="BX184" s="381"/>
      <c r="BY184" s="381"/>
      <c r="BZ184" s="381"/>
      <c r="CA184" s="381"/>
      <c r="CB184" s="381"/>
      <c r="CC184" s="381"/>
      <c r="CD184" s="381"/>
      <c r="CE184" s="381"/>
      <c r="CF184" s="381"/>
      <c r="CG184" s="381"/>
      <c r="CH184" s="381"/>
      <c r="CI184" s="381"/>
      <c r="CJ184" s="381"/>
      <c r="CK184" s="381"/>
      <c r="CL184" s="381"/>
      <c r="CM184" s="381"/>
      <c r="CN184" s="381"/>
      <c r="CO184" s="381"/>
      <c r="CP184" s="381"/>
      <c r="CQ184" s="381"/>
      <c r="CR184" s="381"/>
      <c r="CS184" s="381"/>
      <c r="CT184" s="381"/>
      <c r="CU184" s="381"/>
      <c r="CV184" s="381"/>
      <c r="CW184" s="381"/>
      <c r="CX184" s="381"/>
      <c r="CY184" s="381"/>
      <c r="CZ184" s="381"/>
      <c r="DA184" s="381"/>
      <c r="DB184" s="381"/>
      <c r="DC184" s="381"/>
      <c r="DD184" s="381"/>
      <c r="DE184" s="381"/>
      <c r="DF184" s="381"/>
      <c r="DG184" s="381"/>
      <c r="DH184" s="381"/>
      <c r="DI184" s="381"/>
      <c r="DJ184" s="381"/>
      <c r="DK184" s="381"/>
      <c r="DL184" s="381"/>
      <c r="DM184" s="381"/>
      <c r="DN184" s="381"/>
      <c r="DO184" s="381"/>
      <c r="DP184" s="381"/>
      <c r="DQ184" s="381"/>
      <c r="DR184" s="381"/>
      <c r="DS184" s="381"/>
      <c r="DT184" s="381"/>
      <c r="DU184" s="381"/>
      <c r="DV184" s="381"/>
      <c r="DW184" s="381"/>
      <c r="DX184" s="381"/>
      <c r="DY184" s="381"/>
      <c r="DZ184" s="381"/>
      <c r="EA184" s="381"/>
      <c r="EB184" s="381"/>
      <c r="EC184" s="381"/>
      <c r="ED184" s="381"/>
      <c r="EE184" s="381"/>
      <c r="EF184" s="381"/>
      <c r="EG184" s="381"/>
      <c r="EH184" s="381"/>
      <c r="EI184" s="381"/>
      <c r="EJ184" s="381"/>
      <c r="EK184" s="381"/>
      <c r="EL184" s="381"/>
      <c r="EM184" s="381"/>
      <c r="EN184" s="381"/>
      <c r="EO184" s="381"/>
      <c r="EP184" s="381"/>
      <c r="EQ184" s="381"/>
      <c r="ER184" s="381"/>
      <c r="ES184" s="381"/>
      <c r="ET184" s="381"/>
      <c r="EU184" s="381"/>
      <c r="EV184" s="381"/>
      <c r="EW184" s="381"/>
      <c r="EX184" s="381"/>
      <c r="EY184" s="381"/>
      <c r="EZ184" s="381"/>
      <c r="FA184" s="381"/>
      <c r="FB184" s="381"/>
      <c r="FC184" s="381"/>
      <c r="FD184" s="381"/>
      <c r="FE184" s="381"/>
      <c r="FF184" s="381"/>
      <c r="FG184" s="381"/>
      <c r="FH184" s="381"/>
      <c r="FI184" s="381"/>
      <c r="FJ184" s="381"/>
      <c r="FK184" s="381"/>
      <c r="FL184" s="381"/>
      <c r="FM184" s="381"/>
      <c r="FN184" s="381"/>
      <c r="FO184" s="381"/>
      <c r="FP184" s="381"/>
      <c r="FQ184" s="381"/>
      <c r="FR184" s="381"/>
      <c r="FS184" s="381"/>
      <c r="FT184" s="381"/>
      <c r="FU184" s="381"/>
      <c r="FV184" s="381"/>
      <c r="FW184" s="381"/>
      <c r="FX184" s="381"/>
      <c r="FY184" s="381"/>
      <c r="FZ184" s="381"/>
      <c r="GA184" s="381"/>
      <c r="GB184" s="381"/>
      <c r="GC184" s="381"/>
      <c r="GD184" s="381"/>
      <c r="GE184" s="381"/>
      <c r="GF184" s="381"/>
      <c r="GG184" s="381"/>
      <c r="GH184" s="381"/>
      <c r="GI184" s="381"/>
      <c r="GJ184" s="381"/>
      <c r="GK184" s="381"/>
      <c r="GL184" s="381"/>
      <c r="GM184" s="381"/>
      <c r="GN184" s="381"/>
      <c r="GO184" s="381"/>
      <c r="GP184" s="381"/>
      <c r="GQ184" s="381"/>
      <c r="GR184" s="381"/>
      <c r="GS184" s="381"/>
      <c r="GT184" s="381"/>
      <c r="GU184" s="381"/>
      <c r="GV184" s="381"/>
      <c r="GW184" s="381"/>
      <c r="GX184" s="381"/>
      <c r="GY184" s="381"/>
      <c r="GZ184" s="381"/>
      <c r="HA184" s="381"/>
      <c r="HB184" s="381"/>
      <c r="HC184" s="381"/>
      <c r="HD184" s="381"/>
      <c r="HE184" s="381"/>
      <c r="HF184" s="381"/>
      <c r="HG184" s="381"/>
      <c r="HH184" s="381"/>
      <c r="HI184" s="381"/>
      <c r="HJ184" s="381"/>
      <c r="HK184" s="381"/>
      <c r="HL184" s="381"/>
      <c r="HM184" s="381"/>
      <c r="HN184" s="381"/>
      <c r="HO184" s="381"/>
      <c r="HP184" s="381"/>
      <c r="HQ184" s="381"/>
      <c r="HR184" s="381"/>
      <c r="HS184" s="381"/>
      <c r="HT184" s="381"/>
      <c r="HU184" s="381"/>
      <c r="HV184" s="381"/>
      <c r="HW184" s="381"/>
      <c r="HX184" s="381"/>
      <c r="HY184" s="381"/>
      <c r="HZ184" s="381"/>
      <c r="IA184" s="381"/>
      <c r="IB184" s="381"/>
      <c r="IC184" s="381"/>
      <c r="ID184" s="381"/>
      <c r="IE184" s="381"/>
      <c r="IF184" s="381"/>
      <c r="IG184" s="381"/>
      <c r="IH184" s="381"/>
      <c r="II184" s="381"/>
      <c r="IJ184" s="381"/>
      <c r="IK184" s="381"/>
      <c r="IL184" s="381"/>
      <c r="IM184" s="381"/>
      <c r="IN184" s="381"/>
      <c r="IO184" s="381"/>
      <c r="IP184" s="381"/>
      <c r="IQ184" s="381"/>
      <c r="IR184" s="381"/>
      <c r="IS184" s="381"/>
      <c r="IT184" s="381"/>
      <c r="IU184" s="381"/>
      <c r="IV184" s="381"/>
      <c r="IW184" s="381"/>
      <c r="IX184" s="381"/>
      <c r="IY184" s="381"/>
      <c r="IZ184" s="381"/>
      <c r="JA184" s="381"/>
      <c r="JB184" s="381"/>
      <c r="JC184" s="381"/>
      <c r="JD184" s="381"/>
      <c r="JE184" s="381"/>
      <c r="JF184" s="381"/>
      <c r="JG184" s="381"/>
      <c r="JH184" s="381"/>
      <c r="JI184" s="381"/>
      <c r="JJ184" s="381"/>
      <c r="JK184" s="381"/>
      <c r="JL184" s="380"/>
      <c r="JM184" s="380"/>
      <c r="JN184" s="380"/>
      <c r="JO184" s="380"/>
      <c r="JP184" s="380"/>
      <c r="JQ184" s="380"/>
      <c r="JR184" s="380"/>
      <c r="JS184" s="380"/>
      <c r="JT184" s="380"/>
      <c r="JU184" s="380"/>
      <c r="JV184" s="380"/>
      <c r="JW184" s="380"/>
      <c r="JX184" s="380"/>
      <c r="JY184" s="380"/>
      <c r="JZ184" s="380"/>
      <c r="KA184" s="380"/>
      <c r="KB184" s="380"/>
      <c r="KC184" s="380"/>
      <c r="KD184" s="380"/>
      <c r="KE184" s="380"/>
      <c r="KF184" s="380"/>
      <c r="KG184" s="380"/>
    </row>
    <row r="185" spans="2:293">
      <c r="B185" s="381"/>
      <c r="C185" s="381"/>
      <c r="D185" s="381"/>
      <c r="E185" s="381"/>
      <c r="F185" s="381"/>
      <c r="G185" s="381"/>
      <c r="H185" s="381"/>
      <c r="I185" s="381"/>
      <c r="J185" s="381"/>
      <c r="K185" s="381"/>
      <c r="L185" s="381"/>
      <c r="M185" s="381"/>
      <c r="N185" s="381"/>
      <c r="O185" s="381"/>
      <c r="P185" s="381"/>
      <c r="Q185" s="381"/>
      <c r="R185" s="381"/>
      <c r="S185" s="381"/>
      <c r="T185" s="381"/>
      <c r="U185" s="381"/>
      <c r="V185" s="381"/>
      <c r="W185" s="381"/>
      <c r="X185" s="381"/>
      <c r="Y185" s="381"/>
      <c r="Z185" s="381"/>
      <c r="AA185" s="381"/>
      <c r="AB185" s="381"/>
      <c r="AC185" s="381"/>
      <c r="AD185" s="381"/>
      <c r="AE185" s="381"/>
      <c r="AF185" s="381"/>
      <c r="AG185" s="381"/>
      <c r="AH185" s="381"/>
      <c r="AI185" s="381"/>
      <c r="AJ185" s="381"/>
      <c r="AK185" s="381"/>
      <c r="AL185" s="381"/>
      <c r="AM185" s="381"/>
      <c r="AN185" s="381"/>
      <c r="AO185" s="381"/>
      <c r="AP185" s="381"/>
      <c r="AQ185" s="381"/>
      <c r="AR185" s="381"/>
      <c r="AS185" s="381"/>
      <c r="AT185" s="381"/>
      <c r="AU185" s="381"/>
      <c r="AV185" s="381"/>
      <c r="AW185" s="381"/>
      <c r="AX185" s="381"/>
      <c r="AY185" s="381"/>
      <c r="AZ185" s="381"/>
      <c r="BA185" s="381"/>
      <c r="BB185" s="381"/>
      <c r="BC185" s="381"/>
      <c r="BD185" s="381"/>
      <c r="BE185" s="381"/>
      <c r="BF185" s="381"/>
      <c r="BG185" s="381"/>
      <c r="BH185" s="381"/>
      <c r="BI185" s="381"/>
      <c r="BJ185" s="381"/>
      <c r="BK185" s="381"/>
      <c r="BL185" s="381"/>
      <c r="BM185" s="381"/>
      <c r="BN185" s="381"/>
      <c r="BO185" s="381"/>
      <c r="BP185" s="381"/>
      <c r="BQ185" s="381"/>
      <c r="BR185" s="381"/>
      <c r="BS185" s="381"/>
      <c r="BT185" s="381"/>
      <c r="BU185" s="381"/>
      <c r="BV185" s="381"/>
      <c r="BW185" s="381"/>
      <c r="BX185" s="381"/>
      <c r="BY185" s="381"/>
      <c r="BZ185" s="381"/>
      <c r="CA185" s="381"/>
      <c r="CB185" s="381"/>
      <c r="CC185" s="381"/>
      <c r="CD185" s="381"/>
      <c r="CE185" s="381"/>
      <c r="CF185" s="381"/>
      <c r="CG185" s="381"/>
      <c r="CH185" s="381"/>
      <c r="CI185" s="381"/>
      <c r="CJ185" s="381"/>
      <c r="CK185" s="381"/>
      <c r="CL185" s="381"/>
      <c r="CM185" s="381"/>
      <c r="CN185" s="381"/>
      <c r="CO185" s="381"/>
      <c r="CP185" s="381"/>
      <c r="CQ185" s="381"/>
      <c r="CR185" s="381"/>
      <c r="CS185" s="381"/>
      <c r="CT185" s="381"/>
      <c r="CU185" s="381"/>
      <c r="CV185" s="381"/>
      <c r="CW185" s="381"/>
      <c r="CX185" s="381"/>
      <c r="CY185" s="381"/>
      <c r="CZ185" s="381"/>
      <c r="DA185" s="381"/>
      <c r="DB185" s="381"/>
      <c r="DC185" s="381"/>
      <c r="DD185" s="381"/>
      <c r="DE185" s="381"/>
      <c r="DF185" s="381"/>
      <c r="DG185" s="381"/>
      <c r="DH185" s="381"/>
      <c r="DI185" s="381"/>
      <c r="DJ185" s="381"/>
      <c r="DK185" s="381"/>
      <c r="DL185" s="381"/>
      <c r="DM185" s="381"/>
      <c r="DN185" s="381"/>
      <c r="DO185" s="381"/>
      <c r="DP185" s="381"/>
      <c r="DQ185" s="381"/>
      <c r="DR185" s="381"/>
      <c r="DS185" s="381"/>
      <c r="DT185" s="381"/>
      <c r="DU185" s="381"/>
      <c r="DV185" s="381"/>
      <c r="DW185" s="381"/>
      <c r="DX185" s="381"/>
      <c r="DY185" s="381"/>
      <c r="DZ185" s="381"/>
      <c r="EA185" s="381"/>
      <c r="EB185" s="381"/>
      <c r="EC185" s="381"/>
      <c r="ED185" s="381"/>
      <c r="EE185" s="381"/>
      <c r="EF185" s="381"/>
      <c r="EG185" s="381"/>
      <c r="EH185" s="381"/>
      <c r="EI185" s="381"/>
      <c r="EJ185" s="381"/>
      <c r="EK185" s="381"/>
      <c r="EL185" s="381"/>
      <c r="EM185" s="381"/>
      <c r="EN185" s="381"/>
      <c r="EO185" s="381"/>
      <c r="EP185" s="381"/>
      <c r="EQ185" s="381"/>
      <c r="ER185" s="381"/>
      <c r="ES185" s="381"/>
      <c r="ET185" s="381"/>
      <c r="EU185" s="381"/>
      <c r="EV185" s="381"/>
      <c r="EW185" s="381"/>
      <c r="EX185" s="381"/>
      <c r="EY185" s="381"/>
      <c r="EZ185" s="381"/>
      <c r="FA185" s="381"/>
      <c r="FB185" s="381"/>
      <c r="FC185" s="381"/>
      <c r="FD185" s="381"/>
      <c r="FE185" s="381"/>
      <c r="FF185" s="381"/>
      <c r="FG185" s="381"/>
      <c r="FH185" s="381"/>
      <c r="FI185" s="381"/>
      <c r="FJ185" s="381"/>
      <c r="FK185" s="381"/>
      <c r="FL185" s="381"/>
      <c r="FM185" s="381"/>
      <c r="FN185" s="381"/>
      <c r="FO185" s="381"/>
      <c r="FP185" s="381"/>
      <c r="FQ185" s="381"/>
      <c r="FR185" s="381"/>
      <c r="FS185" s="381"/>
      <c r="FT185" s="381"/>
      <c r="FU185" s="381"/>
      <c r="FV185" s="381"/>
      <c r="FW185" s="381"/>
      <c r="FX185" s="381"/>
      <c r="FY185" s="381"/>
      <c r="FZ185" s="381"/>
      <c r="GA185" s="381"/>
      <c r="GB185" s="381"/>
      <c r="GC185" s="381"/>
      <c r="GD185" s="381"/>
      <c r="GE185" s="381"/>
      <c r="GF185" s="381"/>
      <c r="GG185" s="381"/>
      <c r="GH185" s="381"/>
      <c r="GI185" s="381"/>
      <c r="GJ185" s="381"/>
      <c r="GK185" s="381"/>
      <c r="GL185" s="381"/>
      <c r="GM185" s="381"/>
      <c r="GN185" s="381"/>
      <c r="GO185" s="381"/>
      <c r="GP185" s="381"/>
      <c r="GQ185" s="381"/>
      <c r="GR185" s="381"/>
      <c r="GS185" s="381"/>
      <c r="GT185" s="381"/>
      <c r="GU185" s="381"/>
      <c r="GV185" s="381"/>
      <c r="GW185" s="381"/>
      <c r="GX185" s="381"/>
      <c r="GY185" s="381"/>
      <c r="GZ185" s="381"/>
      <c r="HA185" s="381"/>
      <c r="HB185" s="381"/>
      <c r="HC185" s="381"/>
      <c r="HD185" s="381"/>
      <c r="HE185" s="381"/>
      <c r="HF185" s="381"/>
      <c r="HG185" s="381"/>
      <c r="HH185" s="381"/>
      <c r="HI185" s="381"/>
      <c r="HJ185" s="381"/>
      <c r="HK185" s="381"/>
      <c r="HL185" s="381"/>
      <c r="HM185" s="381"/>
      <c r="HN185" s="381"/>
      <c r="HO185" s="381"/>
      <c r="HP185" s="381"/>
      <c r="HQ185" s="381"/>
      <c r="HR185" s="381"/>
      <c r="HS185" s="381"/>
      <c r="HT185" s="381"/>
      <c r="HU185" s="381"/>
      <c r="HV185" s="381"/>
      <c r="HW185" s="381"/>
      <c r="HX185" s="381"/>
      <c r="HY185" s="381"/>
      <c r="HZ185" s="381"/>
      <c r="IA185" s="381"/>
      <c r="IB185" s="381"/>
      <c r="IC185" s="381"/>
      <c r="ID185" s="381"/>
      <c r="IE185" s="381"/>
      <c r="IF185" s="381"/>
      <c r="IG185" s="381"/>
      <c r="IH185" s="381"/>
      <c r="II185" s="381"/>
      <c r="IJ185" s="381"/>
      <c r="IK185" s="381"/>
      <c r="IL185" s="381"/>
      <c r="IM185" s="381"/>
      <c r="IN185" s="381"/>
      <c r="IO185" s="381"/>
      <c r="IP185" s="381"/>
      <c r="IQ185" s="381"/>
      <c r="IR185" s="381"/>
      <c r="IS185" s="381"/>
      <c r="IT185" s="381"/>
      <c r="IU185" s="381"/>
      <c r="IV185" s="381"/>
      <c r="IW185" s="381"/>
      <c r="IX185" s="381"/>
      <c r="IY185" s="381"/>
      <c r="IZ185" s="381"/>
      <c r="JA185" s="381"/>
      <c r="JB185" s="381"/>
      <c r="JC185" s="381"/>
      <c r="JD185" s="381"/>
      <c r="JE185" s="381"/>
      <c r="JF185" s="381"/>
      <c r="JG185" s="381"/>
      <c r="JH185" s="381"/>
      <c r="JI185" s="381"/>
      <c r="JJ185" s="381"/>
      <c r="JK185" s="381"/>
      <c r="JL185" s="380"/>
      <c r="JM185" s="380"/>
      <c r="JN185" s="380"/>
      <c r="JO185" s="380"/>
      <c r="JP185" s="380"/>
      <c r="JQ185" s="380"/>
      <c r="JR185" s="380"/>
      <c r="JS185" s="380"/>
      <c r="JT185" s="380"/>
      <c r="JU185" s="380"/>
      <c r="JV185" s="380"/>
      <c r="JW185" s="380"/>
      <c r="JX185" s="380"/>
      <c r="JY185" s="380"/>
      <c r="JZ185" s="380"/>
      <c r="KA185" s="380"/>
      <c r="KB185" s="380"/>
      <c r="KC185" s="380"/>
      <c r="KD185" s="380"/>
      <c r="KE185" s="380"/>
      <c r="KF185" s="380"/>
      <c r="KG185" s="380"/>
    </row>
    <row r="186" spans="2:293">
      <c r="B186" s="381"/>
      <c r="C186" s="381"/>
      <c r="D186" s="381"/>
      <c r="E186" s="381"/>
      <c r="F186" s="381"/>
      <c r="G186" s="381"/>
      <c r="H186" s="381"/>
      <c r="I186" s="381"/>
      <c r="J186" s="381"/>
      <c r="K186" s="381"/>
      <c r="L186" s="381"/>
      <c r="M186" s="381"/>
      <c r="N186" s="381"/>
      <c r="O186" s="381"/>
      <c r="P186" s="381"/>
      <c r="Q186" s="381"/>
      <c r="R186" s="381"/>
      <c r="S186" s="381"/>
      <c r="T186" s="381"/>
      <c r="U186" s="381"/>
      <c r="V186" s="381"/>
      <c r="W186" s="381"/>
      <c r="X186" s="381"/>
      <c r="Y186" s="381"/>
      <c r="Z186" s="381"/>
      <c r="AA186" s="381"/>
      <c r="AB186" s="381"/>
      <c r="AC186" s="381"/>
      <c r="AD186" s="381"/>
      <c r="AE186" s="381"/>
      <c r="AF186" s="381"/>
      <c r="AG186" s="381"/>
      <c r="AH186" s="381"/>
      <c r="AI186" s="381"/>
      <c r="AJ186" s="381"/>
      <c r="AK186" s="381"/>
      <c r="AL186" s="381"/>
      <c r="AM186" s="381"/>
      <c r="AN186" s="381"/>
      <c r="AO186" s="381"/>
      <c r="AP186" s="381"/>
      <c r="AQ186" s="381"/>
      <c r="AR186" s="381"/>
      <c r="AS186" s="381"/>
      <c r="AT186" s="381"/>
      <c r="AU186" s="381"/>
      <c r="AV186" s="381"/>
      <c r="AW186" s="381"/>
      <c r="AX186" s="381"/>
      <c r="AY186" s="381"/>
      <c r="AZ186" s="381"/>
      <c r="BA186" s="381"/>
      <c r="BB186" s="381"/>
      <c r="BC186" s="381"/>
      <c r="BD186" s="381"/>
      <c r="BE186" s="381"/>
      <c r="BF186" s="381"/>
      <c r="BG186" s="381"/>
      <c r="BH186" s="381"/>
      <c r="BI186" s="381"/>
      <c r="BJ186" s="381"/>
      <c r="BK186" s="381"/>
      <c r="BL186" s="381"/>
      <c r="BM186" s="381"/>
      <c r="BN186" s="381"/>
      <c r="BO186" s="381"/>
      <c r="BP186" s="381"/>
      <c r="BQ186" s="381"/>
      <c r="BR186" s="381"/>
      <c r="BS186" s="381"/>
      <c r="BT186" s="381"/>
      <c r="BU186" s="381"/>
      <c r="BV186" s="381"/>
      <c r="BW186" s="381"/>
      <c r="BX186" s="381"/>
      <c r="BY186" s="381"/>
      <c r="BZ186" s="381"/>
      <c r="CA186" s="381"/>
      <c r="CB186" s="381"/>
      <c r="CC186" s="381"/>
      <c r="CD186" s="381"/>
      <c r="CE186" s="381"/>
      <c r="CF186" s="381"/>
      <c r="CG186" s="381"/>
      <c r="CH186" s="381"/>
      <c r="CI186" s="381"/>
      <c r="CJ186" s="381"/>
      <c r="CK186" s="381"/>
      <c r="CL186" s="381"/>
      <c r="CM186" s="381"/>
      <c r="CN186" s="381"/>
      <c r="CO186" s="381"/>
      <c r="CP186" s="381"/>
      <c r="CQ186" s="381"/>
      <c r="CR186" s="381"/>
      <c r="CS186" s="381"/>
      <c r="CT186" s="381"/>
      <c r="CU186" s="381"/>
      <c r="CV186" s="381"/>
      <c r="CW186" s="381"/>
      <c r="CX186" s="381"/>
      <c r="CY186" s="381"/>
      <c r="CZ186" s="381"/>
      <c r="DA186" s="381"/>
      <c r="DB186" s="381"/>
      <c r="DC186" s="381"/>
      <c r="DD186" s="381"/>
      <c r="DE186" s="381"/>
      <c r="DF186" s="381"/>
      <c r="DG186" s="381"/>
      <c r="DH186" s="381"/>
      <c r="DI186" s="381"/>
      <c r="DJ186" s="381"/>
      <c r="DK186" s="381"/>
      <c r="DL186" s="381"/>
      <c r="DM186" s="381"/>
      <c r="DN186" s="381"/>
      <c r="DO186" s="381"/>
      <c r="DP186" s="381"/>
      <c r="DQ186" s="381"/>
      <c r="DR186" s="381"/>
      <c r="DS186" s="381"/>
      <c r="DT186" s="381"/>
      <c r="DU186" s="381"/>
      <c r="DV186" s="381"/>
      <c r="DW186" s="381"/>
      <c r="DX186" s="381"/>
      <c r="DY186" s="381"/>
      <c r="DZ186" s="381"/>
      <c r="EA186" s="381"/>
      <c r="EB186" s="381"/>
      <c r="EC186" s="381"/>
      <c r="ED186" s="381"/>
      <c r="EE186" s="381"/>
      <c r="EF186" s="381"/>
      <c r="EG186" s="381"/>
      <c r="EH186" s="381"/>
      <c r="EI186" s="381"/>
      <c r="EJ186" s="381"/>
      <c r="EK186" s="381"/>
      <c r="EL186" s="381"/>
      <c r="EM186" s="381"/>
      <c r="EN186" s="381"/>
      <c r="EO186" s="381"/>
      <c r="EP186" s="381"/>
      <c r="EQ186" s="381"/>
      <c r="ER186" s="381"/>
      <c r="ES186" s="381"/>
      <c r="ET186" s="381"/>
      <c r="EU186" s="381"/>
      <c r="EV186" s="381"/>
      <c r="EW186" s="381"/>
      <c r="EX186" s="381"/>
      <c r="EY186" s="381"/>
      <c r="EZ186" s="381"/>
      <c r="FA186" s="381"/>
      <c r="FB186" s="381"/>
      <c r="FC186" s="381"/>
      <c r="FD186" s="381"/>
      <c r="FE186" s="381"/>
      <c r="FF186" s="381"/>
      <c r="FG186" s="381"/>
      <c r="FH186" s="381"/>
      <c r="FI186" s="381"/>
      <c r="FJ186" s="381"/>
      <c r="FK186" s="381"/>
      <c r="FL186" s="381"/>
      <c r="FM186" s="381"/>
      <c r="FN186" s="381"/>
      <c r="FO186" s="381"/>
      <c r="FP186" s="381"/>
      <c r="FQ186" s="381"/>
      <c r="FR186" s="381"/>
      <c r="FS186" s="381"/>
      <c r="FT186" s="381"/>
      <c r="FU186" s="381"/>
      <c r="FV186" s="381"/>
      <c r="FW186" s="381"/>
      <c r="FX186" s="381"/>
      <c r="FY186" s="381"/>
      <c r="FZ186" s="381"/>
      <c r="GA186" s="381"/>
      <c r="GB186" s="381"/>
      <c r="GC186" s="381"/>
      <c r="GD186" s="381"/>
      <c r="GE186" s="381"/>
      <c r="GF186" s="381"/>
      <c r="GG186" s="381"/>
      <c r="GH186" s="381"/>
      <c r="GI186" s="381"/>
      <c r="GJ186" s="381"/>
      <c r="GK186" s="381"/>
      <c r="GL186" s="381"/>
      <c r="GM186" s="381"/>
      <c r="GN186" s="381"/>
      <c r="GO186" s="381"/>
      <c r="GP186" s="381"/>
      <c r="GQ186" s="381"/>
      <c r="GR186" s="381"/>
      <c r="GS186" s="381"/>
      <c r="GT186" s="381"/>
      <c r="GU186" s="381"/>
      <c r="GV186" s="381"/>
      <c r="GW186" s="381"/>
      <c r="GX186" s="381"/>
      <c r="GY186" s="381"/>
      <c r="GZ186" s="381"/>
      <c r="HA186" s="381"/>
      <c r="HB186" s="381"/>
      <c r="HC186" s="381"/>
      <c r="HD186" s="381"/>
      <c r="HE186" s="381"/>
      <c r="HF186" s="381"/>
      <c r="HG186" s="381"/>
      <c r="HH186" s="381"/>
      <c r="HI186" s="381"/>
      <c r="HJ186" s="381"/>
      <c r="HK186" s="381"/>
      <c r="HL186" s="381"/>
      <c r="HM186" s="381"/>
      <c r="HN186" s="381"/>
      <c r="HO186" s="381"/>
      <c r="HP186" s="381"/>
      <c r="HQ186" s="381"/>
      <c r="HR186" s="381"/>
      <c r="HS186" s="381"/>
      <c r="HT186" s="381"/>
      <c r="HU186" s="381"/>
      <c r="HV186" s="381"/>
      <c r="HW186" s="381"/>
      <c r="HX186" s="381"/>
      <c r="HY186" s="381"/>
      <c r="HZ186" s="381"/>
      <c r="IA186" s="381"/>
      <c r="IB186" s="381"/>
      <c r="IC186" s="381"/>
      <c r="ID186" s="381"/>
      <c r="IE186" s="381"/>
      <c r="IF186" s="381"/>
      <c r="IG186" s="381"/>
      <c r="IH186" s="381"/>
      <c r="II186" s="381"/>
      <c r="IJ186" s="381"/>
      <c r="IK186" s="381"/>
      <c r="IL186" s="381"/>
      <c r="IM186" s="381"/>
      <c r="IN186" s="381"/>
      <c r="IO186" s="381"/>
      <c r="IP186" s="381"/>
      <c r="IQ186" s="381"/>
      <c r="IR186" s="381"/>
      <c r="IS186" s="381"/>
      <c r="IT186" s="381"/>
      <c r="IU186" s="381"/>
      <c r="IV186" s="381"/>
      <c r="IW186" s="381"/>
      <c r="IX186" s="381"/>
      <c r="IY186" s="381"/>
      <c r="IZ186" s="381"/>
      <c r="JA186" s="381"/>
      <c r="JB186" s="381"/>
      <c r="JC186" s="381"/>
      <c r="JD186" s="381"/>
      <c r="JE186" s="381"/>
      <c r="JF186" s="381"/>
      <c r="JG186" s="381"/>
      <c r="JH186" s="381"/>
      <c r="JI186" s="381"/>
      <c r="JJ186" s="381"/>
      <c r="JK186" s="381"/>
      <c r="JL186" s="380"/>
      <c r="JM186" s="380"/>
      <c r="JN186" s="380"/>
      <c r="JO186" s="380"/>
      <c r="JP186" s="380"/>
      <c r="JQ186" s="380"/>
      <c r="JR186" s="380"/>
      <c r="JS186" s="380"/>
      <c r="JT186" s="380"/>
      <c r="JU186" s="380"/>
      <c r="JV186" s="380"/>
      <c r="JW186" s="380"/>
      <c r="JX186" s="380"/>
      <c r="JY186" s="380"/>
      <c r="JZ186" s="380"/>
      <c r="KA186" s="380"/>
      <c r="KB186" s="380"/>
      <c r="KC186" s="380"/>
      <c r="KD186" s="380"/>
      <c r="KE186" s="380"/>
      <c r="KF186" s="380"/>
      <c r="KG186" s="380"/>
    </row>
    <row r="187" spans="2:293">
      <c r="B187" s="381"/>
      <c r="C187" s="381"/>
      <c r="D187" s="381"/>
      <c r="E187" s="381"/>
      <c r="F187" s="381"/>
      <c r="G187" s="381"/>
      <c r="H187" s="381"/>
      <c r="I187" s="381"/>
      <c r="J187" s="381"/>
      <c r="K187" s="381"/>
      <c r="L187" s="381"/>
      <c r="M187" s="381"/>
      <c r="N187" s="381"/>
      <c r="O187" s="381"/>
      <c r="P187" s="381"/>
      <c r="Q187" s="381"/>
      <c r="R187" s="381"/>
      <c r="S187" s="381"/>
      <c r="T187" s="381"/>
      <c r="U187" s="381"/>
      <c r="V187" s="381"/>
      <c r="W187" s="381"/>
      <c r="X187" s="381"/>
      <c r="Y187" s="381"/>
      <c r="Z187" s="381"/>
      <c r="AA187" s="381"/>
      <c r="AB187" s="381"/>
      <c r="AC187" s="381"/>
      <c r="AD187" s="381"/>
      <c r="AE187" s="381"/>
      <c r="AF187" s="381"/>
      <c r="AG187" s="381"/>
      <c r="AH187" s="381"/>
      <c r="AI187" s="381"/>
      <c r="AJ187" s="381"/>
      <c r="AK187" s="381"/>
      <c r="AL187" s="381"/>
      <c r="AM187" s="381"/>
      <c r="AN187" s="381"/>
      <c r="AO187" s="381"/>
      <c r="AP187" s="381"/>
      <c r="AQ187" s="381"/>
      <c r="AR187" s="381"/>
      <c r="AS187" s="381"/>
      <c r="AT187" s="381"/>
      <c r="AU187" s="381"/>
      <c r="AV187" s="381"/>
      <c r="AW187" s="381"/>
      <c r="AX187" s="381"/>
      <c r="AY187" s="381"/>
      <c r="AZ187" s="381"/>
      <c r="BA187" s="381"/>
      <c r="BB187" s="381"/>
      <c r="BC187" s="381"/>
      <c r="BD187" s="381"/>
      <c r="BE187" s="381"/>
      <c r="BF187" s="381"/>
      <c r="BG187" s="381"/>
      <c r="BH187" s="381"/>
      <c r="BI187" s="381"/>
      <c r="BJ187" s="381"/>
      <c r="BK187" s="381"/>
      <c r="BL187" s="381"/>
      <c r="BM187" s="381"/>
      <c r="BN187" s="381"/>
      <c r="BO187" s="381"/>
      <c r="BP187" s="381"/>
      <c r="BQ187" s="381"/>
      <c r="BR187" s="381"/>
      <c r="BS187" s="381"/>
      <c r="BT187" s="381"/>
      <c r="BU187" s="381"/>
      <c r="BV187" s="381"/>
      <c r="BW187" s="381"/>
      <c r="BX187" s="381"/>
      <c r="BY187" s="381"/>
      <c r="BZ187" s="381"/>
      <c r="CA187" s="381"/>
      <c r="CB187" s="381"/>
      <c r="CC187" s="381"/>
      <c r="CD187" s="381"/>
      <c r="CE187" s="381"/>
      <c r="CF187" s="381"/>
      <c r="CG187" s="381"/>
      <c r="CH187" s="381"/>
      <c r="CI187" s="381"/>
      <c r="CJ187" s="381"/>
      <c r="CK187" s="381"/>
      <c r="CL187" s="381"/>
      <c r="CM187" s="381"/>
      <c r="CN187" s="381"/>
      <c r="CO187" s="381"/>
      <c r="CP187" s="381"/>
      <c r="CQ187" s="381"/>
      <c r="CR187" s="381"/>
      <c r="CS187" s="381"/>
      <c r="CT187" s="381"/>
      <c r="CU187" s="381"/>
      <c r="CV187" s="381"/>
      <c r="CW187" s="381"/>
      <c r="CX187" s="381"/>
      <c r="CY187" s="381"/>
      <c r="CZ187" s="381"/>
      <c r="DA187" s="381"/>
      <c r="DB187" s="381"/>
      <c r="DC187" s="381"/>
      <c r="DD187" s="381"/>
      <c r="DE187" s="381"/>
      <c r="DF187" s="381"/>
      <c r="DG187" s="381"/>
      <c r="DH187" s="381"/>
      <c r="DI187" s="381"/>
      <c r="DJ187" s="381"/>
      <c r="DK187" s="381"/>
      <c r="DL187" s="381"/>
      <c r="DM187" s="381"/>
      <c r="DN187" s="381"/>
      <c r="DO187" s="381"/>
      <c r="DP187" s="381"/>
      <c r="DQ187" s="381"/>
      <c r="DR187" s="381"/>
      <c r="DS187" s="381"/>
      <c r="DT187" s="381"/>
      <c r="DU187" s="381"/>
      <c r="DV187" s="381"/>
      <c r="DW187" s="381"/>
      <c r="DX187" s="381"/>
      <c r="DY187" s="381"/>
      <c r="DZ187" s="381"/>
      <c r="EA187" s="381"/>
      <c r="EB187" s="381"/>
      <c r="EC187" s="381"/>
      <c r="ED187" s="381"/>
      <c r="EE187" s="381"/>
      <c r="EF187" s="381"/>
      <c r="EG187" s="381"/>
      <c r="EH187" s="381"/>
      <c r="EI187" s="381"/>
      <c r="EJ187" s="381"/>
      <c r="EK187" s="381"/>
      <c r="EL187" s="381"/>
      <c r="EM187" s="381"/>
      <c r="EN187" s="381"/>
      <c r="EO187" s="381"/>
      <c r="EP187" s="381"/>
      <c r="EQ187" s="381"/>
      <c r="ER187" s="381"/>
      <c r="ES187" s="381"/>
      <c r="ET187" s="381"/>
      <c r="EU187" s="381"/>
      <c r="EV187" s="381"/>
      <c r="EW187" s="381"/>
      <c r="EX187" s="381"/>
      <c r="EY187" s="381"/>
      <c r="EZ187" s="381"/>
      <c r="FA187" s="381"/>
      <c r="FB187" s="381"/>
      <c r="FC187" s="381"/>
      <c r="FD187" s="381"/>
      <c r="FE187" s="381"/>
      <c r="FF187" s="381"/>
      <c r="FG187" s="381"/>
      <c r="FH187" s="381"/>
      <c r="FI187" s="381"/>
      <c r="FJ187" s="381"/>
      <c r="FK187" s="381"/>
      <c r="FL187" s="381"/>
      <c r="FM187" s="381"/>
      <c r="FN187" s="381"/>
      <c r="FO187" s="381"/>
      <c r="FP187" s="381"/>
      <c r="FQ187" s="381"/>
      <c r="FR187" s="381"/>
      <c r="FS187" s="381"/>
      <c r="FT187" s="381"/>
      <c r="FU187" s="381"/>
      <c r="FV187" s="381"/>
      <c r="FW187" s="381"/>
      <c r="FX187" s="381"/>
      <c r="FY187" s="381"/>
      <c r="FZ187" s="381"/>
      <c r="GA187" s="381"/>
      <c r="GB187" s="381"/>
      <c r="GC187" s="381"/>
      <c r="GD187" s="381"/>
      <c r="GE187" s="381"/>
      <c r="GF187" s="381"/>
      <c r="GG187" s="381"/>
      <c r="GH187" s="381"/>
      <c r="GI187" s="381"/>
      <c r="GJ187" s="381"/>
      <c r="GK187" s="381"/>
      <c r="GL187" s="381"/>
      <c r="GM187" s="381"/>
      <c r="GN187" s="381"/>
      <c r="GO187" s="381"/>
      <c r="GP187" s="381"/>
      <c r="GQ187" s="381"/>
      <c r="GR187" s="381"/>
      <c r="GS187" s="381"/>
      <c r="GT187" s="381"/>
      <c r="GU187" s="381"/>
      <c r="GV187" s="381"/>
      <c r="GW187" s="381"/>
      <c r="GX187" s="381"/>
      <c r="GY187" s="381"/>
      <c r="GZ187" s="381"/>
      <c r="HA187" s="381"/>
      <c r="HB187" s="381"/>
      <c r="HC187" s="381"/>
      <c r="HD187" s="381"/>
      <c r="HE187" s="381"/>
      <c r="HF187" s="381"/>
      <c r="HG187" s="381"/>
      <c r="HH187" s="381"/>
      <c r="HI187" s="381"/>
      <c r="HJ187" s="381"/>
      <c r="HK187" s="381"/>
      <c r="HL187" s="381"/>
      <c r="HM187" s="381"/>
      <c r="HN187" s="381"/>
      <c r="HO187" s="381"/>
      <c r="HP187" s="381"/>
      <c r="HQ187" s="381"/>
      <c r="HR187" s="381"/>
      <c r="HS187" s="381"/>
      <c r="HT187" s="381"/>
      <c r="HU187" s="381"/>
      <c r="HV187" s="381"/>
      <c r="HW187" s="381"/>
      <c r="HX187" s="381"/>
      <c r="HY187" s="381"/>
      <c r="HZ187" s="381"/>
      <c r="IA187" s="381"/>
      <c r="IB187" s="381"/>
      <c r="IC187" s="381"/>
      <c r="ID187" s="381"/>
      <c r="IE187" s="381"/>
      <c r="IF187" s="381"/>
      <c r="IG187" s="381"/>
      <c r="IH187" s="381"/>
      <c r="II187" s="381"/>
      <c r="IJ187" s="381"/>
      <c r="IK187" s="381"/>
      <c r="IL187" s="381"/>
      <c r="IM187" s="381"/>
      <c r="IN187" s="381"/>
      <c r="IO187" s="381"/>
      <c r="IP187" s="381"/>
      <c r="IQ187" s="381"/>
      <c r="IR187" s="381"/>
      <c r="IS187" s="381"/>
      <c r="IT187" s="381"/>
      <c r="IU187" s="381"/>
      <c r="IV187" s="381"/>
      <c r="IW187" s="381"/>
      <c r="IX187" s="381"/>
      <c r="IY187" s="381"/>
      <c r="IZ187" s="381"/>
      <c r="JA187" s="381"/>
      <c r="JB187" s="381"/>
      <c r="JC187" s="381"/>
      <c r="JD187" s="381"/>
      <c r="JE187" s="381"/>
      <c r="JF187" s="381"/>
      <c r="JG187" s="381"/>
      <c r="JH187" s="381"/>
      <c r="JI187" s="381"/>
      <c r="JJ187" s="381"/>
      <c r="JK187" s="381"/>
      <c r="JL187" s="380"/>
      <c r="JM187" s="380"/>
      <c r="JN187" s="380"/>
      <c r="JO187" s="380"/>
      <c r="JP187" s="380"/>
      <c r="JQ187" s="380"/>
      <c r="JR187" s="380"/>
      <c r="JS187" s="380"/>
      <c r="JT187" s="380"/>
      <c r="JU187" s="380"/>
      <c r="JV187" s="380"/>
      <c r="JW187" s="380"/>
      <c r="JX187" s="380"/>
      <c r="JY187" s="380"/>
      <c r="JZ187" s="380"/>
      <c r="KA187" s="380"/>
      <c r="KB187" s="380"/>
      <c r="KC187" s="380"/>
      <c r="KD187" s="380"/>
      <c r="KE187" s="380"/>
      <c r="KF187" s="380"/>
      <c r="KG187" s="380"/>
    </row>
    <row r="188" spans="2:293">
      <c r="B188" s="381"/>
      <c r="C188" s="381"/>
      <c r="D188" s="381"/>
      <c r="E188" s="381"/>
      <c r="F188" s="381"/>
      <c r="G188" s="381"/>
      <c r="H188" s="381"/>
      <c r="I188" s="381"/>
      <c r="J188" s="381"/>
      <c r="K188" s="381"/>
      <c r="L188" s="381"/>
      <c r="M188" s="381"/>
      <c r="N188" s="381"/>
      <c r="O188" s="381"/>
      <c r="P188" s="381"/>
      <c r="Q188" s="381"/>
      <c r="R188" s="381"/>
      <c r="S188" s="381"/>
      <c r="T188" s="381"/>
      <c r="U188" s="381"/>
      <c r="V188" s="381"/>
      <c r="W188" s="381"/>
      <c r="X188" s="381"/>
      <c r="Y188" s="381"/>
      <c r="Z188" s="381"/>
      <c r="AA188" s="381"/>
      <c r="AB188" s="381"/>
      <c r="AC188" s="381"/>
      <c r="AD188" s="381"/>
      <c r="AE188" s="381"/>
      <c r="AF188" s="381"/>
      <c r="AG188" s="381"/>
      <c r="AH188" s="381"/>
      <c r="AI188" s="381"/>
      <c r="AJ188" s="381"/>
      <c r="AK188" s="381"/>
      <c r="AL188" s="381"/>
      <c r="AM188" s="381"/>
      <c r="AN188" s="381"/>
      <c r="AO188" s="381"/>
      <c r="AP188" s="381"/>
      <c r="AQ188" s="381"/>
      <c r="AR188" s="381"/>
      <c r="AS188" s="381"/>
      <c r="AT188" s="381"/>
      <c r="AU188" s="381"/>
      <c r="AV188" s="381"/>
      <c r="AW188" s="381"/>
      <c r="AX188" s="381"/>
      <c r="AY188" s="381"/>
      <c r="AZ188" s="381"/>
      <c r="BA188" s="381"/>
      <c r="BB188" s="381"/>
      <c r="BC188" s="381"/>
      <c r="BD188" s="381"/>
      <c r="BE188" s="381"/>
      <c r="BF188" s="381"/>
      <c r="BG188" s="381"/>
      <c r="BH188" s="381"/>
      <c r="BI188" s="381"/>
      <c r="BJ188" s="381"/>
      <c r="BK188" s="381"/>
      <c r="BL188" s="381"/>
      <c r="BM188" s="381"/>
      <c r="BN188" s="381"/>
      <c r="BO188" s="381"/>
      <c r="BP188" s="381"/>
      <c r="BQ188" s="381"/>
      <c r="BR188" s="381"/>
      <c r="BS188" s="381"/>
      <c r="BT188" s="381"/>
      <c r="BU188" s="381"/>
      <c r="BV188" s="381"/>
      <c r="BW188" s="381"/>
      <c r="BX188" s="381"/>
      <c r="BY188" s="381"/>
      <c r="BZ188" s="381"/>
      <c r="CA188" s="381"/>
      <c r="CB188" s="381"/>
      <c r="CC188" s="381"/>
      <c r="CD188" s="381"/>
      <c r="CE188" s="381"/>
      <c r="CF188" s="381"/>
      <c r="CG188" s="381"/>
      <c r="CH188" s="381"/>
      <c r="CI188" s="381"/>
      <c r="CJ188" s="381"/>
      <c r="CK188" s="381"/>
      <c r="CL188" s="381"/>
      <c r="CM188" s="381"/>
      <c r="CN188" s="381"/>
      <c r="CO188" s="381"/>
      <c r="CP188" s="381"/>
      <c r="CQ188" s="381"/>
      <c r="CR188" s="381"/>
      <c r="CS188" s="381"/>
      <c r="CT188" s="381"/>
      <c r="CU188" s="381"/>
      <c r="CV188" s="381"/>
      <c r="CW188" s="381"/>
      <c r="CX188" s="381"/>
      <c r="CY188" s="381"/>
      <c r="CZ188" s="381"/>
      <c r="DA188" s="381"/>
      <c r="DB188" s="381"/>
      <c r="DC188" s="381"/>
      <c r="DD188" s="381"/>
      <c r="DE188" s="381"/>
      <c r="DF188" s="381"/>
      <c r="DG188" s="381"/>
      <c r="DH188" s="381"/>
      <c r="DI188" s="381"/>
      <c r="DJ188" s="381"/>
      <c r="DK188" s="381"/>
      <c r="DL188" s="381"/>
      <c r="DM188" s="381"/>
      <c r="DN188" s="381"/>
      <c r="DO188" s="381"/>
      <c r="DP188" s="381"/>
      <c r="DQ188" s="381"/>
      <c r="DR188" s="381"/>
      <c r="DS188" s="381"/>
      <c r="DT188" s="381"/>
      <c r="DU188" s="381"/>
      <c r="DV188" s="381"/>
      <c r="DW188" s="381"/>
      <c r="DX188" s="381"/>
      <c r="DY188" s="381"/>
      <c r="DZ188" s="381"/>
      <c r="EA188" s="381"/>
      <c r="EB188" s="381"/>
      <c r="EC188" s="381"/>
      <c r="ED188" s="381"/>
      <c r="EE188" s="381"/>
      <c r="EF188" s="381"/>
      <c r="EG188" s="381"/>
      <c r="EH188" s="381"/>
      <c r="EI188" s="381"/>
      <c r="EJ188" s="381"/>
      <c r="EK188" s="381"/>
      <c r="EL188" s="381"/>
      <c r="EM188" s="381"/>
      <c r="EN188" s="381"/>
      <c r="EO188" s="381"/>
      <c r="EP188" s="381"/>
      <c r="EQ188" s="381"/>
      <c r="ER188" s="381"/>
      <c r="ES188" s="381"/>
      <c r="ET188" s="381"/>
      <c r="EU188" s="381"/>
      <c r="EV188" s="381"/>
      <c r="EW188" s="381"/>
      <c r="EX188" s="381"/>
      <c r="EY188" s="381"/>
      <c r="EZ188" s="381"/>
      <c r="FA188" s="381"/>
      <c r="FB188" s="381"/>
      <c r="FC188" s="381"/>
      <c r="FD188" s="381"/>
      <c r="FE188" s="381"/>
      <c r="FF188" s="381"/>
      <c r="FG188" s="381"/>
      <c r="FH188" s="381"/>
      <c r="FI188" s="381"/>
      <c r="FJ188" s="381"/>
      <c r="FK188" s="381"/>
      <c r="FL188" s="381"/>
      <c r="FM188" s="381"/>
      <c r="FN188" s="381"/>
      <c r="FO188" s="381"/>
      <c r="FP188" s="381"/>
      <c r="FQ188" s="381"/>
      <c r="FR188" s="381"/>
      <c r="FS188" s="381"/>
      <c r="FT188" s="381"/>
      <c r="FU188" s="381"/>
      <c r="FV188" s="381"/>
      <c r="FW188" s="381"/>
      <c r="FX188" s="381"/>
      <c r="FY188" s="381"/>
      <c r="FZ188" s="381"/>
      <c r="GA188" s="381"/>
      <c r="GB188" s="381"/>
      <c r="GC188" s="381"/>
      <c r="GD188" s="381"/>
      <c r="GE188" s="381"/>
      <c r="GF188" s="381"/>
      <c r="GG188" s="381"/>
      <c r="GH188" s="381"/>
      <c r="GI188" s="381"/>
      <c r="GJ188" s="381"/>
      <c r="GK188" s="381"/>
      <c r="GL188" s="381"/>
      <c r="GM188" s="381"/>
      <c r="GN188" s="381"/>
      <c r="GO188" s="381"/>
      <c r="GP188" s="381"/>
      <c r="GQ188" s="381"/>
      <c r="GR188" s="381"/>
      <c r="GS188" s="381"/>
      <c r="GT188" s="381"/>
      <c r="GU188" s="381"/>
      <c r="GV188" s="381"/>
      <c r="GW188" s="381"/>
      <c r="GX188" s="381"/>
      <c r="GY188" s="381"/>
      <c r="GZ188" s="381"/>
      <c r="HA188" s="381"/>
      <c r="HB188" s="381"/>
      <c r="HC188" s="381"/>
      <c r="HD188" s="381"/>
      <c r="HE188" s="381"/>
      <c r="HF188" s="381"/>
      <c r="HG188" s="381"/>
      <c r="HH188" s="381"/>
      <c r="HI188" s="381"/>
      <c r="HJ188" s="381"/>
      <c r="HK188" s="381"/>
      <c r="HL188" s="381"/>
      <c r="HM188" s="381"/>
      <c r="HN188" s="381"/>
      <c r="HO188" s="381"/>
      <c r="HP188" s="381"/>
      <c r="HQ188" s="381"/>
      <c r="HR188" s="381"/>
      <c r="HS188" s="381"/>
      <c r="HT188" s="381"/>
      <c r="HU188" s="381"/>
      <c r="HV188" s="381"/>
      <c r="HW188" s="381"/>
      <c r="HX188" s="381"/>
      <c r="HY188" s="381"/>
      <c r="HZ188" s="381"/>
      <c r="IA188" s="381"/>
      <c r="IB188" s="381"/>
      <c r="IC188" s="381"/>
      <c r="ID188" s="381"/>
      <c r="IE188" s="381"/>
      <c r="IF188" s="381"/>
      <c r="IG188" s="381"/>
      <c r="IH188" s="381"/>
      <c r="II188" s="381"/>
      <c r="IJ188" s="381"/>
      <c r="IK188" s="381"/>
      <c r="IL188" s="381"/>
      <c r="IM188" s="381"/>
      <c r="IN188" s="381"/>
      <c r="IO188" s="381"/>
      <c r="IP188" s="381"/>
      <c r="IQ188" s="381"/>
      <c r="IR188" s="381"/>
      <c r="IS188" s="381"/>
      <c r="IT188" s="381"/>
      <c r="IU188" s="381"/>
      <c r="IV188" s="381"/>
      <c r="IW188" s="381"/>
      <c r="IX188" s="381"/>
      <c r="IY188" s="381"/>
      <c r="IZ188" s="381"/>
      <c r="JA188" s="381"/>
      <c r="JB188" s="381"/>
      <c r="JC188" s="381"/>
      <c r="JD188" s="381"/>
      <c r="JE188" s="381"/>
      <c r="JF188" s="381"/>
      <c r="JG188" s="381"/>
      <c r="JH188" s="381"/>
      <c r="JI188" s="381"/>
      <c r="JJ188" s="381"/>
      <c r="JK188" s="381"/>
      <c r="JL188" s="380"/>
      <c r="JM188" s="380"/>
      <c r="JN188" s="380"/>
      <c r="JO188" s="380"/>
      <c r="JP188" s="380"/>
      <c r="JQ188" s="380"/>
      <c r="JR188" s="380"/>
      <c r="JS188" s="380"/>
      <c r="JT188" s="380"/>
      <c r="JU188" s="380"/>
      <c r="JV188" s="380"/>
      <c r="JW188" s="380"/>
      <c r="JX188" s="380"/>
      <c r="JY188" s="380"/>
      <c r="JZ188" s="380"/>
      <c r="KA188" s="380"/>
      <c r="KB188" s="380"/>
      <c r="KC188" s="380"/>
      <c r="KD188" s="380"/>
      <c r="KE188" s="380"/>
      <c r="KF188" s="380"/>
      <c r="KG188" s="380"/>
    </row>
    <row r="189" spans="2:293">
      <c r="B189" s="381"/>
      <c r="C189" s="381"/>
      <c r="D189" s="381"/>
      <c r="E189" s="381"/>
      <c r="F189" s="381"/>
      <c r="G189" s="381"/>
      <c r="H189" s="381"/>
      <c r="I189" s="381"/>
      <c r="J189" s="381"/>
      <c r="K189" s="381"/>
      <c r="L189" s="381"/>
      <c r="M189" s="381"/>
      <c r="N189" s="381"/>
      <c r="O189" s="381"/>
      <c r="P189" s="381"/>
      <c r="Q189" s="381"/>
      <c r="R189" s="381"/>
      <c r="S189" s="381"/>
      <c r="T189" s="381"/>
      <c r="U189" s="381"/>
      <c r="V189" s="381"/>
      <c r="W189" s="381"/>
      <c r="X189" s="381"/>
      <c r="Y189" s="381"/>
      <c r="Z189" s="381"/>
      <c r="AA189" s="381"/>
      <c r="AB189" s="381"/>
      <c r="AC189" s="381"/>
      <c r="AD189" s="381"/>
      <c r="AE189" s="381"/>
      <c r="AF189" s="381"/>
      <c r="AG189" s="381"/>
      <c r="AH189" s="381"/>
      <c r="AI189" s="381"/>
      <c r="AJ189" s="381"/>
      <c r="AK189" s="381"/>
      <c r="AL189" s="381"/>
      <c r="AM189" s="381"/>
      <c r="AN189" s="381"/>
      <c r="AO189" s="381"/>
      <c r="AP189" s="381"/>
      <c r="AQ189" s="381"/>
      <c r="AR189" s="381"/>
      <c r="AS189" s="381"/>
      <c r="AT189" s="381"/>
      <c r="AU189" s="381"/>
      <c r="AV189" s="381"/>
      <c r="AW189" s="381"/>
      <c r="AX189" s="381"/>
      <c r="AY189" s="381"/>
      <c r="AZ189" s="381"/>
      <c r="BA189" s="381"/>
      <c r="BB189" s="381"/>
      <c r="BC189" s="381"/>
      <c r="BD189" s="381"/>
      <c r="BE189" s="381"/>
      <c r="BF189" s="381"/>
      <c r="BG189" s="381"/>
      <c r="BH189" s="381"/>
      <c r="BI189" s="381"/>
      <c r="BJ189" s="381"/>
      <c r="BK189" s="381"/>
      <c r="BL189" s="381"/>
      <c r="BM189" s="381"/>
      <c r="BN189" s="381"/>
      <c r="BO189" s="381"/>
      <c r="BP189" s="381"/>
      <c r="BQ189" s="381"/>
      <c r="BR189" s="381"/>
      <c r="BS189" s="381"/>
      <c r="BT189" s="381"/>
      <c r="BU189" s="381"/>
      <c r="BV189" s="381"/>
      <c r="BW189" s="381"/>
      <c r="BX189" s="381"/>
      <c r="BY189" s="381"/>
      <c r="BZ189" s="381"/>
      <c r="CA189" s="381"/>
      <c r="CB189" s="381"/>
      <c r="CC189" s="381"/>
      <c r="CD189" s="381"/>
      <c r="CE189" s="381"/>
      <c r="CF189" s="381"/>
      <c r="CG189" s="381"/>
      <c r="CH189" s="381"/>
      <c r="CI189" s="381"/>
      <c r="CJ189" s="381"/>
      <c r="CK189" s="381"/>
      <c r="CL189" s="381"/>
      <c r="CM189" s="381"/>
      <c r="CN189" s="381"/>
      <c r="CO189" s="381"/>
      <c r="CP189" s="381"/>
      <c r="CQ189" s="381"/>
      <c r="CR189" s="381"/>
      <c r="CS189" s="381"/>
      <c r="CT189" s="381"/>
      <c r="CU189" s="381"/>
      <c r="CV189" s="381"/>
      <c r="CW189" s="381"/>
      <c r="CX189" s="381"/>
      <c r="CY189" s="381"/>
      <c r="CZ189" s="381"/>
      <c r="DA189" s="381"/>
      <c r="DB189" s="381"/>
      <c r="DC189" s="381"/>
      <c r="DD189" s="381"/>
      <c r="DE189" s="381"/>
      <c r="DF189" s="381"/>
      <c r="DG189" s="381"/>
      <c r="DH189" s="381"/>
      <c r="DI189" s="381"/>
      <c r="DJ189" s="381"/>
      <c r="DK189" s="381"/>
      <c r="DL189" s="381"/>
      <c r="DM189" s="381"/>
      <c r="DN189" s="381"/>
      <c r="DO189" s="381"/>
      <c r="DP189" s="381"/>
      <c r="DQ189" s="381"/>
      <c r="DR189" s="381"/>
      <c r="DS189" s="381"/>
      <c r="DT189" s="381"/>
      <c r="DU189" s="381"/>
      <c r="DV189" s="381"/>
      <c r="DW189" s="381"/>
      <c r="DX189" s="381"/>
      <c r="DY189" s="381"/>
      <c r="DZ189" s="381"/>
      <c r="EA189" s="381"/>
      <c r="EB189" s="381"/>
      <c r="EC189" s="381"/>
      <c r="ED189" s="381"/>
      <c r="EE189" s="381"/>
      <c r="EF189" s="381"/>
      <c r="EG189" s="381"/>
      <c r="EH189" s="381"/>
      <c r="EI189" s="381"/>
      <c r="EJ189" s="381"/>
      <c r="EK189" s="381"/>
      <c r="EL189" s="381"/>
      <c r="EM189" s="381"/>
      <c r="EN189" s="381"/>
      <c r="EO189" s="381"/>
      <c r="EP189" s="381"/>
      <c r="EQ189" s="381"/>
      <c r="ER189" s="381"/>
      <c r="ES189" s="381"/>
      <c r="ET189" s="381"/>
      <c r="EU189" s="381"/>
      <c r="EV189" s="381"/>
      <c r="EW189" s="381"/>
      <c r="EX189" s="381"/>
      <c r="EY189" s="381"/>
      <c r="EZ189" s="381"/>
      <c r="FA189" s="381"/>
      <c r="FB189" s="381"/>
      <c r="FC189" s="381"/>
      <c r="FD189" s="381"/>
      <c r="FE189" s="381"/>
      <c r="FF189" s="381"/>
      <c r="FG189" s="381"/>
      <c r="FH189" s="381"/>
      <c r="FI189" s="381"/>
      <c r="FJ189" s="381"/>
      <c r="FK189" s="381"/>
      <c r="FL189" s="381"/>
      <c r="FM189" s="381"/>
      <c r="FN189" s="381"/>
      <c r="FO189" s="381"/>
      <c r="FP189" s="381"/>
      <c r="FQ189" s="381"/>
      <c r="FR189" s="381"/>
      <c r="FS189" s="381"/>
      <c r="FT189" s="381"/>
      <c r="FU189" s="381"/>
      <c r="FV189" s="381"/>
      <c r="FW189" s="381"/>
      <c r="FX189" s="381"/>
      <c r="FY189" s="381"/>
      <c r="FZ189" s="381"/>
      <c r="GA189" s="381"/>
      <c r="GB189" s="381"/>
      <c r="GC189" s="381"/>
      <c r="GD189" s="381"/>
      <c r="GE189" s="381"/>
      <c r="GF189" s="381"/>
      <c r="GG189" s="381"/>
      <c r="GH189" s="381"/>
      <c r="GI189" s="381"/>
      <c r="GJ189" s="381"/>
      <c r="GK189" s="381"/>
      <c r="GL189" s="381"/>
      <c r="GM189" s="381"/>
      <c r="GN189" s="381"/>
      <c r="GO189" s="381"/>
      <c r="GP189" s="381"/>
      <c r="GQ189" s="381"/>
      <c r="GR189" s="381"/>
      <c r="GS189" s="381"/>
      <c r="GT189" s="381"/>
      <c r="GU189" s="381"/>
      <c r="GV189" s="381"/>
      <c r="GW189" s="381"/>
      <c r="GX189" s="381"/>
      <c r="GY189" s="381"/>
      <c r="GZ189" s="381"/>
      <c r="HA189" s="381"/>
      <c r="HB189" s="381"/>
      <c r="HC189" s="381"/>
      <c r="HD189" s="381"/>
      <c r="HE189" s="381"/>
      <c r="HF189" s="381"/>
      <c r="HG189" s="381"/>
      <c r="HH189" s="381"/>
      <c r="HI189" s="381"/>
      <c r="HJ189" s="381"/>
      <c r="HK189" s="381"/>
      <c r="HL189" s="381"/>
      <c r="HM189" s="381"/>
      <c r="HN189" s="381"/>
      <c r="HO189" s="381"/>
      <c r="HP189" s="381"/>
      <c r="HQ189" s="381"/>
      <c r="HR189" s="381"/>
      <c r="HS189" s="381"/>
      <c r="HT189" s="381"/>
      <c r="HU189" s="381"/>
      <c r="HV189" s="381"/>
      <c r="HW189" s="381"/>
      <c r="HX189" s="381"/>
      <c r="HY189" s="381"/>
      <c r="HZ189" s="381"/>
      <c r="IA189" s="381"/>
      <c r="IB189" s="381"/>
      <c r="IC189" s="381"/>
      <c r="ID189" s="381"/>
      <c r="IE189" s="381"/>
      <c r="IF189" s="381"/>
      <c r="IG189" s="381"/>
      <c r="IH189" s="381"/>
      <c r="II189" s="381"/>
      <c r="IJ189" s="381"/>
      <c r="IK189" s="381"/>
      <c r="IL189" s="381"/>
      <c r="IM189" s="381"/>
      <c r="IN189" s="381"/>
      <c r="IO189" s="381"/>
      <c r="IP189" s="381"/>
      <c r="IQ189" s="381"/>
      <c r="IR189" s="381"/>
      <c r="IS189" s="381"/>
      <c r="IT189" s="381"/>
      <c r="IU189" s="381"/>
      <c r="IV189" s="381"/>
      <c r="IW189" s="381"/>
      <c r="IX189" s="381"/>
      <c r="IY189" s="381"/>
      <c r="IZ189" s="381"/>
      <c r="JA189" s="381"/>
      <c r="JB189" s="381"/>
      <c r="JC189" s="381"/>
      <c r="JD189" s="381"/>
      <c r="JE189" s="381"/>
      <c r="JF189" s="381"/>
      <c r="JG189" s="381"/>
      <c r="JH189" s="381"/>
      <c r="JI189" s="381"/>
      <c r="JJ189" s="381"/>
      <c r="JK189" s="381"/>
      <c r="JL189" s="380"/>
      <c r="JM189" s="380"/>
      <c r="JN189" s="380"/>
      <c r="JO189" s="380"/>
      <c r="JP189" s="380"/>
      <c r="JQ189" s="380"/>
      <c r="JR189" s="380"/>
      <c r="JS189" s="380"/>
      <c r="JT189" s="380"/>
      <c r="JU189" s="380"/>
      <c r="JV189" s="380"/>
      <c r="JW189" s="380"/>
      <c r="JX189" s="380"/>
      <c r="JY189" s="380"/>
      <c r="JZ189" s="380"/>
      <c r="KA189" s="380"/>
      <c r="KB189" s="380"/>
      <c r="KC189" s="380"/>
      <c r="KD189" s="380"/>
      <c r="KE189" s="380"/>
      <c r="KF189" s="380"/>
      <c r="KG189" s="380"/>
    </row>
    <row r="190" spans="2:293">
      <c r="B190" s="381"/>
      <c r="C190" s="381"/>
      <c r="D190" s="381"/>
      <c r="E190" s="381"/>
      <c r="F190" s="381"/>
      <c r="G190" s="381"/>
      <c r="H190" s="381"/>
      <c r="I190" s="381"/>
      <c r="J190" s="381"/>
      <c r="K190" s="381"/>
      <c r="L190" s="381"/>
      <c r="M190" s="381"/>
      <c r="N190" s="381"/>
      <c r="O190" s="381"/>
      <c r="P190" s="381"/>
      <c r="Q190" s="381"/>
      <c r="R190" s="381"/>
      <c r="S190" s="381"/>
      <c r="T190" s="381"/>
      <c r="U190" s="381"/>
      <c r="V190" s="381"/>
      <c r="W190" s="381"/>
      <c r="X190" s="381"/>
      <c r="Y190" s="381"/>
      <c r="Z190" s="381"/>
      <c r="AA190" s="381"/>
      <c r="AB190" s="381"/>
      <c r="AC190" s="381"/>
      <c r="AD190" s="381"/>
      <c r="AE190" s="381"/>
      <c r="AF190" s="381"/>
      <c r="AG190" s="381"/>
      <c r="AH190" s="381"/>
      <c r="AI190" s="381"/>
      <c r="AJ190" s="381"/>
      <c r="AK190" s="381"/>
      <c r="AL190" s="381"/>
      <c r="AM190" s="381"/>
      <c r="AN190" s="381"/>
      <c r="AO190" s="381"/>
      <c r="AP190" s="381"/>
      <c r="AQ190" s="381"/>
      <c r="AR190" s="381"/>
      <c r="AS190" s="381"/>
      <c r="AT190" s="381"/>
      <c r="AU190" s="381"/>
      <c r="AV190" s="381"/>
      <c r="AW190" s="381"/>
      <c r="AX190" s="381"/>
      <c r="AY190" s="381"/>
      <c r="AZ190" s="381"/>
      <c r="BA190" s="381"/>
      <c r="BB190" s="381"/>
      <c r="BC190" s="381"/>
      <c r="BD190" s="381"/>
      <c r="BE190" s="381"/>
      <c r="BF190" s="381"/>
      <c r="BG190" s="381"/>
      <c r="BH190" s="381"/>
      <c r="BI190" s="381"/>
      <c r="BJ190" s="381"/>
      <c r="BK190" s="381"/>
      <c r="BL190" s="381"/>
      <c r="BM190" s="381"/>
      <c r="BN190" s="381"/>
      <c r="BO190" s="381"/>
      <c r="BP190" s="381"/>
      <c r="BQ190" s="381"/>
      <c r="BR190" s="381"/>
      <c r="BS190" s="381"/>
      <c r="BT190" s="381"/>
      <c r="BU190" s="381"/>
      <c r="BV190" s="381"/>
      <c r="BW190" s="381"/>
      <c r="BX190" s="381"/>
      <c r="BY190" s="381"/>
      <c r="BZ190" s="381"/>
      <c r="CA190" s="381"/>
      <c r="CB190" s="381"/>
      <c r="CC190" s="381"/>
      <c r="CD190" s="381"/>
      <c r="CE190" s="381"/>
      <c r="CF190" s="381"/>
      <c r="CG190" s="381"/>
      <c r="CH190" s="381"/>
      <c r="CI190" s="381"/>
      <c r="CJ190" s="381"/>
      <c r="CK190" s="381"/>
      <c r="CL190" s="381"/>
      <c r="CM190" s="381"/>
      <c r="CN190" s="381"/>
      <c r="CO190" s="381"/>
      <c r="CP190" s="381"/>
      <c r="CQ190" s="381"/>
      <c r="CR190" s="381"/>
      <c r="CS190" s="381"/>
      <c r="CT190" s="381"/>
      <c r="CU190" s="381"/>
      <c r="CV190" s="381"/>
      <c r="CW190" s="381"/>
      <c r="CX190" s="381"/>
      <c r="CY190" s="381"/>
      <c r="CZ190" s="381"/>
      <c r="DA190" s="381"/>
      <c r="DB190" s="381"/>
      <c r="DC190" s="381"/>
      <c r="DD190" s="381"/>
      <c r="DE190" s="381"/>
      <c r="DF190" s="381"/>
      <c r="DG190" s="381"/>
      <c r="DH190" s="381"/>
      <c r="DI190" s="381"/>
      <c r="DJ190" s="381"/>
      <c r="DK190" s="381"/>
      <c r="DL190" s="381"/>
      <c r="DM190" s="381"/>
      <c r="DN190" s="381"/>
      <c r="DO190" s="381"/>
      <c r="DP190" s="381"/>
      <c r="DQ190" s="381"/>
      <c r="DR190" s="381"/>
      <c r="DS190" s="381"/>
      <c r="DT190" s="381"/>
      <c r="DU190" s="381"/>
      <c r="DV190" s="381"/>
      <c r="DW190" s="381"/>
      <c r="DX190" s="381"/>
      <c r="DY190" s="381"/>
      <c r="DZ190" s="381"/>
      <c r="EA190" s="381"/>
      <c r="EB190" s="381"/>
      <c r="EC190" s="381"/>
      <c r="ED190" s="381"/>
      <c r="EE190" s="381"/>
      <c r="EF190" s="381"/>
      <c r="EG190" s="381"/>
      <c r="EH190" s="381"/>
      <c r="EI190" s="381"/>
      <c r="EJ190" s="381"/>
      <c r="EK190" s="381"/>
      <c r="EL190" s="381"/>
      <c r="EM190" s="381"/>
      <c r="EN190" s="381"/>
      <c r="EO190" s="381"/>
      <c r="EP190" s="381"/>
      <c r="EQ190" s="381"/>
      <c r="ER190" s="381"/>
      <c r="ES190" s="381"/>
      <c r="ET190" s="381"/>
      <c r="EU190" s="381"/>
      <c r="EV190" s="381"/>
      <c r="EW190" s="381"/>
      <c r="EX190" s="381"/>
      <c r="EY190" s="381"/>
      <c r="EZ190" s="381"/>
      <c r="FA190" s="381"/>
      <c r="FB190" s="381"/>
      <c r="FC190" s="381"/>
      <c r="FD190" s="381"/>
      <c r="FE190" s="381"/>
      <c r="FF190" s="381"/>
      <c r="FG190" s="381"/>
      <c r="FH190" s="381"/>
      <c r="FI190" s="381"/>
      <c r="FJ190" s="381"/>
      <c r="FK190" s="381"/>
      <c r="FL190" s="381"/>
      <c r="FM190" s="381"/>
      <c r="FN190" s="381"/>
      <c r="FO190" s="381"/>
      <c r="FP190" s="381"/>
      <c r="FQ190" s="381"/>
      <c r="FR190" s="381"/>
      <c r="FS190" s="381"/>
      <c r="FT190" s="381"/>
      <c r="FU190" s="381"/>
      <c r="FV190" s="381"/>
      <c r="FW190" s="381"/>
      <c r="FX190" s="381"/>
      <c r="FY190" s="381"/>
      <c r="FZ190" s="381"/>
      <c r="GA190" s="381"/>
      <c r="GB190" s="381"/>
      <c r="GC190" s="381"/>
      <c r="GD190" s="381"/>
      <c r="GE190" s="381"/>
      <c r="GF190" s="381"/>
      <c r="GG190" s="381"/>
      <c r="GH190" s="381"/>
      <c r="GI190" s="381"/>
      <c r="GJ190" s="381"/>
      <c r="GK190" s="381"/>
      <c r="GL190" s="381"/>
      <c r="GM190" s="381"/>
      <c r="GN190" s="381"/>
      <c r="GO190" s="381"/>
      <c r="GP190" s="381"/>
      <c r="GQ190" s="381"/>
      <c r="GR190" s="381"/>
      <c r="GS190" s="381"/>
      <c r="GT190" s="381"/>
      <c r="GU190" s="381"/>
      <c r="GV190" s="381"/>
      <c r="GW190" s="381"/>
      <c r="GX190" s="381"/>
      <c r="GY190" s="381"/>
      <c r="GZ190" s="381"/>
      <c r="HA190" s="381"/>
      <c r="HB190" s="381"/>
      <c r="HC190" s="381"/>
      <c r="HD190" s="381"/>
      <c r="HE190" s="381"/>
      <c r="HF190" s="381"/>
      <c r="HG190" s="381"/>
      <c r="HH190" s="381"/>
      <c r="HI190" s="381"/>
      <c r="HJ190" s="381"/>
      <c r="HK190" s="381"/>
      <c r="HL190" s="381"/>
      <c r="HM190" s="381"/>
      <c r="HN190" s="381"/>
      <c r="HO190" s="381"/>
      <c r="HP190" s="381"/>
      <c r="HQ190" s="381"/>
      <c r="HR190" s="381"/>
      <c r="HS190" s="381"/>
      <c r="HT190" s="381"/>
      <c r="HU190" s="381"/>
      <c r="HV190" s="381"/>
      <c r="HW190" s="381"/>
      <c r="HX190" s="381"/>
      <c r="HY190" s="381"/>
      <c r="HZ190" s="381"/>
      <c r="IA190" s="381"/>
      <c r="IB190" s="381"/>
      <c r="IC190" s="381"/>
      <c r="ID190" s="381"/>
      <c r="IE190" s="381"/>
      <c r="IF190" s="381"/>
      <c r="IG190" s="381"/>
      <c r="IH190" s="381"/>
      <c r="II190" s="381"/>
      <c r="IJ190" s="381"/>
      <c r="IK190" s="381"/>
      <c r="IL190" s="381"/>
      <c r="IM190" s="381"/>
      <c r="IN190" s="381"/>
      <c r="IO190" s="381"/>
      <c r="IP190" s="381"/>
      <c r="IQ190" s="381"/>
      <c r="IR190" s="381"/>
      <c r="IS190" s="381"/>
      <c r="IT190" s="381"/>
      <c r="IU190" s="381"/>
      <c r="IV190" s="381"/>
      <c r="IW190" s="381"/>
      <c r="IX190" s="381"/>
      <c r="IY190" s="381"/>
      <c r="IZ190" s="381"/>
      <c r="JA190" s="381"/>
      <c r="JB190" s="381"/>
      <c r="JC190" s="381"/>
      <c r="JD190" s="381"/>
      <c r="JE190" s="381"/>
      <c r="JF190" s="381"/>
      <c r="JG190" s="381"/>
      <c r="JH190" s="381"/>
      <c r="JI190" s="381"/>
      <c r="JJ190" s="381"/>
      <c r="JK190" s="381"/>
      <c r="JL190" s="380"/>
      <c r="JM190" s="380"/>
      <c r="JN190" s="380"/>
      <c r="JO190" s="380"/>
      <c r="JP190" s="380"/>
      <c r="JQ190" s="380"/>
      <c r="JR190" s="380"/>
      <c r="JS190" s="380"/>
      <c r="JT190" s="380"/>
      <c r="JU190" s="380"/>
      <c r="JV190" s="380"/>
      <c r="JW190" s="380"/>
      <c r="JX190" s="380"/>
      <c r="JY190" s="380"/>
      <c r="JZ190" s="380"/>
      <c r="KA190" s="380"/>
      <c r="KB190" s="380"/>
      <c r="KC190" s="380"/>
      <c r="KD190" s="380"/>
      <c r="KE190" s="380"/>
      <c r="KF190" s="380"/>
      <c r="KG190" s="380"/>
    </row>
    <row r="191" spans="2:293">
      <c r="B191" s="381"/>
      <c r="C191" s="381"/>
      <c r="D191" s="381"/>
      <c r="E191" s="381"/>
      <c r="F191" s="381"/>
      <c r="G191" s="381"/>
      <c r="H191" s="381"/>
      <c r="I191" s="381"/>
      <c r="J191" s="381"/>
      <c r="K191" s="381"/>
      <c r="L191" s="381"/>
      <c r="M191" s="381"/>
      <c r="N191" s="381"/>
      <c r="O191" s="381"/>
      <c r="P191" s="381"/>
      <c r="Q191" s="381"/>
      <c r="R191" s="381"/>
      <c r="S191" s="381"/>
      <c r="T191" s="381"/>
      <c r="U191" s="381"/>
      <c r="V191" s="381"/>
      <c r="W191" s="381"/>
      <c r="X191" s="381"/>
      <c r="Y191" s="381"/>
      <c r="Z191" s="381"/>
      <c r="AA191" s="381"/>
      <c r="AB191" s="381"/>
      <c r="AC191" s="381"/>
      <c r="AD191" s="381"/>
      <c r="AE191" s="381"/>
      <c r="AF191" s="381"/>
      <c r="AG191" s="381"/>
      <c r="AH191" s="381"/>
      <c r="AI191" s="381"/>
      <c r="AJ191" s="381"/>
      <c r="AK191" s="381"/>
      <c r="AL191" s="381"/>
      <c r="AM191" s="381"/>
      <c r="AN191" s="381"/>
      <c r="AO191" s="381"/>
      <c r="AP191" s="381"/>
      <c r="AQ191" s="381"/>
      <c r="AR191" s="381"/>
      <c r="AS191" s="381"/>
      <c r="AT191" s="381"/>
      <c r="AU191" s="381"/>
      <c r="AV191" s="381"/>
      <c r="AW191" s="381"/>
      <c r="AX191" s="381"/>
      <c r="AY191" s="381"/>
      <c r="AZ191" s="381"/>
      <c r="BA191" s="381"/>
      <c r="BB191" s="381"/>
      <c r="BC191" s="381"/>
      <c r="BD191" s="381"/>
      <c r="BE191" s="381"/>
      <c r="BF191" s="381"/>
      <c r="BG191" s="381"/>
      <c r="BH191" s="381"/>
      <c r="BI191" s="381"/>
      <c r="BJ191" s="381"/>
      <c r="BK191" s="381"/>
      <c r="BL191" s="381"/>
      <c r="BM191" s="381"/>
      <c r="BN191" s="381"/>
      <c r="BO191" s="381"/>
      <c r="BP191" s="381"/>
      <c r="BQ191" s="381"/>
      <c r="BR191" s="381"/>
      <c r="BS191" s="381"/>
      <c r="BT191" s="381"/>
      <c r="BU191" s="381"/>
      <c r="BV191" s="381"/>
      <c r="BW191" s="381"/>
      <c r="BX191" s="381"/>
      <c r="BY191" s="381"/>
      <c r="BZ191" s="381"/>
      <c r="CA191" s="381"/>
      <c r="CB191" s="381"/>
      <c r="CC191" s="381"/>
      <c r="CD191" s="381"/>
      <c r="CE191" s="381"/>
      <c r="CF191" s="381"/>
      <c r="CG191" s="381"/>
      <c r="CH191" s="381"/>
      <c r="CI191" s="381"/>
      <c r="CJ191" s="381"/>
      <c r="CK191" s="381"/>
      <c r="CL191" s="381"/>
      <c r="CM191" s="381"/>
      <c r="CN191" s="381"/>
      <c r="CO191" s="381"/>
      <c r="CP191" s="381"/>
      <c r="CQ191" s="381"/>
      <c r="CR191" s="381"/>
      <c r="CS191" s="381"/>
      <c r="CT191" s="381"/>
      <c r="CU191" s="381"/>
      <c r="CV191" s="381"/>
      <c r="CW191" s="381"/>
      <c r="CX191" s="381"/>
      <c r="CY191" s="381"/>
      <c r="CZ191" s="381"/>
      <c r="DA191" s="381"/>
      <c r="DB191" s="381"/>
      <c r="DC191" s="381"/>
      <c r="DD191" s="381"/>
      <c r="DE191" s="381"/>
      <c r="DF191" s="381"/>
      <c r="DG191" s="381"/>
      <c r="DH191" s="381"/>
      <c r="DI191" s="381"/>
      <c r="DJ191" s="381"/>
      <c r="DK191" s="381"/>
      <c r="DL191" s="381"/>
      <c r="DM191" s="381"/>
      <c r="DN191" s="381"/>
      <c r="DO191" s="381"/>
      <c r="DP191" s="381"/>
      <c r="DQ191" s="381"/>
      <c r="DR191" s="381"/>
      <c r="DS191" s="381"/>
      <c r="DT191" s="381"/>
      <c r="DU191" s="381"/>
      <c r="DV191" s="381"/>
      <c r="DW191" s="381"/>
      <c r="DX191" s="381"/>
      <c r="DY191" s="381"/>
      <c r="DZ191" s="381"/>
      <c r="EA191" s="381"/>
      <c r="EB191" s="381"/>
      <c r="EC191" s="381"/>
      <c r="ED191" s="381"/>
      <c r="EE191" s="381"/>
      <c r="EF191" s="381"/>
      <c r="EG191" s="381"/>
      <c r="EH191" s="381"/>
      <c r="EI191" s="381"/>
      <c r="EJ191" s="381"/>
      <c r="EK191" s="381"/>
      <c r="EL191" s="381"/>
      <c r="EM191" s="381"/>
      <c r="EN191" s="381"/>
      <c r="EO191" s="381"/>
      <c r="EP191" s="381"/>
      <c r="EQ191" s="381"/>
      <c r="ER191" s="381"/>
      <c r="ES191" s="381"/>
      <c r="ET191" s="381"/>
      <c r="EU191" s="381"/>
      <c r="EV191" s="381"/>
      <c r="EW191" s="381"/>
      <c r="EX191" s="381"/>
      <c r="EY191" s="381"/>
      <c r="EZ191" s="381"/>
      <c r="FA191" s="381"/>
      <c r="FB191" s="381"/>
      <c r="FC191" s="381"/>
      <c r="FD191" s="381"/>
      <c r="FE191" s="381"/>
      <c r="FF191" s="381"/>
      <c r="FG191" s="381"/>
      <c r="FH191" s="381"/>
      <c r="FI191" s="381"/>
      <c r="FJ191" s="381"/>
      <c r="FK191" s="381"/>
      <c r="FL191" s="381"/>
      <c r="FM191" s="381"/>
      <c r="FN191" s="381"/>
      <c r="FO191" s="381"/>
      <c r="FP191" s="381"/>
      <c r="FQ191" s="381"/>
      <c r="FR191" s="381"/>
      <c r="FS191" s="381"/>
      <c r="FT191" s="381"/>
      <c r="FU191" s="381"/>
      <c r="FV191" s="381"/>
      <c r="FW191" s="381"/>
      <c r="FX191" s="381"/>
      <c r="FY191" s="381"/>
      <c r="FZ191" s="381"/>
      <c r="GA191" s="381"/>
      <c r="GB191" s="381"/>
      <c r="GC191" s="381"/>
      <c r="GD191" s="381"/>
      <c r="GE191" s="381"/>
      <c r="GF191" s="381"/>
      <c r="GG191" s="381"/>
      <c r="GH191" s="381"/>
      <c r="GI191" s="381"/>
      <c r="GJ191" s="381"/>
      <c r="GK191" s="381"/>
      <c r="GL191" s="381"/>
      <c r="GM191" s="381"/>
      <c r="GN191" s="381"/>
      <c r="GO191" s="381"/>
      <c r="GP191" s="381"/>
      <c r="GQ191" s="381"/>
      <c r="GR191" s="381"/>
      <c r="GS191" s="381"/>
      <c r="GT191" s="381"/>
      <c r="GU191" s="381"/>
      <c r="GV191" s="381"/>
      <c r="GW191" s="381"/>
      <c r="GX191" s="381"/>
      <c r="GY191" s="381"/>
      <c r="GZ191" s="381"/>
      <c r="HA191" s="381"/>
      <c r="HB191" s="381"/>
      <c r="HC191" s="381"/>
      <c r="HD191" s="381"/>
      <c r="HE191" s="381"/>
      <c r="HF191" s="381"/>
      <c r="HG191" s="381"/>
      <c r="HH191" s="381"/>
      <c r="HI191" s="381"/>
      <c r="HJ191" s="381"/>
      <c r="HK191" s="381"/>
      <c r="HL191" s="381"/>
      <c r="HM191" s="381"/>
      <c r="HN191" s="381"/>
      <c r="HO191" s="381"/>
      <c r="HP191" s="381"/>
      <c r="HQ191" s="381"/>
      <c r="HR191" s="381"/>
      <c r="HS191" s="381"/>
      <c r="HT191" s="381"/>
      <c r="HU191" s="381"/>
      <c r="HV191" s="381"/>
      <c r="HW191" s="381"/>
      <c r="HX191" s="381"/>
      <c r="HY191" s="381"/>
      <c r="HZ191" s="381"/>
      <c r="IA191" s="381"/>
      <c r="IB191" s="381"/>
      <c r="IC191" s="381"/>
      <c r="ID191" s="381"/>
      <c r="IE191" s="381"/>
      <c r="IF191" s="381"/>
      <c r="IG191" s="381"/>
      <c r="IH191" s="381"/>
      <c r="II191" s="381"/>
      <c r="IJ191" s="381"/>
      <c r="IK191" s="381"/>
      <c r="IL191" s="381"/>
      <c r="IM191" s="381"/>
      <c r="IN191" s="381"/>
      <c r="IO191" s="381"/>
      <c r="IP191" s="381"/>
      <c r="IQ191" s="381"/>
      <c r="IR191" s="381"/>
      <c r="IS191" s="381"/>
      <c r="IT191" s="381"/>
      <c r="IU191" s="381"/>
      <c r="IV191" s="381"/>
      <c r="IW191" s="381"/>
      <c r="IX191" s="381"/>
      <c r="IY191" s="381"/>
      <c r="IZ191" s="381"/>
      <c r="JA191" s="381"/>
      <c r="JB191" s="381"/>
      <c r="JC191" s="381"/>
      <c r="JD191" s="381"/>
      <c r="JE191" s="381"/>
      <c r="JF191" s="381"/>
      <c r="JG191" s="381"/>
      <c r="JH191" s="381"/>
      <c r="JI191" s="381"/>
      <c r="JJ191" s="381"/>
      <c r="JK191" s="381"/>
      <c r="JL191" s="380"/>
      <c r="JM191" s="380"/>
      <c r="JN191" s="380"/>
      <c r="JO191" s="380"/>
      <c r="JP191" s="380"/>
      <c r="JQ191" s="380"/>
      <c r="JR191" s="380"/>
      <c r="JS191" s="380"/>
      <c r="JT191" s="380"/>
      <c r="JU191" s="380"/>
      <c r="JV191" s="380"/>
      <c r="JW191" s="380"/>
      <c r="JX191" s="380"/>
      <c r="JY191" s="380"/>
      <c r="JZ191" s="380"/>
      <c r="KA191" s="380"/>
      <c r="KB191" s="380"/>
      <c r="KC191" s="380"/>
      <c r="KD191" s="380"/>
      <c r="KE191" s="380"/>
      <c r="KF191" s="380"/>
      <c r="KG191" s="380"/>
    </row>
    <row r="192" spans="2:293">
      <c r="B192" s="381"/>
      <c r="C192" s="381"/>
      <c r="D192" s="381"/>
      <c r="E192" s="381"/>
      <c r="F192" s="381"/>
      <c r="G192" s="381"/>
      <c r="H192" s="381"/>
      <c r="I192" s="381"/>
      <c r="J192" s="381"/>
      <c r="K192" s="381"/>
      <c r="L192" s="381"/>
      <c r="M192" s="381"/>
      <c r="N192" s="381"/>
      <c r="O192" s="381"/>
      <c r="P192" s="381"/>
      <c r="Q192" s="381"/>
      <c r="R192" s="381"/>
      <c r="S192" s="381"/>
      <c r="T192" s="381"/>
      <c r="U192" s="381"/>
      <c r="V192" s="381"/>
      <c r="W192" s="381"/>
      <c r="X192" s="381"/>
      <c r="Y192" s="381"/>
      <c r="Z192" s="381"/>
      <c r="AA192" s="381"/>
      <c r="AB192" s="381"/>
      <c r="AC192" s="381"/>
      <c r="AD192" s="381"/>
      <c r="AE192" s="381"/>
      <c r="AF192" s="381"/>
      <c r="AG192" s="381"/>
      <c r="AH192" s="381"/>
      <c r="AI192" s="381"/>
      <c r="AJ192" s="381"/>
      <c r="AK192" s="381"/>
      <c r="AL192" s="381"/>
      <c r="AM192" s="381"/>
      <c r="AN192" s="381"/>
      <c r="AO192" s="381"/>
      <c r="AP192" s="381"/>
      <c r="AQ192" s="381"/>
      <c r="AR192" s="381"/>
      <c r="AS192" s="381"/>
      <c r="AT192" s="381"/>
      <c r="AU192" s="381"/>
      <c r="AV192" s="381"/>
      <c r="AW192" s="381"/>
      <c r="AX192" s="381"/>
      <c r="AY192" s="381"/>
      <c r="AZ192" s="381"/>
      <c r="BA192" s="381"/>
      <c r="BB192" s="381"/>
      <c r="BC192" s="381"/>
      <c r="BD192" s="381"/>
      <c r="BE192" s="381"/>
      <c r="BF192" s="381"/>
      <c r="BG192" s="381"/>
      <c r="BH192" s="381"/>
      <c r="BI192" s="381"/>
      <c r="BJ192" s="381"/>
      <c r="BK192" s="381"/>
      <c r="BL192" s="381"/>
      <c r="BM192" s="381"/>
      <c r="BN192" s="381"/>
      <c r="BO192" s="381"/>
      <c r="BP192" s="381"/>
      <c r="BQ192" s="381"/>
      <c r="BR192" s="381"/>
      <c r="BS192" s="381"/>
      <c r="BT192" s="381"/>
      <c r="BU192" s="381"/>
      <c r="BV192" s="381"/>
      <c r="BW192" s="381"/>
      <c r="BX192" s="381"/>
      <c r="BY192" s="381"/>
      <c r="BZ192" s="381"/>
      <c r="CA192" s="381"/>
      <c r="CB192" s="381"/>
      <c r="CC192" s="381"/>
      <c r="CD192" s="381"/>
      <c r="CE192" s="381"/>
      <c r="CF192" s="381"/>
      <c r="CG192" s="381"/>
      <c r="CH192" s="381"/>
      <c r="CI192" s="381"/>
      <c r="CJ192" s="381"/>
      <c r="CK192" s="381"/>
      <c r="CL192" s="381"/>
      <c r="CM192" s="381"/>
      <c r="CN192" s="381"/>
      <c r="CO192" s="381"/>
      <c r="CP192" s="381"/>
      <c r="CQ192" s="381"/>
      <c r="CR192" s="381"/>
      <c r="CS192" s="381"/>
      <c r="CT192" s="381"/>
      <c r="CU192" s="381"/>
      <c r="CV192" s="381"/>
      <c r="CW192" s="381"/>
      <c r="CX192" s="381"/>
      <c r="CY192" s="381"/>
      <c r="CZ192" s="381"/>
      <c r="DA192" s="381"/>
      <c r="DB192" s="381"/>
      <c r="DC192" s="381"/>
      <c r="DD192" s="381"/>
      <c r="DE192" s="381"/>
      <c r="DF192" s="381"/>
      <c r="DG192" s="381"/>
      <c r="DH192" s="381"/>
      <c r="DI192" s="381"/>
      <c r="DJ192" s="381"/>
      <c r="DK192" s="381"/>
      <c r="DL192" s="381"/>
      <c r="DM192" s="381"/>
      <c r="DN192" s="381"/>
      <c r="DO192" s="381"/>
      <c r="DP192" s="381"/>
      <c r="DQ192" s="381"/>
      <c r="DR192" s="381"/>
      <c r="DS192" s="381"/>
      <c r="DT192" s="381"/>
      <c r="DU192" s="381"/>
      <c r="DV192" s="381"/>
      <c r="DW192" s="381"/>
      <c r="DX192" s="381"/>
      <c r="DY192" s="381"/>
      <c r="DZ192" s="381"/>
      <c r="EA192" s="381"/>
      <c r="EB192" s="381"/>
      <c r="EC192" s="381"/>
      <c r="ED192" s="381"/>
      <c r="EE192" s="381"/>
      <c r="EF192" s="381"/>
      <c r="EG192" s="381"/>
      <c r="EH192" s="381"/>
      <c r="EI192" s="381"/>
      <c r="EJ192" s="381"/>
      <c r="EK192" s="381"/>
      <c r="EL192" s="381"/>
      <c r="EM192" s="381"/>
      <c r="EN192" s="381"/>
      <c r="EO192" s="381"/>
      <c r="EP192" s="381"/>
      <c r="EQ192" s="381"/>
      <c r="ER192" s="381"/>
      <c r="ES192" s="381"/>
      <c r="ET192" s="381"/>
      <c r="EU192" s="381"/>
      <c r="EV192" s="381"/>
      <c r="EW192" s="381"/>
      <c r="EX192" s="381"/>
      <c r="EY192" s="381"/>
      <c r="EZ192" s="381"/>
      <c r="FA192" s="381"/>
      <c r="FB192" s="381"/>
      <c r="FC192" s="381"/>
      <c r="FD192" s="381"/>
      <c r="FE192" s="381"/>
      <c r="FF192" s="381"/>
      <c r="FG192" s="381"/>
      <c r="FH192" s="381"/>
      <c r="FI192" s="381"/>
      <c r="FJ192" s="381"/>
      <c r="FK192" s="381"/>
      <c r="FL192" s="381"/>
      <c r="FM192" s="381"/>
      <c r="FN192" s="381"/>
      <c r="FO192" s="381"/>
      <c r="FP192" s="381"/>
      <c r="FQ192" s="381"/>
      <c r="FR192" s="381"/>
      <c r="FS192" s="381"/>
      <c r="FT192" s="381"/>
      <c r="FU192" s="381"/>
      <c r="FV192" s="381"/>
      <c r="FW192" s="381"/>
      <c r="FX192" s="381"/>
      <c r="FY192" s="381"/>
      <c r="FZ192" s="381"/>
      <c r="GA192" s="381"/>
      <c r="GB192" s="381"/>
      <c r="GC192" s="381"/>
      <c r="GD192" s="381"/>
      <c r="GE192" s="381"/>
      <c r="GF192" s="381"/>
      <c r="GG192" s="381"/>
      <c r="GH192" s="381"/>
      <c r="GI192" s="381"/>
      <c r="GJ192" s="381"/>
      <c r="GK192" s="381"/>
      <c r="GL192" s="381"/>
      <c r="GM192" s="381"/>
      <c r="GN192" s="381"/>
      <c r="GO192" s="381"/>
      <c r="GP192" s="381"/>
      <c r="GQ192" s="381"/>
      <c r="GR192" s="381"/>
      <c r="GS192" s="381"/>
      <c r="GT192" s="381"/>
      <c r="GU192" s="381"/>
      <c r="GV192" s="381"/>
      <c r="GW192" s="381"/>
      <c r="GX192" s="381"/>
      <c r="GY192" s="381"/>
      <c r="GZ192" s="381"/>
      <c r="HA192" s="381"/>
      <c r="HB192" s="381"/>
      <c r="HC192" s="381"/>
      <c r="HD192" s="381"/>
      <c r="HE192" s="381"/>
      <c r="HF192" s="381"/>
      <c r="HG192" s="381"/>
      <c r="HH192" s="381"/>
      <c r="HI192" s="381"/>
      <c r="HJ192" s="381"/>
      <c r="HK192" s="381"/>
      <c r="HL192" s="381"/>
      <c r="HM192" s="381"/>
      <c r="HN192" s="381"/>
      <c r="HO192" s="381"/>
      <c r="HP192" s="381"/>
      <c r="HQ192" s="381"/>
      <c r="HR192" s="381"/>
      <c r="HS192" s="381"/>
      <c r="HT192" s="381"/>
      <c r="HU192" s="381"/>
      <c r="HV192" s="381"/>
      <c r="HW192" s="381"/>
      <c r="HX192" s="381"/>
      <c r="HY192" s="381"/>
      <c r="HZ192" s="381"/>
      <c r="IA192" s="381"/>
      <c r="IB192" s="381"/>
      <c r="IC192" s="381"/>
      <c r="ID192" s="381"/>
      <c r="IE192" s="381"/>
      <c r="IF192" s="381"/>
      <c r="IG192" s="381"/>
      <c r="IH192" s="381"/>
      <c r="II192" s="381"/>
      <c r="IJ192" s="381"/>
      <c r="IK192" s="381"/>
      <c r="IL192" s="381"/>
      <c r="IM192" s="381"/>
      <c r="IN192" s="381"/>
      <c r="IO192" s="381"/>
      <c r="IP192" s="381"/>
      <c r="IQ192" s="381"/>
      <c r="IR192" s="381"/>
      <c r="IS192" s="381"/>
      <c r="IT192" s="381"/>
      <c r="IU192" s="381"/>
      <c r="IV192" s="381"/>
      <c r="IW192" s="381"/>
      <c r="IX192" s="381"/>
      <c r="IY192" s="381"/>
      <c r="IZ192" s="381"/>
      <c r="JA192" s="381"/>
      <c r="JB192" s="381"/>
      <c r="JC192" s="381"/>
      <c r="JD192" s="381"/>
      <c r="JE192" s="381"/>
      <c r="JF192" s="381"/>
      <c r="JG192" s="381"/>
      <c r="JH192" s="381"/>
      <c r="JI192" s="381"/>
      <c r="JJ192" s="381"/>
      <c r="JK192" s="381"/>
      <c r="JL192" s="380"/>
      <c r="JM192" s="380"/>
      <c r="JN192" s="380"/>
      <c r="JO192" s="380"/>
      <c r="JP192" s="380"/>
      <c r="JQ192" s="380"/>
      <c r="JR192" s="380"/>
      <c r="JS192" s="380"/>
      <c r="JT192" s="380"/>
      <c r="JU192" s="380"/>
      <c r="JV192" s="380"/>
      <c r="JW192" s="380"/>
      <c r="JX192" s="380"/>
      <c r="JY192" s="380"/>
      <c r="JZ192" s="380"/>
      <c r="KA192" s="380"/>
      <c r="KB192" s="380"/>
      <c r="KC192" s="380"/>
      <c r="KD192" s="380"/>
      <c r="KE192" s="380"/>
      <c r="KF192" s="380"/>
      <c r="KG192" s="380"/>
    </row>
    <row r="193" spans="2:293">
      <c r="B193" s="381"/>
      <c r="C193" s="381"/>
      <c r="D193" s="381"/>
      <c r="E193" s="381"/>
      <c r="F193" s="381"/>
      <c r="G193" s="381"/>
      <c r="H193" s="381"/>
      <c r="I193" s="381"/>
      <c r="J193" s="381"/>
      <c r="K193" s="381"/>
      <c r="L193" s="381"/>
      <c r="M193" s="381"/>
      <c r="N193" s="381"/>
      <c r="O193" s="381"/>
      <c r="P193" s="381"/>
      <c r="Q193" s="381"/>
      <c r="R193" s="381"/>
      <c r="S193" s="381"/>
      <c r="T193" s="381"/>
      <c r="U193" s="381"/>
      <c r="V193" s="381"/>
      <c r="W193" s="381"/>
      <c r="X193" s="381"/>
      <c r="Y193" s="381"/>
      <c r="Z193" s="381"/>
      <c r="AA193" s="381"/>
      <c r="AB193" s="381"/>
      <c r="AC193" s="381"/>
      <c r="AD193" s="381"/>
      <c r="AE193" s="381"/>
      <c r="AF193" s="381"/>
      <c r="AG193" s="381"/>
      <c r="AH193" s="381"/>
      <c r="AI193" s="381"/>
      <c r="AJ193" s="381"/>
      <c r="AK193" s="381"/>
      <c r="AL193" s="381"/>
      <c r="AM193" s="381"/>
      <c r="AN193" s="381"/>
      <c r="AO193" s="381"/>
      <c r="AP193" s="381"/>
      <c r="AQ193" s="381"/>
      <c r="AR193" s="381"/>
      <c r="AS193" s="381"/>
      <c r="AT193" s="381"/>
      <c r="AU193" s="381"/>
      <c r="AV193" s="381"/>
      <c r="AW193" s="381"/>
      <c r="AX193" s="381"/>
      <c r="AY193" s="381"/>
      <c r="AZ193" s="381"/>
      <c r="BA193" s="381"/>
      <c r="BB193" s="381"/>
      <c r="BC193" s="381"/>
      <c r="BD193" s="381"/>
      <c r="BE193" s="381"/>
      <c r="BF193" s="381"/>
      <c r="BG193" s="381"/>
      <c r="BH193" s="381"/>
      <c r="BI193" s="381"/>
      <c r="BJ193" s="381"/>
      <c r="BK193" s="381"/>
      <c r="BL193" s="381"/>
      <c r="BM193" s="381"/>
      <c r="BN193" s="381"/>
      <c r="BO193" s="381"/>
      <c r="BP193" s="381"/>
      <c r="BQ193" s="381"/>
      <c r="BR193" s="381"/>
      <c r="BS193" s="381"/>
      <c r="BT193" s="381"/>
      <c r="BU193" s="381"/>
      <c r="BV193" s="381"/>
      <c r="BW193" s="381"/>
      <c r="BX193" s="381"/>
      <c r="BY193" s="381"/>
      <c r="BZ193" s="381"/>
      <c r="CA193" s="381"/>
      <c r="CB193" s="381"/>
      <c r="CC193" s="381"/>
      <c r="CD193" s="381"/>
      <c r="CE193" s="381"/>
      <c r="CF193" s="381"/>
      <c r="CG193" s="381"/>
      <c r="CH193" s="381"/>
      <c r="CI193" s="381"/>
      <c r="CJ193" s="381"/>
      <c r="CK193" s="381"/>
      <c r="CL193" s="381"/>
      <c r="CM193" s="381"/>
      <c r="CN193" s="381"/>
      <c r="CO193" s="381"/>
      <c r="CP193" s="381"/>
      <c r="CQ193" s="381"/>
      <c r="CR193" s="381"/>
      <c r="CS193" s="381"/>
      <c r="CT193" s="381"/>
      <c r="CU193" s="381"/>
      <c r="CV193" s="381"/>
      <c r="CW193" s="381"/>
      <c r="CX193" s="381"/>
      <c r="CY193" s="381"/>
      <c r="CZ193" s="381"/>
      <c r="DA193" s="381"/>
      <c r="DB193" s="381"/>
      <c r="DC193" s="381"/>
      <c r="DD193" s="381"/>
      <c r="DE193" s="381"/>
      <c r="DF193" s="381"/>
      <c r="DG193" s="381"/>
      <c r="DH193" s="381"/>
      <c r="DI193" s="381"/>
      <c r="DJ193" s="381"/>
      <c r="DK193" s="381"/>
      <c r="DL193" s="381"/>
      <c r="DM193" s="381"/>
      <c r="DN193" s="381"/>
      <c r="DO193" s="381"/>
      <c r="DP193" s="381"/>
      <c r="DQ193" s="381"/>
      <c r="DR193" s="381"/>
      <c r="DS193" s="381"/>
      <c r="DT193" s="381"/>
      <c r="DU193" s="381"/>
      <c r="DV193" s="381"/>
      <c r="DW193" s="381"/>
      <c r="DX193" s="381"/>
      <c r="DY193" s="381"/>
      <c r="DZ193" s="381"/>
      <c r="EA193" s="381"/>
      <c r="EB193" s="381"/>
      <c r="EC193" s="381"/>
      <c r="ED193" s="381"/>
      <c r="EE193" s="381"/>
      <c r="EF193" s="381"/>
      <c r="EG193" s="381"/>
      <c r="EH193" s="381"/>
      <c r="EI193" s="381"/>
      <c r="EJ193" s="381"/>
      <c r="EK193" s="381"/>
      <c r="EL193" s="381"/>
      <c r="EM193" s="381"/>
      <c r="EN193" s="381"/>
      <c r="EO193" s="381"/>
      <c r="EP193" s="381"/>
      <c r="EQ193" s="381"/>
      <c r="ER193" s="381"/>
      <c r="ES193" s="381"/>
      <c r="ET193" s="381"/>
      <c r="EU193" s="381"/>
      <c r="EV193" s="381"/>
      <c r="EW193" s="381"/>
      <c r="EX193" s="381"/>
      <c r="EY193" s="381"/>
      <c r="EZ193" s="381"/>
      <c r="FA193" s="381"/>
      <c r="FB193" s="381"/>
      <c r="FC193" s="381"/>
      <c r="FD193" s="381"/>
      <c r="FE193" s="381"/>
      <c r="FF193" s="381"/>
      <c r="FG193" s="381"/>
      <c r="FH193" s="381"/>
      <c r="FI193" s="381"/>
      <c r="FJ193" s="381"/>
      <c r="FK193" s="381"/>
      <c r="FL193" s="381"/>
      <c r="FM193" s="381"/>
      <c r="FN193" s="381"/>
      <c r="FO193" s="381"/>
      <c r="FP193" s="381"/>
      <c r="FQ193" s="381"/>
      <c r="FR193" s="381"/>
      <c r="FS193" s="381"/>
      <c r="FT193" s="381"/>
      <c r="FU193" s="381"/>
      <c r="FV193" s="381"/>
      <c r="FW193" s="381"/>
      <c r="FX193" s="381"/>
      <c r="FY193" s="381"/>
      <c r="FZ193" s="381"/>
      <c r="GA193" s="381"/>
      <c r="GB193" s="381"/>
      <c r="GC193" s="381"/>
      <c r="GD193" s="381"/>
      <c r="GE193" s="381"/>
      <c r="GF193" s="381"/>
      <c r="GG193" s="381"/>
      <c r="GH193" s="381"/>
      <c r="GI193" s="381"/>
      <c r="GJ193" s="381"/>
      <c r="GK193" s="381"/>
      <c r="GL193" s="381"/>
      <c r="GM193" s="381"/>
      <c r="GN193" s="381"/>
      <c r="GO193" s="381"/>
      <c r="GP193" s="381"/>
      <c r="GQ193" s="381"/>
      <c r="GR193" s="381"/>
      <c r="GS193" s="381"/>
      <c r="GT193" s="381"/>
      <c r="GU193" s="381"/>
      <c r="GV193" s="381"/>
      <c r="GW193" s="381"/>
      <c r="GX193" s="381"/>
      <c r="GY193" s="381"/>
      <c r="GZ193" s="381"/>
      <c r="HA193" s="381"/>
      <c r="HB193" s="381"/>
      <c r="HC193" s="381"/>
      <c r="HD193" s="381"/>
      <c r="HE193" s="381"/>
      <c r="HF193" s="381"/>
      <c r="HG193" s="381"/>
      <c r="HH193" s="381"/>
      <c r="HI193" s="381"/>
      <c r="HJ193" s="381"/>
      <c r="HK193" s="381"/>
      <c r="HL193" s="381"/>
      <c r="HM193" s="381"/>
      <c r="HN193" s="381"/>
      <c r="HO193" s="381"/>
      <c r="HP193" s="381"/>
      <c r="HQ193" s="381"/>
      <c r="HR193" s="381"/>
      <c r="HS193" s="381"/>
      <c r="HT193" s="381"/>
      <c r="HU193" s="381"/>
      <c r="HV193" s="381"/>
      <c r="HW193" s="381"/>
      <c r="HX193" s="381"/>
      <c r="HY193" s="381"/>
      <c r="HZ193" s="381"/>
      <c r="IA193" s="381"/>
      <c r="IB193" s="381"/>
      <c r="IC193" s="381"/>
      <c r="ID193" s="381"/>
      <c r="IE193" s="381"/>
      <c r="IF193" s="381"/>
      <c r="IG193" s="381"/>
      <c r="IH193" s="381"/>
      <c r="II193" s="381"/>
      <c r="IJ193" s="381"/>
      <c r="IK193" s="381"/>
      <c r="IL193" s="381"/>
      <c r="IM193" s="381"/>
      <c r="IN193" s="381"/>
      <c r="IO193" s="381"/>
      <c r="IP193" s="381"/>
      <c r="IQ193" s="381"/>
      <c r="IR193" s="381"/>
      <c r="IS193" s="381"/>
      <c r="IT193" s="381"/>
      <c r="IU193" s="381"/>
      <c r="IV193" s="381"/>
      <c r="IW193" s="381"/>
      <c r="IX193" s="381"/>
      <c r="IY193" s="381"/>
      <c r="IZ193" s="381"/>
      <c r="JA193" s="381"/>
      <c r="JB193" s="381"/>
      <c r="JC193" s="381"/>
      <c r="JD193" s="381"/>
      <c r="JE193" s="381"/>
      <c r="JF193" s="381"/>
      <c r="JG193" s="381"/>
      <c r="JH193" s="381"/>
      <c r="JI193" s="381"/>
      <c r="JJ193" s="381"/>
      <c r="JK193" s="381"/>
      <c r="JL193" s="380"/>
      <c r="JM193" s="380"/>
      <c r="JN193" s="380"/>
      <c r="JO193" s="380"/>
      <c r="JP193" s="380"/>
      <c r="JQ193" s="380"/>
      <c r="JR193" s="380"/>
      <c r="JS193" s="380"/>
      <c r="JT193" s="380"/>
      <c r="JU193" s="380"/>
      <c r="JV193" s="380"/>
      <c r="JW193" s="380"/>
      <c r="JX193" s="380"/>
      <c r="JY193" s="380"/>
      <c r="JZ193" s="380"/>
      <c r="KA193" s="380"/>
      <c r="KB193" s="380"/>
      <c r="KC193" s="380"/>
      <c r="KD193" s="380"/>
      <c r="KE193" s="380"/>
      <c r="KF193" s="380"/>
      <c r="KG193" s="380"/>
    </row>
    <row r="194" spans="2:293">
      <c r="B194" s="381"/>
      <c r="C194" s="381"/>
      <c r="D194" s="381"/>
      <c r="E194" s="381"/>
      <c r="F194" s="381"/>
      <c r="G194" s="381"/>
      <c r="H194" s="381"/>
      <c r="I194" s="381"/>
      <c r="J194" s="381"/>
      <c r="K194" s="381"/>
      <c r="L194" s="381"/>
      <c r="M194" s="381"/>
      <c r="N194" s="381"/>
      <c r="O194" s="381"/>
      <c r="P194" s="381"/>
      <c r="Q194" s="381"/>
      <c r="R194" s="381"/>
      <c r="S194" s="381"/>
      <c r="T194" s="381"/>
      <c r="U194" s="381"/>
      <c r="V194" s="381"/>
      <c r="W194" s="381"/>
      <c r="X194" s="381"/>
      <c r="Y194" s="381"/>
      <c r="Z194" s="381"/>
      <c r="AA194" s="381"/>
      <c r="AB194" s="381"/>
      <c r="AC194" s="381"/>
      <c r="AD194" s="381"/>
      <c r="AE194" s="381"/>
      <c r="AF194" s="381"/>
      <c r="AG194" s="381"/>
      <c r="AH194" s="381"/>
      <c r="AI194" s="381"/>
      <c r="AJ194" s="381"/>
      <c r="AK194" s="381"/>
      <c r="AL194" s="381"/>
      <c r="AM194" s="381"/>
      <c r="AN194" s="381"/>
      <c r="AO194" s="381"/>
      <c r="AP194" s="381"/>
      <c r="AQ194" s="381"/>
      <c r="AR194" s="381"/>
      <c r="AS194" s="381"/>
      <c r="AT194" s="381"/>
      <c r="AU194" s="381"/>
      <c r="AV194" s="381"/>
      <c r="AW194" s="381"/>
      <c r="AX194" s="381"/>
      <c r="AY194" s="381"/>
      <c r="AZ194" s="381"/>
      <c r="BA194" s="381"/>
      <c r="BB194" s="381"/>
      <c r="BC194" s="381"/>
      <c r="BD194" s="381"/>
      <c r="BE194" s="381"/>
      <c r="BF194" s="381"/>
      <c r="BG194" s="381"/>
      <c r="BH194" s="381"/>
      <c r="BI194" s="381"/>
      <c r="BJ194" s="381"/>
      <c r="BK194" s="381"/>
      <c r="BL194" s="381"/>
      <c r="BM194" s="381"/>
      <c r="BN194" s="381"/>
      <c r="BO194" s="381"/>
      <c r="BP194" s="381"/>
      <c r="BQ194" s="381"/>
      <c r="BR194" s="381"/>
      <c r="BS194" s="381"/>
      <c r="BT194" s="381"/>
      <c r="BU194" s="381"/>
      <c r="BV194" s="381"/>
      <c r="BW194" s="381"/>
      <c r="BX194" s="381"/>
      <c r="BY194" s="381"/>
      <c r="BZ194" s="381"/>
      <c r="CA194" s="381"/>
      <c r="CB194" s="381"/>
      <c r="CC194" s="381"/>
      <c r="CD194" s="381"/>
      <c r="CE194" s="381"/>
      <c r="CF194" s="381"/>
      <c r="CG194" s="381"/>
      <c r="CH194" s="381"/>
      <c r="CI194" s="381"/>
      <c r="CJ194" s="381"/>
      <c r="CK194" s="381"/>
      <c r="CL194" s="381"/>
      <c r="CM194" s="381"/>
      <c r="CN194" s="381"/>
      <c r="CO194" s="381"/>
      <c r="CP194" s="381"/>
      <c r="CQ194" s="381"/>
      <c r="CR194" s="381"/>
      <c r="CS194" s="381"/>
      <c r="CT194" s="381"/>
      <c r="CU194" s="381"/>
      <c r="CV194" s="381"/>
      <c r="CW194" s="381"/>
      <c r="CX194" s="381"/>
      <c r="CY194" s="381"/>
      <c r="CZ194" s="381"/>
      <c r="DA194" s="381"/>
      <c r="DB194" s="381"/>
      <c r="DC194" s="381"/>
      <c r="DD194" s="381"/>
      <c r="DE194" s="381"/>
      <c r="DF194" s="381"/>
      <c r="DG194" s="381"/>
      <c r="DH194" s="381"/>
      <c r="DI194" s="381"/>
      <c r="DJ194" s="381"/>
      <c r="DK194" s="381"/>
      <c r="DL194" s="381"/>
      <c r="DM194" s="381"/>
      <c r="DN194" s="381"/>
      <c r="DO194" s="381"/>
      <c r="DP194" s="381"/>
      <c r="DQ194" s="381"/>
      <c r="DR194" s="381"/>
      <c r="DS194" s="381"/>
      <c r="DT194" s="381"/>
      <c r="DU194" s="381"/>
      <c r="DV194" s="381"/>
      <c r="DW194" s="381"/>
      <c r="DX194" s="381"/>
      <c r="DY194" s="381"/>
      <c r="DZ194" s="381"/>
      <c r="EA194" s="381"/>
      <c r="EB194" s="381"/>
      <c r="EC194" s="381"/>
      <c r="ED194" s="381"/>
      <c r="EE194" s="381"/>
      <c r="EF194" s="381"/>
      <c r="EG194" s="381"/>
      <c r="EH194" s="381"/>
      <c r="EI194" s="381"/>
      <c r="EJ194" s="381"/>
      <c r="EK194" s="381"/>
      <c r="EL194" s="381"/>
      <c r="EM194" s="381"/>
      <c r="EN194" s="381"/>
      <c r="EO194" s="381"/>
      <c r="EP194" s="381"/>
      <c r="EQ194" s="381"/>
      <c r="ER194" s="381"/>
      <c r="ES194" s="381"/>
      <c r="ET194" s="381"/>
      <c r="EU194" s="381"/>
      <c r="EV194" s="381"/>
      <c r="EW194" s="381"/>
      <c r="EX194" s="381"/>
      <c r="EY194" s="381"/>
      <c r="EZ194" s="381"/>
      <c r="FA194" s="381"/>
      <c r="FB194" s="381"/>
      <c r="FC194" s="381"/>
      <c r="FD194" s="381"/>
      <c r="FE194" s="381"/>
      <c r="FF194" s="381"/>
      <c r="FG194" s="381"/>
      <c r="FH194" s="381"/>
      <c r="FI194" s="381"/>
      <c r="FJ194" s="381"/>
      <c r="FK194" s="381"/>
      <c r="FL194" s="381"/>
      <c r="FM194" s="381"/>
      <c r="FN194" s="381"/>
      <c r="FO194" s="381"/>
      <c r="FP194" s="381"/>
      <c r="FQ194" s="381"/>
      <c r="FR194" s="381"/>
      <c r="FS194" s="381"/>
      <c r="FT194" s="381"/>
      <c r="FU194" s="381"/>
      <c r="FV194" s="381"/>
      <c r="FW194" s="381"/>
      <c r="FX194" s="381"/>
      <c r="FY194" s="381"/>
      <c r="FZ194" s="381"/>
      <c r="GA194" s="381"/>
      <c r="GB194" s="381"/>
      <c r="GC194" s="381"/>
      <c r="GD194" s="381"/>
      <c r="GE194" s="381"/>
      <c r="GF194" s="381"/>
      <c r="GG194" s="381"/>
      <c r="GH194" s="381"/>
      <c r="GI194" s="381"/>
      <c r="GJ194" s="381"/>
      <c r="GK194" s="381"/>
      <c r="GL194" s="381"/>
      <c r="GM194" s="381"/>
      <c r="GN194" s="381"/>
      <c r="GO194" s="381"/>
      <c r="GP194" s="381"/>
      <c r="GQ194" s="381"/>
      <c r="GR194" s="381"/>
      <c r="GS194" s="381"/>
      <c r="GT194" s="381"/>
      <c r="GU194" s="381"/>
      <c r="GV194" s="381"/>
      <c r="GW194" s="381"/>
      <c r="GX194" s="381"/>
      <c r="GY194" s="381"/>
      <c r="GZ194" s="381"/>
      <c r="HA194" s="381"/>
      <c r="HB194" s="381"/>
      <c r="HC194" s="381"/>
      <c r="HD194" s="381"/>
      <c r="HE194" s="381"/>
      <c r="HF194" s="381"/>
      <c r="HG194" s="381"/>
      <c r="HH194" s="381"/>
      <c r="HI194" s="381"/>
      <c r="HJ194" s="381"/>
      <c r="HK194" s="381"/>
      <c r="HL194" s="381"/>
      <c r="HM194" s="381"/>
      <c r="HN194" s="381"/>
      <c r="HO194" s="381"/>
      <c r="HP194" s="381"/>
      <c r="HQ194" s="381"/>
      <c r="HR194" s="381"/>
      <c r="HS194" s="381"/>
      <c r="HT194" s="381"/>
      <c r="HU194" s="381"/>
      <c r="HV194" s="381"/>
      <c r="HW194" s="381"/>
      <c r="HX194" s="381"/>
      <c r="HY194" s="381"/>
      <c r="HZ194" s="381"/>
      <c r="IA194" s="381"/>
      <c r="IB194" s="381"/>
      <c r="IC194" s="381"/>
      <c r="ID194" s="381"/>
      <c r="IE194" s="381"/>
      <c r="IF194" s="381"/>
      <c r="IG194" s="381"/>
      <c r="IH194" s="381"/>
      <c r="II194" s="381"/>
      <c r="IJ194" s="381"/>
      <c r="IK194" s="381"/>
      <c r="IL194" s="381"/>
      <c r="IM194" s="381"/>
      <c r="IN194" s="381"/>
      <c r="IO194" s="381"/>
      <c r="IP194" s="381"/>
      <c r="IQ194" s="381"/>
      <c r="IR194" s="381"/>
      <c r="IS194" s="381"/>
      <c r="IT194" s="381"/>
      <c r="IU194" s="381"/>
      <c r="IV194" s="381"/>
      <c r="IW194" s="381"/>
      <c r="IX194" s="381"/>
      <c r="IY194" s="381"/>
      <c r="IZ194" s="381"/>
      <c r="JA194" s="381"/>
      <c r="JB194" s="381"/>
      <c r="JC194" s="381"/>
      <c r="JD194" s="381"/>
      <c r="JE194" s="381"/>
      <c r="JF194" s="381"/>
      <c r="JG194" s="381"/>
      <c r="JH194" s="381"/>
      <c r="JI194" s="381"/>
      <c r="JJ194" s="381"/>
      <c r="JK194" s="381"/>
      <c r="JL194" s="380"/>
      <c r="JM194" s="380"/>
      <c r="JN194" s="380"/>
      <c r="JO194" s="380"/>
      <c r="JP194" s="380"/>
      <c r="JQ194" s="380"/>
      <c r="JR194" s="380"/>
      <c r="JS194" s="380"/>
      <c r="JT194" s="380"/>
      <c r="JU194" s="380"/>
      <c r="JV194" s="380"/>
      <c r="JW194" s="380"/>
      <c r="JX194" s="380"/>
      <c r="JY194" s="380"/>
      <c r="JZ194" s="380"/>
      <c r="KA194" s="380"/>
      <c r="KB194" s="380"/>
      <c r="KC194" s="380"/>
      <c r="KD194" s="380"/>
      <c r="KE194" s="380"/>
      <c r="KF194" s="380"/>
      <c r="KG194" s="380"/>
    </row>
    <row r="195" spans="2:293">
      <c r="B195" s="381"/>
      <c r="C195" s="381"/>
      <c r="D195" s="381"/>
      <c r="E195" s="381"/>
      <c r="F195" s="381"/>
      <c r="G195" s="381"/>
      <c r="H195" s="381"/>
      <c r="I195" s="381"/>
      <c r="J195" s="381"/>
      <c r="K195" s="381"/>
      <c r="L195" s="381"/>
      <c r="M195" s="381"/>
      <c r="N195" s="381"/>
      <c r="O195" s="381"/>
      <c r="P195" s="381"/>
      <c r="Q195" s="381"/>
      <c r="R195" s="381"/>
      <c r="S195" s="381"/>
      <c r="T195" s="381"/>
      <c r="U195" s="381"/>
      <c r="V195" s="381"/>
      <c r="W195" s="381"/>
      <c r="X195" s="381"/>
      <c r="Y195" s="381"/>
      <c r="Z195" s="381"/>
      <c r="AA195" s="381"/>
      <c r="AB195" s="381"/>
      <c r="AC195" s="381"/>
      <c r="AD195" s="381"/>
      <c r="AE195" s="381"/>
      <c r="AF195" s="381"/>
      <c r="AG195" s="381"/>
      <c r="AH195" s="381"/>
      <c r="AI195" s="381"/>
      <c r="AJ195" s="381"/>
      <c r="AK195" s="381"/>
      <c r="AL195" s="381"/>
      <c r="AM195" s="381"/>
      <c r="AN195" s="381"/>
      <c r="AO195" s="381"/>
      <c r="AP195" s="381"/>
      <c r="AQ195" s="381"/>
      <c r="AR195" s="381"/>
      <c r="AS195" s="381"/>
      <c r="AT195" s="381"/>
      <c r="AU195" s="381"/>
      <c r="AV195" s="381"/>
      <c r="AW195" s="381"/>
      <c r="AX195" s="381"/>
      <c r="AY195" s="381"/>
      <c r="AZ195" s="381"/>
      <c r="BA195" s="381"/>
      <c r="BB195" s="381"/>
      <c r="BC195" s="381"/>
      <c r="BD195" s="381"/>
      <c r="BE195" s="381"/>
      <c r="BF195" s="381"/>
      <c r="BG195" s="381"/>
      <c r="BH195" s="381"/>
      <c r="BI195" s="381"/>
      <c r="BJ195" s="381"/>
      <c r="BK195" s="381"/>
      <c r="BL195" s="381"/>
      <c r="BM195" s="381"/>
      <c r="BN195" s="381"/>
      <c r="BO195" s="381"/>
      <c r="BP195" s="381"/>
      <c r="BQ195" s="381"/>
      <c r="BR195" s="381"/>
      <c r="BS195" s="381"/>
      <c r="BT195" s="381"/>
      <c r="BU195" s="381"/>
      <c r="BV195" s="381"/>
      <c r="BW195" s="381"/>
      <c r="BX195" s="381"/>
      <c r="BY195" s="381"/>
      <c r="BZ195" s="381"/>
      <c r="CA195" s="381"/>
      <c r="CB195" s="381"/>
      <c r="CC195" s="381"/>
      <c r="CD195" s="381"/>
      <c r="CE195" s="381"/>
      <c r="CF195" s="381"/>
      <c r="CG195" s="381"/>
      <c r="CH195" s="381"/>
      <c r="CI195" s="381"/>
      <c r="CJ195" s="381"/>
      <c r="CK195" s="381"/>
      <c r="CL195" s="381"/>
      <c r="CM195" s="381"/>
      <c r="CN195" s="381"/>
      <c r="CO195" s="381"/>
      <c r="CP195" s="381"/>
      <c r="CQ195" s="381"/>
      <c r="CR195" s="381"/>
      <c r="CS195" s="381"/>
      <c r="CT195" s="381"/>
      <c r="CU195" s="381"/>
      <c r="CV195" s="381"/>
      <c r="CW195" s="381"/>
      <c r="CX195" s="381"/>
      <c r="CY195" s="381"/>
      <c r="CZ195" s="381"/>
      <c r="DA195" s="381"/>
      <c r="DB195" s="381"/>
      <c r="DC195" s="381"/>
      <c r="DD195" s="381"/>
      <c r="DE195" s="381"/>
      <c r="DF195" s="381"/>
      <c r="DG195" s="381"/>
      <c r="DH195" s="381"/>
      <c r="DI195" s="381"/>
      <c r="DJ195" s="381"/>
      <c r="DK195" s="381"/>
      <c r="DL195" s="381"/>
      <c r="DM195" s="381"/>
      <c r="DN195" s="381"/>
      <c r="DO195" s="381"/>
      <c r="DP195" s="381"/>
      <c r="DQ195" s="381"/>
      <c r="DR195" s="381"/>
      <c r="DS195" s="381"/>
      <c r="DT195" s="381"/>
      <c r="DU195" s="381"/>
      <c r="DV195" s="381"/>
      <c r="DW195" s="381"/>
      <c r="DX195" s="381"/>
      <c r="DY195" s="381"/>
      <c r="DZ195" s="381"/>
      <c r="EA195" s="381"/>
      <c r="EB195" s="381"/>
      <c r="EC195" s="381"/>
      <c r="ED195" s="381"/>
      <c r="EE195" s="381"/>
      <c r="EF195" s="381"/>
      <c r="EG195" s="381"/>
      <c r="EH195" s="381"/>
      <c r="EI195" s="381"/>
      <c r="EJ195" s="381"/>
      <c r="EK195" s="381"/>
      <c r="EL195" s="381"/>
      <c r="EM195" s="381"/>
      <c r="EN195" s="381"/>
      <c r="EO195" s="381"/>
      <c r="EP195" s="381"/>
      <c r="EQ195" s="381"/>
      <c r="ER195" s="381"/>
      <c r="ES195" s="381"/>
      <c r="ET195" s="381"/>
      <c r="EU195" s="381"/>
      <c r="EV195" s="381"/>
      <c r="EW195" s="381"/>
      <c r="EX195" s="381"/>
      <c r="EY195" s="381"/>
      <c r="EZ195" s="381"/>
      <c r="FA195" s="381"/>
      <c r="FB195" s="381"/>
      <c r="FC195" s="381"/>
      <c r="FD195" s="381"/>
      <c r="FE195" s="381"/>
      <c r="FF195" s="381"/>
      <c r="FG195" s="381"/>
      <c r="FH195" s="381"/>
      <c r="FI195" s="381"/>
      <c r="FJ195" s="381"/>
      <c r="FK195" s="381"/>
      <c r="FL195" s="381"/>
      <c r="FM195" s="381"/>
      <c r="FN195" s="381"/>
      <c r="FO195" s="381"/>
      <c r="FP195" s="381"/>
      <c r="FQ195" s="381"/>
      <c r="FR195" s="381"/>
      <c r="FS195" s="381"/>
      <c r="FT195" s="381"/>
      <c r="FU195" s="381"/>
      <c r="FV195" s="381"/>
      <c r="FW195" s="381"/>
      <c r="FX195" s="381"/>
      <c r="FY195" s="381"/>
      <c r="FZ195" s="381"/>
      <c r="GA195" s="381"/>
      <c r="GB195" s="381"/>
      <c r="GC195" s="381"/>
      <c r="GD195" s="381"/>
      <c r="GE195" s="381"/>
      <c r="GF195" s="381"/>
      <c r="GG195" s="381"/>
      <c r="GH195" s="381"/>
      <c r="GI195" s="381"/>
      <c r="GJ195" s="381"/>
      <c r="GK195" s="381"/>
      <c r="GL195" s="381"/>
      <c r="GM195" s="381"/>
      <c r="GN195" s="381"/>
      <c r="GO195" s="381"/>
      <c r="GP195" s="381"/>
      <c r="GQ195" s="381"/>
      <c r="GR195" s="381"/>
      <c r="GS195" s="381"/>
      <c r="GT195" s="381"/>
      <c r="GU195" s="381"/>
      <c r="GV195" s="381"/>
      <c r="GW195" s="381"/>
      <c r="GX195" s="381"/>
      <c r="GY195" s="381"/>
      <c r="GZ195" s="381"/>
      <c r="HA195" s="381"/>
      <c r="HB195" s="381"/>
      <c r="HC195" s="381"/>
      <c r="HD195" s="381"/>
      <c r="HE195" s="381"/>
      <c r="HF195" s="381"/>
      <c r="HG195" s="381"/>
      <c r="HH195" s="381"/>
      <c r="HI195" s="381"/>
      <c r="HJ195" s="381"/>
      <c r="HK195" s="381"/>
      <c r="HL195" s="381"/>
      <c r="HM195" s="381"/>
      <c r="HN195" s="381"/>
      <c r="HO195" s="381"/>
      <c r="HP195" s="381"/>
      <c r="HQ195" s="381"/>
      <c r="HR195" s="381"/>
      <c r="HS195" s="381"/>
      <c r="HT195" s="381"/>
      <c r="HU195" s="381"/>
      <c r="HV195" s="381"/>
      <c r="HW195" s="381"/>
      <c r="HX195" s="381"/>
      <c r="HY195" s="381"/>
      <c r="HZ195" s="381"/>
      <c r="IA195" s="381"/>
      <c r="IB195" s="381"/>
      <c r="IC195" s="381"/>
      <c r="ID195" s="381"/>
      <c r="IE195" s="381"/>
      <c r="IF195" s="381"/>
      <c r="IG195" s="381"/>
      <c r="IH195" s="381"/>
      <c r="II195" s="381"/>
      <c r="IJ195" s="381"/>
      <c r="IK195" s="381"/>
      <c r="IL195" s="381"/>
      <c r="IM195" s="381"/>
      <c r="IN195" s="381"/>
      <c r="IO195" s="381"/>
      <c r="IP195" s="381"/>
      <c r="IQ195" s="381"/>
      <c r="IR195" s="381"/>
      <c r="IS195" s="381"/>
      <c r="IT195" s="381"/>
      <c r="IU195" s="381"/>
      <c r="IV195" s="381"/>
      <c r="IW195" s="381"/>
      <c r="IX195" s="381"/>
      <c r="IY195" s="381"/>
      <c r="IZ195" s="381"/>
      <c r="JA195" s="381"/>
      <c r="JB195" s="381"/>
      <c r="JC195" s="381"/>
      <c r="JD195" s="381"/>
      <c r="JE195" s="381"/>
      <c r="JF195" s="381"/>
      <c r="JG195" s="381"/>
      <c r="JH195" s="381"/>
      <c r="JI195" s="381"/>
      <c r="JJ195" s="381"/>
      <c r="JK195" s="381"/>
      <c r="JL195" s="380"/>
      <c r="JM195" s="380"/>
      <c r="JN195" s="380"/>
      <c r="JO195" s="380"/>
      <c r="JP195" s="380"/>
      <c r="JQ195" s="380"/>
      <c r="JR195" s="380"/>
      <c r="JS195" s="380"/>
      <c r="JT195" s="380"/>
      <c r="JU195" s="380"/>
      <c r="JV195" s="380"/>
      <c r="JW195" s="380"/>
      <c r="JX195" s="380"/>
      <c r="JY195" s="380"/>
      <c r="JZ195" s="380"/>
      <c r="KA195" s="380"/>
      <c r="KB195" s="380"/>
      <c r="KC195" s="380"/>
      <c r="KD195" s="380"/>
      <c r="KE195" s="380"/>
      <c r="KF195" s="380"/>
      <c r="KG195" s="380"/>
    </row>
    <row r="196" spans="2:293">
      <c r="B196" s="381"/>
      <c r="C196" s="381"/>
      <c r="D196" s="381"/>
      <c r="E196" s="381"/>
      <c r="F196" s="381"/>
      <c r="G196" s="381"/>
      <c r="H196" s="381"/>
      <c r="I196" s="381"/>
      <c r="J196" s="381"/>
      <c r="K196" s="381"/>
      <c r="L196" s="381"/>
      <c r="M196" s="381"/>
      <c r="N196" s="381"/>
      <c r="O196" s="381"/>
      <c r="P196" s="381"/>
      <c r="Q196" s="381"/>
      <c r="R196" s="381"/>
      <c r="S196" s="381"/>
      <c r="T196" s="381"/>
      <c r="U196" s="381"/>
      <c r="V196" s="381"/>
      <c r="W196" s="381"/>
      <c r="X196" s="381"/>
      <c r="Y196" s="381"/>
      <c r="Z196" s="381"/>
      <c r="AA196" s="381"/>
      <c r="AB196" s="381"/>
      <c r="AC196" s="381"/>
      <c r="AD196" s="381"/>
      <c r="AE196" s="381"/>
      <c r="AF196" s="381"/>
      <c r="AG196" s="381"/>
      <c r="AH196" s="381"/>
      <c r="AI196" s="381"/>
      <c r="AJ196" s="381"/>
      <c r="AK196" s="381"/>
      <c r="AL196" s="381"/>
      <c r="AM196" s="381"/>
      <c r="AN196" s="381"/>
      <c r="AO196" s="381"/>
      <c r="AP196" s="381"/>
      <c r="AQ196" s="381"/>
      <c r="AR196" s="381"/>
      <c r="AS196" s="381"/>
      <c r="AT196" s="381"/>
      <c r="AU196" s="381"/>
      <c r="AV196" s="381"/>
      <c r="AW196" s="381"/>
      <c r="AX196" s="381"/>
      <c r="AY196" s="381"/>
      <c r="AZ196" s="381"/>
      <c r="BA196" s="381"/>
      <c r="BB196" s="381"/>
      <c r="BC196" s="381"/>
      <c r="BD196" s="381"/>
      <c r="BE196" s="381"/>
      <c r="BF196" s="381"/>
      <c r="BG196" s="381"/>
      <c r="BH196" s="381"/>
      <c r="BI196" s="381"/>
      <c r="BJ196" s="381"/>
      <c r="BK196" s="381"/>
      <c r="BL196" s="381"/>
      <c r="BM196" s="381"/>
      <c r="BN196" s="381"/>
      <c r="BO196" s="381"/>
      <c r="BP196" s="381"/>
      <c r="BQ196" s="381"/>
      <c r="BR196" s="381"/>
      <c r="BS196" s="381"/>
      <c r="BT196" s="381"/>
      <c r="BU196" s="381"/>
      <c r="BV196" s="381"/>
      <c r="BW196" s="381"/>
      <c r="BX196" s="381"/>
      <c r="BY196" s="381"/>
      <c r="BZ196" s="381"/>
      <c r="CA196" s="381"/>
      <c r="CB196" s="381"/>
      <c r="CC196" s="381"/>
      <c r="CD196" s="381"/>
      <c r="CE196" s="381"/>
      <c r="CF196" s="381"/>
      <c r="CG196" s="381"/>
      <c r="CH196" s="381"/>
      <c r="CI196" s="381"/>
      <c r="CJ196" s="381"/>
      <c r="CK196" s="381"/>
      <c r="CL196" s="381"/>
      <c r="CM196" s="381"/>
      <c r="CN196" s="381"/>
      <c r="CO196" s="381"/>
      <c r="CP196" s="381"/>
      <c r="CQ196" s="381"/>
      <c r="CR196" s="381"/>
      <c r="CS196" s="381"/>
      <c r="CT196" s="381"/>
      <c r="CU196" s="381"/>
      <c r="CV196" s="381"/>
      <c r="CW196" s="381"/>
      <c r="CX196" s="381"/>
      <c r="CY196" s="381"/>
      <c r="CZ196" s="381"/>
      <c r="DA196" s="381"/>
      <c r="DB196" s="381"/>
      <c r="DC196" s="381"/>
      <c r="DD196" s="381"/>
      <c r="DE196" s="381"/>
      <c r="DF196" s="381"/>
      <c r="DG196" s="381"/>
      <c r="DH196" s="381"/>
      <c r="DI196" s="381"/>
      <c r="DJ196" s="381"/>
      <c r="DK196" s="381"/>
      <c r="DL196" s="381"/>
      <c r="DM196" s="381"/>
      <c r="DN196" s="381"/>
      <c r="DO196" s="381"/>
      <c r="DP196" s="381"/>
      <c r="DQ196" s="381"/>
      <c r="DR196" s="381"/>
      <c r="DS196" s="381"/>
      <c r="DT196" s="381"/>
      <c r="DU196" s="381"/>
      <c r="DV196" s="381"/>
      <c r="DW196" s="381"/>
      <c r="DX196" s="381"/>
      <c r="DY196" s="381"/>
      <c r="DZ196" s="381"/>
      <c r="EA196" s="381"/>
      <c r="EB196" s="381"/>
      <c r="EC196" s="381"/>
      <c r="ED196" s="381"/>
      <c r="EE196" s="381"/>
      <c r="EF196" s="381"/>
      <c r="EG196" s="381"/>
      <c r="EH196" s="381"/>
      <c r="EI196" s="381"/>
      <c r="EJ196" s="381"/>
      <c r="EK196" s="381"/>
      <c r="EL196" s="381"/>
      <c r="EM196" s="381"/>
      <c r="EN196" s="381"/>
      <c r="EO196" s="381"/>
      <c r="EP196" s="381"/>
      <c r="EQ196" s="381"/>
      <c r="ER196" s="381"/>
      <c r="ES196" s="381"/>
      <c r="ET196" s="381"/>
      <c r="EU196" s="381"/>
      <c r="EV196" s="381"/>
      <c r="EW196" s="381"/>
      <c r="EX196" s="381"/>
      <c r="EY196" s="381"/>
      <c r="EZ196" s="381"/>
      <c r="FA196" s="381"/>
      <c r="FB196" s="381"/>
      <c r="FC196" s="381"/>
      <c r="FD196" s="381"/>
      <c r="FE196" s="381"/>
      <c r="FF196" s="381"/>
      <c r="FG196" s="381"/>
      <c r="FH196" s="381"/>
      <c r="FI196" s="381"/>
      <c r="FJ196" s="381"/>
      <c r="FK196" s="381"/>
      <c r="FL196" s="381"/>
      <c r="FM196" s="381"/>
      <c r="FN196" s="381"/>
      <c r="FO196" s="381"/>
      <c r="FP196" s="381"/>
      <c r="FQ196" s="381"/>
      <c r="FR196" s="381"/>
      <c r="FS196" s="381"/>
      <c r="FT196" s="381"/>
      <c r="FU196" s="381"/>
      <c r="FV196" s="381"/>
      <c r="FW196" s="381"/>
      <c r="FX196" s="381"/>
      <c r="FY196" s="381"/>
      <c r="FZ196" s="381"/>
      <c r="GA196" s="381"/>
      <c r="GB196" s="381"/>
      <c r="GC196" s="381"/>
      <c r="GD196" s="381"/>
      <c r="GE196" s="381"/>
      <c r="GF196" s="381"/>
      <c r="GG196" s="381"/>
      <c r="GH196" s="381"/>
      <c r="GI196" s="381"/>
      <c r="GJ196" s="381"/>
      <c r="GK196" s="381"/>
      <c r="GL196" s="381"/>
      <c r="GM196" s="381"/>
      <c r="GN196" s="381"/>
      <c r="GO196" s="381"/>
      <c r="GP196" s="381"/>
      <c r="GQ196" s="381"/>
      <c r="GR196" s="381"/>
      <c r="GS196" s="381"/>
      <c r="GT196" s="381"/>
      <c r="GU196" s="381"/>
      <c r="GV196" s="381"/>
      <c r="GW196" s="381"/>
      <c r="GX196" s="381"/>
      <c r="GY196" s="381"/>
      <c r="GZ196" s="381"/>
      <c r="HA196" s="381"/>
      <c r="HB196" s="381"/>
      <c r="HC196" s="381"/>
      <c r="HD196" s="381"/>
      <c r="HE196" s="381"/>
      <c r="HF196" s="381"/>
      <c r="HG196" s="381"/>
      <c r="HH196" s="381"/>
      <c r="HI196" s="381"/>
      <c r="HJ196" s="381"/>
      <c r="HK196" s="381"/>
      <c r="HL196" s="381"/>
      <c r="HM196" s="381"/>
      <c r="HN196" s="381"/>
      <c r="HO196" s="381"/>
      <c r="HP196" s="381"/>
      <c r="HQ196" s="381"/>
      <c r="HR196" s="381"/>
      <c r="HS196" s="381"/>
      <c r="HT196" s="381"/>
      <c r="HU196" s="381"/>
      <c r="HV196" s="381"/>
      <c r="HW196" s="381"/>
      <c r="HX196" s="381"/>
      <c r="HY196" s="381"/>
      <c r="HZ196" s="381"/>
      <c r="IA196" s="381"/>
      <c r="IB196" s="381"/>
      <c r="IC196" s="381"/>
      <c r="ID196" s="381"/>
      <c r="IE196" s="381"/>
      <c r="IF196" s="381"/>
      <c r="IG196" s="381"/>
      <c r="IH196" s="381"/>
      <c r="II196" s="381"/>
      <c r="IJ196" s="381"/>
      <c r="IK196" s="381"/>
      <c r="IL196" s="381"/>
      <c r="IM196" s="381"/>
      <c r="IN196" s="381"/>
      <c r="IO196" s="381"/>
      <c r="IP196" s="381"/>
      <c r="IQ196" s="381"/>
      <c r="IR196" s="381"/>
      <c r="IS196" s="381"/>
      <c r="IT196" s="381"/>
      <c r="IU196" s="381"/>
      <c r="IV196" s="381"/>
      <c r="IW196" s="381"/>
      <c r="IX196" s="381"/>
      <c r="IY196" s="381"/>
      <c r="IZ196" s="381"/>
      <c r="JA196" s="381"/>
      <c r="JB196" s="381"/>
      <c r="JC196" s="381"/>
      <c r="JD196" s="381"/>
      <c r="JE196" s="381"/>
      <c r="JF196" s="381"/>
      <c r="JG196" s="381"/>
      <c r="JH196" s="381"/>
      <c r="JI196" s="381"/>
      <c r="JJ196" s="381"/>
      <c r="JK196" s="381"/>
      <c r="JL196" s="380"/>
      <c r="JM196" s="380"/>
      <c r="JN196" s="380"/>
      <c r="JO196" s="380"/>
      <c r="JP196" s="380"/>
      <c r="JQ196" s="380"/>
      <c r="JR196" s="380"/>
      <c r="JS196" s="380"/>
      <c r="JT196" s="380"/>
      <c r="JU196" s="380"/>
      <c r="JV196" s="380"/>
      <c r="JW196" s="380"/>
      <c r="JX196" s="380"/>
      <c r="JY196" s="380"/>
      <c r="JZ196" s="380"/>
      <c r="KA196" s="380"/>
      <c r="KB196" s="380"/>
      <c r="KC196" s="380"/>
      <c r="KD196" s="380"/>
      <c r="KE196" s="380"/>
      <c r="KF196" s="380"/>
      <c r="KG196" s="380"/>
    </row>
    <row r="197" spans="2:293">
      <c r="B197" s="381"/>
      <c r="C197" s="381"/>
      <c r="D197" s="381"/>
      <c r="E197" s="381"/>
      <c r="F197" s="381"/>
      <c r="G197" s="381"/>
      <c r="H197" s="381"/>
      <c r="I197" s="381"/>
      <c r="J197" s="381"/>
      <c r="K197" s="381"/>
      <c r="L197" s="381"/>
      <c r="M197" s="381"/>
      <c r="N197" s="381"/>
      <c r="O197" s="381"/>
      <c r="P197" s="381"/>
      <c r="Q197" s="381"/>
      <c r="R197" s="381"/>
      <c r="S197" s="381"/>
      <c r="T197" s="381"/>
      <c r="U197" s="381"/>
      <c r="V197" s="381"/>
      <c r="W197" s="381"/>
      <c r="X197" s="381"/>
      <c r="Y197" s="381"/>
      <c r="Z197" s="381"/>
      <c r="AA197" s="381"/>
      <c r="AB197" s="381"/>
      <c r="AC197" s="381"/>
      <c r="AD197" s="381"/>
      <c r="AE197" s="381"/>
      <c r="AF197" s="381"/>
      <c r="AG197" s="381"/>
      <c r="AH197" s="381"/>
      <c r="AI197" s="381"/>
      <c r="AJ197" s="381"/>
      <c r="AK197" s="381"/>
      <c r="AL197" s="381"/>
      <c r="AM197" s="381"/>
      <c r="AN197" s="381"/>
      <c r="AO197" s="381"/>
      <c r="AP197" s="381"/>
      <c r="AQ197" s="381"/>
      <c r="AR197" s="381"/>
      <c r="AS197" s="381"/>
      <c r="AT197" s="381"/>
      <c r="AU197" s="381"/>
      <c r="AV197" s="381"/>
      <c r="AW197" s="381"/>
      <c r="AX197" s="381"/>
      <c r="AY197" s="381"/>
      <c r="AZ197" s="381"/>
      <c r="BA197" s="381"/>
      <c r="BB197" s="381"/>
      <c r="BC197" s="381"/>
      <c r="BD197" s="381"/>
      <c r="BE197" s="381"/>
      <c r="BF197" s="381"/>
      <c r="BG197" s="381"/>
      <c r="BH197" s="381"/>
      <c r="BI197" s="381"/>
      <c r="BJ197" s="381"/>
      <c r="BK197" s="381"/>
      <c r="BL197" s="381"/>
      <c r="BM197" s="381"/>
      <c r="BN197" s="381"/>
      <c r="BO197" s="381"/>
      <c r="BP197" s="381"/>
      <c r="BQ197" s="381"/>
      <c r="BR197" s="381"/>
      <c r="BS197" s="381"/>
      <c r="BT197" s="381"/>
      <c r="BU197" s="381"/>
      <c r="BV197" s="381"/>
      <c r="BW197" s="381"/>
      <c r="BX197" s="381"/>
      <c r="BY197" s="381"/>
      <c r="BZ197" s="381"/>
      <c r="CA197" s="381"/>
      <c r="CB197" s="381"/>
      <c r="CC197" s="381"/>
      <c r="CD197" s="381"/>
      <c r="CE197" s="381"/>
      <c r="CF197" s="381"/>
      <c r="CG197" s="381"/>
      <c r="CH197" s="381"/>
      <c r="CI197" s="381"/>
      <c r="CJ197" s="381"/>
      <c r="CK197" s="381"/>
      <c r="CL197" s="381"/>
      <c r="CM197" s="381"/>
      <c r="CN197" s="381"/>
      <c r="CO197" s="381"/>
      <c r="CP197" s="381"/>
      <c r="CQ197" s="381"/>
      <c r="CR197" s="381"/>
      <c r="CS197" s="381"/>
      <c r="CT197" s="381"/>
      <c r="CU197" s="381"/>
      <c r="CV197" s="381"/>
      <c r="CW197" s="381"/>
      <c r="CX197" s="381"/>
      <c r="CY197" s="381"/>
      <c r="CZ197" s="381"/>
      <c r="DA197" s="381"/>
      <c r="DB197" s="381"/>
      <c r="DC197" s="381"/>
      <c r="DD197" s="381"/>
      <c r="DE197" s="381"/>
      <c r="DF197" s="381"/>
      <c r="DG197" s="381"/>
      <c r="DH197" s="381"/>
      <c r="DI197" s="381"/>
      <c r="DJ197" s="381"/>
      <c r="DK197" s="381"/>
      <c r="DL197" s="381"/>
      <c r="DM197" s="381"/>
      <c r="DN197" s="381"/>
      <c r="DO197" s="381"/>
      <c r="DP197" s="381"/>
      <c r="DQ197" s="381"/>
      <c r="DR197" s="381"/>
      <c r="DS197" s="381"/>
      <c r="DT197" s="381"/>
      <c r="DU197" s="381"/>
      <c r="DV197" s="381"/>
      <c r="DW197" s="381"/>
      <c r="DX197" s="381"/>
      <c r="DY197" s="381"/>
      <c r="DZ197" s="381"/>
      <c r="EA197" s="381"/>
      <c r="EB197" s="381"/>
      <c r="EC197" s="381"/>
      <c r="ED197" s="381"/>
      <c r="EE197" s="381"/>
      <c r="EF197" s="381"/>
      <c r="EG197" s="381"/>
      <c r="EH197" s="381"/>
      <c r="EI197" s="381"/>
      <c r="EJ197" s="381"/>
      <c r="EK197" s="381"/>
      <c r="EL197" s="381"/>
      <c r="EM197" s="381"/>
      <c r="EN197" s="381"/>
      <c r="EO197" s="381"/>
      <c r="EP197" s="381"/>
      <c r="EQ197" s="381"/>
      <c r="ER197" s="381"/>
      <c r="ES197" s="381"/>
      <c r="ET197" s="381"/>
      <c r="EU197" s="381"/>
      <c r="EV197" s="381"/>
      <c r="EW197" s="381"/>
      <c r="EX197" s="381"/>
      <c r="EY197" s="381"/>
      <c r="EZ197" s="381"/>
      <c r="FA197" s="381"/>
      <c r="FB197" s="381"/>
      <c r="FC197" s="381"/>
      <c r="FD197" s="381"/>
      <c r="FE197" s="381"/>
      <c r="FF197" s="381"/>
      <c r="FG197" s="381"/>
      <c r="FH197" s="381"/>
      <c r="FI197" s="381"/>
      <c r="FJ197" s="381"/>
      <c r="FK197" s="381"/>
      <c r="FL197" s="381"/>
      <c r="FM197" s="381"/>
      <c r="FN197" s="381"/>
      <c r="FO197" s="381"/>
      <c r="FP197" s="381"/>
      <c r="FQ197" s="381"/>
      <c r="FR197" s="381"/>
      <c r="FS197" s="381"/>
      <c r="FT197" s="381"/>
      <c r="FU197" s="381"/>
      <c r="FV197" s="381"/>
      <c r="FW197" s="381"/>
      <c r="FX197" s="381"/>
      <c r="FY197" s="381"/>
      <c r="FZ197" s="381"/>
      <c r="GA197" s="381"/>
      <c r="GB197" s="381"/>
      <c r="GC197" s="381"/>
      <c r="GD197" s="381"/>
      <c r="GE197" s="381"/>
      <c r="GF197" s="381"/>
      <c r="GG197" s="381"/>
      <c r="GH197" s="381"/>
      <c r="GI197" s="381"/>
      <c r="GJ197" s="381"/>
      <c r="GK197" s="381"/>
      <c r="GL197" s="381"/>
      <c r="GM197" s="381"/>
      <c r="GN197" s="381"/>
      <c r="GO197" s="381"/>
      <c r="GP197" s="381"/>
      <c r="GQ197" s="381"/>
      <c r="GR197" s="381"/>
      <c r="GS197" s="381"/>
      <c r="GT197" s="381"/>
      <c r="GU197" s="381"/>
      <c r="GV197" s="381"/>
      <c r="GW197" s="381"/>
      <c r="GX197" s="381"/>
      <c r="GY197" s="381"/>
      <c r="GZ197" s="381"/>
      <c r="HA197" s="381"/>
      <c r="HB197" s="381"/>
      <c r="HC197" s="381"/>
      <c r="HD197" s="381"/>
      <c r="HE197" s="381"/>
      <c r="HF197" s="381"/>
      <c r="HG197" s="381"/>
      <c r="HH197" s="381"/>
      <c r="HI197" s="381"/>
      <c r="HJ197" s="381"/>
      <c r="HK197" s="381"/>
      <c r="HL197" s="381"/>
      <c r="HM197" s="381"/>
      <c r="HN197" s="381"/>
      <c r="HO197" s="381"/>
      <c r="HP197" s="381"/>
      <c r="HQ197" s="381"/>
      <c r="HR197" s="381"/>
      <c r="HS197" s="381"/>
      <c r="HT197" s="381"/>
      <c r="HU197" s="381"/>
      <c r="HV197" s="381"/>
      <c r="HW197" s="381"/>
      <c r="HX197" s="381"/>
      <c r="HY197" s="381"/>
      <c r="HZ197" s="381"/>
      <c r="IA197" s="381"/>
      <c r="IB197" s="381"/>
      <c r="IC197" s="381"/>
      <c r="ID197" s="381"/>
      <c r="IE197" s="381"/>
      <c r="IF197" s="381"/>
      <c r="IG197" s="381"/>
      <c r="IH197" s="381"/>
      <c r="II197" s="381"/>
      <c r="IJ197" s="381"/>
      <c r="IK197" s="381"/>
      <c r="IL197" s="381"/>
      <c r="IM197" s="381"/>
      <c r="IN197" s="381"/>
      <c r="IO197" s="381"/>
      <c r="IP197" s="381"/>
      <c r="IQ197" s="381"/>
      <c r="IR197" s="381"/>
      <c r="IS197" s="381"/>
      <c r="IT197" s="381"/>
      <c r="IU197" s="381"/>
      <c r="IV197" s="381"/>
      <c r="IW197" s="381"/>
      <c r="IX197" s="381"/>
      <c r="IY197" s="381"/>
      <c r="IZ197" s="381"/>
      <c r="JA197" s="381"/>
      <c r="JB197" s="381"/>
      <c r="JC197" s="381"/>
      <c r="JD197" s="381"/>
      <c r="JE197" s="381"/>
      <c r="JF197" s="381"/>
      <c r="JG197" s="381"/>
      <c r="JH197" s="381"/>
      <c r="JI197" s="381"/>
      <c r="JJ197" s="381"/>
      <c r="JK197" s="381"/>
      <c r="JL197" s="380"/>
      <c r="JM197" s="380"/>
      <c r="JN197" s="380"/>
      <c r="JO197" s="380"/>
      <c r="JP197" s="380"/>
      <c r="JQ197" s="380"/>
      <c r="JR197" s="380"/>
      <c r="JS197" s="380"/>
      <c r="JT197" s="380"/>
      <c r="JU197" s="380"/>
      <c r="JV197" s="380"/>
      <c r="JW197" s="380"/>
      <c r="JX197" s="380"/>
      <c r="JY197" s="380"/>
      <c r="JZ197" s="380"/>
      <c r="KA197" s="380"/>
      <c r="KB197" s="380"/>
      <c r="KC197" s="380"/>
      <c r="KD197" s="380"/>
      <c r="KE197" s="380"/>
      <c r="KF197" s="380"/>
      <c r="KG197" s="380"/>
    </row>
    <row r="198" spans="2:293">
      <c r="B198" s="381"/>
      <c r="C198" s="381"/>
      <c r="D198" s="381"/>
      <c r="E198" s="381"/>
      <c r="F198" s="381"/>
      <c r="G198" s="381"/>
      <c r="H198" s="381"/>
      <c r="I198" s="381"/>
      <c r="J198" s="381"/>
      <c r="K198" s="381"/>
      <c r="L198" s="381"/>
      <c r="M198" s="381"/>
      <c r="N198" s="381"/>
      <c r="O198" s="381"/>
      <c r="P198" s="381"/>
      <c r="Q198" s="381"/>
      <c r="R198" s="381"/>
      <c r="S198" s="381"/>
      <c r="T198" s="381"/>
      <c r="U198" s="381"/>
      <c r="V198" s="381"/>
      <c r="W198" s="381"/>
      <c r="X198" s="381"/>
      <c r="Y198" s="381"/>
      <c r="Z198" s="381"/>
      <c r="AA198" s="381"/>
      <c r="AB198" s="381"/>
      <c r="AC198" s="381"/>
      <c r="AD198" s="381"/>
      <c r="AE198" s="381"/>
      <c r="AF198" s="381"/>
      <c r="AG198" s="381"/>
      <c r="AH198" s="381"/>
      <c r="AI198" s="381"/>
      <c r="AJ198" s="381"/>
      <c r="AK198" s="381"/>
      <c r="AL198" s="381"/>
      <c r="AM198" s="381"/>
      <c r="AN198" s="381"/>
      <c r="AO198" s="381"/>
      <c r="AP198" s="381"/>
      <c r="AQ198" s="381"/>
      <c r="AR198" s="381"/>
      <c r="AS198" s="381"/>
      <c r="AT198" s="381"/>
      <c r="AU198" s="381"/>
      <c r="AV198" s="381"/>
      <c r="AW198" s="381"/>
      <c r="AX198" s="381"/>
      <c r="AY198" s="381"/>
      <c r="AZ198" s="381"/>
      <c r="BA198" s="381"/>
      <c r="BB198" s="381"/>
      <c r="BC198" s="381"/>
      <c r="BD198" s="381"/>
      <c r="BE198" s="381"/>
      <c r="BF198" s="381"/>
      <c r="BG198" s="381"/>
      <c r="BH198" s="381"/>
      <c r="BI198" s="381"/>
      <c r="BJ198" s="381"/>
      <c r="BK198" s="381"/>
      <c r="BL198" s="381"/>
      <c r="BM198" s="381"/>
      <c r="BN198" s="381"/>
      <c r="BO198" s="381"/>
      <c r="BP198" s="381"/>
      <c r="BQ198" s="381"/>
      <c r="BR198" s="381"/>
      <c r="BS198" s="381"/>
      <c r="BT198" s="381"/>
      <c r="BU198" s="381"/>
      <c r="BV198" s="381"/>
      <c r="BW198" s="381"/>
      <c r="BX198" s="381"/>
      <c r="BY198" s="381"/>
      <c r="BZ198" s="381"/>
      <c r="CA198" s="381"/>
      <c r="CB198" s="381"/>
      <c r="CC198" s="381"/>
      <c r="CD198" s="381"/>
      <c r="CE198" s="381"/>
      <c r="CF198" s="381"/>
      <c r="CG198" s="381"/>
      <c r="CH198" s="381"/>
      <c r="CI198" s="381"/>
      <c r="CJ198" s="381"/>
      <c r="CK198" s="381"/>
      <c r="CL198" s="381"/>
      <c r="CM198" s="381"/>
      <c r="CN198" s="381"/>
      <c r="CO198" s="381"/>
      <c r="CP198" s="381"/>
      <c r="CQ198" s="381"/>
      <c r="CR198" s="381"/>
      <c r="CS198" s="381"/>
      <c r="CT198" s="381"/>
      <c r="CU198" s="381"/>
      <c r="CV198" s="381"/>
      <c r="CW198" s="381"/>
      <c r="CX198" s="381"/>
      <c r="CY198" s="381"/>
      <c r="CZ198" s="381"/>
      <c r="DA198" s="381"/>
      <c r="DB198" s="381"/>
      <c r="DC198" s="381"/>
      <c r="DD198" s="381"/>
      <c r="DE198" s="381"/>
      <c r="DF198" s="381"/>
      <c r="DG198" s="381"/>
      <c r="DH198" s="381"/>
      <c r="DI198" s="381"/>
      <c r="DJ198" s="381"/>
      <c r="DK198" s="381"/>
      <c r="DL198" s="381"/>
      <c r="DM198" s="381"/>
      <c r="DN198" s="381"/>
      <c r="DO198" s="381"/>
      <c r="DP198" s="381"/>
      <c r="DQ198" s="381"/>
      <c r="DR198" s="381"/>
      <c r="DS198" s="381"/>
      <c r="DT198" s="381"/>
      <c r="DU198" s="381"/>
      <c r="DV198" s="381"/>
      <c r="DW198" s="381"/>
      <c r="DX198" s="381"/>
      <c r="DY198" s="381"/>
      <c r="DZ198" s="381"/>
      <c r="EA198" s="381"/>
      <c r="EB198" s="381"/>
      <c r="EC198" s="381"/>
      <c r="ED198" s="381"/>
      <c r="EE198" s="381"/>
      <c r="EF198" s="381"/>
      <c r="EG198" s="381"/>
      <c r="EH198" s="381"/>
      <c r="EI198" s="381"/>
      <c r="EJ198" s="381"/>
      <c r="EK198" s="381"/>
      <c r="EL198" s="381"/>
      <c r="EM198" s="381"/>
      <c r="EN198" s="381"/>
      <c r="EO198" s="381"/>
      <c r="EP198" s="381"/>
      <c r="EQ198" s="381"/>
      <c r="ER198" s="381"/>
      <c r="ES198" s="381"/>
      <c r="ET198" s="381"/>
      <c r="EU198" s="381"/>
      <c r="EV198" s="381"/>
      <c r="EW198" s="381"/>
      <c r="EX198" s="381"/>
      <c r="EY198" s="381"/>
      <c r="EZ198" s="381"/>
      <c r="FA198" s="381"/>
      <c r="FB198" s="381"/>
      <c r="FC198" s="381"/>
      <c r="FD198" s="381"/>
      <c r="FE198" s="381"/>
      <c r="FF198" s="381"/>
      <c r="FG198" s="381"/>
      <c r="FH198" s="381"/>
      <c r="FI198" s="381"/>
      <c r="FJ198" s="381"/>
      <c r="FK198" s="381"/>
      <c r="FL198" s="381"/>
      <c r="FM198" s="381"/>
      <c r="FN198" s="381"/>
      <c r="FO198" s="381"/>
      <c r="FP198" s="381"/>
      <c r="FQ198" s="381"/>
      <c r="FR198" s="381"/>
      <c r="FS198" s="381"/>
      <c r="FT198" s="381"/>
      <c r="FU198" s="381"/>
      <c r="FV198" s="381"/>
      <c r="FW198" s="381"/>
      <c r="FX198" s="381"/>
      <c r="FY198" s="381"/>
      <c r="FZ198" s="381"/>
      <c r="GA198" s="381"/>
      <c r="GB198" s="381"/>
      <c r="GC198" s="381"/>
      <c r="GD198" s="381"/>
      <c r="GE198" s="381"/>
      <c r="GF198" s="381"/>
      <c r="GG198" s="381"/>
      <c r="GH198" s="381"/>
      <c r="GI198" s="381"/>
      <c r="GJ198" s="381"/>
      <c r="GK198" s="381"/>
      <c r="GL198" s="381"/>
      <c r="GM198" s="381"/>
      <c r="GN198" s="381"/>
      <c r="GO198" s="381"/>
      <c r="GP198" s="381"/>
      <c r="GQ198" s="381"/>
      <c r="GR198" s="381"/>
      <c r="GS198" s="381"/>
      <c r="GT198" s="381"/>
      <c r="GU198" s="381"/>
      <c r="GV198" s="381"/>
      <c r="GW198" s="381"/>
      <c r="GX198" s="381"/>
      <c r="GY198" s="381"/>
      <c r="GZ198" s="381"/>
      <c r="HA198" s="381"/>
      <c r="HB198" s="381"/>
      <c r="HC198" s="381"/>
      <c r="HD198" s="381"/>
      <c r="HE198" s="381"/>
      <c r="HF198" s="381"/>
      <c r="HG198" s="381"/>
      <c r="HH198" s="381"/>
      <c r="HI198" s="381"/>
      <c r="HJ198" s="381"/>
      <c r="HK198" s="381"/>
      <c r="HL198" s="381"/>
      <c r="HM198" s="381"/>
      <c r="HN198" s="381"/>
      <c r="HO198" s="381"/>
      <c r="HP198" s="381"/>
      <c r="HQ198" s="381"/>
      <c r="HR198" s="381"/>
      <c r="HS198" s="381"/>
      <c r="HT198" s="381"/>
      <c r="HU198" s="381"/>
      <c r="HV198" s="381"/>
      <c r="HW198" s="381"/>
      <c r="HX198" s="381"/>
      <c r="HY198" s="381"/>
      <c r="HZ198" s="381"/>
      <c r="IA198" s="381"/>
      <c r="IB198" s="381"/>
      <c r="IC198" s="381"/>
      <c r="ID198" s="381"/>
      <c r="IE198" s="381"/>
      <c r="IF198" s="381"/>
      <c r="IG198" s="381"/>
      <c r="IH198" s="381"/>
      <c r="II198" s="381"/>
      <c r="IJ198" s="381"/>
      <c r="IK198" s="381"/>
      <c r="IL198" s="381"/>
      <c r="IM198" s="381"/>
      <c r="IN198" s="381"/>
      <c r="IO198" s="381"/>
      <c r="IP198" s="381"/>
      <c r="IQ198" s="381"/>
      <c r="IR198" s="381"/>
      <c r="IS198" s="381"/>
      <c r="IT198" s="381"/>
      <c r="IU198" s="381"/>
      <c r="IV198" s="381"/>
      <c r="IW198" s="381"/>
      <c r="IX198" s="381"/>
      <c r="IY198" s="381"/>
      <c r="IZ198" s="381"/>
      <c r="JA198" s="381"/>
      <c r="JB198" s="381"/>
      <c r="JC198" s="381"/>
      <c r="JD198" s="381"/>
      <c r="JE198" s="381"/>
      <c r="JF198" s="381"/>
      <c r="JG198" s="381"/>
      <c r="JH198" s="381"/>
      <c r="JI198" s="381"/>
      <c r="JJ198" s="381"/>
      <c r="JK198" s="381"/>
      <c r="JL198" s="380"/>
      <c r="JM198" s="380"/>
      <c r="JN198" s="380"/>
      <c r="JO198" s="380"/>
      <c r="JP198" s="380"/>
      <c r="JQ198" s="380"/>
      <c r="JR198" s="380"/>
      <c r="JS198" s="380"/>
      <c r="JT198" s="380"/>
      <c r="JU198" s="380"/>
      <c r="JV198" s="380"/>
      <c r="JW198" s="380"/>
      <c r="JX198" s="380"/>
      <c r="JY198" s="380"/>
      <c r="JZ198" s="380"/>
      <c r="KA198" s="380"/>
      <c r="KB198" s="380"/>
      <c r="KC198" s="380"/>
      <c r="KD198" s="380"/>
      <c r="KE198" s="380"/>
      <c r="KF198" s="380"/>
      <c r="KG198" s="380"/>
    </row>
    <row r="199" spans="2:293">
      <c r="B199" s="381"/>
      <c r="C199" s="381"/>
      <c r="D199" s="381"/>
      <c r="E199" s="381"/>
      <c r="F199" s="381"/>
      <c r="G199" s="381"/>
      <c r="H199" s="381"/>
      <c r="I199" s="381"/>
      <c r="J199" s="381"/>
      <c r="K199" s="381"/>
      <c r="L199" s="381"/>
      <c r="M199" s="381"/>
      <c r="N199" s="381"/>
      <c r="O199" s="381"/>
      <c r="P199" s="381"/>
      <c r="Q199" s="381"/>
      <c r="R199" s="381"/>
      <c r="S199" s="381"/>
      <c r="T199" s="381"/>
      <c r="U199" s="381"/>
      <c r="V199" s="381"/>
      <c r="W199" s="381"/>
      <c r="X199" s="381"/>
      <c r="Y199" s="381"/>
      <c r="Z199" s="381"/>
      <c r="AA199" s="381"/>
      <c r="AB199" s="381"/>
      <c r="AC199" s="381"/>
      <c r="AD199" s="381"/>
      <c r="AE199" s="381"/>
      <c r="AF199" s="381"/>
      <c r="AG199" s="381"/>
      <c r="AH199" s="381"/>
      <c r="AI199" s="381"/>
      <c r="AJ199" s="381"/>
      <c r="AK199" s="381"/>
      <c r="AL199" s="381"/>
      <c r="AM199" s="381"/>
      <c r="AN199" s="381"/>
      <c r="AO199" s="381"/>
      <c r="AP199" s="381"/>
      <c r="AQ199" s="381"/>
      <c r="AR199" s="381"/>
      <c r="AS199" s="381"/>
      <c r="AT199" s="381"/>
      <c r="AU199" s="381"/>
      <c r="AV199" s="381"/>
      <c r="AW199" s="381"/>
      <c r="AX199" s="381"/>
      <c r="AY199" s="381"/>
      <c r="AZ199" s="381"/>
      <c r="BA199" s="381"/>
      <c r="BB199" s="381"/>
      <c r="BC199" s="381"/>
      <c r="BD199" s="381"/>
      <c r="BE199" s="381"/>
      <c r="BF199" s="381"/>
      <c r="BG199" s="381"/>
      <c r="BH199" s="381"/>
      <c r="BI199" s="381"/>
      <c r="BJ199" s="381"/>
      <c r="BK199" s="381"/>
      <c r="BL199" s="381"/>
      <c r="BM199" s="381"/>
      <c r="BN199" s="381"/>
      <c r="BO199" s="381"/>
      <c r="BP199" s="381"/>
      <c r="BQ199" s="381"/>
      <c r="BR199" s="381"/>
      <c r="BS199" s="381"/>
      <c r="BT199" s="381"/>
      <c r="BU199" s="381"/>
      <c r="BV199" s="381"/>
      <c r="BW199" s="381"/>
      <c r="BX199" s="381"/>
      <c r="BY199" s="381"/>
      <c r="BZ199" s="381"/>
      <c r="CA199" s="381"/>
      <c r="CB199" s="381"/>
      <c r="CC199" s="381"/>
      <c r="CD199" s="381"/>
      <c r="CE199" s="381"/>
      <c r="CF199" s="381"/>
      <c r="CG199" s="381"/>
      <c r="CH199" s="381"/>
      <c r="CI199" s="381"/>
      <c r="CJ199" s="381"/>
      <c r="CK199" s="381"/>
      <c r="CL199" s="381"/>
      <c r="CM199" s="381"/>
      <c r="CN199" s="381"/>
      <c r="CO199" s="381"/>
      <c r="CP199" s="381"/>
      <c r="CQ199" s="381"/>
      <c r="CR199" s="381"/>
      <c r="CS199" s="381"/>
      <c r="CT199" s="381"/>
      <c r="CU199" s="381"/>
      <c r="CV199" s="381"/>
      <c r="CW199" s="381"/>
      <c r="CX199" s="381"/>
      <c r="CY199" s="381"/>
      <c r="CZ199" s="381"/>
      <c r="DA199" s="381"/>
      <c r="DB199" s="381"/>
      <c r="DC199" s="381"/>
      <c r="DD199" s="381"/>
      <c r="DE199" s="381"/>
      <c r="DF199" s="381"/>
      <c r="DG199" s="381"/>
      <c r="DH199" s="381"/>
      <c r="DI199" s="381"/>
      <c r="DJ199" s="381"/>
      <c r="DK199" s="381"/>
      <c r="DL199" s="381"/>
      <c r="DM199" s="381"/>
      <c r="DN199" s="381"/>
      <c r="DO199" s="381"/>
      <c r="DP199" s="381"/>
      <c r="DQ199" s="381"/>
      <c r="DR199" s="381"/>
      <c r="DS199" s="381"/>
      <c r="DT199" s="381"/>
      <c r="DU199" s="381"/>
      <c r="DV199" s="381"/>
      <c r="DW199" s="381"/>
      <c r="DX199" s="381"/>
      <c r="DY199" s="381"/>
      <c r="DZ199" s="381"/>
      <c r="EA199" s="381"/>
      <c r="EB199" s="381"/>
      <c r="EC199" s="381"/>
      <c r="ED199" s="381"/>
      <c r="EE199" s="381"/>
      <c r="EF199" s="381"/>
      <c r="EG199" s="381"/>
      <c r="EH199" s="381"/>
      <c r="EI199" s="381"/>
      <c r="EJ199" s="381"/>
      <c r="EK199" s="381"/>
      <c r="EL199" s="381"/>
      <c r="EM199" s="381"/>
      <c r="EN199" s="381"/>
      <c r="EO199" s="381"/>
      <c r="EP199" s="381"/>
      <c r="EQ199" s="381"/>
      <c r="ER199" s="381"/>
      <c r="ES199" s="381"/>
      <c r="ET199" s="381"/>
      <c r="EU199" s="381"/>
      <c r="EV199" s="381"/>
      <c r="EW199" s="381"/>
      <c r="EX199" s="381"/>
      <c r="EY199" s="381"/>
      <c r="EZ199" s="381"/>
      <c r="FA199" s="381"/>
      <c r="FB199" s="381"/>
      <c r="FC199" s="381"/>
      <c r="FD199" s="381"/>
      <c r="FE199" s="381"/>
      <c r="FF199" s="381"/>
      <c r="FG199" s="381"/>
      <c r="FH199" s="381"/>
      <c r="FI199" s="381"/>
      <c r="FJ199" s="381"/>
      <c r="FK199" s="381"/>
      <c r="FL199" s="381"/>
      <c r="FM199" s="381"/>
      <c r="FN199" s="381"/>
      <c r="FO199" s="381"/>
      <c r="FP199" s="381"/>
      <c r="FQ199" s="381"/>
      <c r="FR199" s="381"/>
      <c r="FS199" s="381"/>
      <c r="FT199" s="381"/>
      <c r="FU199" s="381"/>
      <c r="FV199" s="381"/>
      <c r="FW199" s="381"/>
      <c r="FX199" s="381"/>
      <c r="FY199" s="381"/>
      <c r="FZ199" s="381"/>
      <c r="GA199" s="381"/>
      <c r="GB199" s="381"/>
      <c r="GC199" s="381"/>
      <c r="GD199" s="381"/>
      <c r="GE199" s="381"/>
      <c r="GF199" s="381"/>
      <c r="GG199" s="381"/>
      <c r="GH199" s="381"/>
      <c r="GI199" s="381"/>
      <c r="GJ199" s="381"/>
      <c r="GK199" s="381"/>
      <c r="GL199" s="381"/>
      <c r="GM199" s="381"/>
      <c r="GN199" s="381"/>
      <c r="GO199" s="381"/>
      <c r="GP199" s="381"/>
      <c r="GQ199" s="381"/>
      <c r="GR199" s="381"/>
      <c r="GS199" s="381"/>
      <c r="GT199" s="381"/>
      <c r="GU199" s="381"/>
      <c r="GV199" s="381"/>
      <c r="GW199" s="381"/>
      <c r="GX199" s="381"/>
      <c r="GY199" s="381"/>
      <c r="GZ199" s="381"/>
      <c r="HA199" s="381"/>
      <c r="HB199" s="381"/>
      <c r="HC199" s="381"/>
      <c r="HD199" s="381"/>
      <c r="HE199" s="381"/>
      <c r="HF199" s="381"/>
      <c r="HG199" s="381"/>
      <c r="HH199" s="381"/>
      <c r="HI199" s="381"/>
      <c r="HJ199" s="381"/>
      <c r="HK199" s="381"/>
      <c r="HL199" s="381"/>
      <c r="HM199" s="381"/>
      <c r="HN199" s="381"/>
      <c r="HO199" s="381"/>
      <c r="HP199" s="381"/>
      <c r="HQ199" s="381"/>
      <c r="HR199" s="381"/>
      <c r="HS199" s="381"/>
      <c r="HT199" s="381"/>
      <c r="HU199" s="381"/>
      <c r="HV199" s="381"/>
      <c r="HW199" s="381"/>
      <c r="HX199" s="381"/>
      <c r="HY199" s="381"/>
      <c r="HZ199" s="381"/>
      <c r="IA199" s="381"/>
      <c r="IB199" s="381"/>
      <c r="IC199" s="381"/>
      <c r="ID199" s="381"/>
      <c r="IE199" s="381"/>
      <c r="IF199" s="381"/>
      <c r="IG199" s="381"/>
      <c r="IH199" s="381"/>
      <c r="II199" s="381"/>
      <c r="IJ199" s="381"/>
      <c r="IK199" s="381"/>
      <c r="IL199" s="381"/>
      <c r="IM199" s="381"/>
      <c r="IN199" s="381"/>
      <c r="IO199" s="381"/>
      <c r="IP199" s="381"/>
      <c r="IQ199" s="381"/>
      <c r="IR199" s="381"/>
      <c r="IS199" s="381"/>
      <c r="IT199" s="381"/>
      <c r="IU199" s="381"/>
      <c r="IV199" s="381"/>
      <c r="IW199" s="381"/>
      <c r="IX199" s="381"/>
      <c r="IY199" s="381"/>
      <c r="IZ199" s="381"/>
      <c r="JA199" s="381"/>
      <c r="JB199" s="381"/>
      <c r="JC199" s="381"/>
      <c r="JD199" s="381"/>
      <c r="JE199" s="381"/>
      <c r="JF199" s="381"/>
      <c r="JG199" s="381"/>
      <c r="JH199" s="381"/>
      <c r="JI199" s="381"/>
      <c r="JJ199" s="381"/>
      <c r="JK199" s="381"/>
      <c r="JL199" s="380"/>
      <c r="JM199" s="380"/>
      <c r="JN199" s="380"/>
      <c r="JO199" s="380"/>
      <c r="JP199" s="380"/>
      <c r="JQ199" s="380"/>
      <c r="JR199" s="380"/>
      <c r="JS199" s="380"/>
      <c r="JT199" s="380"/>
      <c r="JU199" s="380"/>
      <c r="JV199" s="380"/>
      <c r="JW199" s="380"/>
      <c r="JX199" s="380"/>
      <c r="JY199" s="380"/>
      <c r="JZ199" s="380"/>
      <c r="KA199" s="380"/>
      <c r="KB199" s="380"/>
      <c r="KC199" s="380"/>
      <c r="KD199" s="380"/>
      <c r="KE199" s="380"/>
      <c r="KF199" s="380"/>
      <c r="KG199" s="380"/>
    </row>
    <row r="200" spans="2:293">
      <c r="B200" s="381"/>
      <c r="C200" s="381"/>
      <c r="D200" s="381"/>
      <c r="E200" s="381"/>
      <c r="F200" s="381"/>
      <c r="G200" s="381"/>
      <c r="H200" s="381"/>
      <c r="I200" s="381"/>
      <c r="J200" s="381"/>
      <c r="K200" s="381"/>
      <c r="L200" s="381"/>
      <c r="M200" s="381"/>
      <c r="N200" s="381"/>
      <c r="O200" s="381"/>
      <c r="P200" s="381"/>
      <c r="Q200" s="381"/>
      <c r="R200" s="381"/>
      <c r="S200" s="381"/>
      <c r="T200" s="381"/>
      <c r="U200" s="381"/>
      <c r="V200" s="381"/>
      <c r="W200" s="381"/>
      <c r="X200" s="381"/>
      <c r="Y200" s="381"/>
      <c r="Z200" s="381"/>
      <c r="AA200" s="381"/>
      <c r="AB200" s="381"/>
      <c r="AC200" s="381"/>
      <c r="AD200" s="381"/>
      <c r="AE200" s="381"/>
      <c r="AF200" s="381"/>
      <c r="AG200" s="381"/>
      <c r="AH200" s="381"/>
      <c r="AI200" s="381"/>
      <c r="AJ200" s="381"/>
      <c r="AK200" s="381"/>
      <c r="AL200" s="381"/>
      <c r="AM200" s="381"/>
      <c r="AN200" s="381"/>
      <c r="AO200" s="381"/>
      <c r="AP200" s="381"/>
      <c r="AQ200" s="381"/>
      <c r="AR200" s="381"/>
      <c r="AS200" s="381"/>
      <c r="AT200" s="381"/>
      <c r="AU200" s="381"/>
      <c r="AV200" s="381"/>
      <c r="AW200" s="381"/>
      <c r="AX200" s="381"/>
      <c r="AY200" s="381"/>
      <c r="AZ200" s="381"/>
      <c r="BA200" s="381"/>
      <c r="BB200" s="381"/>
      <c r="BC200" s="381"/>
      <c r="BD200" s="381"/>
      <c r="BE200" s="381"/>
      <c r="BF200" s="381"/>
      <c r="BG200" s="381"/>
      <c r="BH200" s="381"/>
      <c r="BI200" s="381"/>
      <c r="BJ200" s="381"/>
      <c r="BK200" s="381"/>
      <c r="BL200" s="381"/>
      <c r="BM200" s="381"/>
      <c r="BN200" s="381"/>
      <c r="BO200" s="381"/>
      <c r="BP200" s="381"/>
      <c r="BQ200" s="381"/>
      <c r="BR200" s="381"/>
      <c r="BS200" s="381"/>
      <c r="BT200" s="381"/>
      <c r="BU200" s="381"/>
      <c r="BV200" s="381"/>
      <c r="BW200" s="381"/>
      <c r="BX200" s="381"/>
      <c r="BY200" s="381"/>
      <c r="BZ200" s="381"/>
      <c r="CA200" s="381"/>
      <c r="CB200" s="381"/>
      <c r="CC200" s="381"/>
      <c r="CD200" s="381"/>
      <c r="CE200" s="381"/>
      <c r="CF200" s="381"/>
      <c r="CG200" s="381"/>
      <c r="CH200" s="381"/>
      <c r="CI200" s="381"/>
      <c r="CJ200" s="381"/>
      <c r="CK200" s="381"/>
      <c r="CL200" s="381"/>
      <c r="CM200" s="381"/>
      <c r="CN200" s="381"/>
      <c r="CO200" s="381"/>
      <c r="CP200" s="381"/>
      <c r="CQ200" s="381"/>
      <c r="CR200" s="381"/>
      <c r="CS200" s="381"/>
      <c r="CT200" s="381"/>
      <c r="CU200" s="381"/>
      <c r="CV200" s="381"/>
      <c r="CW200" s="381"/>
      <c r="CX200" s="381"/>
      <c r="CY200" s="381"/>
      <c r="CZ200" s="381"/>
      <c r="DA200" s="381"/>
      <c r="DB200" s="381"/>
      <c r="DC200" s="381"/>
      <c r="DD200" s="381"/>
      <c r="DE200" s="381"/>
      <c r="DF200" s="381"/>
      <c r="DG200" s="381"/>
      <c r="DH200" s="381"/>
      <c r="DI200" s="381"/>
      <c r="DJ200" s="381"/>
      <c r="DK200" s="381"/>
      <c r="DL200" s="381"/>
      <c r="DM200" s="381"/>
      <c r="DN200" s="381"/>
      <c r="DO200" s="381"/>
      <c r="DP200" s="381"/>
      <c r="DQ200" s="381"/>
      <c r="DR200" s="381"/>
      <c r="DS200" s="381"/>
      <c r="DT200" s="381"/>
      <c r="DU200" s="381"/>
      <c r="DV200" s="381"/>
      <c r="DW200" s="381"/>
      <c r="DX200" s="381"/>
      <c r="DY200" s="381"/>
      <c r="DZ200" s="381"/>
      <c r="EA200" s="381"/>
      <c r="EB200" s="381"/>
      <c r="EC200" s="381"/>
      <c r="ED200" s="381"/>
      <c r="EE200" s="381"/>
      <c r="EF200" s="381"/>
      <c r="EG200" s="381"/>
      <c r="EH200" s="381"/>
      <c r="EI200" s="381"/>
      <c r="EJ200" s="381"/>
      <c r="EK200" s="381"/>
      <c r="EL200" s="381"/>
      <c r="EM200" s="381"/>
      <c r="EN200" s="381"/>
      <c r="EO200" s="381"/>
      <c r="EP200" s="381"/>
      <c r="EQ200" s="381"/>
      <c r="ER200" s="381"/>
      <c r="ES200" s="381"/>
      <c r="ET200" s="381"/>
      <c r="EU200" s="381"/>
      <c r="EV200" s="381"/>
      <c r="EW200" s="381"/>
      <c r="EX200" s="381"/>
      <c r="EY200" s="381"/>
      <c r="EZ200" s="381"/>
      <c r="FA200" s="381"/>
      <c r="FB200" s="381"/>
      <c r="FC200" s="381"/>
      <c r="FD200" s="381"/>
      <c r="FE200" s="381"/>
      <c r="FF200" s="381"/>
      <c r="FG200" s="381"/>
      <c r="FH200" s="381"/>
      <c r="FI200" s="381"/>
      <c r="FJ200" s="381"/>
      <c r="FK200" s="381"/>
      <c r="FL200" s="381"/>
      <c r="FM200" s="381"/>
      <c r="FN200" s="381"/>
      <c r="FO200" s="381"/>
      <c r="FP200" s="381"/>
      <c r="FQ200" s="381"/>
      <c r="FR200" s="381"/>
      <c r="FS200" s="381"/>
      <c r="FT200" s="381"/>
      <c r="FU200" s="381"/>
      <c r="FV200" s="381"/>
      <c r="FW200" s="381"/>
      <c r="FX200" s="381"/>
      <c r="FY200" s="381"/>
      <c r="FZ200" s="381"/>
      <c r="GA200" s="381"/>
      <c r="GB200" s="381"/>
      <c r="GC200" s="381"/>
      <c r="GD200" s="381"/>
      <c r="GE200" s="381"/>
      <c r="GF200" s="381"/>
      <c r="GG200" s="381"/>
      <c r="GH200" s="381"/>
      <c r="GI200" s="381"/>
      <c r="GJ200" s="381"/>
      <c r="GK200" s="381"/>
      <c r="GL200" s="381"/>
      <c r="GM200" s="381"/>
      <c r="GN200" s="381"/>
      <c r="GO200" s="381"/>
      <c r="GP200" s="381"/>
      <c r="GQ200" s="381"/>
      <c r="GR200" s="381"/>
      <c r="GS200" s="381"/>
      <c r="GT200" s="381"/>
      <c r="GU200" s="381"/>
      <c r="GV200" s="381"/>
      <c r="GW200" s="381"/>
      <c r="GX200" s="381"/>
      <c r="GY200" s="381"/>
      <c r="GZ200" s="381"/>
      <c r="HA200" s="381"/>
      <c r="HB200" s="381"/>
      <c r="HC200" s="381"/>
      <c r="HD200" s="381"/>
      <c r="HE200" s="381"/>
      <c r="HF200" s="381"/>
      <c r="HG200" s="381"/>
      <c r="HH200" s="381"/>
      <c r="HI200" s="381"/>
      <c r="HJ200" s="381"/>
      <c r="HK200" s="381"/>
      <c r="HL200" s="381"/>
      <c r="HM200" s="381"/>
      <c r="HN200" s="381"/>
      <c r="HO200" s="381"/>
      <c r="HP200" s="381"/>
      <c r="HQ200" s="381"/>
      <c r="HR200" s="381"/>
      <c r="HS200" s="381"/>
      <c r="HT200" s="381"/>
      <c r="HU200" s="381"/>
      <c r="HV200" s="381"/>
      <c r="HW200" s="381"/>
      <c r="HX200" s="381"/>
      <c r="HY200" s="381"/>
      <c r="HZ200" s="381"/>
      <c r="IA200" s="381"/>
      <c r="IB200" s="381"/>
      <c r="IC200" s="381"/>
      <c r="ID200" s="381"/>
      <c r="IE200" s="381"/>
      <c r="IF200" s="381"/>
      <c r="IG200" s="381"/>
      <c r="IH200" s="381"/>
      <c r="II200" s="381"/>
      <c r="IJ200" s="381"/>
      <c r="IK200" s="381"/>
      <c r="IL200" s="381"/>
      <c r="IM200" s="381"/>
      <c r="IN200" s="381"/>
      <c r="IO200" s="381"/>
      <c r="IP200" s="381"/>
      <c r="IQ200" s="381"/>
      <c r="IR200" s="381"/>
      <c r="IS200" s="381"/>
      <c r="IT200" s="381"/>
      <c r="IU200" s="381"/>
      <c r="IV200" s="381"/>
      <c r="IW200" s="381"/>
      <c r="IX200" s="381"/>
      <c r="IY200" s="381"/>
      <c r="IZ200" s="381"/>
      <c r="JA200" s="381"/>
      <c r="JB200" s="381"/>
      <c r="JC200" s="381"/>
      <c r="JD200" s="381"/>
      <c r="JE200" s="381"/>
      <c r="JF200" s="381"/>
      <c r="JG200" s="381"/>
      <c r="JH200" s="381"/>
      <c r="JI200" s="381"/>
      <c r="JJ200" s="381"/>
      <c r="JK200" s="381"/>
      <c r="JL200" s="380"/>
      <c r="JM200" s="380"/>
      <c r="JN200" s="380"/>
      <c r="JO200" s="380"/>
      <c r="JP200" s="380"/>
      <c r="JQ200" s="380"/>
      <c r="JR200" s="380"/>
      <c r="JS200" s="380"/>
      <c r="JT200" s="380"/>
      <c r="JU200" s="380"/>
      <c r="JV200" s="380"/>
      <c r="JW200" s="380"/>
      <c r="JX200" s="380"/>
      <c r="JY200" s="380"/>
      <c r="JZ200" s="380"/>
      <c r="KA200" s="380"/>
      <c r="KB200" s="380"/>
      <c r="KC200" s="380"/>
      <c r="KD200" s="380"/>
      <c r="KE200" s="380"/>
      <c r="KF200" s="380"/>
      <c r="KG200" s="380"/>
    </row>
    <row r="201" spans="2:293">
      <c r="B201" s="381"/>
      <c r="C201" s="381"/>
      <c r="D201" s="381"/>
      <c r="E201" s="381"/>
      <c r="F201" s="381"/>
      <c r="G201" s="381"/>
      <c r="H201" s="381"/>
      <c r="I201" s="381"/>
      <c r="J201" s="381"/>
      <c r="K201" s="381"/>
      <c r="L201" s="381"/>
      <c r="M201" s="381"/>
      <c r="N201" s="381"/>
      <c r="O201" s="381"/>
      <c r="P201" s="381"/>
      <c r="Q201" s="381"/>
      <c r="R201" s="381"/>
      <c r="S201" s="381"/>
      <c r="T201" s="381"/>
      <c r="U201" s="381"/>
      <c r="V201" s="381"/>
      <c r="W201" s="381"/>
      <c r="X201" s="381"/>
      <c r="Y201" s="381"/>
      <c r="Z201" s="381"/>
      <c r="AA201" s="381"/>
      <c r="AB201" s="381"/>
      <c r="AC201" s="381"/>
      <c r="AD201" s="381"/>
      <c r="AE201" s="381"/>
      <c r="AF201" s="381"/>
      <c r="AG201" s="381"/>
      <c r="AH201" s="381"/>
      <c r="AI201" s="381"/>
      <c r="AJ201" s="381"/>
      <c r="AK201" s="381"/>
      <c r="AL201" s="381"/>
      <c r="AM201" s="381"/>
      <c r="AN201" s="381"/>
      <c r="AO201" s="381"/>
      <c r="AP201" s="381"/>
      <c r="AQ201" s="381"/>
      <c r="AR201" s="381"/>
      <c r="AS201" s="381"/>
      <c r="AT201" s="381"/>
      <c r="AU201" s="381"/>
      <c r="AV201" s="381"/>
      <c r="AW201" s="381"/>
      <c r="AX201" s="381"/>
      <c r="AY201" s="381"/>
      <c r="AZ201" s="381"/>
      <c r="BA201" s="381"/>
      <c r="BB201" s="381"/>
      <c r="BC201" s="381"/>
      <c r="BD201" s="381"/>
      <c r="BE201" s="381"/>
      <c r="BF201" s="381"/>
      <c r="BG201" s="381"/>
      <c r="BH201" s="381"/>
      <c r="BI201" s="381"/>
      <c r="BJ201" s="381"/>
      <c r="BK201" s="381"/>
      <c r="BL201" s="381"/>
      <c r="BM201" s="381"/>
      <c r="BN201" s="381"/>
      <c r="BO201" s="381"/>
      <c r="BP201" s="381"/>
      <c r="BQ201" s="381"/>
      <c r="BR201" s="381"/>
      <c r="BS201" s="381"/>
      <c r="BT201" s="381"/>
      <c r="BU201" s="381"/>
      <c r="BV201" s="381"/>
      <c r="BW201" s="381"/>
      <c r="BX201" s="381"/>
      <c r="BY201" s="381"/>
      <c r="BZ201" s="381"/>
      <c r="CA201" s="381"/>
      <c r="CB201" s="381"/>
      <c r="CC201" s="381"/>
      <c r="CD201" s="381"/>
      <c r="CE201" s="381"/>
      <c r="CF201" s="381"/>
      <c r="CG201" s="381"/>
      <c r="CH201" s="381"/>
      <c r="CI201" s="381"/>
      <c r="CJ201" s="381"/>
      <c r="CK201" s="381"/>
      <c r="CL201" s="381"/>
      <c r="CM201" s="381"/>
      <c r="CN201" s="381"/>
      <c r="CO201" s="381"/>
      <c r="CP201" s="381"/>
      <c r="CQ201" s="381"/>
      <c r="CR201" s="381"/>
      <c r="CS201" s="381"/>
      <c r="CT201" s="381"/>
      <c r="CU201" s="381"/>
      <c r="CV201" s="381"/>
      <c r="CW201" s="381"/>
      <c r="CX201" s="381"/>
      <c r="CY201" s="381"/>
      <c r="CZ201" s="381"/>
      <c r="DA201" s="381"/>
      <c r="DB201" s="381"/>
      <c r="DC201" s="381"/>
      <c r="DD201" s="381"/>
      <c r="DE201" s="381"/>
      <c r="DF201" s="381"/>
      <c r="DG201" s="381"/>
      <c r="DH201" s="381"/>
      <c r="DI201" s="381"/>
      <c r="DJ201" s="381"/>
      <c r="DK201" s="381"/>
      <c r="DL201" s="381"/>
      <c r="DM201" s="381"/>
      <c r="DN201" s="381"/>
      <c r="DO201" s="381"/>
      <c r="DP201" s="381"/>
      <c r="DQ201" s="381"/>
      <c r="DR201" s="381"/>
      <c r="DS201" s="381"/>
      <c r="DT201" s="381"/>
      <c r="DU201" s="381"/>
      <c r="DV201" s="381"/>
      <c r="DW201" s="381"/>
      <c r="DX201" s="381"/>
      <c r="DY201" s="381"/>
      <c r="DZ201" s="381"/>
      <c r="EA201" s="381"/>
      <c r="EB201" s="381"/>
      <c r="EC201" s="381"/>
      <c r="ED201" s="381"/>
      <c r="EE201" s="381"/>
      <c r="EF201" s="381"/>
      <c r="EG201" s="381"/>
      <c r="EH201" s="381"/>
      <c r="EI201" s="381"/>
      <c r="EJ201" s="381"/>
      <c r="EK201" s="381"/>
      <c r="EL201" s="381"/>
      <c r="EM201" s="381"/>
      <c r="EN201" s="381"/>
      <c r="EO201" s="381"/>
      <c r="EP201" s="381"/>
      <c r="EQ201" s="381"/>
      <c r="ER201" s="381"/>
      <c r="ES201" s="381"/>
      <c r="ET201" s="381"/>
      <c r="EU201" s="381"/>
      <c r="EV201" s="381"/>
      <c r="EW201" s="381"/>
      <c r="EX201" s="381"/>
      <c r="EY201" s="381"/>
      <c r="EZ201" s="381"/>
      <c r="FA201" s="381"/>
      <c r="FB201" s="381"/>
      <c r="FC201" s="381"/>
      <c r="FD201" s="381"/>
      <c r="FE201" s="381"/>
      <c r="FF201" s="381"/>
      <c r="FG201" s="381"/>
      <c r="FH201" s="381"/>
      <c r="FI201" s="381"/>
      <c r="FJ201" s="381"/>
      <c r="FK201" s="381"/>
      <c r="FL201" s="381"/>
      <c r="FM201" s="381"/>
      <c r="FN201" s="381"/>
      <c r="FO201" s="381"/>
      <c r="FP201" s="381"/>
      <c r="FQ201" s="381"/>
      <c r="FR201" s="381"/>
      <c r="FS201" s="381"/>
      <c r="FT201" s="381"/>
      <c r="FU201" s="381"/>
      <c r="FV201" s="381"/>
      <c r="FW201" s="381"/>
      <c r="FX201" s="381"/>
      <c r="FY201" s="381"/>
      <c r="FZ201" s="381"/>
      <c r="GA201" s="381"/>
      <c r="GB201" s="381"/>
      <c r="GC201" s="381"/>
      <c r="GD201" s="381"/>
      <c r="GE201" s="381"/>
      <c r="GF201" s="381"/>
      <c r="GG201" s="381"/>
      <c r="GH201" s="381"/>
      <c r="GI201" s="381"/>
      <c r="GJ201" s="381"/>
      <c r="GK201" s="381"/>
      <c r="GL201" s="381"/>
      <c r="GM201" s="381"/>
      <c r="GN201" s="381"/>
      <c r="GO201" s="381"/>
      <c r="GP201" s="381"/>
      <c r="GQ201" s="381"/>
      <c r="GR201" s="381"/>
      <c r="GS201" s="381"/>
      <c r="GT201" s="381"/>
      <c r="GU201" s="381"/>
      <c r="GV201" s="381"/>
      <c r="GW201" s="381"/>
      <c r="GX201" s="381"/>
      <c r="GY201" s="381"/>
      <c r="GZ201" s="381"/>
      <c r="HA201" s="381"/>
      <c r="HB201" s="381"/>
      <c r="HC201" s="381"/>
      <c r="HD201" s="381"/>
      <c r="HE201" s="381"/>
      <c r="HF201" s="381"/>
      <c r="HG201" s="381"/>
      <c r="HH201" s="381"/>
      <c r="HI201" s="381"/>
      <c r="HJ201" s="381"/>
      <c r="HK201" s="381"/>
      <c r="HL201" s="381"/>
      <c r="HM201" s="381"/>
      <c r="HN201" s="381"/>
      <c r="HO201" s="381"/>
      <c r="HP201" s="381"/>
      <c r="HQ201" s="381"/>
      <c r="HR201" s="381"/>
      <c r="HS201" s="381"/>
      <c r="HT201" s="381"/>
      <c r="HU201" s="381"/>
      <c r="HV201" s="381"/>
      <c r="HW201" s="381"/>
      <c r="HX201" s="381"/>
      <c r="HY201" s="381"/>
      <c r="HZ201" s="381"/>
      <c r="IA201" s="381"/>
      <c r="IB201" s="381"/>
      <c r="IC201" s="381"/>
      <c r="ID201" s="381"/>
      <c r="IE201" s="381"/>
      <c r="IF201" s="381"/>
      <c r="IG201" s="381"/>
      <c r="IH201" s="381"/>
      <c r="II201" s="381"/>
      <c r="IJ201" s="381"/>
      <c r="IK201" s="381"/>
      <c r="IL201" s="381"/>
      <c r="IM201" s="381"/>
      <c r="IN201" s="381"/>
      <c r="IO201" s="381"/>
      <c r="IP201" s="381"/>
      <c r="IQ201" s="381"/>
      <c r="IR201" s="381"/>
      <c r="IS201" s="381"/>
      <c r="IT201" s="381"/>
      <c r="IU201" s="381"/>
      <c r="IV201" s="381"/>
      <c r="IW201" s="381"/>
      <c r="IX201" s="381"/>
      <c r="IY201" s="381"/>
      <c r="IZ201" s="381"/>
      <c r="JA201" s="381"/>
      <c r="JB201" s="381"/>
      <c r="JC201" s="381"/>
      <c r="JD201" s="381"/>
      <c r="JE201" s="381"/>
      <c r="JF201" s="381"/>
      <c r="JG201" s="381"/>
      <c r="JH201" s="381"/>
      <c r="JI201" s="381"/>
      <c r="JJ201" s="381"/>
      <c r="JK201" s="381"/>
      <c r="JL201" s="380"/>
      <c r="JM201" s="380"/>
      <c r="JN201" s="380"/>
      <c r="JO201" s="380"/>
      <c r="JP201" s="380"/>
      <c r="JQ201" s="380"/>
      <c r="JR201" s="380"/>
      <c r="JS201" s="380"/>
      <c r="JT201" s="380"/>
      <c r="JU201" s="380"/>
      <c r="JV201" s="380"/>
      <c r="JW201" s="380"/>
      <c r="JX201" s="380"/>
      <c r="JY201" s="380"/>
      <c r="JZ201" s="380"/>
      <c r="KA201" s="380"/>
      <c r="KB201" s="380"/>
      <c r="KC201" s="380"/>
      <c r="KD201" s="380"/>
      <c r="KE201" s="380"/>
      <c r="KF201" s="380"/>
      <c r="KG201" s="380"/>
    </row>
    <row r="202" spans="2:293">
      <c r="B202" s="381"/>
      <c r="C202" s="381"/>
      <c r="D202" s="381"/>
      <c r="E202" s="381"/>
      <c r="F202" s="381"/>
      <c r="G202" s="381"/>
      <c r="H202" s="381"/>
      <c r="I202" s="381"/>
      <c r="J202" s="381"/>
      <c r="K202" s="381"/>
      <c r="L202" s="381"/>
      <c r="M202" s="381"/>
      <c r="N202" s="381"/>
      <c r="O202" s="381"/>
      <c r="P202" s="381"/>
      <c r="Q202" s="381"/>
      <c r="R202" s="381"/>
      <c r="S202" s="381"/>
      <c r="T202" s="381"/>
      <c r="U202" s="381"/>
      <c r="V202" s="381"/>
      <c r="W202" s="381"/>
      <c r="X202" s="381"/>
      <c r="Y202" s="381"/>
      <c r="Z202" s="381"/>
      <c r="AA202" s="381"/>
      <c r="AB202" s="381"/>
      <c r="AC202" s="381"/>
      <c r="AD202" s="381"/>
      <c r="AE202" s="381"/>
      <c r="AF202" s="381"/>
      <c r="AG202" s="381"/>
      <c r="AH202" s="381"/>
      <c r="AI202" s="381"/>
      <c r="AJ202" s="381"/>
      <c r="AK202" s="381"/>
      <c r="AL202" s="381"/>
      <c r="AM202" s="381"/>
      <c r="AN202" s="381"/>
      <c r="AO202" s="381"/>
      <c r="AP202" s="381"/>
      <c r="AQ202" s="381"/>
      <c r="AR202" s="381"/>
      <c r="AS202" s="381"/>
      <c r="AT202" s="381"/>
      <c r="AU202" s="381"/>
      <c r="AV202" s="381"/>
      <c r="AW202" s="381"/>
      <c r="AX202" s="381"/>
      <c r="AY202" s="381"/>
      <c r="AZ202" s="381"/>
      <c r="BA202" s="381"/>
      <c r="BB202" s="381"/>
      <c r="BC202" s="381"/>
      <c r="BD202" s="381"/>
      <c r="BE202" s="381"/>
      <c r="BF202" s="381"/>
      <c r="BG202" s="381"/>
      <c r="BH202" s="381"/>
      <c r="BI202" s="381"/>
      <c r="BJ202" s="381"/>
      <c r="BK202" s="381"/>
      <c r="BL202" s="381"/>
      <c r="BM202" s="381"/>
      <c r="BN202" s="381"/>
      <c r="BO202" s="381"/>
      <c r="BP202" s="381"/>
      <c r="BQ202" s="381"/>
      <c r="BR202" s="381"/>
      <c r="BS202" s="381"/>
      <c r="BT202" s="381"/>
      <c r="BU202" s="381"/>
      <c r="BV202" s="381"/>
      <c r="BW202" s="381"/>
      <c r="BX202" s="381"/>
      <c r="BY202" s="381"/>
      <c r="BZ202" s="381"/>
      <c r="CA202" s="381"/>
      <c r="CB202" s="381"/>
      <c r="CC202" s="381"/>
      <c r="CD202" s="381"/>
      <c r="CE202" s="381"/>
      <c r="CF202" s="381"/>
      <c r="CG202" s="381"/>
      <c r="CH202" s="381"/>
      <c r="CI202" s="381"/>
      <c r="CJ202" s="381"/>
      <c r="CK202" s="381"/>
      <c r="CL202" s="381"/>
      <c r="CM202" s="381"/>
      <c r="CN202" s="381"/>
      <c r="CO202" s="381"/>
      <c r="CP202" s="381"/>
      <c r="CQ202" s="381"/>
      <c r="CR202" s="381"/>
      <c r="CS202" s="381"/>
      <c r="CT202" s="381"/>
      <c r="CU202" s="381"/>
      <c r="CV202" s="381"/>
      <c r="CW202" s="381"/>
      <c r="CX202" s="381"/>
      <c r="CY202" s="381"/>
      <c r="CZ202" s="381"/>
      <c r="DA202" s="381"/>
      <c r="DB202" s="381"/>
      <c r="DC202" s="381"/>
      <c r="DD202" s="381"/>
      <c r="DE202" s="381"/>
      <c r="DF202" s="381"/>
      <c r="DG202" s="381"/>
      <c r="DH202" s="381"/>
      <c r="DI202" s="381"/>
      <c r="DJ202" s="381"/>
      <c r="DK202" s="381"/>
      <c r="DL202" s="381"/>
      <c r="DM202" s="381"/>
      <c r="DN202" s="381"/>
      <c r="DO202" s="381"/>
      <c r="DP202" s="381"/>
      <c r="DQ202" s="381"/>
      <c r="DR202" s="381"/>
      <c r="DS202" s="381"/>
      <c r="DT202" s="381"/>
      <c r="DU202" s="381"/>
      <c r="DV202" s="381"/>
      <c r="DW202" s="381"/>
      <c r="DX202" s="381"/>
      <c r="DY202" s="381"/>
      <c r="DZ202" s="381"/>
      <c r="EA202" s="381"/>
      <c r="EB202" s="381"/>
      <c r="EC202" s="381"/>
      <c r="ED202" s="381"/>
      <c r="EE202" s="381"/>
      <c r="EF202" s="381"/>
      <c r="EG202" s="381"/>
      <c r="EH202" s="381"/>
      <c r="EI202" s="381"/>
      <c r="EJ202" s="381"/>
      <c r="EK202" s="381"/>
      <c r="EL202" s="381"/>
      <c r="EM202" s="381"/>
      <c r="EN202" s="381"/>
      <c r="EO202" s="381"/>
      <c r="EP202" s="381"/>
      <c r="EQ202" s="381"/>
      <c r="ER202" s="381"/>
      <c r="ES202" s="381"/>
      <c r="ET202" s="381"/>
      <c r="EU202" s="381"/>
      <c r="EV202" s="381"/>
      <c r="EW202" s="381"/>
      <c r="EX202" s="381"/>
      <c r="EY202" s="381"/>
      <c r="EZ202" s="381"/>
      <c r="FA202" s="381"/>
      <c r="FB202" s="381"/>
      <c r="FC202" s="381"/>
      <c r="FD202" s="381"/>
      <c r="FE202" s="381"/>
      <c r="FF202" s="381"/>
      <c r="FG202" s="381"/>
      <c r="FH202" s="381"/>
      <c r="FI202" s="381"/>
      <c r="FJ202" s="381"/>
      <c r="FK202" s="381"/>
      <c r="FL202" s="381"/>
      <c r="FM202" s="381"/>
      <c r="FN202" s="381"/>
      <c r="FO202" s="381"/>
      <c r="FP202" s="381"/>
      <c r="FQ202" s="381"/>
      <c r="FR202" s="381"/>
      <c r="FS202" s="381"/>
      <c r="FT202" s="381"/>
      <c r="FU202" s="381"/>
      <c r="FV202" s="381"/>
      <c r="FW202" s="381"/>
      <c r="FX202" s="381"/>
      <c r="FY202" s="381"/>
      <c r="FZ202" s="381"/>
      <c r="GA202" s="381"/>
      <c r="GB202" s="381"/>
      <c r="GC202" s="381"/>
      <c r="GD202" s="381"/>
      <c r="GE202" s="381"/>
      <c r="GF202" s="381"/>
      <c r="GG202" s="381"/>
      <c r="GH202" s="381"/>
      <c r="GI202" s="381"/>
      <c r="GJ202" s="381"/>
      <c r="GK202" s="381"/>
      <c r="GL202" s="381"/>
      <c r="GM202" s="381"/>
      <c r="GN202" s="381"/>
      <c r="GO202" s="381"/>
      <c r="GP202" s="381"/>
      <c r="GQ202" s="381"/>
      <c r="GR202" s="381"/>
      <c r="GS202" s="381"/>
      <c r="GT202" s="381"/>
      <c r="GU202" s="381"/>
      <c r="GV202" s="381"/>
      <c r="GW202" s="381"/>
      <c r="GX202" s="381"/>
      <c r="GY202" s="381"/>
      <c r="GZ202" s="381"/>
      <c r="HA202" s="381"/>
      <c r="HB202" s="381"/>
      <c r="HC202" s="381"/>
      <c r="HD202" s="381"/>
      <c r="HE202" s="381"/>
      <c r="HF202" s="381"/>
      <c r="HG202" s="381"/>
      <c r="HH202" s="381"/>
      <c r="HI202" s="381"/>
      <c r="HJ202" s="381"/>
      <c r="HK202" s="381"/>
      <c r="HL202" s="381"/>
      <c r="HM202" s="381"/>
      <c r="HN202" s="381"/>
      <c r="HO202" s="381"/>
      <c r="HP202" s="381"/>
      <c r="HQ202" s="381"/>
      <c r="HR202" s="381"/>
      <c r="HS202" s="381"/>
      <c r="HT202" s="381"/>
      <c r="HU202" s="381"/>
      <c r="HV202" s="381"/>
      <c r="HW202" s="381"/>
      <c r="HX202" s="381"/>
      <c r="HY202" s="381"/>
      <c r="HZ202" s="381"/>
      <c r="IA202" s="381"/>
      <c r="IB202" s="381"/>
      <c r="IC202" s="381"/>
      <c r="ID202" s="381"/>
      <c r="IE202" s="381"/>
      <c r="IF202" s="381"/>
      <c r="IG202" s="381"/>
      <c r="IH202" s="381"/>
      <c r="II202" s="381"/>
      <c r="IJ202" s="381"/>
      <c r="IK202" s="381"/>
      <c r="IL202" s="381"/>
      <c r="IM202" s="381"/>
      <c r="IN202" s="381"/>
      <c r="IO202" s="381"/>
      <c r="IP202" s="381"/>
      <c r="IQ202" s="381"/>
      <c r="IR202" s="381"/>
      <c r="IS202" s="381"/>
      <c r="IT202" s="381"/>
      <c r="IU202" s="381"/>
      <c r="IV202" s="381"/>
      <c r="IW202" s="381"/>
      <c r="IX202" s="381"/>
      <c r="IY202" s="381"/>
      <c r="IZ202" s="381"/>
      <c r="JA202" s="381"/>
      <c r="JB202" s="381"/>
      <c r="JC202" s="381"/>
      <c r="JD202" s="381"/>
      <c r="JE202" s="381"/>
      <c r="JF202" s="381"/>
      <c r="JG202" s="381"/>
      <c r="JH202" s="381"/>
      <c r="JI202" s="381"/>
      <c r="JJ202" s="381"/>
      <c r="JK202" s="381"/>
      <c r="JL202" s="380"/>
      <c r="JM202" s="380"/>
      <c r="JN202" s="380"/>
      <c r="JO202" s="380"/>
      <c r="JP202" s="380"/>
      <c r="JQ202" s="380"/>
      <c r="JR202" s="380"/>
      <c r="JS202" s="380"/>
      <c r="JT202" s="380"/>
      <c r="JU202" s="380"/>
      <c r="JV202" s="380"/>
      <c r="JW202" s="380"/>
      <c r="JX202" s="380"/>
      <c r="JY202" s="380"/>
      <c r="JZ202" s="380"/>
      <c r="KA202" s="380"/>
      <c r="KB202" s="380"/>
      <c r="KC202" s="380"/>
      <c r="KD202" s="380"/>
      <c r="KE202" s="380"/>
      <c r="KF202" s="380"/>
      <c r="KG202" s="380"/>
    </row>
    <row r="203" spans="2:293">
      <c r="B203" s="381"/>
      <c r="C203" s="381"/>
      <c r="D203" s="381"/>
      <c r="E203" s="381"/>
      <c r="F203" s="381"/>
      <c r="G203" s="381"/>
      <c r="H203" s="381"/>
      <c r="I203" s="381"/>
      <c r="J203" s="381"/>
      <c r="K203" s="381"/>
      <c r="L203" s="381"/>
      <c r="M203" s="381"/>
      <c r="N203" s="381"/>
      <c r="O203" s="381"/>
      <c r="P203" s="381"/>
      <c r="Q203" s="381"/>
      <c r="R203" s="381"/>
      <c r="S203" s="381"/>
      <c r="T203" s="381"/>
      <c r="U203" s="381"/>
      <c r="V203" s="381"/>
      <c r="W203" s="381"/>
      <c r="X203" s="381"/>
      <c r="Y203" s="381"/>
      <c r="Z203" s="381"/>
      <c r="AA203" s="381"/>
      <c r="AB203" s="381"/>
      <c r="AC203" s="381"/>
      <c r="AD203" s="381"/>
      <c r="AE203" s="381"/>
      <c r="AF203" s="381"/>
      <c r="AG203" s="381"/>
      <c r="AH203" s="381"/>
      <c r="AI203" s="381"/>
      <c r="AJ203" s="381"/>
      <c r="AK203" s="381"/>
      <c r="AL203" s="381"/>
      <c r="AM203" s="381"/>
      <c r="AN203" s="381"/>
      <c r="AO203" s="381"/>
      <c r="AP203" s="381"/>
      <c r="AQ203" s="381"/>
      <c r="AR203" s="381"/>
      <c r="AS203" s="381"/>
      <c r="AT203" s="381"/>
      <c r="AU203" s="381"/>
      <c r="AV203" s="381"/>
      <c r="AW203" s="381"/>
      <c r="AX203" s="381"/>
      <c r="AY203" s="381"/>
      <c r="AZ203" s="381"/>
      <c r="BA203" s="381"/>
      <c r="BB203" s="381"/>
      <c r="BC203" s="381"/>
      <c r="BD203" s="381"/>
      <c r="BE203" s="381"/>
      <c r="BF203" s="381"/>
      <c r="BG203" s="381"/>
      <c r="BH203" s="381"/>
      <c r="BI203" s="381"/>
      <c r="BJ203" s="381"/>
      <c r="BK203" s="381"/>
      <c r="BL203" s="381"/>
      <c r="BM203" s="381"/>
      <c r="BN203" s="381"/>
      <c r="BO203" s="381"/>
      <c r="BP203" s="381"/>
      <c r="BQ203" s="381"/>
      <c r="BR203" s="381"/>
      <c r="BS203" s="381"/>
      <c r="BT203" s="381"/>
      <c r="BU203" s="381"/>
      <c r="BV203" s="381"/>
      <c r="BW203" s="381"/>
      <c r="BX203" s="381"/>
      <c r="BY203" s="381"/>
      <c r="BZ203" s="381"/>
      <c r="CA203" s="381"/>
      <c r="CB203" s="381"/>
      <c r="CC203" s="381"/>
      <c r="CD203" s="381"/>
      <c r="CE203" s="381"/>
      <c r="CF203" s="381"/>
      <c r="CG203" s="381"/>
      <c r="CH203" s="381"/>
      <c r="CI203" s="381"/>
      <c r="CJ203" s="381"/>
      <c r="CK203" s="381"/>
      <c r="CL203" s="381"/>
      <c r="CM203" s="381"/>
      <c r="CN203" s="381"/>
      <c r="CO203" s="381"/>
      <c r="CP203" s="381"/>
      <c r="CQ203" s="381"/>
      <c r="CR203" s="381"/>
      <c r="CS203" s="381"/>
      <c r="CT203" s="381"/>
      <c r="CU203" s="381"/>
      <c r="CV203" s="381"/>
      <c r="CW203" s="381"/>
      <c r="CX203" s="381"/>
      <c r="CY203" s="381"/>
      <c r="CZ203" s="381"/>
      <c r="DA203" s="381"/>
      <c r="DB203" s="381"/>
      <c r="DC203" s="381"/>
      <c r="DD203" s="381"/>
      <c r="DE203" s="381"/>
      <c r="DF203" s="381"/>
      <c r="DG203" s="381"/>
      <c r="DH203" s="381"/>
      <c r="DI203" s="381"/>
      <c r="DJ203" s="381"/>
      <c r="DK203" s="381"/>
      <c r="DL203" s="381"/>
      <c r="DM203" s="381"/>
      <c r="DN203" s="381"/>
      <c r="DO203" s="381"/>
      <c r="DP203" s="381"/>
      <c r="DQ203" s="381"/>
      <c r="DR203" s="381"/>
      <c r="DS203" s="381"/>
      <c r="DT203" s="381"/>
      <c r="DU203" s="381"/>
      <c r="DV203" s="381"/>
      <c r="DW203" s="381"/>
      <c r="DX203" s="381"/>
      <c r="DY203" s="381"/>
      <c r="DZ203" s="381"/>
      <c r="EA203" s="381"/>
      <c r="EB203" s="381"/>
      <c r="EC203" s="381"/>
      <c r="ED203" s="381"/>
      <c r="EE203" s="381"/>
      <c r="EF203" s="381"/>
      <c r="EG203" s="381"/>
      <c r="EH203" s="381"/>
      <c r="EI203" s="381"/>
      <c r="EJ203" s="381"/>
      <c r="EK203" s="381"/>
      <c r="EL203" s="381"/>
      <c r="EM203" s="381"/>
      <c r="EN203" s="381"/>
      <c r="EO203" s="381"/>
      <c r="EP203" s="381"/>
      <c r="EQ203" s="381"/>
      <c r="ER203" s="381"/>
      <c r="ES203" s="381"/>
      <c r="ET203" s="381"/>
      <c r="EU203" s="381"/>
      <c r="EV203" s="381"/>
      <c r="EW203" s="381"/>
      <c r="EX203" s="381"/>
      <c r="EY203" s="381"/>
      <c r="EZ203" s="381"/>
      <c r="FA203" s="381"/>
      <c r="FB203" s="381"/>
      <c r="FC203" s="381"/>
      <c r="FD203" s="381"/>
      <c r="FE203" s="381"/>
      <c r="FF203" s="381"/>
      <c r="FG203" s="381"/>
      <c r="FH203" s="381"/>
      <c r="FI203" s="381"/>
      <c r="FJ203" s="381"/>
      <c r="FK203" s="381"/>
      <c r="FL203" s="381"/>
      <c r="FM203" s="381"/>
      <c r="FN203" s="381"/>
      <c r="FO203" s="381"/>
      <c r="FP203" s="381"/>
      <c r="FQ203" s="381"/>
      <c r="FR203" s="381"/>
      <c r="FS203" s="381"/>
      <c r="FT203" s="381"/>
      <c r="FU203" s="381"/>
      <c r="FV203" s="381"/>
      <c r="FW203" s="381"/>
      <c r="FX203" s="381"/>
      <c r="FY203" s="381"/>
      <c r="FZ203" s="381"/>
      <c r="GA203" s="381"/>
      <c r="GB203" s="381"/>
      <c r="GC203" s="381"/>
      <c r="GD203" s="381"/>
      <c r="GE203" s="381"/>
      <c r="GF203" s="381"/>
      <c r="GG203" s="381"/>
      <c r="GH203" s="381"/>
      <c r="GI203" s="381"/>
      <c r="GJ203" s="381"/>
      <c r="GK203" s="381"/>
      <c r="GL203" s="381"/>
      <c r="GM203" s="381"/>
      <c r="GN203" s="381"/>
      <c r="GO203" s="381"/>
      <c r="GP203" s="381"/>
      <c r="GQ203" s="381"/>
      <c r="GR203" s="381"/>
      <c r="GS203" s="381"/>
      <c r="GT203" s="381"/>
      <c r="GU203" s="381"/>
      <c r="GV203" s="381"/>
      <c r="GW203" s="381"/>
      <c r="GX203" s="381"/>
      <c r="GY203" s="381"/>
      <c r="GZ203" s="381"/>
      <c r="HA203" s="381"/>
      <c r="HB203" s="381"/>
      <c r="HC203" s="381"/>
      <c r="HD203" s="381"/>
      <c r="HE203" s="381"/>
      <c r="HF203" s="381"/>
      <c r="HG203" s="381"/>
      <c r="HH203" s="381"/>
      <c r="HI203" s="381"/>
      <c r="HJ203" s="381"/>
      <c r="HK203" s="381"/>
      <c r="HL203" s="381"/>
      <c r="HM203" s="381"/>
      <c r="HN203" s="381"/>
      <c r="HO203" s="381"/>
      <c r="HP203" s="381"/>
      <c r="HQ203" s="381"/>
      <c r="HR203" s="381"/>
      <c r="HS203" s="381"/>
      <c r="HT203" s="381"/>
      <c r="HU203" s="381"/>
      <c r="HV203" s="381"/>
      <c r="HW203" s="381"/>
      <c r="HX203" s="381"/>
      <c r="HY203" s="381"/>
      <c r="HZ203" s="381"/>
      <c r="IA203" s="381"/>
      <c r="IB203" s="381"/>
      <c r="IC203" s="381"/>
      <c r="ID203" s="381"/>
      <c r="IE203" s="381"/>
      <c r="IF203" s="381"/>
      <c r="IG203" s="381"/>
      <c r="IH203" s="381"/>
      <c r="II203" s="381"/>
      <c r="IJ203" s="381"/>
      <c r="IK203" s="381"/>
      <c r="IL203" s="381"/>
      <c r="IM203" s="381"/>
      <c r="IN203" s="381"/>
      <c r="IO203" s="381"/>
      <c r="IP203" s="381"/>
      <c r="IQ203" s="381"/>
      <c r="IR203" s="381"/>
      <c r="IS203" s="381"/>
      <c r="IT203" s="381"/>
      <c r="IU203" s="381"/>
      <c r="IV203" s="381"/>
      <c r="IW203" s="381"/>
      <c r="IX203" s="381"/>
      <c r="IY203" s="381"/>
      <c r="IZ203" s="381"/>
      <c r="JA203" s="381"/>
      <c r="JB203" s="381"/>
      <c r="JC203" s="381"/>
      <c r="JD203" s="381"/>
      <c r="JE203" s="381"/>
      <c r="JF203" s="381"/>
      <c r="JG203" s="381"/>
      <c r="JH203" s="381"/>
      <c r="JI203" s="381"/>
      <c r="JJ203" s="381"/>
      <c r="JK203" s="381"/>
      <c r="JL203" s="380"/>
      <c r="JM203" s="380"/>
      <c r="JN203" s="380"/>
      <c r="JO203" s="380"/>
      <c r="JP203" s="380"/>
      <c r="JQ203" s="380"/>
      <c r="JR203" s="380"/>
      <c r="JS203" s="380"/>
      <c r="JT203" s="380"/>
      <c r="JU203" s="380"/>
      <c r="JV203" s="380"/>
      <c r="JW203" s="380"/>
      <c r="JX203" s="380"/>
      <c r="JY203" s="380"/>
      <c r="JZ203" s="380"/>
      <c r="KA203" s="380"/>
      <c r="KB203" s="380"/>
      <c r="KC203" s="380"/>
      <c r="KD203" s="380"/>
      <c r="KE203" s="380"/>
      <c r="KF203" s="380"/>
      <c r="KG203" s="380"/>
    </row>
    <row r="204" spans="2:293">
      <c r="B204" s="381"/>
      <c r="C204" s="381"/>
      <c r="D204" s="381"/>
      <c r="E204" s="381"/>
      <c r="F204" s="381"/>
      <c r="G204" s="381"/>
      <c r="H204" s="381"/>
      <c r="I204" s="381"/>
      <c r="J204" s="381"/>
      <c r="K204" s="381"/>
      <c r="L204" s="381"/>
      <c r="M204" s="381"/>
      <c r="N204" s="381"/>
      <c r="O204" s="381"/>
      <c r="P204" s="381"/>
      <c r="Q204" s="381"/>
      <c r="R204" s="381"/>
      <c r="S204" s="381"/>
      <c r="T204" s="381"/>
      <c r="U204" s="381"/>
      <c r="V204" s="381"/>
      <c r="W204" s="381"/>
      <c r="X204" s="381"/>
      <c r="Y204" s="381"/>
      <c r="Z204" s="381"/>
      <c r="AA204" s="381"/>
      <c r="AB204" s="381"/>
      <c r="AC204" s="381"/>
      <c r="AD204" s="381"/>
      <c r="AE204" s="381"/>
      <c r="AF204" s="381"/>
      <c r="AG204" s="381"/>
      <c r="AH204" s="381"/>
      <c r="AI204" s="381"/>
      <c r="AJ204" s="381"/>
      <c r="AK204" s="381"/>
      <c r="AL204" s="381"/>
      <c r="AM204" s="381"/>
      <c r="AN204" s="381"/>
      <c r="AO204" s="381"/>
      <c r="AP204" s="381"/>
      <c r="AQ204" s="381"/>
      <c r="AR204" s="381"/>
      <c r="AS204" s="381"/>
      <c r="AT204" s="381"/>
      <c r="AU204" s="381"/>
      <c r="AV204" s="381"/>
      <c r="AW204" s="381"/>
      <c r="AX204" s="381"/>
      <c r="AY204" s="381"/>
      <c r="AZ204" s="381"/>
      <c r="BA204" s="381"/>
      <c r="BB204" s="381"/>
      <c r="BC204" s="381"/>
      <c r="BD204" s="381"/>
      <c r="BE204" s="381"/>
      <c r="BF204" s="381"/>
      <c r="BG204" s="381"/>
      <c r="BH204" s="381"/>
      <c r="BI204" s="381"/>
      <c r="BJ204" s="381"/>
      <c r="BK204" s="381"/>
      <c r="BL204" s="381"/>
      <c r="BM204" s="381"/>
      <c r="BN204" s="381"/>
      <c r="BO204" s="381"/>
      <c r="BP204" s="381"/>
      <c r="BQ204" s="381"/>
      <c r="BR204" s="381"/>
      <c r="BS204" s="381"/>
      <c r="BT204" s="381"/>
      <c r="BU204" s="381"/>
      <c r="BV204" s="381"/>
      <c r="BW204" s="381"/>
      <c r="BX204" s="381"/>
      <c r="BY204" s="381"/>
      <c r="BZ204" s="381"/>
      <c r="CA204" s="381"/>
      <c r="CB204" s="381"/>
      <c r="CC204" s="381"/>
      <c r="CD204" s="381"/>
      <c r="CE204" s="381"/>
      <c r="CF204" s="381"/>
      <c r="CG204" s="381"/>
      <c r="CH204" s="381"/>
      <c r="CI204" s="381"/>
      <c r="CJ204" s="381"/>
      <c r="CK204" s="381"/>
      <c r="CL204" s="381"/>
      <c r="CM204" s="381"/>
      <c r="CN204" s="381"/>
      <c r="CO204" s="381"/>
      <c r="CP204" s="381"/>
      <c r="CQ204" s="381"/>
      <c r="CR204" s="381"/>
      <c r="CS204" s="381"/>
      <c r="CT204" s="381"/>
      <c r="CU204" s="381"/>
      <c r="CV204" s="381"/>
      <c r="CW204" s="381"/>
      <c r="CX204" s="381"/>
      <c r="CY204" s="381"/>
      <c r="CZ204" s="381"/>
      <c r="DA204" s="381"/>
      <c r="DB204" s="381"/>
      <c r="DC204" s="381"/>
      <c r="DD204" s="381"/>
      <c r="DE204" s="381"/>
      <c r="DF204" s="381"/>
      <c r="DG204" s="381"/>
      <c r="DH204" s="381"/>
      <c r="DI204" s="381"/>
      <c r="DJ204" s="381"/>
      <c r="DK204" s="381"/>
      <c r="DL204" s="381"/>
      <c r="DM204" s="381"/>
      <c r="DN204" s="381"/>
      <c r="DO204" s="381"/>
      <c r="DP204" s="381"/>
      <c r="DQ204" s="381"/>
      <c r="DR204" s="381"/>
      <c r="DS204" s="381"/>
      <c r="DT204" s="381"/>
      <c r="DU204" s="381"/>
      <c r="DV204" s="381"/>
      <c r="DW204" s="381"/>
      <c r="DX204" s="381"/>
      <c r="DY204" s="381"/>
      <c r="DZ204" s="381"/>
      <c r="EA204" s="381"/>
      <c r="EB204" s="381"/>
      <c r="EC204" s="381"/>
      <c r="ED204" s="381"/>
      <c r="EE204" s="381"/>
      <c r="EF204" s="381"/>
      <c r="EG204" s="381"/>
      <c r="EH204" s="381"/>
      <c r="EI204" s="381"/>
      <c r="EJ204" s="381"/>
      <c r="EK204" s="381"/>
      <c r="EL204" s="381"/>
      <c r="EM204" s="381"/>
      <c r="EN204" s="381"/>
      <c r="EO204" s="381"/>
      <c r="EP204" s="381"/>
      <c r="EQ204" s="381"/>
      <c r="ER204" s="381"/>
      <c r="ES204" s="381"/>
      <c r="ET204" s="381"/>
      <c r="EU204" s="381"/>
      <c r="EV204" s="381"/>
      <c r="EW204" s="381"/>
      <c r="EX204" s="381"/>
      <c r="EY204" s="381"/>
      <c r="EZ204" s="381"/>
      <c r="FA204" s="381"/>
      <c r="FB204" s="381"/>
      <c r="FC204" s="381"/>
      <c r="FD204" s="381"/>
      <c r="FE204" s="381"/>
      <c r="FF204" s="381"/>
      <c r="FG204" s="381"/>
      <c r="FH204" s="381"/>
      <c r="FI204" s="381"/>
      <c r="FJ204" s="381"/>
      <c r="FK204" s="381"/>
      <c r="FL204" s="381"/>
      <c r="FM204" s="381"/>
      <c r="FN204" s="381"/>
      <c r="FO204" s="381"/>
      <c r="FP204" s="381"/>
      <c r="FQ204" s="381"/>
      <c r="FR204" s="381"/>
      <c r="FS204" s="381"/>
      <c r="FT204" s="381"/>
      <c r="FU204" s="381"/>
      <c r="FV204" s="381"/>
      <c r="FW204" s="381"/>
      <c r="FX204" s="381"/>
      <c r="FY204" s="381"/>
      <c r="FZ204" s="381"/>
      <c r="GA204" s="381"/>
      <c r="GB204" s="381"/>
      <c r="GC204" s="381"/>
      <c r="GD204" s="381"/>
      <c r="GE204" s="381"/>
      <c r="GF204" s="381"/>
      <c r="GG204" s="381"/>
      <c r="GH204" s="381"/>
      <c r="GI204" s="381"/>
      <c r="GJ204" s="381"/>
      <c r="GK204" s="381"/>
      <c r="GL204" s="381"/>
      <c r="GM204" s="381"/>
      <c r="GN204" s="381"/>
      <c r="GO204" s="381"/>
      <c r="GP204" s="381"/>
      <c r="GQ204" s="381"/>
      <c r="GR204" s="381"/>
      <c r="GS204" s="381"/>
      <c r="GT204" s="381"/>
      <c r="GU204" s="381"/>
      <c r="GV204" s="381"/>
      <c r="GW204" s="381"/>
      <c r="GX204" s="381"/>
      <c r="GY204" s="381"/>
      <c r="GZ204" s="381"/>
      <c r="HA204" s="381"/>
      <c r="HB204" s="381"/>
      <c r="HC204" s="381"/>
      <c r="HD204" s="381"/>
      <c r="HE204" s="381"/>
      <c r="HF204" s="381"/>
      <c r="HG204" s="381"/>
      <c r="HH204" s="381"/>
      <c r="HI204" s="381"/>
      <c r="HJ204" s="381"/>
      <c r="HK204" s="381"/>
      <c r="HL204" s="381"/>
      <c r="HM204" s="381"/>
      <c r="HN204" s="381"/>
      <c r="HO204" s="381"/>
      <c r="HP204" s="381"/>
      <c r="HQ204" s="381"/>
      <c r="HR204" s="381"/>
      <c r="HS204" s="381"/>
      <c r="HT204" s="381"/>
      <c r="HU204" s="381"/>
      <c r="HV204" s="381"/>
      <c r="HW204" s="381"/>
      <c r="HX204" s="381"/>
      <c r="HY204" s="381"/>
      <c r="HZ204" s="381"/>
      <c r="IA204" s="381"/>
      <c r="IB204" s="381"/>
      <c r="IC204" s="381"/>
      <c r="ID204" s="381"/>
      <c r="IE204" s="381"/>
      <c r="IF204" s="381"/>
      <c r="IG204" s="381"/>
      <c r="IH204" s="381"/>
      <c r="II204" s="381"/>
      <c r="IJ204" s="381"/>
      <c r="IK204" s="381"/>
      <c r="IL204" s="381"/>
      <c r="IM204" s="381"/>
      <c r="IN204" s="381"/>
      <c r="IO204" s="381"/>
      <c r="IP204" s="381"/>
      <c r="IQ204" s="381"/>
      <c r="IR204" s="381"/>
      <c r="IS204" s="381"/>
      <c r="IT204" s="381"/>
      <c r="IU204" s="381"/>
      <c r="IV204" s="381"/>
      <c r="IW204" s="381"/>
      <c r="IX204" s="381"/>
      <c r="IY204" s="381"/>
      <c r="IZ204" s="381"/>
      <c r="JA204" s="381"/>
      <c r="JB204" s="381"/>
      <c r="JC204" s="381"/>
      <c r="JD204" s="381"/>
      <c r="JE204" s="381"/>
      <c r="JF204" s="381"/>
      <c r="JG204" s="381"/>
      <c r="JH204" s="381"/>
      <c r="JI204" s="381"/>
      <c r="JJ204" s="381"/>
      <c r="JK204" s="381"/>
      <c r="JL204" s="380"/>
      <c r="JM204" s="380"/>
      <c r="JN204" s="380"/>
      <c r="JO204" s="380"/>
      <c r="JP204" s="380"/>
      <c r="JQ204" s="380"/>
      <c r="JR204" s="380"/>
      <c r="JS204" s="380"/>
      <c r="JT204" s="380"/>
      <c r="JU204" s="380"/>
      <c r="JV204" s="380"/>
      <c r="JW204" s="380"/>
      <c r="JX204" s="380"/>
      <c r="JY204" s="380"/>
      <c r="JZ204" s="380"/>
      <c r="KA204" s="380"/>
      <c r="KB204" s="380"/>
      <c r="KC204" s="380"/>
      <c r="KD204" s="380"/>
      <c r="KE204" s="380"/>
      <c r="KF204" s="380"/>
      <c r="KG204" s="380"/>
    </row>
    <row r="205" spans="2:293">
      <c r="B205" s="381"/>
      <c r="C205" s="381"/>
      <c r="D205" s="381"/>
      <c r="E205" s="381"/>
      <c r="F205" s="381"/>
      <c r="G205" s="381"/>
      <c r="H205" s="381"/>
      <c r="I205" s="381"/>
      <c r="J205" s="381"/>
      <c r="K205" s="381"/>
      <c r="L205" s="381"/>
      <c r="M205" s="381"/>
      <c r="N205" s="381"/>
      <c r="O205" s="381"/>
      <c r="P205" s="381"/>
      <c r="Q205" s="381"/>
      <c r="R205" s="381"/>
      <c r="S205" s="381"/>
      <c r="T205" s="381"/>
      <c r="U205" s="381"/>
      <c r="V205" s="381"/>
      <c r="W205" s="381"/>
      <c r="X205" s="381"/>
      <c r="Y205" s="381"/>
      <c r="Z205" s="381"/>
      <c r="AA205" s="381"/>
      <c r="AB205" s="381"/>
      <c r="AC205" s="381"/>
      <c r="AD205" s="381"/>
      <c r="AE205" s="381"/>
      <c r="AF205" s="381"/>
      <c r="AG205" s="381"/>
      <c r="AH205" s="381"/>
      <c r="AI205" s="381"/>
      <c r="AJ205" s="381"/>
      <c r="AK205" s="381"/>
      <c r="AL205" s="381"/>
      <c r="AM205" s="381"/>
      <c r="AN205" s="381"/>
      <c r="AO205" s="381"/>
      <c r="AP205" s="381"/>
      <c r="AQ205" s="381"/>
      <c r="AR205" s="381"/>
      <c r="AS205" s="381"/>
      <c r="AT205" s="381"/>
      <c r="AU205" s="381"/>
      <c r="AV205" s="381"/>
      <c r="AW205" s="381"/>
      <c r="AX205" s="381"/>
      <c r="AY205" s="381"/>
      <c r="AZ205" s="381"/>
      <c r="BA205" s="381"/>
      <c r="BB205" s="381"/>
      <c r="BC205" s="381"/>
      <c r="BD205" s="381"/>
      <c r="BE205" s="381"/>
      <c r="BF205" s="381"/>
      <c r="BG205" s="381"/>
      <c r="BH205" s="381"/>
      <c r="BI205" s="381"/>
      <c r="BJ205" s="381"/>
      <c r="BK205" s="381"/>
      <c r="BL205" s="381"/>
      <c r="BM205" s="381"/>
      <c r="BN205" s="381"/>
      <c r="BO205" s="381"/>
      <c r="BP205" s="381"/>
      <c r="BQ205" s="381"/>
      <c r="BR205" s="381"/>
      <c r="BS205" s="381"/>
      <c r="BT205" s="381"/>
      <c r="BU205" s="381"/>
      <c r="BV205" s="381"/>
      <c r="BW205" s="381"/>
      <c r="BX205" s="381"/>
      <c r="BY205" s="381"/>
      <c r="BZ205" s="381"/>
      <c r="CA205" s="381"/>
      <c r="CB205" s="381"/>
      <c r="CC205" s="381"/>
      <c r="CD205" s="381"/>
      <c r="CE205" s="381"/>
      <c r="CF205" s="381"/>
      <c r="CG205" s="381"/>
      <c r="CH205" s="381"/>
      <c r="CI205" s="381"/>
      <c r="CJ205" s="381"/>
      <c r="CK205" s="381"/>
      <c r="CL205" s="381"/>
      <c r="CM205" s="381"/>
      <c r="CN205" s="381"/>
      <c r="CO205" s="381"/>
      <c r="CP205" s="381"/>
      <c r="CQ205" s="381"/>
      <c r="CR205" s="381"/>
      <c r="CS205" s="381"/>
      <c r="CT205" s="381"/>
      <c r="CU205" s="381"/>
      <c r="CV205" s="381"/>
      <c r="CW205" s="381"/>
      <c r="CX205" s="381"/>
      <c r="CY205" s="381"/>
      <c r="CZ205" s="381"/>
      <c r="DA205" s="381"/>
      <c r="DB205" s="381"/>
      <c r="DC205" s="381"/>
      <c r="DD205" s="381"/>
      <c r="DE205" s="381"/>
      <c r="DF205" s="381"/>
      <c r="DG205" s="381"/>
      <c r="DH205" s="381"/>
      <c r="DI205" s="381"/>
      <c r="DJ205" s="381"/>
      <c r="DK205" s="381"/>
      <c r="DL205" s="381"/>
      <c r="DM205" s="381"/>
      <c r="DN205" s="381"/>
      <c r="DO205" s="381"/>
      <c r="DP205" s="381"/>
      <c r="DQ205" s="381"/>
      <c r="DR205" s="381"/>
      <c r="DS205" s="381"/>
      <c r="DT205" s="381"/>
      <c r="DU205" s="381"/>
      <c r="DV205" s="381"/>
      <c r="DW205" s="381"/>
      <c r="DX205" s="381"/>
      <c r="DY205" s="381"/>
      <c r="DZ205" s="381"/>
      <c r="EA205" s="381"/>
      <c r="EB205" s="381"/>
      <c r="EC205" s="381"/>
      <c r="ED205" s="381"/>
      <c r="EE205" s="381"/>
      <c r="EF205" s="381"/>
      <c r="EG205" s="381"/>
      <c r="EH205" s="381"/>
      <c r="EI205" s="381"/>
      <c r="EJ205" s="381"/>
      <c r="EK205" s="381"/>
      <c r="EL205" s="381"/>
      <c r="EM205" s="381"/>
      <c r="EN205" s="381"/>
      <c r="EO205" s="381"/>
      <c r="EP205" s="381"/>
      <c r="EQ205" s="381"/>
      <c r="ER205" s="381"/>
      <c r="ES205" s="381"/>
      <c r="ET205" s="381"/>
      <c r="EU205" s="381"/>
      <c r="EV205" s="381"/>
      <c r="EW205" s="381"/>
      <c r="EX205" s="381"/>
      <c r="EY205" s="381"/>
      <c r="EZ205" s="381"/>
      <c r="FA205" s="381"/>
      <c r="FB205" s="381"/>
      <c r="FC205" s="381"/>
      <c r="FD205" s="381"/>
      <c r="FE205" s="381"/>
      <c r="FF205" s="381"/>
      <c r="FG205" s="381"/>
      <c r="FH205" s="381"/>
      <c r="FI205" s="381"/>
      <c r="FJ205" s="381"/>
      <c r="FK205" s="381"/>
      <c r="FL205" s="381"/>
      <c r="FM205" s="381"/>
      <c r="FN205" s="381"/>
      <c r="FO205" s="381"/>
      <c r="FP205" s="381"/>
      <c r="FQ205" s="381"/>
      <c r="FR205" s="381"/>
      <c r="FS205" s="381"/>
      <c r="FT205" s="381"/>
      <c r="FU205" s="381"/>
      <c r="FV205" s="381"/>
      <c r="FW205" s="381"/>
      <c r="FX205" s="381"/>
      <c r="FY205" s="381"/>
      <c r="FZ205" s="381"/>
      <c r="GA205" s="381"/>
      <c r="GB205" s="381"/>
      <c r="GC205" s="381"/>
      <c r="GD205" s="381"/>
      <c r="GE205" s="381"/>
      <c r="GF205" s="381"/>
      <c r="GG205" s="381"/>
      <c r="GH205" s="381"/>
      <c r="GI205" s="381"/>
      <c r="GJ205" s="381"/>
      <c r="GK205" s="381"/>
      <c r="GL205" s="381"/>
      <c r="GM205" s="381"/>
      <c r="GN205" s="381"/>
      <c r="GO205" s="381"/>
      <c r="GP205" s="381"/>
      <c r="GQ205" s="381"/>
      <c r="GR205" s="381"/>
      <c r="GS205" s="381"/>
      <c r="GT205" s="381"/>
      <c r="GU205" s="381"/>
      <c r="GV205" s="381"/>
      <c r="GW205" s="381"/>
      <c r="GX205" s="381"/>
      <c r="GY205" s="381"/>
      <c r="GZ205" s="381"/>
      <c r="HA205" s="381"/>
      <c r="HB205" s="381"/>
      <c r="HC205" s="381"/>
      <c r="HD205" s="381"/>
      <c r="HE205" s="381"/>
      <c r="HF205" s="381"/>
      <c r="HG205" s="381"/>
      <c r="HH205" s="381"/>
      <c r="HI205" s="381"/>
      <c r="HJ205" s="381"/>
      <c r="HK205" s="381"/>
      <c r="HL205" s="381"/>
      <c r="HM205" s="381"/>
      <c r="HN205" s="381"/>
      <c r="HO205" s="381"/>
      <c r="HP205" s="381"/>
      <c r="HQ205" s="381"/>
      <c r="HR205" s="381"/>
      <c r="HS205" s="381"/>
      <c r="HT205" s="381"/>
      <c r="HU205" s="381"/>
      <c r="HV205" s="381"/>
      <c r="HW205" s="381"/>
      <c r="HX205" s="381"/>
      <c r="HY205" s="381"/>
      <c r="HZ205" s="381"/>
      <c r="IA205" s="381"/>
      <c r="IB205" s="381"/>
      <c r="IC205" s="381"/>
      <c r="ID205" s="381"/>
      <c r="IE205" s="381"/>
      <c r="IF205" s="381"/>
      <c r="IG205" s="381"/>
      <c r="IH205" s="381"/>
      <c r="II205" s="381"/>
      <c r="IJ205" s="381"/>
      <c r="IK205" s="381"/>
      <c r="IL205" s="381"/>
      <c r="IM205" s="381"/>
      <c r="IN205" s="381"/>
      <c r="IO205" s="381"/>
      <c r="IP205" s="381"/>
      <c r="IQ205" s="381"/>
      <c r="IR205" s="381"/>
      <c r="IS205" s="381"/>
      <c r="IT205" s="381"/>
      <c r="IU205" s="381"/>
      <c r="IV205" s="381"/>
      <c r="IW205" s="381"/>
      <c r="IX205" s="381"/>
      <c r="IY205" s="381"/>
      <c r="IZ205" s="381"/>
      <c r="JA205" s="381"/>
      <c r="JB205" s="381"/>
      <c r="JC205" s="381"/>
      <c r="JD205" s="381"/>
      <c r="JE205" s="381"/>
      <c r="JF205" s="381"/>
      <c r="JG205" s="381"/>
      <c r="JH205" s="381"/>
      <c r="JI205" s="381"/>
      <c r="JJ205" s="381"/>
      <c r="JK205" s="381"/>
      <c r="JL205" s="380"/>
      <c r="JM205" s="380"/>
      <c r="JN205" s="380"/>
      <c r="JO205" s="380"/>
      <c r="JP205" s="380"/>
      <c r="JQ205" s="380"/>
      <c r="JR205" s="380"/>
      <c r="JS205" s="380"/>
      <c r="JT205" s="380"/>
      <c r="JU205" s="380"/>
      <c r="JV205" s="380"/>
      <c r="JW205" s="380"/>
      <c r="JX205" s="380"/>
      <c r="JY205" s="380"/>
      <c r="JZ205" s="380"/>
      <c r="KA205" s="380"/>
      <c r="KB205" s="380"/>
      <c r="KC205" s="380"/>
      <c r="KD205" s="380"/>
      <c r="KE205" s="380"/>
      <c r="KF205" s="380"/>
      <c r="KG205" s="380"/>
    </row>
    <row r="206" spans="2:293">
      <c r="B206" s="381"/>
      <c r="C206" s="381"/>
      <c r="D206" s="381"/>
      <c r="E206" s="381"/>
      <c r="F206" s="381"/>
      <c r="G206" s="381"/>
      <c r="H206" s="381"/>
      <c r="I206" s="381"/>
      <c r="J206" s="381"/>
      <c r="K206" s="381"/>
      <c r="L206" s="381"/>
      <c r="M206" s="381"/>
      <c r="N206" s="381"/>
      <c r="O206" s="381"/>
      <c r="P206" s="381"/>
      <c r="Q206" s="381"/>
      <c r="R206" s="381"/>
      <c r="S206" s="381"/>
      <c r="T206" s="381"/>
      <c r="U206" s="381"/>
      <c r="V206" s="381"/>
      <c r="W206" s="381"/>
      <c r="X206" s="381"/>
      <c r="Y206" s="381"/>
      <c r="Z206" s="381"/>
      <c r="AA206" s="381"/>
      <c r="AB206" s="381"/>
      <c r="AC206" s="381"/>
      <c r="AD206" s="381"/>
      <c r="AE206" s="381"/>
      <c r="AF206" s="381"/>
      <c r="AG206" s="381"/>
      <c r="AH206" s="381"/>
      <c r="AI206" s="381"/>
      <c r="AJ206" s="381"/>
      <c r="AK206" s="381"/>
      <c r="AL206" s="381"/>
      <c r="AM206" s="381"/>
      <c r="AN206" s="381"/>
      <c r="AO206" s="381"/>
      <c r="AP206" s="381"/>
      <c r="AQ206" s="381"/>
      <c r="AR206" s="381"/>
      <c r="AS206" s="381"/>
      <c r="AT206" s="381"/>
      <c r="AU206" s="381"/>
      <c r="AV206" s="381"/>
      <c r="AW206" s="381"/>
      <c r="AX206" s="381"/>
      <c r="AY206" s="381"/>
      <c r="AZ206" s="381"/>
      <c r="BA206" s="381"/>
      <c r="BB206" s="381"/>
      <c r="BC206" s="381"/>
      <c r="BD206" s="381"/>
      <c r="BE206" s="381"/>
      <c r="BF206" s="381"/>
      <c r="BG206" s="381"/>
      <c r="BH206" s="381"/>
      <c r="BI206" s="381"/>
      <c r="BJ206" s="381"/>
      <c r="BK206" s="381"/>
      <c r="BL206" s="381"/>
      <c r="BM206" s="381"/>
      <c r="BN206" s="381"/>
      <c r="BO206" s="381"/>
      <c r="BP206" s="381"/>
      <c r="BQ206" s="381"/>
      <c r="BR206" s="381"/>
      <c r="BS206" s="381"/>
      <c r="BT206" s="381"/>
      <c r="BU206" s="381"/>
      <c r="BV206" s="381"/>
      <c r="BW206" s="381"/>
      <c r="BX206" s="381"/>
      <c r="BY206" s="381"/>
      <c r="BZ206" s="381"/>
      <c r="CA206" s="381"/>
      <c r="CB206" s="381"/>
      <c r="CC206" s="381"/>
      <c r="CD206" s="381"/>
      <c r="CE206" s="381"/>
      <c r="CF206" s="381"/>
      <c r="CG206" s="381"/>
      <c r="CH206" s="381"/>
      <c r="CI206" s="381"/>
      <c r="CJ206" s="381"/>
      <c r="CK206" s="381"/>
      <c r="CL206" s="381"/>
      <c r="CM206" s="381"/>
      <c r="CN206" s="381"/>
      <c r="CO206" s="381"/>
      <c r="CP206" s="381"/>
      <c r="CQ206" s="381"/>
      <c r="CR206" s="381"/>
      <c r="CS206" s="381"/>
      <c r="CT206" s="381"/>
      <c r="CU206" s="381"/>
      <c r="CV206" s="381"/>
      <c r="CW206" s="381"/>
      <c r="CX206" s="381"/>
      <c r="CY206" s="381"/>
      <c r="CZ206" s="381"/>
      <c r="DA206" s="381"/>
      <c r="DB206" s="381"/>
      <c r="DC206" s="381"/>
      <c r="DD206" s="381"/>
      <c r="DE206" s="381"/>
      <c r="DF206" s="381"/>
      <c r="DG206" s="381"/>
      <c r="DH206" s="381"/>
      <c r="DI206" s="381"/>
      <c r="DJ206" s="381"/>
      <c r="DK206" s="381"/>
      <c r="DL206" s="381"/>
      <c r="DM206" s="381"/>
      <c r="DN206" s="381"/>
      <c r="DO206" s="381"/>
      <c r="DP206" s="381"/>
      <c r="DQ206" s="381"/>
      <c r="DR206" s="381"/>
      <c r="DS206" s="381"/>
      <c r="DT206" s="381"/>
      <c r="DU206" s="381"/>
      <c r="DV206" s="381"/>
      <c r="DW206" s="381"/>
      <c r="DX206" s="381"/>
      <c r="DY206" s="381"/>
      <c r="DZ206" s="381"/>
      <c r="EA206" s="381"/>
      <c r="EB206" s="381"/>
      <c r="EC206" s="381"/>
      <c r="ED206" s="381"/>
      <c r="EE206" s="381"/>
      <c r="EF206" s="381"/>
      <c r="EG206" s="381"/>
      <c r="EH206" s="381"/>
      <c r="EI206" s="381"/>
      <c r="EJ206" s="381"/>
      <c r="EK206" s="381"/>
      <c r="EL206" s="381"/>
      <c r="EM206" s="381"/>
      <c r="EN206" s="381"/>
      <c r="EO206" s="381"/>
      <c r="EP206" s="381"/>
      <c r="EQ206" s="381"/>
      <c r="ER206" s="381"/>
      <c r="ES206" s="381"/>
      <c r="ET206" s="381"/>
      <c r="EU206" s="381"/>
      <c r="EV206" s="381"/>
      <c r="EW206" s="381"/>
      <c r="EX206" s="381"/>
      <c r="EY206" s="381"/>
      <c r="EZ206" s="381"/>
      <c r="FA206" s="381"/>
      <c r="FB206" s="381"/>
      <c r="FC206" s="381"/>
      <c r="FD206" s="381"/>
      <c r="FE206" s="381"/>
      <c r="FF206" s="381"/>
      <c r="FG206" s="381"/>
      <c r="FH206" s="381"/>
      <c r="FI206" s="381"/>
      <c r="FJ206" s="381"/>
      <c r="FK206" s="381"/>
      <c r="FL206" s="381"/>
      <c r="FM206" s="381"/>
      <c r="FN206" s="381"/>
      <c r="FO206" s="381"/>
      <c r="FP206" s="381"/>
      <c r="FQ206" s="381"/>
      <c r="FR206" s="381"/>
      <c r="FS206" s="381"/>
      <c r="FT206" s="381"/>
      <c r="FU206" s="381"/>
      <c r="FV206" s="381"/>
      <c r="FW206" s="381"/>
      <c r="FX206" s="381"/>
      <c r="FY206" s="381"/>
      <c r="FZ206" s="381"/>
      <c r="GA206" s="381"/>
      <c r="GB206" s="381"/>
      <c r="GC206" s="381"/>
      <c r="GD206" s="381"/>
      <c r="GE206" s="381"/>
      <c r="GF206" s="381"/>
      <c r="GG206" s="381"/>
      <c r="GH206" s="381"/>
      <c r="GI206" s="381"/>
      <c r="GJ206" s="381"/>
      <c r="GK206" s="381"/>
      <c r="GL206" s="381"/>
      <c r="GM206" s="381"/>
      <c r="GN206" s="381"/>
      <c r="GO206" s="381"/>
      <c r="GP206" s="381"/>
      <c r="GQ206" s="381"/>
      <c r="GR206" s="381"/>
      <c r="GS206" s="381"/>
      <c r="GT206" s="381"/>
      <c r="GU206" s="381"/>
      <c r="GV206" s="381"/>
      <c r="GW206" s="381"/>
      <c r="GX206" s="381"/>
      <c r="GY206" s="381"/>
      <c r="GZ206" s="381"/>
      <c r="HA206" s="381"/>
      <c r="HB206" s="381"/>
      <c r="HC206" s="381"/>
      <c r="HD206" s="381"/>
      <c r="HE206" s="381"/>
      <c r="HF206" s="381"/>
      <c r="HG206" s="381"/>
      <c r="HH206" s="381"/>
      <c r="HI206" s="381"/>
      <c r="HJ206" s="381"/>
      <c r="HK206" s="381"/>
      <c r="HL206" s="381"/>
      <c r="HM206" s="381"/>
      <c r="HN206" s="381"/>
      <c r="HO206" s="381"/>
      <c r="HP206" s="381"/>
      <c r="HQ206" s="381"/>
      <c r="HR206" s="381"/>
      <c r="HS206" s="381"/>
      <c r="HT206" s="381"/>
      <c r="HU206" s="381"/>
      <c r="HV206" s="381"/>
      <c r="HW206" s="381"/>
      <c r="HX206" s="381"/>
      <c r="HY206" s="381"/>
      <c r="HZ206" s="381"/>
      <c r="IA206" s="381"/>
      <c r="IB206" s="381"/>
      <c r="IC206" s="381"/>
      <c r="ID206" s="381"/>
      <c r="IE206" s="381"/>
      <c r="IF206" s="381"/>
      <c r="IG206" s="381"/>
      <c r="IH206" s="381"/>
      <c r="II206" s="381"/>
      <c r="IJ206" s="381"/>
      <c r="IK206" s="381"/>
      <c r="IL206" s="381"/>
      <c r="IM206" s="381"/>
      <c r="IN206" s="381"/>
      <c r="IO206" s="381"/>
      <c r="IP206" s="381"/>
      <c r="IQ206" s="381"/>
      <c r="IR206" s="381"/>
      <c r="IS206" s="381"/>
      <c r="IT206" s="381"/>
      <c r="IU206" s="381"/>
      <c r="IV206" s="381"/>
      <c r="IW206" s="381"/>
      <c r="IX206" s="381"/>
      <c r="IY206" s="381"/>
      <c r="IZ206" s="381"/>
      <c r="JA206" s="381"/>
      <c r="JB206" s="381"/>
      <c r="JC206" s="381"/>
      <c r="JD206" s="381"/>
      <c r="JE206" s="381"/>
      <c r="JF206" s="381"/>
      <c r="JG206" s="381"/>
      <c r="JH206" s="381"/>
      <c r="JI206" s="381"/>
      <c r="JJ206" s="381"/>
      <c r="JK206" s="381"/>
      <c r="JL206" s="380"/>
      <c r="JM206" s="380"/>
      <c r="JN206" s="380"/>
      <c r="JO206" s="380"/>
      <c r="JP206" s="380"/>
      <c r="JQ206" s="380"/>
      <c r="JR206" s="380"/>
      <c r="JS206" s="380"/>
      <c r="JT206" s="380"/>
      <c r="JU206" s="380"/>
      <c r="JV206" s="380"/>
      <c r="JW206" s="380"/>
      <c r="JX206" s="380"/>
      <c r="JY206" s="380"/>
      <c r="JZ206" s="380"/>
      <c r="KA206" s="380"/>
      <c r="KB206" s="380"/>
      <c r="KC206" s="380"/>
      <c r="KD206" s="380"/>
      <c r="KE206" s="380"/>
      <c r="KF206" s="380"/>
      <c r="KG206" s="380"/>
    </row>
    <row r="207" spans="2:293">
      <c r="B207" s="381"/>
      <c r="C207" s="381"/>
      <c r="D207" s="381"/>
      <c r="E207" s="381"/>
      <c r="F207" s="381"/>
      <c r="G207" s="381"/>
      <c r="H207" s="381"/>
      <c r="I207" s="381"/>
      <c r="J207" s="381"/>
      <c r="K207" s="381"/>
      <c r="L207" s="381"/>
      <c r="M207" s="381"/>
      <c r="N207" s="381"/>
      <c r="O207" s="381"/>
      <c r="P207" s="381"/>
      <c r="Q207" s="381"/>
      <c r="R207" s="381"/>
      <c r="S207" s="381"/>
      <c r="T207" s="381"/>
      <c r="U207" s="381"/>
      <c r="V207" s="381"/>
      <c r="W207" s="381"/>
      <c r="X207" s="381"/>
      <c r="Y207" s="381"/>
      <c r="Z207" s="381"/>
      <c r="AA207" s="381"/>
      <c r="AB207" s="381"/>
      <c r="AC207" s="381"/>
      <c r="AD207" s="381"/>
      <c r="AE207" s="381"/>
      <c r="AF207" s="381"/>
      <c r="AG207" s="381"/>
      <c r="AH207" s="381"/>
      <c r="AI207" s="381"/>
      <c r="AJ207" s="381"/>
      <c r="AK207" s="381"/>
      <c r="AL207" s="381"/>
      <c r="AM207" s="381"/>
      <c r="AN207" s="381"/>
      <c r="AO207" s="381"/>
      <c r="AP207" s="381"/>
      <c r="AQ207" s="381"/>
      <c r="AR207" s="381"/>
      <c r="AS207" s="381"/>
      <c r="AT207" s="381"/>
      <c r="AU207" s="381"/>
      <c r="AV207" s="381"/>
      <c r="AW207" s="381"/>
      <c r="AX207" s="381"/>
      <c r="AY207" s="381"/>
      <c r="AZ207" s="381"/>
      <c r="BA207" s="381"/>
      <c r="BB207" s="381"/>
      <c r="BC207" s="381"/>
      <c r="BD207" s="381"/>
      <c r="BE207" s="381"/>
      <c r="BF207" s="381"/>
      <c r="BG207" s="381"/>
      <c r="BH207" s="381"/>
      <c r="BI207" s="381"/>
      <c r="BJ207" s="381"/>
      <c r="BK207" s="381"/>
      <c r="BL207" s="381"/>
      <c r="BM207" s="381"/>
      <c r="BN207" s="381"/>
      <c r="BO207" s="381"/>
      <c r="BP207" s="381"/>
      <c r="BQ207" s="381"/>
      <c r="BR207" s="381"/>
      <c r="BS207" s="381"/>
      <c r="BT207" s="381"/>
      <c r="BU207" s="381"/>
      <c r="BV207" s="381"/>
      <c r="BW207" s="381"/>
      <c r="BX207" s="381"/>
      <c r="BY207" s="381"/>
      <c r="BZ207" s="381"/>
      <c r="CA207" s="381"/>
      <c r="CB207" s="381"/>
      <c r="CC207" s="381"/>
      <c r="CD207" s="381"/>
      <c r="CE207" s="381"/>
      <c r="CF207" s="381"/>
      <c r="CG207" s="381"/>
      <c r="CH207" s="381"/>
      <c r="CI207" s="381"/>
      <c r="CJ207" s="381"/>
      <c r="CK207" s="381"/>
      <c r="CL207" s="381"/>
      <c r="CM207" s="381"/>
      <c r="CN207" s="381"/>
      <c r="CO207" s="381"/>
      <c r="CP207" s="381"/>
      <c r="CQ207" s="381"/>
      <c r="CR207" s="381"/>
      <c r="CS207" s="381"/>
      <c r="CT207" s="381"/>
      <c r="CU207" s="381"/>
      <c r="CV207" s="381"/>
      <c r="CW207" s="381"/>
      <c r="CX207" s="381"/>
      <c r="CY207" s="381"/>
      <c r="CZ207" s="381"/>
      <c r="DA207" s="381"/>
      <c r="DB207" s="381"/>
      <c r="DC207" s="381"/>
      <c r="DD207" s="381"/>
      <c r="DE207" s="381"/>
      <c r="DF207" s="381"/>
      <c r="DG207" s="381"/>
      <c r="DH207" s="381"/>
      <c r="DI207" s="381"/>
      <c r="DJ207" s="381"/>
      <c r="DK207" s="381"/>
      <c r="DL207" s="381"/>
      <c r="DM207" s="381"/>
      <c r="DN207" s="381"/>
      <c r="DO207" s="381"/>
      <c r="DP207" s="381"/>
      <c r="DQ207" s="381"/>
      <c r="DR207" s="381"/>
      <c r="DS207" s="381"/>
      <c r="DT207" s="381"/>
      <c r="DU207" s="381"/>
      <c r="DV207" s="381"/>
      <c r="DW207" s="381"/>
      <c r="DX207" s="381"/>
      <c r="DY207" s="381"/>
      <c r="DZ207" s="381"/>
      <c r="EA207" s="381"/>
      <c r="EB207" s="381"/>
      <c r="EC207" s="381"/>
      <c r="ED207" s="381"/>
      <c r="EE207" s="381"/>
      <c r="EF207" s="381"/>
      <c r="EG207" s="381"/>
      <c r="EH207" s="381"/>
      <c r="EI207" s="381"/>
      <c r="EJ207" s="381"/>
      <c r="EK207" s="381"/>
      <c r="EL207" s="381"/>
      <c r="EM207" s="381"/>
      <c r="EN207" s="381"/>
      <c r="EO207" s="381"/>
      <c r="EP207" s="381"/>
      <c r="EQ207" s="381"/>
      <c r="ER207" s="381"/>
      <c r="ES207" s="381"/>
      <c r="ET207" s="381"/>
      <c r="EU207" s="381"/>
      <c r="EV207" s="381"/>
      <c r="EW207" s="381"/>
      <c r="EX207" s="381"/>
      <c r="EY207" s="381"/>
      <c r="EZ207" s="381"/>
      <c r="FA207" s="381"/>
      <c r="FB207" s="381"/>
      <c r="FC207" s="381"/>
      <c r="FD207" s="381"/>
      <c r="FE207" s="381"/>
      <c r="FF207" s="381"/>
      <c r="FG207" s="381"/>
      <c r="FH207" s="381"/>
      <c r="FI207" s="381"/>
      <c r="FJ207" s="381"/>
      <c r="FK207" s="381"/>
      <c r="FL207" s="381"/>
      <c r="FM207" s="381"/>
      <c r="FN207" s="381"/>
      <c r="FO207" s="381"/>
      <c r="FP207" s="381"/>
      <c r="FQ207" s="381"/>
      <c r="FR207" s="381"/>
      <c r="FS207" s="381"/>
      <c r="FT207" s="381"/>
      <c r="FU207" s="381"/>
      <c r="FV207" s="381"/>
      <c r="FW207" s="381"/>
      <c r="FX207" s="381"/>
      <c r="FY207" s="381"/>
      <c r="FZ207" s="381"/>
      <c r="GA207" s="381"/>
      <c r="GB207" s="381"/>
      <c r="GC207" s="381"/>
      <c r="GD207" s="381"/>
      <c r="GE207" s="381"/>
      <c r="GF207" s="381"/>
      <c r="GG207" s="381"/>
      <c r="GH207" s="381"/>
      <c r="GI207" s="381"/>
      <c r="GJ207" s="381"/>
      <c r="GK207" s="381"/>
      <c r="GL207" s="381"/>
      <c r="GM207" s="381"/>
      <c r="GN207" s="381"/>
      <c r="GO207" s="381"/>
      <c r="GP207" s="381"/>
      <c r="GQ207" s="381"/>
      <c r="GR207" s="381"/>
      <c r="GS207" s="381"/>
      <c r="GT207" s="381"/>
      <c r="GU207" s="381"/>
      <c r="GV207" s="381"/>
      <c r="GW207" s="381"/>
      <c r="GX207" s="381"/>
      <c r="GY207" s="381"/>
      <c r="GZ207" s="381"/>
      <c r="HA207" s="381"/>
      <c r="HB207" s="381"/>
      <c r="HC207" s="381"/>
      <c r="HD207" s="381"/>
      <c r="HE207" s="381"/>
      <c r="HF207" s="381"/>
      <c r="HG207" s="381"/>
      <c r="HH207" s="381"/>
      <c r="HI207" s="381"/>
      <c r="HJ207" s="381"/>
      <c r="HK207" s="381"/>
      <c r="HL207" s="381"/>
      <c r="HM207" s="381"/>
      <c r="HN207" s="381"/>
      <c r="HO207" s="381"/>
      <c r="HP207" s="381"/>
      <c r="HQ207" s="381"/>
      <c r="HR207" s="381"/>
      <c r="HS207" s="381"/>
      <c r="HT207" s="381"/>
      <c r="HU207" s="381"/>
      <c r="HV207" s="381"/>
      <c r="HW207" s="381"/>
      <c r="HX207" s="381"/>
      <c r="HY207" s="381"/>
      <c r="HZ207" s="381"/>
      <c r="IA207" s="381"/>
      <c r="IB207" s="381"/>
      <c r="IC207" s="381"/>
      <c r="ID207" s="381"/>
      <c r="IE207" s="381"/>
      <c r="IF207" s="381"/>
      <c r="IG207" s="381"/>
      <c r="IH207" s="381"/>
      <c r="II207" s="381"/>
      <c r="IJ207" s="381"/>
      <c r="IK207" s="381"/>
      <c r="IL207" s="381"/>
      <c r="IM207" s="381"/>
      <c r="IN207" s="381"/>
      <c r="IO207" s="381"/>
      <c r="IP207" s="381"/>
      <c r="IQ207" s="381"/>
      <c r="IR207" s="381"/>
      <c r="IS207" s="381"/>
      <c r="IT207" s="381"/>
      <c r="IU207" s="381"/>
      <c r="IV207" s="381"/>
      <c r="IW207" s="381"/>
      <c r="IX207" s="381"/>
      <c r="IY207" s="381"/>
      <c r="IZ207" s="381"/>
      <c r="JA207" s="381"/>
      <c r="JB207" s="381"/>
      <c r="JC207" s="381"/>
      <c r="JD207" s="381"/>
      <c r="JE207" s="381"/>
      <c r="JF207" s="381"/>
      <c r="JG207" s="381"/>
      <c r="JH207" s="381"/>
      <c r="JI207" s="381"/>
      <c r="JJ207" s="381"/>
      <c r="JK207" s="381"/>
      <c r="JL207" s="380"/>
      <c r="JM207" s="380"/>
      <c r="JN207" s="380"/>
      <c r="JO207" s="380"/>
      <c r="JP207" s="380"/>
      <c r="JQ207" s="380"/>
      <c r="JR207" s="380"/>
      <c r="JS207" s="380"/>
      <c r="JT207" s="380"/>
      <c r="JU207" s="380"/>
      <c r="JV207" s="380"/>
      <c r="JW207" s="380"/>
      <c r="JX207" s="380"/>
      <c r="JY207" s="380"/>
      <c r="JZ207" s="380"/>
      <c r="KA207" s="380"/>
      <c r="KB207" s="380"/>
      <c r="KC207" s="380"/>
      <c r="KD207" s="380"/>
      <c r="KE207" s="380"/>
      <c r="KF207" s="380"/>
      <c r="KG207" s="380"/>
    </row>
    <row r="208" spans="2:293">
      <c r="B208" s="381"/>
      <c r="C208" s="381"/>
      <c r="D208" s="381"/>
      <c r="E208" s="381"/>
      <c r="F208" s="381"/>
      <c r="G208" s="381"/>
      <c r="H208" s="381"/>
      <c r="I208" s="381"/>
      <c r="J208" s="381"/>
      <c r="K208" s="381"/>
      <c r="L208" s="381"/>
      <c r="M208" s="381"/>
      <c r="N208" s="381"/>
      <c r="O208" s="381"/>
      <c r="P208" s="381"/>
      <c r="Q208" s="381"/>
      <c r="R208" s="381"/>
      <c r="S208" s="381"/>
      <c r="T208" s="381"/>
      <c r="U208" s="381"/>
      <c r="V208" s="381"/>
      <c r="W208" s="381"/>
      <c r="X208" s="381"/>
      <c r="Y208" s="381"/>
      <c r="Z208" s="381"/>
      <c r="AA208" s="381"/>
      <c r="AB208" s="381"/>
      <c r="AC208" s="381"/>
      <c r="AD208" s="381"/>
      <c r="AE208" s="381"/>
      <c r="AF208" s="381"/>
      <c r="AG208" s="381"/>
      <c r="AH208" s="381"/>
      <c r="AI208" s="381"/>
      <c r="AJ208" s="381"/>
      <c r="AK208" s="381"/>
      <c r="AL208" s="381"/>
      <c r="AM208" s="381"/>
      <c r="AN208" s="381"/>
      <c r="AO208" s="381"/>
      <c r="AP208" s="381"/>
      <c r="AQ208" s="381"/>
      <c r="AR208" s="381"/>
      <c r="AS208" s="381"/>
      <c r="AT208" s="381"/>
      <c r="AU208" s="381"/>
      <c r="AV208" s="381"/>
      <c r="AW208" s="381"/>
      <c r="AX208" s="381"/>
      <c r="AY208" s="381"/>
      <c r="AZ208" s="381"/>
      <c r="BA208" s="381"/>
      <c r="BB208" s="381"/>
      <c r="BC208" s="381"/>
      <c r="BD208" s="381"/>
      <c r="BE208" s="381"/>
      <c r="BF208" s="381"/>
      <c r="BG208" s="381"/>
      <c r="BH208" s="381"/>
      <c r="BI208" s="381"/>
      <c r="BJ208" s="381"/>
      <c r="BK208" s="381"/>
      <c r="BL208" s="381"/>
      <c r="BM208" s="381"/>
      <c r="BN208" s="381"/>
      <c r="BO208" s="381"/>
      <c r="BP208" s="381"/>
      <c r="BQ208" s="381"/>
      <c r="BR208" s="381"/>
      <c r="BS208" s="381"/>
      <c r="BT208" s="381"/>
      <c r="BU208" s="381"/>
      <c r="BV208" s="381"/>
      <c r="BW208" s="381"/>
      <c r="BX208" s="381"/>
      <c r="BY208" s="381"/>
      <c r="BZ208" s="381"/>
      <c r="CA208" s="381"/>
      <c r="CB208" s="381"/>
      <c r="CC208" s="381"/>
      <c r="CD208" s="381"/>
      <c r="CE208" s="381"/>
      <c r="CF208" s="381"/>
      <c r="CG208" s="381"/>
      <c r="CH208" s="381"/>
      <c r="CI208" s="381"/>
      <c r="CJ208" s="381"/>
      <c r="CK208" s="381"/>
      <c r="CL208" s="381"/>
      <c r="CM208" s="381"/>
      <c r="CN208" s="381"/>
      <c r="CO208" s="381"/>
      <c r="CP208" s="381"/>
      <c r="CQ208" s="381"/>
      <c r="CR208" s="381"/>
      <c r="CS208" s="381"/>
      <c r="CT208" s="381"/>
      <c r="CU208" s="381"/>
      <c r="CV208" s="381"/>
      <c r="CW208" s="381"/>
      <c r="CX208" s="381"/>
      <c r="CY208" s="381"/>
      <c r="CZ208" s="381"/>
      <c r="DA208" s="381"/>
      <c r="DB208" s="381"/>
      <c r="DC208" s="381"/>
      <c r="DD208" s="381"/>
      <c r="DE208" s="381"/>
      <c r="DF208" s="381"/>
      <c r="DG208" s="381"/>
      <c r="DH208" s="381"/>
      <c r="DI208" s="381"/>
      <c r="DJ208" s="381"/>
      <c r="DK208" s="381"/>
      <c r="DL208" s="381"/>
      <c r="DM208" s="381"/>
      <c r="DN208" s="381"/>
      <c r="DO208" s="381"/>
      <c r="DP208" s="381"/>
      <c r="DQ208" s="381"/>
      <c r="DR208" s="381"/>
      <c r="DS208" s="381"/>
      <c r="DT208" s="381"/>
      <c r="DU208" s="381"/>
      <c r="DV208" s="381"/>
      <c r="DW208" s="381"/>
      <c r="DX208" s="381"/>
      <c r="DY208" s="381"/>
      <c r="DZ208" s="381"/>
      <c r="EA208" s="381"/>
      <c r="EB208" s="381"/>
      <c r="EC208" s="381"/>
      <c r="ED208" s="381"/>
      <c r="EE208" s="381"/>
      <c r="EF208" s="381"/>
      <c r="EG208" s="381"/>
      <c r="EH208" s="381"/>
      <c r="EI208" s="381"/>
      <c r="EJ208" s="381"/>
      <c r="EK208" s="381"/>
      <c r="EL208" s="381"/>
      <c r="EM208" s="381"/>
      <c r="EN208" s="381"/>
      <c r="EO208" s="381"/>
      <c r="EP208" s="381"/>
      <c r="EQ208" s="381"/>
      <c r="ER208" s="381"/>
      <c r="ES208" s="381"/>
      <c r="ET208" s="381"/>
      <c r="EU208" s="381"/>
      <c r="EV208" s="381"/>
      <c r="EW208" s="381"/>
      <c r="EX208" s="381"/>
      <c r="EY208" s="381"/>
      <c r="EZ208" s="381"/>
      <c r="FA208" s="381"/>
      <c r="FB208" s="381"/>
      <c r="FC208" s="381"/>
      <c r="FD208" s="381"/>
      <c r="FE208" s="381"/>
      <c r="FF208" s="381"/>
      <c r="FG208" s="381"/>
      <c r="FH208" s="381"/>
      <c r="FI208" s="381"/>
      <c r="FJ208" s="381"/>
      <c r="FK208" s="381"/>
      <c r="FL208" s="381"/>
      <c r="FM208" s="381"/>
      <c r="FN208" s="381"/>
      <c r="FO208" s="381"/>
      <c r="FP208" s="381"/>
      <c r="FQ208" s="381"/>
      <c r="FR208" s="381"/>
      <c r="FS208" s="381"/>
      <c r="FT208" s="381"/>
      <c r="FU208" s="381"/>
      <c r="FV208" s="381"/>
      <c r="FW208" s="381"/>
      <c r="FX208" s="381"/>
      <c r="FY208" s="381"/>
      <c r="FZ208" s="381"/>
      <c r="GA208" s="381"/>
      <c r="GB208" s="381"/>
      <c r="GC208" s="381"/>
      <c r="GD208" s="381"/>
      <c r="GE208" s="381"/>
      <c r="GF208" s="381"/>
      <c r="GG208" s="381"/>
      <c r="GH208" s="381"/>
      <c r="GI208" s="381"/>
      <c r="GJ208" s="381"/>
      <c r="GK208" s="381"/>
      <c r="GL208" s="381"/>
      <c r="GM208" s="381"/>
      <c r="GN208" s="381"/>
      <c r="GO208" s="381"/>
      <c r="GP208" s="381"/>
      <c r="GQ208" s="381"/>
      <c r="GR208" s="381"/>
      <c r="GS208" s="381"/>
      <c r="GT208" s="381"/>
      <c r="GU208" s="381"/>
      <c r="GV208" s="381"/>
      <c r="GW208" s="381"/>
      <c r="GX208" s="381"/>
      <c r="GY208" s="381"/>
      <c r="GZ208" s="381"/>
      <c r="HA208" s="381"/>
      <c r="HB208" s="381"/>
      <c r="HC208" s="381"/>
      <c r="HD208" s="381"/>
      <c r="HE208" s="381"/>
      <c r="HF208" s="381"/>
      <c r="HG208" s="381"/>
      <c r="HH208" s="381"/>
      <c r="HI208" s="381"/>
      <c r="HJ208" s="381"/>
      <c r="HK208" s="381"/>
      <c r="HL208" s="381"/>
      <c r="HM208" s="381"/>
      <c r="HN208" s="381"/>
      <c r="HO208" s="381"/>
      <c r="HP208" s="381"/>
      <c r="HQ208" s="381"/>
      <c r="HR208" s="381"/>
      <c r="HS208" s="381"/>
      <c r="HT208" s="381"/>
      <c r="HU208" s="381"/>
      <c r="HV208" s="381"/>
      <c r="HW208" s="381"/>
      <c r="HX208" s="381"/>
      <c r="HY208" s="381"/>
      <c r="HZ208" s="381"/>
      <c r="IA208" s="381"/>
      <c r="IB208" s="381"/>
      <c r="IC208" s="381"/>
      <c r="ID208" s="381"/>
      <c r="IE208" s="381"/>
      <c r="IF208" s="381"/>
      <c r="IG208" s="381"/>
      <c r="IH208" s="381"/>
      <c r="II208" s="381"/>
      <c r="IJ208" s="381"/>
      <c r="IK208" s="381"/>
      <c r="IL208" s="381"/>
      <c r="IM208" s="381"/>
      <c r="IN208" s="381"/>
      <c r="IO208" s="381"/>
      <c r="IP208" s="381"/>
      <c r="IQ208" s="381"/>
      <c r="IR208" s="381"/>
      <c r="IS208" s="381"/>
      <c r="IT208" s="381"/>
      <c r="IU208" s="381"/>
      <c r="IV208" s="381"/>
      <c r="IW208" s="381"/>
      <c r="IX208" s="381"/>
      <c r="IY208" s="381"/>
      <c r="IZ208" s="381"/>
      <c r="JA208" s="381"/>
      <c r="JB208" s="381"/>
      <c r="JC208" s="381"/>
      <c r="JD208" s="381"/>
      <c r="JE208" s="381"/>
      <c r="JF208" s="381"/>
      <c r="JG208" s="381"/>
      <c r="JH208" s="381"/>
      <c r="JI208" s="381"/>
      <c r="JJ208" s="381"/>
      <c r="JK208" s="381"/>
      <c r="JL208" s="380"/>
      <c r="JM208" s="380"/>
      <c r="JN208" s="380"/>
      <c r="JO208" s="380"/>
      <c r="JP208" s="380"/>
      <c r="JQ208" s="380"/>
      <c r="JR208" s="380"/>
      <c r="JS208" s="380"/>
      <c r="JT208" s="380"/>
      <c r="JU208" s="380"/>
      <c r="JV208" s="380"/>
      <c r="JW208" s="380"/>
      <c r="JX208" s="380"/>
      <c r="JY208" s="380"/>
      <c r="JZ208" s="380"/>
      <c r="KA208" s="380"/>
      <c r="KB208" s="380"/>
      <c r="KC208" s="380"/>
      <c r="KD208" s="380"/>
      <c r="KE208" s="380"/>
      <c r="KF208" s="380"/>
      <c r="KG208" s="380"/>
    </row>
    <row r="209" spans="2:293">
      <c r="B209" s="381"/>
      <c r="C209" s="381"/>
      <c r="D209" s="381"/>
      <c r="E209" s="381"/>
      <c r="F209" s="381"/>
      <c r="G209" s="381"/>
      <c r="H209" s="381"/>
      <c r="I209" s="381"/>
      <c r="J209" s="381"/>
      <c r="K209" s="381"/>
      <c r="L209" s="381"/>
      <c r="M209" s="381"/>
      <c r="N209" s="381"/>
      <c r="O209" s="381"/>
      <c r="P209" s="381"/>
      <c r="Q209" s="381"/>
      <c r="R209" s="381"/>
      <c r="S209" s="381"/>
      <c r="T209" s="381"/>
      <c r="U209" s="381"/>
      <c r="V209" s="381"/>
      <c r="W209" s="381"/>
      <c r="X209" s="381"/>
      <c r="Y209" s="381"/>
      <c r="Z209" s="381"/>
      <c r="AA209" s="381"/>
      <c r="AB209" s="381"/>
      <c r="AC209" s="381"/>
      <c r="AD209" s="381"/>
      <c r="AE209" s="381"/>
      <c r="AF209" s="381"/>
      <c r="AG209" s="381"/>
      <c r="AH209" s="381"/>
      <c r="AI209" s="381"/>
      <c r="AJ209" s="381"/>
      <c r="AK209" s="381"/>
      <c r="AL209" s="381"/>
      <c r="AM209" s="381"/>
      <c r="AN209" s="381"/>
      <c r="AO209" s="381"/>
      <c r="AP209" s="381"/>
      <c r="AQ209" s="381"/>
      <c r="AR209" s="381"/>
      <c r="AS209" s="381"/>
      <c r="AT209" s="381"/>
      <c r="AU209" s="381"/>
      <c r="AV209" s="381"/>
      <c r="AW209" s="381"/>
      <c r="AX209" s="381"/>
      <c r="AY209" s="381"/>
      <c r="AZ209" s="381"/>
      <c r="BA209" s="381"/>
      <c r="BB209" s="381"/>
      <c r="BC209" s="381"/>
      <c r="BD209" s="381"/>
      <c r="BE209" s="381"/>
      <c r="BF209" s="381"/>
      <c r="BG209" s="381"/>
      <c r="BH209" s="381"/>
      <c r="BI209" s="381"/>
      <c r="BJ209" s="381"/>
      <c r="BK209" s="381"/>
      <c r="BL209" s="381"/>
      <c r="BM209" s="381"/>
      <c r="BN209" s="381"/>
      <c r="BO209" s="381"/>
      <c r="BP209" s="381"/>
      <c r="BQ209" s="381"/>
      <c r="BR209" s="381"/>
      <c r="BS209" s="381"/>
      <c r="BT209" s="381"/>
      <c r="BU209" s="381"/>
      <c r="BV209" s="381"/>
      <c r="BW209" s="381"/>
      <c r="BX209" s="381"/>
      <c r="BY209" s="381"/>
      <c r="BZ209" s="381"/>
      <c r="CA209" s="381"/>
      <c r="CB209" s="381"/>
      <c r="CC209" s="381"/>
      <c r="CD209" s="381"/>
      <c r="CE209" s="381"/>
      <c r="CF209" s="381"/>
      <c r="CG209" s="381"/>
      <c r="CH209" s="381"/>
      <c r="CI209" s="381"/>
      <c r="CJ209" s="381"/>
      <c r="CK209" s="381"/>
      <c r="CL209" s="381"/>
      <c r="CM209" s="381"/>
      <c r="CN209" s="381"/>
      <c r="CO209" s="381"/>
      <c r="CP209" s="381"/>
      <c r="CQ209" s="381"/>
      <c r="CR209" s="381"/>
      <c r="CS209" s="381"/>
      <c r="CT209" s="381"/>
      <c r="CU209" s="381"/>
      <c r="CV209" s="381"/>
      <c r="CW209" s="381"/>
      <c r="CX209" s="381"/>
      <c r="CY209" s="381"/>
      <c r="CZ209" s="381"/>
      <c r="DA209" s="381"/>
      <c r="DB209" s="381"/>
      <c r="DC209" s="381"/>
      <c r="DD209" s="381"/>
      <c r="DE209" s="381"/>
      <c r="DF209" s="381"/>
      <c r="DG209" s="381"/>
      <c r="DH209" s="381"/>
      <c r="DI209" s="381"/>
      <c r="DJ209" s="381"/>
      <c r="DK209" s="381"/>
      <c r="DL209" s="381"/>
      <c r="DM209" s="381"/>
      <c r="DN209" s="381"/>
      <c r="DO209" s="381"/>
      <c r="DP209" s="381"/>
      <c r="DQ209" s="381"/>
      <c r="DR209" s="381"/>
      <c r="DS209" s="381"/>
      <c r="DT209" s="381"/>
      <c r="DU209" s="381"/>
      <c r="DV209" s="381"/>
      <c r="DW209" s="381"/>
      <c r="DX209" s="381"/>
      <c r="DY209" s="381"/>
      <c r="DZ209" s="381"/>
      <c r="EA209" s="381"/>
      <c r="EB209" s="381"/>
      <c r="EC209" s="381"/>
      <c r="ED209" s="381"/>
      <c r="EE209" s="381"/>
      <c r="EF209" s="381"/>
      <c r="EG209" s="381"/>
      <c r="EH209" s="381"/>
      <c r="EI209" s="381"/>
      <c r="EJ209" s="381"/>
      <c r="EK209" s="381"/>
      <c r="EL209" s="381"/>
      <c r="EM209" s="381"/>
      <c r="EN209" s="381"/>
      <c r="EO209" s="381"/>
      <c r="EP209" s="381"/>
      <c r="EQ209" s="381"/>
      <c r="ER209" s="381"/>
      <c r="ES209" s="381"/>
      <c r="ET209" s="381"/>
      <c r="EU209" s="381"/>
      <c r="EV209" s="381"/>
      <c r="EW209" s="381"/>
      <c r="EX209" s="381"/>
      <c r="EY209" s="381"/>
      <c r="EZ209" s="381"/>
      <c r="FA209" s="381"/>
      <c r="FB209" s="381"/>
      <c r="FC209" s="381"/>
      <c r="FD209" s="381"/>
      <c r="FE209" s="381"/>
      <c r="FF209" s="381"/>
      <c r="FG209" s="381"/>
      <c r="FH209" s="381"/>
      <c r="FI209" s="381"/>
      <c r="FJ209" s="381"/>
      <c r="FK209" s="381"/>
      <c r="FL209" s="381"/>
      <c r="FM209" s="381"/>
      <c r="FN209" s="381"/>
      <c r="FO209" s="381"/>
      <c r="FP209" s="381"/>
      <c r="FQ209" s="381"/>
      <c r="FR209" s="381"/>
      <c r="FS209" s="381"/>
      <c r="FT209" s="381"/>
      <c r="FU209" s="381"/>
      <c r="FV209" s="381"/>
      <c r="FW209" s="381"/>
      <c r="FX209" s="381"/>
      <c r="FY209" s="381"/>
      <c r="FZ209" s="381"/>
      <c r="GA209" s="381"/>
      <c r="GB209" s="381"/>
      <c r="GC209" s="381"/>
      <c r="GD209" s="381"/>
      <c r="GE209" s="381"/>
      <c r="GF209" s="381"/>
      <c r="GG209" s="381"/>
      <c r="GH209" s="381"/>
      <c r="GI209" s="381"/>
      <c r="GJ209" s="381"/>
      <c r="GK209" s="381"/>
      <c r="GL209" s="381"/>
      <c r="GM209" s="381"/>
      <c r="GN209" s="381"/>
      <c r="GO209" s="381"/>
      <c r="GP209" s="381"/>
      <c r="GQ209" s="381"/>
      <c r="GR209" s="381"/>
      <c r="GS209" s="381"/>
      <c r="GT209" s="381"/>
      <c r="GU209" s="381"/>
      <c r="GV209" s="381"/>
      <c r="GW209" s="381"/>
      <c r="GX209" s="381"/>
      <c r="GY209" s="381"/>
      <c r="GZ209" s="381"/>
      <c r="HA209" s="381"/>
      <c r="HB209" s="381"/>
      <c r="HC209" s="381"/>
      <c r="HD209" s="381"/>
      <c r="HE209" s="381"/>
      <c r="HF209" s="381"/>
      <c r="HG209" s="381"/>
      <c r="HH209" s="381"/>
      <c r="HI209" s="381"/>
      <c r="HJ209" s="381"/>
      <c r="HK209" s="381"/>
      <c r="HL209" s="381"/>
      <c r="HM209" s="381"/>
      <c r="HN209" s="381"/>
      <c r="HO209" s="381"/>
      <c r="HP209" s="381"/>
      <c r="HQ209" s="381"/>
      <c r="HR209" s="381"/>
      <c r="HS209" s="381"/>
      <c r="HT209" s="381"/>
      <c r="HU209" s="381"/>
      <c r="HV209" s="381"/>
      <c r="HW209" s="381"/>
      <c r="HX209" s="381"/>
      <c r="HY209" s="381"/>
      <c r="HZ209" s="381"/>
      <c r="IA209" s="381"/>
      <c r="IB209" s="381"/>
      <c r="IC209" s="381"/>
      <c r="ID209" s="381"/>
      <c r="IE209" s="381"/>
      <c r="IF209" s="381"/>
      <c r="IG209" s="381"/>
      <c r="IH209" s="381"/>
      <c r="II209" s="381"/>
      <c r="IJ209" s="381"/>
      <c r="IK209" s="381"/>
      <c r="IL209" s="381"/>
      <c r="IM209" s="381"/>
      <c r="IN209" s="381"/>
      <c r="IO209" s="381"/>
      <c r="IP209" s="381"/>
      <c r="IQ209" s="381"/>
      <c r="IR209" s="381"/>
      <c r="IS209" s="381"/>
      <c r="IT209" s="381"/>
      <c r="IU209" s="381"/>
      <c r="IV209" s="381"/>
      <c r="IW209" s="381"/>
      <c r="IX209" s="381"/>
      <c r="IY209" s="381"/>
      <c r="IZ209" s="381"/>
      <c r="JA209" s="381"/>
      <c r="JB209" s="381"/>
      <c r="JC209" s="381"/>
      <c r="JD209" s="381"/>
      <c r="JE209" s="381"/>
      <c r="JF209" s="381"/>
      <c r="JG209" s="381"/>
      <c r="JH209" s="381"/>
      <c r="JI209" s="381"/>
      <c r="JJ209" s="381"/>
      <c r="JK209" s="381"/>
      <c r="JL209" s="380"/>
      <c r="JM209" s="380"/>
      <c r="JN209" s="380"/>
      <c r="JO209" s="380"/>
      <c r="JP209" s="380"/>
      <c r="JQ209" s="380"/>
      <c r="JR209" s="380"/>
      <c r="JS209" s="380"/>
      <c r="JT209" s="380"/>
      <c r="JU209" s="380"/>
      <c r="JV209" s="380"/>
      <c r="JW209" s="380"/>
      <c r="JX209" s="380"/>
      <c r="JY209" s="380"/>
      <c r="JZ209" s="380"/>
      <c r="KA209" s="380"/>
      <c r="KB209" s="380"/>
      <c r="KC209" s="380"/>
      <c r="KD209" s="380"/>
      <c r="KE209" s="380"/>
      <c r="KF209" s="380"/>
      <c r="KG209" s="380"/>
    </row>
    <row r="210" spans="2:293">
      <c r="B210" s="381"/>
      <c r="C210" s="381"/>
      <c r="D210" s="381"/>
      <c r="E210" s="381"/>
      <c r="F210" s="381"/>
      <c r="G210" s="381"/>
      <c r="H210" s="381"/>
      <c r="I210" s="381"/>
      <c r="J210" s="381"/>
      <c r="K210" s="381"/>
      <c r="L210" s="381"/>
      <c r="M210" s="381"/>
      <c r="N210" s="381"/>
      <c r="O210" s="381"/>
      <c r="P210" s="381"/>
      <c r="Q210" s="381"/>
      <c r="R210" s="381"/>
      <c r="S210" s="381"/>
      <c r="T210" s="381"/>
      <c r="U210" s="381"/>
      <c r="V210" s="381"/>
      <c r="W210" s="381"/>
      <c r="X210" s="381"/>
      <c r="Y210" s="381"/>
      <c r="Z210" s="381"/>
      <c r="AA210" s="381"/>
      <c r="AB210" s="381"/>
      <c r="AC210" s="381"/>
      <c r="AD210" s="381"/>
      <c r="AE210" s="381"/>
      <c r="AF210" s="381"/>
      <c r="AG210" s="381"/>
      <c r="AH210" s="381"/>
      <c r="AI210" s="381"/>
      <c r="AJ210" s="381"/>
      <c r="AK210" s="381"/>
      <c r="AL210" s="381"/>
      <c r="AM210" s="381"/>
      <c r="AN210" s="381"/>
      <c r="AO210" s="381"/>
      <c r="AP210" s="381"/>
      <c r="AQ210" s="381"/>
      <c r="AR210" s="381"/>
      <c r="AS210" s="381"/>
      <c r="AT210" s="381"/>
      <c r="AU210" s="381"/>
      <c r="AV210" s="381"/>
      <c r="AW210" s="381"/>
      <c r="AX210" s="381"/>
      <c r="AY210" s="381"/>
      <c r="AZ210" s="381"/>
      <c r="BA210" s="381"/>
      <c r="BB210" s="381"/>
      <c r="BC210" s="381"/>
      <c r="BD210" s="381"/>
      <c r="BE210" s="381"/>
      <c r="BF210" s="381"/>
      <c r="BG210" s="381"/>
      <c r="BH210" s="381"/>
      <c r="BI210" s="381"/>
      <c r="BJ210" s="381"/>
      <c r="BK210" s="381"/>
      <c r="BL210" s="381"/>
      <c r="BM210" s="381"/>
      <c r="BN210" s="381"/>
      <c r="BO210" s="381"/>
      <c r="BP210" s="381"/>
      <c r="BQ210" s="381"/>
      <c r="BR210" s="381"/>
      <c r="BS210" s="381"/>
      <c r="BT210" s="381"/>
      <c r="BU210" s="381"/>
      <c r="BV210" s="381"/>
      <c r="BW210" s="381"/>
      <c r="BX210" s="381"/>
      <c r="BY210" s="381"/>
      <c r="BZ210" s="381"/>
      <c r="CA210" s="381"/>
      <c r="CB210" s="381"/>
      <c r="CC210" s="381"/>
      <c r="CD210" s="381"/>
      <c r="CE210" s="381"/>
      <c r="CF210" s="381"/>
      <c r="CG210" s="381"/>
      <c r="CH210" s="381"/>
      <c r="CI210" s="381"/>
      <c r="CJ210" s="381"/>
      <c r="CK210" s="381"/>
      <c r="CL210" s="381"/>
      <c r="CM210" s="381"/>
      <c r="CN210" s="381"/>
      <c r="CO210" s="381"/>
      <c r="CP210" s="381"/>
      <c r="CQ210" s="381"/>
      <c r="CR210" s="381"/>
      <c r="CS210" s="381"/>
      <c r="CT210" s="381"/>
      <c r="CU210" s="381"/>
      <c r="CV210" s="381"/>
      <c r="CW210" s="381"/>
      <c r="CX210" s="381"/>
      <c r="CY210" s="381"/>
      <c r="CZ210" s="381"/>
      <c r="DA210" s="381"/>
      <c r="DB210" s="381"/>
      <c r="DC210" s="381"/>
      <c r="DD210" s="381"/>
      <c r="DE210" s="381"/>
      <c r="DF210" s="381"/>
      <c r="DG210" s="381"/>
      <c r="DH210" s="381"/>
      <c r="DI210" s="381"/>
      <c r="DJ210" s="381"/>
      <c r="DK210" s="381"/>
      <c r="DL210" s="381"/>
      <c r="DM210" s="381"/>
      <c r="DN210" s="381"/>
      <c r="DO210" s="381"/>
      <c r="DP210" s="381"/>
      <c r="DQ210" s="381"/>
      <c r="DR210" s="381"/>
      <c r="DS210" s="381"/>
      <c r="DT210" s="381"/>
      <c r="DU210" s="381"/>
      <c r="DV210" s="381"/>
      <c r="DW210" s="381"/>
      <c r="DX210" s="381"/>
      <c r="DY210" s="381"/>
      <c r="DZ210" s="381"/>
      <c r="EA210" s="381"/>
      <c r="EB210" s="381"/>
      <c r="EC210" s="381"/>
      <c r="ED210" s="381"/>
      <c r="EE210" s="381"/>
      <c r="EF210" s="381"/>
      <c r="EG210" s="381"/>
      <c r="EH210" s="381"/>
      <c r="EI210" s="381"/>
      <c r="EJ210" s="381"/>
      <c r="EK210" s="381"/>
      <c r="EL210" s="381"/>
      <c r="EM210" s="381"/>
      <c r="EN210" s="381"/>
      <c r="EO210" s="381"/>
      <c r="EP210" s="381"/>
      <c r="EQ210" s="381"/>
      <c r="ER210" s="381"/>
      <c r="ES210" s="381"/>
      <c r="ET210" s="381"/>
      <c r="EU210" s="381"/>
      <c r="EV210" s="381"/>
      <c r="EW210" s="381"/>
      <c r="EX210" s="381"/>
      <c r="EY210" s="381"/>
      <c r="EZ210" s="381"/>
      <c r="FA210" s="381"/>
      <c r="FB210" s="381"/>
      <c r="FC210" s="381"/>
      <c r="FD210" s="381"/>
      <c r="FE210" s="381"/>
      <c r="FF210" s="381"/>
      <c r="FG210" s="381"/>
      <c r="FH210" s="381"/>
      <c r="FI210" s="381"/>
      <c r="FJ210" s="381"/>
      <c r="FK210" s="381"/>
      <c r="FL210" s="381"/>
      <c r="FM210" s="381"/>
      <c r="FN210" s="381"/>
      <c r="FO210" s="381"/>
      <c r="FP210" s="381"/>
      <c r="FQ210" s="381"/>
      <c r="FR210" s="381"/>
      <c r="FS210" s="381"/>
      <c r="FT210" s="381"/>
      <c r="FU210" s="381"/>
      <c r="FV210" s="381"/>
      <c r="FW210" s="381"/>
      <c r="FX210" s="381"/>
      <c r="FY210" s="381"/>
      <c r="FZ210" s="381"/>
      <c r="GA210" s="381"/>
      <c r="GB210" s="381"/>
      <c r="GC210" s="381"/>
      <c r="GD210" s="381"/>
      <c r="GE210" s="381"/>
      <c r="GF210" s="381"/>
      <c r="GG210" s="381"/>
      <c r="GH210" s="381"/>
      <c r="GI210" s="381"/>
      <c r="GJ210" s="381"/>
      <c r="GK210" s="381"/>
      <c r="GL210" s="381"/>
      <c r="GM210" s="381"/>
      <c r="GN210" s="381"/>
      <c r="GO210" s="381"/>
      <c r="GP210" s="381"/>
      <c r="GQ210" s="381"/>
      <c r="GR210" s="381"/>
      <c r="GS210" s="381"/>
      <c r="GT210" s="381"/>
      <c r="GU210" s="381"/>
      <c r="GV210" s="381"/>
      <c r="GW210" s="381"/>
      <c r="GX210" s="381"/>
      <c r="GY210" s="381"/>
      <c r="GZ210" s="381"/>
      <c r="HA210" s="381"/>
      <c r="HB210" s="381"/>
      <c r="HC210" s="381"/>
      <c r="HD210" s="381"/>
      <c r="HE210" s="381"/>
      <c r="HF210" s="381"/>
      <c r="HG210" s="381"/>
      <c r="HH210" s="381"/>
      <c r="HI210" s="381"/>
      <c r="HJ210" s="381"/>
      <c r="HK210" s="381"/>
      <c r="HL210" s="381"/>
      <c r="HM210" s="381"/>
      <c r="HN210" s="381"/>
      <c r="HO210" s="381"/>
      <c r="HP210" s="381"/>
      <c r="HQ210" s="381"/>
      <c r="HR210" s="381"/>
      <c r="HS210" s="381"/>
      <c r="HT210" s="381"/>
      <c r="HU210" s="381"/>
      <c r="HV210" s="381"/>
      <c r="HW210" s="381"/>
      <c r="HX210" s="381"/>
      <c r="HY210" s="381"/>
      <c r="HZ210" s="381"/>
      <c r="IA210" s="381"/>
      <c r="IB210" s="381"/>
      <c r="IC210" s="381"/>
      <c r="ID210" s="381"/>
      <c r="IE210" s="381"/>
      <c r="IF210" s="381"/>
      <c r="IG210" s="381"/>
      <c r="IH210" s="381"/>
      <c r="II210" s="381"/>
      <c r="IJ210" s="381"/>
      <c r="IK210" s="381"/>
      <c r="IL210" s="381"/>
      <c r="IM210" s="381"/>
      <c r="IN210" s="381"/>
      <c r="IO210" s="381"/>
      <c r="IP210" s="381"/>
      <c r="IQ210" s="381"/>
      <c r="IR210" s="381"/>
      <c r="IS210" s="381"/>
      <c r="IT210" s="381"/>
      <c r="IU210" s="381"/>
      <c r="IV210" s="381"/>
      <c r="IW210" s="381"/>
      <c r="IX210" s="381"/>
      <c r="IY210" s="381"/>
      <c r="IZ210" s="381"/>
      <c r="JA210" s="381"/>
      <c r="JB210" s="381"/>
      <c r="JC210" s="381"/>
      <c r="JD210" s="381"/>
      <c r="JE210" s="381"/>
      <c r="JF210" s="381"/>
      <c r="JG210" s="381"/>
      <c r="JH210" s="381"/>
      <c r="JI210" s="381"/>
      <c r="JJ210" s="381"/>
      <c r="JK210" s="381"/>
      <c r="JL210" s="380"/>
      <c r="JM210" s="380"/>
      <c r="JN210" s="380"/>
      <c r="JO210" s="380"/>
      <c r="JP210" s="380"/>
      <c r="JQ210" s="380"/>
      <c r="JR210" s="380"/>
      <c r="JS210" s="380"/>
      <c r="JT210" s="380"/>
      <c r="JU210" s="380"/>
      <c r="JV210" s="380"/>
      <c r="JW210" s="380"/>
      <c r="JX210" s="380"/>
      <c r="JY210" s="380"/>
      <c r="JZ210" s="380"/>
      <c r="KA210" s="380"/>
      <c r="KB210" s="380"/>
      <c r="KC210" s="380"/>
      <c r="KD210" s="380"/>
      <c r="KE210" s="380"/>
      <c r="KF210" s="380"/>
      <c r="KG210" s="380"/>
    </row>
    <row r="211" spans="2:293">
      <c r="B211" s="381"/>
      <c r="C211" s="381"/>
      <c r="D211" s="381"/>
      <c r="E211" s="381"/>
      <c r="F211" s="381"/>
      <c r="G211" s="381"/>
      <c r="H211" s="381"/>
      <c r="I211" s="381"/>
      <c r="J211" s="381"/>
      <c r="K211" s="381"/>
      <c r="L211" s="381"/>
      <c r="M211" s="381"/>
      <c r="N211" s="381"/>
      <c r="O211" s="381"/>
      <c r="P211" s="381"/>
      <c r="Q211" s="381"/>
      <c r="R211" s="381"/>
      <c r="S211" s="381"/>
      <c r="T211" s="381"/>
      <c r="U211" s="381"/>
      <c r="V211" s="381"/>
      <c r="W211" s="381"/>
      <c r="X211" s="381"/>
      <c r="Y211" s="381"/>
      <c r="Z211" s="381"/>
      <c r="AA211" s="381"/>
      <c r="AB211" s="381"/>
      <c r="AC211" s="381"/>
      <c r="AD211" s="381"/>
      <c r="AE211" s="381"/>
      <c r="AF211" s="381"/>
      <c r="AG211" s="381"/>
      <c r="AH211" s="381"/>
      <c r="AI211" s="381"/>
      <c r="AJ211" s="381"/>
      <c r="AK211" s="381"/>
      <c r="AL211" s="381"/>
      <c r="AM211" s="381"/>
      <c r="AN211" s="381"/>
      <c r="AO211" s="381"/>
      <c r="AP211" s="381"/>
      <c r="AQ211" s="381"/>
      <c r="AR211" s="381"/>
      <c r="AS211" s="381"/>
      <c r="AT211" s="381"/>
      <c r="AU211" s="381"/>
      <c r="AV211" s="381"/>
      <c r="AW211" s="381"/>
      <c r="AX211" s="381"/>
      <c r="AY211" s="381"/>
      <c r="AZ211" s="381"/>
      <c r="BA211" s="381"/>
      <c r="BB211" s="381"/>
      <c r="BC211" s="381"/>
      <c r="BD211" s="381"/>
      <c r="BE211" s="381"/>
      <c r="BF211" s="381"/>
      <c r="BG211" s="381"/>
      <c r="BH211" s="381"/>
      <c r="BI211" s="381"/>
      <c r="BJ211" s="381"/>
      <c r="BK211" s="381"/>
      <c r="BL211" s="381"/>
      <c r="BM211" s="381"/>
      <c r="BN211" s="381"/>
      <c r="BO211" s="381"/>
      <c r="BP211" s="381"/>
      <c r="BQ211" s="381"/>
      <c r="BR211" s="381"/>
      <c r="BS211" s="381"/>
      <c r="BT211" s="381"/>
      <c r="BU211" s="381"/>
      <c r="BV211" s="381"/>
      <c r="BW211" s="381"/>
      <c r="BX211" s="381"/>
      <c r="BY211" s="381"/>
      <c r="BZ211" s="381"/>
      <c r="CA211" s="381"/>
      <c r="CB211" s="381"/>
      <c r="CC211" s="381"/>
      <c r="CD211" s="381"/>
      <c r="CE211" s="381"/>
      <c r="CF211" s="381"/>
      <c r="CG211" s="381"/>
      <c r="CH211" s="381"/>
      <c r="CI211" s="381"/>
      <c r="CJ211" s="381"/>
      <c r="CK211" s="381"/>
      <c r="CL211" s="381"/>
      <c r="CM211" s="381"/>
      <c r="CN211" s="381"/>
      <c r="CO211" s="381"/>
      <c r="CP211" s="381"/>
      <c r="CQ211" s="381"/>
      <c r="CR211" s="381"/>
      <c r="CS211" s="381"/>
      <c r="CT211" s="381"/>
      <c r="CU211" s="381"/>
      <c r="CV211" s="381"/>
      <c r="CW211" s="381"/>
      <c r="CX211" s="381"/>
      <c r="CY211" s="381"/>
      <c r="CZ211" s="381"/>
      <c r="DA211" s="381"/>
      <c r="DB211" s="381"/>
      <c r="DC211" s="381"/>
      <c r="DD211" s="381"/>
      <c r="DE211" s="381"/>
      <c r="DF211" s="381"/>
      <c r="DG211" s="381"/>
      <c r="DH211" s="381"/>
      <c r="DI211" s="381"/>
      <c r="DJ211" s="381"/>
      <c r="DK211" s="381"/>
      <c r="DL211" s="381"/>
      <c r="DM211" s="381"/>
      <c r="DN211" s="381"/>
      <c r="DO211" s="381"/>
      <c r="DP211" s="381"/>
      <c r="DQ211" s="381"/>
      <c r="DR211" s="381"/>
      <c r="DS211" s="381"/>
      <c r="DT211" s="381"/>
      <c r="DU211" s="381"/>
      <c r="DV211" s="381"/>
      <c r="DW211" s="381"/>
      <c r="DX211" s="381"/>
      <c r="DY211" s="381"/>
      <c r="DZ211" s="381"/>
      <c r="EA211" s="381"/>
      <c r="EB211" s="381"/>
      <c r="EC211" s="381"/>
      <c r="ED211" s="381"/>
      <c r="EE211" s="381"/>
      <c r="EF211" s="381"/>
      <c r="EG211" s="381"/>
      <c r="EH211" s="381"/>
      <c r="EI211" s="381"/>
      <c r="EJ211" s="381"/>
      <c r="EK211" s="381"/>
      <c r="EL211" s="381"/>
      <c r="EM211" s="381"/>
      <c r="EN211" s="381"/>
      <c r="EO211" s="381"/>
      <c r="EP211" s="381"/>
      <c r="EQ211" s="381"/>
      <c r="ER211" s="381"/>
      <c r="ES211" s="381"/>
      <c r="ET211" s="381"/>
      <c r="EU211" s="381"/>
      <c r="EV211" s="381"/>
      <c r="EW211" s="381"/>
      <c r="EX211" s="381"/>
      <c r="EY211" s="381"/>
      <c r="EZ211" s="381"/>
      <c r="FA211" s="381"/>
      <c r="FB211" s="381"/>
      <c r="FC211" s="381"/>
      <c r="FD211" s="381"/>
      <c r="FE211" s="381"/>
      <c r="FF211" s="381"/>
      <c r="FG211" s="381"/>
      <c r="FH211" s="381"/>
      <c r="FI211" s="381"/>
      <c r="FJ211" s="381"/>
      <c r="FK211" s="381"/>
      <c r="FL211" s="381"/>
      <c r="FM211" s="381"/>
      <c r="FN211" s="381"/>
      <c r="FO211" s="381"/>
      <c r="FP211" s="381"/>
      <c r="FQ211" s="381"/>
      <c r="FR211" s="381"/>
      <c r="FS211" s="381"/>
      <c r="FT211" s="381"/>
      <c r="FU211" s="381"/>
      <c r="FV211" s="381"/>
      <c r="FW211" s="381"/>
      <c r="FX211" s="381"/>
      <c r="FY211" s="381"/>
      <c r="FZ211" s="381"/>
      <c r="GA211" s="381"/>
      <c r="GB211" s="381"/>
      <c r="GC211" s="381"/>
      <c r="GD211" s="381"/>
      <c r="GE211" s="381"/>
      <c r="GF211" s="381"/>
      <c r="GG211" s="381"/>
      <c r="GH211" s="381"/>
      <c r="GI211" s="381"/>
      <c r="GJ211" s="381"/>
      <c r="GK211" s="381"/>
      <c r="GL211" s="381"/>
      <c r="GM211" s="381"/>
      <c r="GN211" s="381"/>
      <c r="GO211" s="381"/>
      <c r="GP211" s="381"/>
      <c r="GQ211" s="381"/>
      <c r="GR211" s="381"/>
      <c r="GS211" s="381"/>
      <c r="GT211" s="381"/>
      <c r="GU211" s="381"/>
      <c r="GV211" s="381"/>
      <c r="GW211" s="381"/>
      <c r="GX211" s="381"/>
      <c r="GY211" s="381"/>
      <c r="GZ211" s="381"/>
      <c r="HA211" s="381"/>
      <c r="HB211" s="381"/>
      <c r="HC211" s="381"/>
      <c r="HD211" s="381"/>
      <c r="HE211" s="381"/>
      <c r="HF211" s="381"/>
      <c r="HG211" s="381"/>
      <c r="HH211" s="381"/>
      <c r="HI211" s="381"/>
      <c r="HJ211" s="381"/>
      <c r="HK211" s="381"/>
      <c r="HL211" s="381"/>
      <c r="HM211" s="381"/>
      <c r="HN211" s="381"/>
      <c r="HO211" s="381"/>
      <c r="HP211" s="381"/>
      <c r="HQ211" s="381"/>
      <c r="HR211" s="381"/>
      <c r="HS211" s="381"/>
      <c r="HT211" s="381"/>
      <c r="HU211" s="381"/>
      <c r="HV211" s="381"/>
      <c r="HW211" s="381"/>
      <c r="HX211" s="381"/>
      <c r="HY211" s="381"/>
      <c r="HZ211" s="381"/>
      <c r="IA211" s="381"/>
      <c r="IB211" s="381"/>
      <c r="IC211" s="381"/>
      <c r="ID211" s="381"/>
      <c r="IE211" s="381"/>
      <c r="IF211" s="381"/>
      <c r="IG211" s="381"/>
      <c r="IH211" s="381"/>
      <c r="II211" s="381"/>
      <c r="IJ211" s="381"/>
      <c r="IK211" s="381"/>
      <c r="IL211" s="381"/>
      <c r="IM211" s="381"/>
      <c r="IN211" s="381"/>
      <c r="IO211" s="381"/>
      <c r="IP211" s="381"/>
      <c r="IQ211" s="381"/>
      <c r="IR211" s="381"/>
      <c r="IS211" s="381"/>
      <c r="IT211" s="381"/>
      <c r="IU211" s="381"/>
      <c r="IV211" s="381"/>
      <c r="IW211" s="381"/>
      <c r="IX211" s="381"/>
      <c r="IY211" s="381"/>
      <c r="IZ211" s="381"/>
      <c r="JA211" s="381"/>
      <c r="JB211" s="381"/>
      <c r="JC211" s="381"/>
      <c r="JD211" s="381"/>
      <c r="JE211" s="381"/>
      <c r="JF211" s="381"/>
      <c r="JG211" s="381"/>
      <c r="JH211" s="381"/>
      <c r="JI211" s="381"/>
      <c r="JJ211" s="381"/>
      <c r="JK211" s="381"/>
      <c r="JL211" s="380"/>
      <c r="JM211" s="380"/>
      <c r="JN211" s="380"/>
      <c r="JO211" s="380"/>
      <c r="JP211" s="380"/>
      <c r="JQ211" s="380"/>
      <c r="JR211" s="380"/>
      <c r="JS211" s="380"/>
      <c r="JT211" s="380"/>
      <c r="JU211" s="380"/>
      <c r="JV211" s="380"/>
      <c r="JW211" s="380"/>
      <c r="JX211" s="380"/>
      <c r="JY211" s="380"/>
      <c r="JZ211" s="380"/>
      <c r="KA211" s="380"/>
      <c r="KB211" s="380"/>
      <c r="KC211" s="380"/>
      <c r="KD211" s="380"/>
      <c r="KE211" s="380"/>
      <c r="KF211" s="380"/>
      <c r="KG211" s="380"/>
    </row>
    <row r="212" spans="2:293">
      <c r="B212" s="381"/>
      <c r="C212" s="381"/>
      <c r="D212" s="381"/>
      <c r="E212" s="381"/>
      <c r="F212" s="381"/>
      <c r="G212" s="381"/>
      <c r="H212" s="381"/>
      <c r="I212" s="381"/>
      <c r="J212" s="381"/>
      <c r="K212" s="381"/>
      <c r="L212" s="381"/>
      <c r="M212" s="381"/>
      <c r="N212" s="381"/>
      <c r="O212" s="381"/>
      <c r="P212" s="381"/>
      <c r="Q212" s="381"/>
      <c r="R212" s="381"/>
      <c r="S212" s="381"/>
      <c r="T212" s="381"/>
      <c r="U212" s="381"/>
      <c r="V212" s="381"/>
      <c r="W212" s="381"/>
      <c r="X212" s="381"/>
      <c r="Y212" s="381"/>
      <c r="Z212" s="381"/>
      <c r="AA212" s="381"/>
      <c r="AB212" s="381"/>
      <c r="AC212" s="381"/>
      <c r="AD212" s="381"/>
      <c r="AE212" s="381"/>
      <c r="AF212" s="381"/>
      <c r="AG212" s="381"/>
      <c r="AH212" s="381"/>
      <c r="AI212" s="381"/>
      <c r="AJ212" s="381"/>
      <c r="AK212" s="381"/>
      <c r="AL212" s="381"/>
      <c r="AM212" s="381"/>
      <c r="AN212" s="381"/>
      <c r="AO212" s="381"/>
      <c r="AP212" s="381"/>
      <c r="AQ212" s="381"/>
      <c r="AR212" s="381"/>
      <c r="AS212" s="381"/>
      <c r="AT212" s="381"/>
      <c r="AU212" s="381"/>
      <c r="AV212" s="381"/>
      <c r="AW212" s="381"/>
      <c r="AX212" s="381"/>
      <c r="AY212" s="381"/>
      <c r="AZ212" s="381"/>
      <c r="BA212" s="381"/>
      <c r="BB212" s="381"/>
      <c r="BC212" s="381"/>
      <c r="BD212" s="381"/>
      <c r="BE212" s="381"/>
      <c r="BF212" s="381"/>
      <c r="BG212" s="381"/>
      <c r="BH212" s="381"/>
      <c r="BI212" s="381"/>
      <c r="BJ212" s="381"/>
      <c r="BK212" s="381"/>
      <c r="BL212" s="381"/>
      <c r="BM212" s="381"/>
      <c r="BN212" s="381"/>
      <c r="BO212" s="381"/>
      <c r="BP212" s="381"/>
      <c r="BQ212" s="381"/>
      <c r="BR212" s="381"/>
      <c r="BS212" s="381"/>
      <c r="BT212" s="381"/>
      <c r="BU212" s="381"/>
      <c r="BV212" s="381"/>
      <c r="BW212" s="381"/>
      <c r="BX212" s="381"/>
      <c r="BY212" s="381"/>
      <c r="BZ212" s="381"/>
      <c r="CA212" s="381"/>
      <c r="CB212" s="381"/>
      <c r="CC212" s="381"/>
      <c r="CD212" s="381"/>
      <c r="CE212" s="381"/>
      <c r="CF212" s="381"/>
      <c r="CG212" s="381"/>
      <c r="CH212" s="381"/>
      <c r="CI212" s="381"/>
      <c r="CJ212" s="381"/>
      <c r="CK212" s="381"/>
      <c r="CL212" s="381"/>
      <c r="CM212" s="381"/>
      <c r="CN212" s="381"/>
      <c r="CO212" s="381"/>
      <c r="CP212" s="381"/>
      <c r="CQ212" s="381"/>
      <c r="CR212" s="381"/>
      <c r="CS212" s="381"/>
      <c r="CT212" s="381"/>
      <c r="CU212" s="381"/>
      <c r="CV212" s="381"/>
      <c r="CW212" s="381"/>
      <c r="CX212" s="381"/>
      <c r="CY212" s="381"/>
      <c r="CZ212" s="381"/>
      <c r="DA212" s="381"/>
      <c r="DB212" s="381"/>
      <c r="DC212" s="381"/>
      <c r="DD212" s="381"/>
      <c r="DE212" s="381"/>
      <c r="DF212" s="381"/>
      <c r="DG212" s="381"/>
      <c r="DH212" s="381"/>
      <c r="DI212" s="381"/>
      <c r="DJ212" s="381"/>
      <c r="DK212" s="381"/>
      <c r="DL212" s="381"/>
      <c r="DM212" s="381"/>
      <c r="DN212" s="381"/>
      <c r="DO212" s="381"/>
      <c r="DP212" s="381"/>
      <c r="DQ212" s="381"/>
      <c r="DR212" s="381"/>
      <c r="DS212" s="381"/>
      <c r="DT212" s="381"/>
      <c r="DU212" s="381"/>
      <c r="DV212" s="381"/>
      <c r="DW212" s="381"/>
      <c r="DX212" s="381"/>
      <c r="DY212" s="381"/>
      <c r="DZ212" s="381"/>
      <c r="EA212" s="381"/>
      <c r="EB212" s="381"/>
      <c r="EC212" s="381"/>
      <c r="ED212" s="381"/>
      <c r="EE212" s="381"/>
      <c r="EF212" s="381"/>
      <c r="EG212" s="381"/>
      <c r="EH212" s="381"/>
      <c r="EI212" s="381"/>
      <c r="EJ212" s="381"/>
      <c r="EK212" s="381"/>
      <c r="EL212" s="381"/>
      <c r="EM212" s="381"/>
      <c r="EN212" s="381"/>
      <c r="EO212" s="381"/>
      <c r="EP212" s="381"/>
      <c r="EQ212" s="381"/>
      <c r="ER212" s="381"/>
      <c r="ES212" s="381"/>
      <c r="ET212" s="381"/>
      <c r="EU212" s="381"/>
      <c r="EV212" s="381"/>
      <c r="EW212" s="381"/>
      <c r="EX212" s="381"/>
      <c r="EY212" s="381"/>
      <c r="EZ212" s="381"/>
      <c r="FA212" s="381"/>
      <c r="FB212" s="381"/>
      <c r="FC212" s="381"/>
      <c r="FD212" s="381"/>
      <c r="FE212" s="381"/>
      <c r="FF212" s="381"/>
      <c r="FG212" s="381"/>
      <c r="FH212" s="381"/>
      <c r="FI212" s="381"/>
      <c r="FJ212" s="381"/>
      <c r="FK212" s="381"/>
      <c r="FL212" s="381"/>
      <c r="FM212" s="381"/>
      <c r="FN212" s="381"/>
      <c r="FO212" s="381"/>
      <c r="FP212" s="381"/>
      <c r="FQ212" s="381"/>
      <c r="FR212" s="381"/>
      <c r="FS212" s="381"/>
      <c r="FT212" s="381"/>
      <c r="FU212" s="381"/>
      <c r="FV212" s="381"/>
      <c r="FW212" s="381"/>
      <c r="FX212" s="381"/>
      <c r="FY212" s="381"/>
      <c r="FZ212" s="381"/>
      <c r="GA212" s="381"/>
      <c r="GB212" s="381"/>
      <c r="GC212" s="381"/>
      <c r="GD212" s="381"/>
      <c r="GE212" s="381"/>
      <c r="GF212" s="381"/>
      <c r="GG212" s="381"/>
      <c r="GH212" s="381"/>
      <c r="GI212" s="381"/>
      <c r="GJ212" s="381"/>
      <c r="GK212" s="381"/>
      <c r="GL212" s="381"/>
      <c r="GM212" s="381"/>
      <c r="GN212" s="381"/>
      <c r="GO212" s="381"/>
      <c r="GP212" s="381"/>
      <c r="GQ212" s="381"/>
      <c r="GR212" s="381"/>
      <c r="GS212" s="381"/>
      <c r="GT212" s="381"/>
      <c r="GU212" s="381"/>
      <c r="GV212" s="381"/>
      <c r="GW212" s="381"/>
      <c r="GX212" s="381"/>
      <c r="GY212" s="381"/>
      <c r="GZ212" s="381"/>
      <c r="HA212" s="381"/>
      <c r="HB212" s="381"/>
      <c r="HC212" s="381"/>
      <c r="HD212" s="381"/>
      <c r="HE212" s="381"/>
      <c r="HF212" s="381"/>
      <c r="HG212" s="381"/>
      <c r="HH212" s="381"/>
      <c r="HI212" s="381"/>
      <c r="HJ212" s="381"/>
      <c r="HK212" s="381"/>
      <c r="HL212" s="381"/>
      <c r="HM212" s="381"/>
      <c r="HN212" s="381"/>
      <c r="HO212" s="381"/>
      <c r="HP212" s="381"/>
      <c r="HQ212" s="381"/>
      <c r="HR212" s="381"/>
      <c r="HS212" s="381"/>
      <c r="HT212" s="381"/>
      <c r="HU212" s="381"/>
      <c r="HV212" s="381"/>
      <c r="HW212" s="381"/>
      <c r="HX212" s="381"/>
      <c r="HY212" s="381"/>
      <c r="HZ212" s="381"/>
      <c r="IA212" s="381"/>
      <c r="IB212" s="381"/>
      <c r="IC212" s="381"/>
      <c r="ID212" s="381"/>
      <c r="IE212" s="381"/>
      <c r="IF212" s="381"/>
      <c r="IG212" s="381"/>
      <c r="IH212" s="381"/>
      <c r="II212" s="381"/>
      <c r="IJ212" s="381"/>
      <c r="IK212" s="381"/>
      <c r="IL212" s="381"/>
      <c r="IM212" s="381"/>
      <c r="IN212" s="381"/>
      <c r="IO212" s="381"/>
      <c r="IP212" s="381"/>
      <c r="IQ212" s="381"/>
      <c r="IR212" s="381"/>
      <c r="IS212" s="381"/>
      <c r="IT212" s="381"/>
      <c r="IU212" s="381"/>
      <c r="IV212" s="381"/>
      <c r="IW212" s="381"/>
      <c r="IX212" s="381"/>
      <c r="IY212" s="381"/>
      <c r="IZ212" s="381"/>
      <c r="JA212" s="381"/>
      <c r="JB212" s="381"/>
      <c r="JC212" s="381"/>
      <c r="JD212" s="381"/>
      <c r="JE212" s="381"/>
      <c r="JF212" s="381"/>
      <c r="JG212" s="381"/>
      <c r="JH212" s="381"/>
      <c r="JI212" s="381"/>
      <c r="JJ212" s="381"/>
      <c r="JK212" s="381"/>
      <c r="JL212" s="380"/>
      <c r="JM212" s="380"/>
      <c r="JN212" s="380"/>
      <c r="JO212" s="380"/>
      <c r="JP212" s="380"/>
      <c r="JQ212" s="380"/>
      <c r="JR212" s="380"/>
      <c r="JS212" s="380"/>
      <c r="JT212" s="380"/>
      <c r="JU212" s="380"/>
      <c r="JV212" s="380"/>
      <c r="JW212" s="380"/>
      <c r="JX212" s="380"/>
      <c r="JY212" s="380"/>
      <c r="JZ212" s="380"/>
      <c r="KA212" s="380"/>
      <c r="KB212" s="380"/>
      <c r="KC212" s="380"/>
      <c r="KD212" s="380"/>
      <c r="KE212" s="380"/>
      <c r="KF212" s="380"/>
      <c r="KG212" s="380"/>
    </row>
    <row r="213" spans="2:293">
      <c r="B213" s="381"/>
      <c r="C213" s="381"/>
      <c r="D213" s="381"/>
      <c r="E213" s="381"/>
      <c r="F213" s="381"/>
      <c r="G213" s="381"/>
      <c r="H213" s="381"/>
      <c r="I213" s="381"/>
      <c r="J213" s="381"/>
      <c r="K213" s="381"/>
      <c r="L213" s="381"/>
      <c r="M213" s="381"/>
      <c r="N213" s="381"/>
      <c r="O213" s="381"/>
      <c r="P213" s="381"/>
      <c r="Q213" s="381"/>
      <c r="R213" s="381"/>
      <c r="S213" s="381"/>
      <c r="T213" s="381"/>
      <c r="U213" s="381"/>
      <c r="V213" s="381"/>
      <c r="W213" s="381"/>
      <c r="X213" s="381"/>
      <c r="Y213" s="381"/>
      <c r="Z213" s="381"/>
      <c r="AA213" s="381"/>
      <c r="AB213" s="381"/>
      <c r="AC213" s="381"/>
      <c r="AD213" s="381"/>
      <c r="AE213" s="381"/>
      <c r="AF213" s="381"/>
      <c r="AG213" s="381"/>
      <c r="AH213" s="381"/>
      <c r="AI213" s="381"/>
      <c r="AJ213" s="381"/>
      <c r="AK213" s="381"/>
      <c r="AL213" s="381"/>
      <c r="AM213" s="381"/>
      <c r="AN213" s="381"/>
      <c r="AO213" s="381"/>
      <c r="AP213" s="381"/>
      <c r="AQ213" s="381"/>
      <c r="AR213" s="381"/>
      <c r="AS213" s="381"/>
      <c r="AT213" s="381"/>
      <c r="AU213" s="381"/>
      <c r="AV213" s="381"/>
      <c r="AW213" s="381"/>
      <c r="AX213" s="381"/>
      <c r="AY213" s="381"/>
      <c r="AZ213" s="381"/>
      <c r="BA213" s="381"/>
      <c r="BB213" s="381"/>
      <c r="BC213" s="381"/>
      <c r="BD213" s="381"/>
      <c r="BE213" s="381"/>
      <c r="BF213" s="381"/>
      <c r="BG213" s="381"/>
      <c r="BH213" s="381"/>
      <c r="BI213" s="381"/>
      <c r="BJ213" s="381"/>
      <c r="BK213" s="381"/>
      <c r="BL213" s="381"/>
      <c r="BM213" s="381"/>
      <c r="BN213" s="381"/>
      <c r="BO213" s="381"/>
      <c r="BP213" s="381"/>
      <c r="BQ213" s="381"/>
      <c r="BR213" s="381"/>
      <c r="BS213" s="381"/>
      <c r="BT213" s="381"/>
      <c r="BU213" s="381"/>
      <c r="BV213" s="381"/>
      <c r="BW213" s="381"/>
      <c r="BX213" s="381"/>
      <c r="BY213" s="381"/>
      <c r="BZ213" s="381"/>
      <c r="CA213" s="381"/>
      <c r="CB213" s="381"/>
      <c r="CC213" s="381"/>
      <c r="CD213" s="381"/>
      <c r="CE213" s="381"/>
      <c r="CF213" s="381"/>
      <c r="CG213" s="381"/>
      <c r="CH213" s="381"/>
      <c r="CI213" s="381"/>
      <c r="CJ213" s="381"/>
      <c r="CK213" s="381"/>
      <c r="CL213" s="381"/>
      <c r="CM213" s="381"/>
      <c r="CN213" s="381"/>
      <c r="CO213" s="381"/>
      <c r="CP213" s="381"/>
      <c r="CQ213" s="381"/>
      <c r="CR213" s="381"/>
      <c r="CS213" s="381"/>
      <c r="CT213" s="381"/>
      <c r="CU213" s="381"/>
      <c r="CV213" s="381"/>
      <c r="CW213" s="381"/>
      <c r="CX213" s="381"/>
      <c r="CY213" s="381"/>
      <c r="CZ213" s="381"/>
      <c r="DA213" s="381"/>
      <c r="DB213" s="381"/>
      <c r="DC213" s="381"/>
      <c r="DD213" s="381"/>
      <c r="DE213" s="381"/>
      <c r="DF213" s="381"/>
      <c r="DG213" s="381"/>
      <c r="DH213" s="381"/>
      <c r="DI213" s="381"/>
      <c r="DJ213" s="381"/>
      <c r="DK213" s="381"/>
      <c r="DL213" s="381"/>
      <c r="DM213" s="381"/>
      <c r="DN213" s="381"/>
      <c r="DO213" s="381"/>
      <c r="DP213" s="381"/>
      <c r="DQ213" s="381"/>
      <c r="DR213" s="381"/>
      <c r="DS213" s="381"/>
      <c r="DT213" s="381"/>
      <c r="DU213" s="381"/>
      <c r="DV213" s="381"/>
      <c r="DW213" s="381"/>
      <c r="DX213" s="381"/>
      <c r="DY213" s="381"/>
      <c r="DZ213" s="381"/>
      <c r="EA213" s="381"/>
      <c r="EB213" s="381"/>
      <c r="EC213" s="381"/>
      <c r="ED213" s="381"/>
      <c r="EE213" s="381"/>
      <c r="EF213" s="381"/>
      <c r="EG213" s="381"/>
      <c r="EH213" s="381"/>
      <c r="EI213" s="381"/>
      <c r="EJ213" s="381"/>
      <c r="EK213" s="381"/>
      <c r="EL213" s="381"/>
      <c r="EM213" s="381"/>
      <c r="EN213" s="381"/>
      <c r="EO213" s="381"/>
      <c r="EP213" s="381"/>
      <c r="EQ213" s="381"/>
      <c r="ER213" s="381"/>
      <c r="ES213" s="381"/>
      <c r="ET213" s="381"/>
      <c r="EU213" s="381"/>
      <c r="EV213" s="381"/>
      <c r="EW213" s="381"/>
      <c r="EX213" s="381"/>
      <c r="EY213" s="381"/>
      <c r="EZ213" s="381"/>
      <c r="FA213" s="381"/>
      <c r="FB213" s="381"/>
      <c r="FC213" s="381"/>
      <c r="FD213" s="381"/>
      <c r="FE213" s="381"/>
      <c r="FF213" s="381"/>
      <c r="FG213" s="381"/>
      <c r="FH213" s="381"/>
      <c r="FI213" s="381"/>
      <c r="FJ213" s="381"/>
      <c r="FK213" s="381"/>
      <c r="FL213" s="381"/>
      <c r="FM213" s="381"/>
      <c r="FN213" s="381"/>
      <c r="FO213" s="381"/>
      <c r="FP213" s="381"/>
      <c r="FQ213" s="381"/>
      <c r="FR213" s="381"/>
      <c r="FS213" s="381"/>
      <c r="FT213" s="381"/>
      <c r="FU213" s="381"/>
      <c r="FV213" s="381"/>
      <c r="FW213" s="381"/>
      <c r="FX213" s="381"/>
      <c r="FY213" s="381"/>
      <c r="FZ213" s="381"/>
      <c r="GA213" s="381"/>
      <c r="GB213" s="381"/>
      <c r="GC213" s="381"/>
      <c r="GD213" s="381"/>
      <c r="GE213" s="381"/>
      <c r="GF213" s="381"/>
      <c r="GG213" s="381"/>
      <c r="GH213" s="381"/>
      <c r="GI213" s="381"/>
      <c r="GJ213" s="381"/>
      <c r="GK213" s="381"/>
      <c r="GL213" s="381"/>
      <c r="GM213" s="381"/>
      <c r="GN213" s="381"/>
      <c r="GO213" s="381"/>
      <c r="GP213" s="381"/>
      <c r="GQ213" s="381"/>
      <c r="GR213" s="381"/>
      <c r="GS213" s="381"/>
      <c r="GT213" s="381"/>
      <c r="GU213" s="381"/>
      <c r="GV213" s="381"/>
      <c r="GW213" s="381"/>
      <c r="GX213" s="381"/>
      <c r="GY213" s="381"/>
      <c r="GZ213" s="381"/>
      <c r="HA213" s="381"/>
      <c r="HB213" s="381"/>
      <c r="HC213" s="381"/>
      <c r="HD213" s="381"/>
      <c r="HE213" s="381"/>
      <c r="HF213" s="381"/>
      <c r="HG213" s="381"/>
      <c r="HH213" s="381"/>
      <c r="HI213" s="381"/>
      <c r="HJ213" s="381"/>
      <c r="HK213" s="381"/>
      <c r="HL213" s="381"/>
      <c r="HM213" s="381"/>
      <c r="HN213" s="381"/>
      <c r="HO213" s="381"/>
      <c r="HP213" s="381"/>
      <c r="HQ213" s="381"/>
      <c r="HR213" s="381"/>
      <c r="HS213" s="381"/>
      <c r="HT213" s="381"/>
      <c r="HU213" s="381"/>
      <c r="HV213" s="381"/>
      <c r="HW213" s="381"/>
      <c r="HX213" s="381"/>
      <c r="HY213" s="381"/>
      <c r="HZ213" s="381"/>
      <c r="IA213" s="381"/>
      <c r="IB213" s="381"/>
      <c r="IC213" s="381"/>
      <c r="ID213" s="381"/>
      <c r="IE213" s="381"/>
      <c r="IF213" s="381"/>
      <c r="IG213" s="381"/>
      <c r="IH213" s="381"/>
      <c r="II213" s="381"/>
      <c r="IJ213" s="381"/>
      <c r="IK213" s="381"/>
      <c r="IL213" s="381"/>
      <c r="IM213" s="381"/>
      <c r="IN213" s="381"/>
      <c r="IO213" s="381"/>
      <c r="IP213" s="381"/>
      <c r="IQ213" s="381"/>
      <c r="IR213" s="381"/>
      <c r="IS213" s="381"/>
      <c r="IT213" s="381"/>
      <c r="IU213" s="381"/>
      <c r="IV213" s="381"/>
      <c r="IW213" s="381"/>
      <c r="IX213" s="381"/>
      <c r="IY213" s="381"/>
      <c r="IZ213" s="381"/>
      <c r="JA213" s="381"/>
      <c r="JB213" s="381"/>
      <c r="JC213" s="381"/>
      <c r="JD213" s="381"/>
      <c r="JE213" s="381"/>
      <c r="JF213" s="381"/>
      <c r="JG213" s="381"/>
      <c r="JH213" s="381"/>
      <c r="JI213" s="381"/>
      <c r="JJ213" s="381"/>
      <c r="JK213" s="381"/>
      <c r="JL213" s="380"/>
      <c r="JM213" s="380"/>
      <c r="JN213" s="380"/>
      <c r="JO213" s="380"/>
      <c r="JP213" s="380"/>
      <c r="JQ213" s="380"/>
      <c r="JR213" s="380"/>
      <c r="JS213" s="380"/>
      <c r="JT213" s="380"/>
      <c r="JU213" s="380"/>
      <c r="JV213" s="380"/>
      <c r="JW213" s="380"/>
      <c r="JX213" s="380"/>
      <c r="JY213" s="380"/>
      <c r="JZ213" s="380"/>
      <c r="KA213" s="380"/>
      <c r="KB213" s="380"/>
      <c r="KC213" s="380"/>
      <c r="KD213" s="380"/>
      <c r="KE213" s="380"/>
      <c r="KF213" s="380"/>
      <c r="KG213" s="380"/>
    </row>
    <row r="214" spans="2:293">
      <c r="B214" s="381"/>
      <c r="C214" s="381"/>
      <c r="D214" s="381"/>
      <c r="E214" s="381"/>
      <c r="F214" s="381"/>
      <c r="G214" s="381"/>
      <c r="H214" s="381"/>
      <c r="I214" s="381"/>
      <c r="J214" s="381"/>
      <c r="K214" s="381"/>
      <c r="L214" s="381"/>
      <c r="M214" s="381"/>
      <c r="N214" s="381"/>
      <c r="O214" s="381"/>
      <c r="P214" s="381"/>
      <c r="Q214" s="381"/>
      <c r="R214" s="381"/>
      <c r="S214" s="381"/>
      <c r="T214" s="381"/>
      <c r="U214" s="381"/>
      <c r="V214" s="381"/>
      <c r="W214" s="381"/>
      <c r="X214" s="381"/>
      <c r="Y214" s="381"/>
      <c r="Z214" s="381"/>
      <c r="AA214" s="381"/>
      <c r="AB214" s="381"/>
      <c r="AC214" s="381"/>
      <c r="AD214" s="381"/>
      <c r="AE214" s="381"/>
      <c r="AF214" s="381"/>
      <c r="AG214" s="381"/>
      <c r="AH214" s="381"/>
      <c r="AI214" s="381"/>
      <c r="AJ214" s="381"/>
      <c r="AK214" s="381"/>
      <c r="AL214" s="381"/>
      <c r="AM214" s="381"/>
      <c r="AN214" s="381"/>
      <c r="AO214" s="381"/>
      <c r="AP214" s="381"/>
      <c r="AQ214" s="381"/>
      <c r="AR214" s="381"/>
      <c r="AS214" s="381"/>
      <c r="AT214" s="381"/>
      <c r="AU214" s="381"/>
      <c r="AV214" s="381"/>
      <c r="AW214" s="381"/>
      <c r="AX214" s="381"/>
      <c r="AY214" s="381"/>
      <c r="AZ214" s="381"/>
      <c r="BA214" s="381"/>
      <c r="BB214" s="381"/>
      <c r="BC214" s="381"/>
      <c r="BD214" s="381"/>
      <c r="BE214" s="381"/>
      <c r="BF214" s="381"/>
      <c r="BG214" s="381"/>
      <c r="BH214" s="381"/>
      <c r="BI214" s="381"/>
      <c r="BJ214" s="381"/>
      <c r="BK214" s="381"/>
      <c r="BL214" s="381"/>
      <c r="BM214" s="381"/>
      <c r="BN214" s="381"/>
      <c r="BO214" s="381"/>
      <c r="BP214" s="381"/>
      <c r="BQ214" s="381"/>
      <c r="BR214" s="381"/>
      <c r="BS214" s="381"/>
      <c r="BT214" s="381"/>
      <c r="BU214" s="381"/>
      <c r="BV214" s="381"/>
      <c r="BW214" s="381"/>
      <c r="BX214" s="381"/>
      <c r="BY214" s="381"/>
      <c r="BZ214" s="381"/>
      <c r="CA214" s="381"/>
      <c r="CB214" s="381"/>
      <c r="CC214" s="381"/>
      <c r="CD214" s="381"/>
      <c r="CE214" s="381"/>
      <c r="CF214" s="381"/>
      <c r="CG214" s="381"/>
      <c r="CH214" s="381"/>
      <c r="CI214" s="381"/>
      <c r="CJ214" s="381"/>
      <c r="CK214" s="381"/>
      <c r="CL214" s="381"/>
      <c r="CM214" s="381"/>
      <c r="CN214" s="381"/>
      <c r="CO214" s="381"/>
      <c r="CP214" s="381"/>
      <c r="CQ214" s="381"/>
      <c r="CR214" s="381"/>
      <c r="CS214" s="381"/>
      <c r="CT214" s="381"/>
      <c r="CU214" s="381"/>
      <c r="CV214" s="381"/>
      <c r="CW214" s="381"/>
      <c r="CX214" s="381"/>
      <c r="CY214" s="381"/>
      <c r="CZ214" s="381"/>
      <c r="DA214" s="381"/>
      <c r="DB214" s="381"/>
      <c r="DC214" s="381"/>
      <c r="DD214" s="381"/>
      <c r="DE214" s="381"/>
      <c r="DF214" s="381"/>
      <c r="DG214" s="381"/>
      <c r="DH214" s="381"/>
      <c r="DI214" s="381"/>
      <c r="DJ214" s="381"/>
      <c r="DK214" s="381"/>
      <c r="DL214" s="381"/>
      <c r="DM214" s="381"/>
      <c r="DN214" s="381"/>
      <c r="DO214" s="381"/>
      <c r="DP214" s="381"/>
      <c r="DQ214" s="381"/>
      <c r="DR214" s="381"/>
      <c r="DS214" s="381"/>
      <c r="DT214" s="381"/>
      <c r="DU214" s="381"/>
      <c r="DV214" s="381"/>
      <c r="DW214" s="381"/>
      <c r="DX214" s="381"/>
      <c r="DY214" s="381"/>
      <c r="DZ214" s="381"/>
      <c r="EA214" s="381"/>
      <c r="EB214" s="381"/>
      <c r="EC214" s="381"/>
      <c r="ED214" s="381"/>
      <c r="EE214" s="381"/>
      <c r="EF214" s="381"/>
      <c r="EG214" s="381"/>
      <c r="EH214" s="381"/>
      <c r="EI214" s="381"/>
      <c r="EJ214" s="381"/>
      <c r="EK214" s="381"/>
      <c r="EL214" s="381"/>
      <c r="EM214" s="381"/>
      <c r="EN214" s="381"/>
      <c r="EO214" s="381"/>
      <c r="EP214" s="381"/>
      <c r="EQ214" s="381"/>
      <c r="ER214" s="381"/>
      <c r="ES214" s="381"/>
      <c r="ET214" s="381"/>
      <c r="EU214" s="381"/>
      <c r="EV214" s="381"/>
      <c r="EW214" s="381"/>
      <c r="EX214" s="381"/>
      <c r="EY214" s="381"/>
      <c r="EZ214" s="381"/>
      <c r="FA214" s="381"/>
      <c r="FB214" s="381"/>
      <c r="FC214" s="381"/>
      <c r="FD214" s="381"/>
      <c r="FE214" s="381"/>
      <c r="FF214" s="381"/>
      <c r="FG214" s="381"/>
      <c r="FH214" s="381"/>
      <c r="FI214" s="381"/>
      <c r="FJ214" s="381"/>
      <c r="FK214" s="381"/>
      <c r="FL214" s="381"/>
      <c r="FM214" s="381"/>
      <c r="FN214" s="381"/>
      <c r="FO214" s="381"/>
      <c r="FP214" s="381"/>
      <c r="FQ214" s="381"/>
      <c r="FR214" s="381"/>
      <c r="FS214" s="381"/>
      <c r="FT214" s="381"/>
      <c r="FU214" s="381"/>
      <c r="FV214" s="381"/>
      <c r="FW214" s="381"/>
      <c r="FX214" s="381"/>
      <c r="FY214" s="381"/>
      <c r="FZ214" s="381"/>
      <c r="GA214" s="381"/>
      <c r="GB214" s="381"/>
      <c r="GC214" s="381"/>
      <c r="GD214" s="381"/>
      <c r="GE214" s="381"/>
      <c r="GF214" s="381"/>
      <c r="GG214" s="381"/>
      <c r="GH214" s="381"/>
      <c r="GI214" s="381"/>
      <c r="GJ214" s="381"/>
      <c r="GK214" s="381"/>
      <c r="GL214" s="381"/>
      <c r="GM214" s="381"/>
      <c r="GN214" s="381"/>
      <c r="GO214" s="381"/>
      <c r="GP214" s="381"/>
      <c r="GQ214" s="381"/>
      <c r="GR214" s="381"/>
      <c r="GS214" s="381"/>
      <c r="GT214" s="381"/>
      <c r="GU214" s="381"/>
      <c r="GV214" s="381"/>
      <c r="GW214" s="381"/>
      <c r="GX214" s="381"/>
      <c r="GY214" s="381"/>
      <c r="GZ214" s="381"/>
      <c r="HA214" s="381"/>
      <c r="HB214" s="381"/>
      <c r="HC214" s="381"/>
      <c r="HD214" s="381"/>
      <c r="HE214" s="381"/>
      <c r="HF214" s="381"/>
      <c r="HG214" s="381"/>
      <c r="HH214" s="381"/>
      <c r="HI214" s="381"/>
      <c r="HJ214" s="381"/>
      <c r="HK214" s="381"/>
      <c r="HL214" s="381"/>
      <c r="HM214" s="381"/>
      <c r="HN214" s="381"/>
      <c r="HO214" s="381"/>
      <c r="HP214" s="381"/>
      <c r="HQ214" s="381"/>
      <c r="HR214" s="381"/>
      <c r="HS214" s="381"/>
      <c r="HT214" s="381"/>
      <c r="HU214" s="381"/>
      <c r="HV214" s="381"/>
      <c r="HW214" s="381"/>
      <c r="HX214" s="381"/>
      <c r="HY214" s="381"/>
      <c r="HZ214" s="381"/>
      <c r="IA214" s="381"/>
      <c r="IB214" s="381"/>
      <c r="IC214" s="381"/>
      <c r="ID214" s="381"/>
      <c r="IE214" s="381"/>
      <c r="IF214" s="381"/>
      <c r="IG214" s="381"/>
      <c r="IH214" s="381"/>
      <c r="II214" s="381"/>
      <c r="IJ214" s="381"/>
      <c r="IK214" s="381"/>
      <c r="IL214" s="381"/>
      <c r="IM214" s="381"/>
      <c r="IN214" s="381"/>
      <c r="IO214" s="381"/>
      <c r="IP214" s="381"/>
      <c r="IQ214" s="381"/>
      <c r="IR214" s="381"/>
      <c r="IS214" s="381"/>
      <c r="IT214" s="381"/>
      <c r="IU214" s="381"/>
      <c r="IV214" s="381"/>
      <c r="IW214" s="381"/>
      <c r="IX214" s="381"/>
      <c r="IY214" s="381"/>
      <c r="IZ214" s="381"/>
      <c r="JA214" s="381"/>
      <c r="JB214" s="381"/>
      <c r="JC214" s="381"/>
      <c r="JD214" s="381"/>
      <c r="JE214" s="381"/>
      <c r="JF214" s="381"/>
      <c r="JG214" s="381"/>
      <c r="JH214" s="381"/>
      <c r="JI214" s="381"/>
      <c r="JJ214" s="381"/>
      <c r="JK214" s="381"/>
      <c r="JL214" s="380"/>
      <c r="JM214" s="380"/>
      <c r="JN214" s="380"/>
      <c r="JO214" s="380"/>
      <c r="JP214" s="380"/>
      <c r="JQ214" s="380"/>
      <c r="JR214" s="380"/>
      <c r="JS214" s="380"/>
      <c r="JT214" s="380"/>
      <c r="JU214" s="380"/>
      <c r="JV214" s="380"/>
      <c r="JW214" s="380"/>
      <c r="JX214" s="380"/>
      <c r="JY214" s="380"/>
      <c r="JZ214" s="380"/>
      <c r="KA214" s="380"/>
      <c r="KB214" s="380"/>
      <c r="KC214" s="380"/>
      <c r="KD214" s="380"/>
      <c r="KE214" s="380"/>
      <c r="KF214" s="380"/>
      <c r="KG214" s="380"/>
    </row>
    <row r="215" spans="2:293">
      <c r="B215" s="381"/>
      <c r="C215" s="381"/>
      <c r="D215" s="381"/>
      <c r="E215" s="381"/>
      <c r="F215" s="381"/>
      <c r="G215" s="381"/>
      <c r="H215" s="381"/>
      <c r="I215" s="381"/>
      <c r="J215" s="381"/>
      <c r="K215" s="381"/>
      <c r="L215" s="381"/>
      <c r="M215" s="381"/>
      <c r="N215" s="381"/>
      <c r="O215" s="381"/>
      <c r="P215" s="381"/>
      <c r="Q215" s="381"/>
      <c r="R215" s="381"/>
      <c r="S215" s="381"/>
      <c r="T215" s="381"/>
      <c r="U215" s="381"/>
      <c r="V215" s="381"/>
      <c r="W215" s="381"/>
      <c r="X215" s="381"/>
      <c r="Y215" s="381"/>
      <c r="Z215" s="381"/>
      <c r="AA215" s="381"/>
      <c r="AB215" s="381"/>
      <c r="AC215" s="381"/>
      <c r="AD215" s="381"/>
      <c r="AE215" s="381"/>
      <c r="AF215" s="381"/>
      <c r="AG215" s="381"/>
      <c r="AH215" s="381"/>
      <c r="AI215" s="381"/>
      <c r="AJ215" s="381"/>
      <c r="AK215" s="381"/>
      <c r="AL215" s="381"/>
      <c r="AM215" s="381"/>
      <c r="AN215" s="381"/>
      <c r="AO215" s="381"/>
      <c r="AP215" s="381"/>
      <c r="AQ215" s="381"/>
      <c r="AR215" s="381"/>
      <c r="AS215" s="381"/>
      <c r="AT215" s="381"/>
      <c r="AU215" s="381"/>
      <c r="AV215" s="381"/>
      <c r="AW215" s="381"/>
      <c r="AX215" s="381"/>
      <c r="AY215" s="381"/>
      <c r="AZ215" s="381"/>
      <c r="BA215" s="381"/>
      <c r="BB215" s="381"/>
      <c r="BC215" s="381"/>
      <c r="BD215" s="381"/>
      <c r="BE215" s="381"/>
      <c r="BF215" s="381"/>
      <c r="BG215" s="381"/>
      <c r="BH215" s="381"/>
      <c r="BI215" s="381"/>
      <c r="BJ215" s="381"/>
      <c r="BK215" s="381"/>
      <c r="BL215" s="381"/>
      <c r="BM215" s="381"/>
      <c r="BN215" s="381"/>
      <c r="BO215" s="381"/>
      <c r="BP215" s="381"/>
      <c r="BQ215" s="381"/>
      <c r="BR215" s="381"/>
      <c r="BS215" s="381"/>
      <c r="BT215" s="381"/>
      <c r="BU215" s="381"/>
      <c r="BV215" s="381"/>
      <c r="BW215" s="381"/>
      <c r="BX215" s="381"/>
      <c r="BY215" s="381"/>
      <c r="BZ215" s="381"/>
      <c r="CA215" s="381"/>
      <c r="CB215" s="381"/>
      <c r="CC215" s="381"/>
      <c r="CD215" s="381"/>
      <c r="CE215" s="381"/>
      <c r="CF215" s="381"/>
      <c r="CG215" s="381"/>
      <c r="CH215" s="381"/>
      <c r="CI215" s="381"/>
      <c r="CJ215" s="381"/>
      <c r="CK215" s="381"/>
      <c r="CL215" s="381"/>
      <c r="CM215" s="381"/>
      <c r="CN215" s="381"/>
      <c r="CO215" s="381"/>
      <c r="CP215" s="381"/>
      <c r="CQ215" s="381"/>
      <c r="CR215" s="381"/>
      <c r="CS215" s="381"/>
      <c r="CT215" s="381"/>
      <c r="CU215" s="381"/>
      <c r="CV215" s="381"/>
      <c r="CW215" s="381"/>
      <c r="CX215" s="381"/>
      <c r="CY215" s="381"/>
      <c r="CZ215" s="381"/>
      <c r="DA215" s="381"/>
      <c r="DB215" s="381"/>
      <c r="DC215" s="381"/>
      <c r="DD215" s="381"/>
      <c r="DE215" s="381"/>
      <c r="DF215" s="381"/>
      <c r="DG215" s="381"/>
      <c r="DH215" s="381"/>
      <c r="DI215" s="381"/>
      <c r="DJ215" s="381"/>
      <c r="DK215" s="381"/>
      <c r="DL215" s="381"/>
      <c r="DM215" s="381"/>
      <c r="DN215" s="381"/>
      <c r="DO215" s="381"/>
      <c r="DP215" s="381"/>
      <c r="DQ215" s="381"/>
      <c r="DR215" s="381"/>
      <c r="DS215" s="381"/>
      <c r="DT215" s="381"/>
      <c r="DU215" s="381"/>
      <c r="DV215" s="381"/>
      <c r="DW215" s="381"/>
      <c r="DX215" s="381"/>
      <c r="DY215" s="381"/>
      <c r="DZ215" s="381"/>
      <c r="EA215" s="381"/>
      <c r="EB215" s="381"/>
      <c r="EC215" s="381"/>
      <c r="ED215" s="381"/>
      <c r="EE215" s="381"/>
      <c r="EF215" s="381"/>
      <c r="EG215" s="381"/>
      <c r="EH215" s="381"/>
      <c r="EI215" s="381"/>
      <c r="EJ215" s="381"/>
      <c r="EK215" s="381"/>
      <c r="EL215" s="381"/>
      <c r="EM215" s="381"/>
      <c r="EN215" s="381"/>
      <c r="EO215" s="381"/>
      <c r="EP215" s="381"/>
      <c r="EQ215" s="381"/>
      <c r="ER215" s="381"/>
      <c r="ES215" s="381"/>
      <c r="ET215" s="381"/>
      <c r="EU215" s="381"/>
      <c r="EV215" s="381"/>
      <c r="EW215" s="381"/>
      <c r="EX215" s="381"/>
      <c r="EY215" s="381"/>
      <c r="EZ215" s="381"/>
      <c r="FA215" s="381"/>
      <c r="FB215" s="381"/>
      <c r="FC215" s="381"/>
      <c r="FD215" s="381"/>
      <c r="FE215" s="381"/>
      <c r="FF215" s="381"/>
      <c r="FG215" s="381"/>
      <c r="FH215" s="381"/>
      <c r="FI215" s="381"/>
      <c r="FJ215" s="381"/>
      <c r="FK215" s="381"/>
      <c r="FL215" s="381"/>
      <c r="FM215" s="381"/>
      <c r="FN215" s="381"/>
      <c r="FO215" s="381"/>
      <c r="FP215" s="381"/>
      <c r="FQ215" s="381"/>
      <c r="FR215" s="381"/>
      <c r="FS215" s="381"/>
      <c r="FT215" s="381"/>
      <c r="FU215" s="381"/>
      <c r="FV215" s="381"/>
      <c r="FW215" s="381"/>
      <c r="FX215" s="381"/>
      <c r="FY215" s="381"/>
      <c r="FZ215" s="381"/>
      <c r="GA215" s="381"/>
      <c r="GB215" s="381"/>
      <c r="GC215" s="381"/>
      <c r="GD215" s="381"/>
      <c r="GE215" s="381"/>
      <c r="GF215" s="381"/>
      <c r="GG215" s="381"/>
      <c r="GH215" s="381"/>
      <c r="GI215" s="381"/>
      <c r="GJ215" s="381"/>
      <c r="GK215" s="381"/>
      <c r="GL215" s="381"/>
      <c r="GM215" s="381"/>
      <c r="GN215" s="381"/>
      <c r="GO215" s="381"/>
      <c r="GP215" s="381"/>
      <c r="GQ215" s="381"/>
      <c r="GR215" s="381"/>
      <c r="GS215" s="381"/>
      <c r="GT215" s="381"/>
      <c r="GU215" s="381"/>
      <c r="GV215" s="381"/>
      <c r="GW215" s="381"/>
      <c r="GX215" s="381"/>
      <c r="GY215" s="381"/>
      <c r="GZ215" s="381"/>
      <c r="HA215" s="381"/>
      <c r="HB215" s="381"/>
      <c r="HC215" s="381"/>
      <c r="HD215" s="381"/>
      <c r="HE215" s="381"/>
      <c r="HF215" s="381"/>
      <c r="HG215" s="381"/>
      <c r="HH215" s="381"/>
      <c r="HI215" s="381"/>
      <c r="HJ215" s="381"/>
      <c r="HK215" s="381"/>
      <c r="HL215" s="381"/>
      <c r="HM215" s="381"/>
      <c r="HN215" s="381"/>
      <c r="HO215" s="381"/>
      <c r="HP215" s="381"/>
      <c r="HQ215" s="381"/>
      <c r="HR215" s="381"/>
      <c r="HS215" s="381"/>
      <c r="HT215" s="381"/>
      <c r="HU215" s="381"/>
      <c r="HV215" s="381"/>
      <c r="HW215" s="381"/>
      <c r="HX215" s="381"/>
      <c r="HY215" s="381"/>
      <c r="HZ215" s="381"/>
      <c r="IA215" s="381"/>
      <c r="IB215" s="381"/>
      <c r="IC215" s="381"/>
      <c r="ID215" s="381"/>
      <c r="IE215" s="381"/>
      <c r="IF215" s="381"/>
      <c r="IG215" s="381"/>
      <c r="IH215" s="381"/>
      <c r="II215" s="381"/>
      <c r="IJ215" s="381"/>
      <c r="IK215" s="381"/>
      <c r="IL215" s="381"/>
      <c r="IM215" s="381"/>
      <c r="IN215" s="381"/>
      <c r="IO215" s="381"/>
      <c r="IP215" s="381"/>
      <c r="IQ215" s="381"/>
      <c r="IR215" s="381"/>
      <c r="IS215" s="381"/>
      <c r="IT215" s="381"/>
      <c r="IU215" s="381"/>
      <c r="IV215" s="381"/>
      <c r="IW215" s="381"/>
      <c r="IX215" s="381"/>
      <c r="IY215" s="381"/>
      <c r="IZ215" s="381"/>
      <c r="JA215" s="381"/>
      <c r="JB215" s="381"/>
      <c r="JC215" s="381"/>
      <c r="JD215" s="381"/>
      <c r="JE215" s="381"/>
      <c r="JF215" s="381"/>
      <c r="JG215" s="381"/>
      <c r="JH215" s="381"/>
      <c r="JI215" s="381"/>
      <c r="JJ215" s="381"/>
      <c r="JK215" s="381"/>
      <c r="JL215" s="380"/>
      <c r="JM215" s="380"/>
      <c r="JN215" s="380"/>
      <c r="JO215" s="380"/>
      <c r="JP215" s="380"/>
      <c r="JQ215" s="380"/>
      <c r="JR215" s="380"/>
      <c r="JS215" s="380"/>
      <c r="JT215" s="380"/>
      <c r="JU215" s="380"/>
      <c r="JV215" s="380"/>
      <c r="JW215" s="380"/>
      <c r="JX215" s="380"/>
      <c r="JY215" s="380"/>
      <c r="JZ215" s="380"/>
      <c r="KA215" s="380"/>
      <c r="KB215" s="380"/>
      <c r="KC215" s="380"/>
      <c r="KD215" s="380"/>
      <c r="KE215" s="380"/>
      <c r="KF215" s="380"/>
      <c r="KG215" s="380"/>
    </row>
    <row r="216" spans="2:293">
      <c r="B216" s="381"/>
      <c r="C216" s="381"/>
      <c r="D216" s="381"/>
      <c r="E216" s="381"/>
      <c r="F216" s="381"/>
      <c r="G216" s="381"/>
      <c r="H216" s="381"/>
      <c r="I216" s="381"/>
      <c r="J216" s="381"/>
      <c r="K216" s="381"/>
      <c r="L216" s="381"/>
      <c r="M216" s="381"/>
      <c r="N216" s="381"/>
      <c r="O216" s="381"/>
      <c r="P216" s="381"/>
      <c r="Q216" s="381"/>
      <c r="R216" s="381"/>
      <c r="S216" s="381"/>
      <c r="T216" s="381"/>
      <c r="U216" s="381"/>
      <c r="V216" s="381"/>
      <c r="W216" s="381"/>
      <c r="X216" s="381"/>
      <c r="Y216" s="381"/>
      <c r="Z216" s="381"/>
      <c r="AA216" s="381"/>
      <c r="AB216" s="381"/>
      <c r="AC216" s="381"/>
      <c r="AD216" s="381"/>
      <c r="AE216" s="381"/>
      <c r="AF216" s="381"/>
      <c r="AG216" s="381"/>
      <c r="AH216" s="381"/>
      <c r="AI216" s="381"/>
      <c r="AJ216" s="381"/>
      <c r="AK216" s="381"/>
      <c r="AL216" s="381"/>
      <c r="AM216" s="381"/>
      <c r="AN216" s="381"/>
      <c r="AO216" s="381"/>
      <c r="AP216" s="381"/>
      <c r="AQ216" s="381"/>
      <c r="AR216" s="381"/>
      <c r="AS216" s="381"/>
      <c r="AT216" s="381"/>
      <c r="AU216" s="381"/>
      <c r="AV216" s="381"/>
      <c r="AW216" s="381"/>
      <c r="AX216" s="381"/>
      <c r="AY216" s="381"/>
      <c r="AZ216" s="381"/>
      <c r="BA216" s="381"/>
      <c r="BB216" s="381"/>
      <c r="BC216" s="381"/>
      <c r="BD216" s="381"/>
      <c r="BE216" s="381"/>
      <c r="BF216" s="381"/>
      <c r="BG216" s="381"/>
      <c r="BH216" s="381"/>
      <c r="BI216" s="381"/>
      <c r="BJ216" s="381"/>
      <c r="BK216" s="381"/>
      <c r="BL216" s="381"/>
      <c r="BM216" s="381"/>
      <c r="BN216" s="381"/>
      <c r="BO216" s="381"/>
      <c r="BP216" s="381"/>
      <c r="BQ216" s="381"/>
      <c r="BR216" s="381"/>
      <c r="BS216" s="381"/>
      <c r="BT216" s="381"/>
      <c r="BU216" s="381"/>
      <c r="BV216" s="381"/>
      <c r="BW216" s="381"/>
      <c r="BX216" s="381"/>
      <c r="BY216" s="381"/>
      <c r="BZ216" s="381"/>
      <c r="CA216" s="381"/>
      <c r="CB216" s="381"/>
      <c r="CC216" s="381"/>
      <c r="CD216" s="381"/>
      <c r="CE216" s="381"/>
      <c r="CF216" s="381"/>
      <c r="CG216" s="381"/>
      <c r="CH216" s="381"/>
      <c r="CI216" s="381"/>
      <c r="CJ216" s="381"/>
      <c r="CK216" s="381"/>
      <c r="CL216" s="381"/>
      <c r="CM216" s="381"/>
      <c r="CN216" s="381"/>
      <c r="CO216" s="381"/>
      <c r="CP216" s="381"/>
      <c r="CQ216" s="381"/>
      <c r="CR216" s="381"/>
      <c r="CS216" s="381"/>
      <c r="CT216" s="381"/>
      <c r="CU216" s="381"/>
      <c r="CV216" s="381"/>
      <c r="CW216" s="381"/>
      <c r="CX216" s="381"/>
      <c r="CY216" s="381"/>
      <c r="CZ216" s="381"/>
      <c r="DA216" s="381"/>
      <c r="DB216" s="381"/>
      <c r="DC216" s="381"/>
      <c r="DD216" s="381"/>
      <c r="DE216" s="381"/>
      <c r="DF216" s="381"/>
      <c r="DG216" s="381"/>
      <c r="DH216" s="381"/>
      <c r="DI216" s="381"/>
      <c r="DJ216" s="381"/>
      <c r="DK216" s="381"/>
      <c r="DL216" s="381"/>
      <c r="DM216" s="381"/>
      <c r="DN216" s="381"/>
      <c r="DO216" s="381"/>
      <c r="DP216" s="381"/>
      <c r="DQ216" s="381"/>
      <c r="DR216" s="381"/>
      <c r="DS216" s="381"/>
      <c r="DT216" s="381"/>
      <c r="DU216" s="381"/>
      <c r="DV216" s="381"/>
      <c r="DW216" s="381"/>
      <c r="DX216" s="381"/>
      <c r="DY216" s="381"/>
      <c r="DZ216" s="381"/>
      <c r="EA216" s="381"/>
      <c r="EB216" s="381"/>
      <c r="EC216" s="381"/>
      <c r="ED216" s="381"/>
      <c r="EE216" s="381"/>
      <c r="EF216" s="381"/>
      <c r="EG216" s="381"/>
      <c r="EH216" s="381"/>
      <c r="EI216" s="381"/>
      <c r="EJ216" s="381"/>
      <c r="EK216" s="381"/>
      <c r="EL216" s="381"/>
      <c r="EM216" s="381"/>
      <c r="EN216" s="381"/>
      <c r="EO216" s="381"/>
      <c r="EP216" s="381"/>
      <c r="EQ216" s="381"/>
      <c r="ER216" s="381"/>
      <c r="ES216" s="381"/>
      <c r="ET216" s="381"/>
      <c r="EU216" s="381"/>
      <c r="EV216" s="381"/>
      <c r="EW216" s="381"/>
      <c r="EX216" s="381"/>
      <c r="EY216" s="381"/>
      <c r="EZ216" s="381"/>
      <c r="FA216" s="381"/>
      <c r="FB216" s="381"/>
      <c r="FC216" s="381"/>
      <c r="FD216" s="381"/>
      <c r="FE216" s="381"/>
      <c r="FF216" s="381"/>
      <c r="FG216" s="381"/>
      <c r="FH216" s="381"/>
      <c r="FI216" s="381"/>
      <c r="FJ216" s="381"/>
      <c r="FK216" s="381"/>
      <c r="FL216" s="381"/>
      <c r="FM216" s="381"/>
      <c r="FN216" s="381"/>
      <c r="FO216" s="381"/>
      <c r="FP216" s="381"/>
      <c r="FQ216" s="381"/>
      <c r="FR216" s="381"/>
      <c r="FS216" s="381"/>
      <c r="FT216" s="381"/>
      <c r="FU216" s="381"/>
      <c r="FV216" s="381"/>
      <c r="FW216" s="381"/>
      <c r="FX216" s="381"/>
      <c r="FY216" s="381"/>
      <c r="FZ216" s="381"/>
      <c r="GA216" s="381"/>
      <c r="GB216" s="381"/>
      <c r="GC216" s="381"/>
      <c r="GD216" s="381"/>
      <c r="GE216" s="381"/>
      <c r="GF216" s="381"/>
      <c r="GG216" s="381"/>
      <c r="GH216" s="381"/>
      <c r="GI216" s="381"/>
      <c r="GJ216" s="381"/>
      <c r="GK216" s="381"/>
      <c r="GL216" s="381"/>
      <c r="GM216" s="381"/>
      <c r="GN216" s="381"/>
      <c r="GO216" s="381"/>
      <c r="GP216" s="381"/>
      <c r="GQ216" s="381"/>
      <c r="GR216" s="381"/>
      <c r="GS216" s="381"/>
      <c r="GT216" s="381"/>
      <c r="GU216" s="381"/>
      <c r="GV216" s="381"/>
      <c r="GW216" s="381"/>
      <c r="GX216" s="381"/>
      <c r="GY216" s="381"/>
      <c r="GZ216" s="381"/>
      <c r="HA216" s="381"/>
      <c r="HB216" s="381"/>
      <c r="HC216" s="381"/>
      <c r="HD216" s="381"/>
      <c r="HE216" s="381"/>
      <c r="HF216" s="381"/>
      <c r="HG216" s="381"/>
      <c r="HH216" s="381"/>
      <c r="HI216" s="381"/>
      <c r="HJ216" s="381"/>
      <c r="HK216" s="381"/>
      <c r="HL216" s="381"/>
      <c r="HM216" s="381"/>
      <c r="HN216" s="381"/>
      <c r="HO216" s="381"/>
      <c r="HP216" s="381"/>
      <c r="HQ216" s="381"/>
      <c r="HR216" s="381"/>
      <c r="HS216" s="381"/>
      <c r="HT216" s="381"/>
      <c r="HU216" s="381"/>
      <c r="HV216" s="381"/>
      <c r="HW216" s="381"/>
      <c r="HX216" s="381"/>
      <c r="HY216" s="381"/>
      <c r="HZ216" s="381"/>
      <c r="IA216" s="381"/>
      <c r="IB216" s="381"/>
      <c r="IC216" s="381"/>
      <c r="ID216" s="381"/>
      <c r="IE216" s="381"/>
      <c r="IF216" s="381"/>
      <c r="IG216" s="381"/>
      <c r="IH216" s="381"/>
      <c r="II216" s="381"/>
      <c r="IJ216" s="381"/>
      <c r="IK216" s="381"/>
      <c r="IL216" s="381"/>
      <c r="IM216" s="381"/>
      <c r="IN216" s="381"/>
      <c r="IO216" s="381"/>
      <c r="IP216" s="381"/>
      <c r="IQ216" s="381"/>
      <c r="IR216" s="381"/>
      <c r="IS216" s="381"/>
      <c r="IT216" s="381"/>
      <c r="IU216" s="381"/>
      <c r="IV216" s="381"/>
      <c r="IW216" s="381"/>
      <c r="IX216" s="381"/>
      <c r="IY216" s="381"/>
      <c r="IZ216" s="381"/>
      <c r="JA216" s="381"/>
      <c r="JB216" s="381"/>
      <c r="JC216" s="381"/>
      <c r="JD216" s="381"/>
      <c r="JE216" s="381"/>
      <c r="JF216" s="381"/>
      <c r="JG216" s="381"/>
      <c r="JH216" s="381"/>
      <c r="JI216" s="381"/>
      <c r="JJ216" s="381"/>
      <c r="JK216" s="381"/>
      <c r="JL216" s="380"/>
      <c r="JM216" s="380"/>
      <c r="JN216" s="380"/>
      <c r="JO216" s="380"/>
      <c r="JP216" s="380"/>
      <c r="JQ216" s="380"/>
      <c r="JR216" s="380"/>
      <c r="JS216" s="380"/>
      <c r="JT216" s="380"/>
      <c r="JU216" s="380"/>
      <c r="JV216" s="380"/>
      <c r="JW216" s="380"/>
      <c r="JX216" s="380"/>
      <c r="JY216" s="380"/>
      <c r="JZ216" s="380"/>
      <c r="KA216" s="380"/>
      <c r="KB216" s="380"/>
      <c r="KC216" s="380"/>
      <c r="KD216" s="380"/>
      <c r="KE216" s="380"/>
      <c r="KF216" s="380"/>
      <c r="KG216" s="380"/>
    </row>
    <row r="217" spans="2:293">
      <c r="B217" s="381"/>
      <c r="C217" s="381"/>
      <c r="D217" s="381"/>
      <c r="E217" s="381"/>
      <c r="F217" s="381"/>
      <c r="G217" s="381"/>
      <c r="H217" s="381"/>
      <c r="I217" s="381"/>
      <c r="J217" s="381"/>
      <c r="K217" s="381"/>
      <c r="L217" s="381"/>
      <c r="M217" s="381"/>
      <c r="N217" s="381"/>
      <c r="O217" s="381"/>
      <c r="P217" s="381"/>
      <c r="Q217" s="381"/>
      <c r="R217" s="381"/>
      <c r="S217" s="381"/>
      <c r="T217" s="381"/>
      <c r="U217" s="381"/>
      <c r="V217" s="381"/>
      <c r="W217" s="381"/>
      <c r="X217" s="381"/>
      <c r="Y217" s="381"/>
      <c r="Z217" s="381"/>
      <c r="AA217" s="381"/>
      <c r="AB217" s="381"/>
      <c r="AC217" s="381"/>
      <c r="AD217" s="381"/>
      <c r="AE217" s="381"/>
      <c r="AF217" s="381"/>
      <c r="AG217" s="381"/>
      <c r="AH217" s="381"/>
      <c r="AI217" s="381"/>
      <c r="AJ217" s="381"/>
      <c r="AK217" s="381"/>
      <c r="AL217" s="381"/>
      <c r="AM217" s="381"/>
      <c r="AN217" s="381"/>
      <c r="AO217" s="381"/>
      <c r="AP217" s="381"/>
      <c r="AQ217" s="381"/>
      <c r="AR217" s="381"/>
      <c r="AS217" s="381"/>
      <c r="AT217" s="381"/>
      <c r="AU217" s="381"/>
      <c r="AV217" s="381"/>
      <c r="AW217" s="381"/>
      <c r="AX217" s="381"/>
      <c r="AY217" s="381"/>
      <c r="AZ217" s="381"/>
      <c r="BA217" s="381"/>
      <c r="BB217" s="381"/>
      <c r="BC217" s="381"/>
      <c r="BD217" s="381"/>
      <c r="BE217" s="381"/>
      <c r="BF217" s="381"/>
      <c r="BG217" s="381"/>
      <c r="BH217" s="381"/>
      <c r="BI217" s="381"/>
      <c r="BJ217" s="381"/>
      <c r="BK217" s="381"/>
      <c r="BL217" s="381"/>
      <c r="BM217" s="381"/>
      <c r="BN217" s="381"/>
      <c r="BO217" s="381"/>
      <c r="BP217" s="381"/>
      <c r="BQ217" s="381"/>
      <c r="BR217" s="381"/>
      <c r="BS217" s="381"/>
      <c r="BT217" s="381"/>
      <c r="BU217" s="381"/>
      <c r="BV217" s="381"/>
      <c r="BW217" s="381"/>
      <c r="BX217" s="381"/>
      <c r="BY217" s="381"/>
      <c r="BZ217" s="381"/>
      <c r="CA217" s="381"/>
      <c r="CB217" s="381"/>
      <c r="CC217" s="381"/>
      <c r="CD217" s="381"/>
      <c r="CE217" s="381"/>
      <c r="CF217" s="381"/>
      <c r="CG217" s="381"/>
      <c r="CH217" s="381"/>
      <c r="CI217" s="381"/>
      <c r="CJ217" s="381"/>
      <c r="CK217" s="381"/>
      <c r="CL217" s="381"/>
      <c r="CM217" s="381"/>
      <c r="CN217" s="381"/>
      <c r="CO217" s="381"/>
      <c r="CP217" s="381"/>
      <c r="CQ217" s="381"/>
      <c r="CR217" s="381"/>
      <c r="CS217" s="381"/>
      <c r="CT217" s="381"/>
      <c r="CU217" s="381"/>
      <c r="CV217" s="381"/>
      <c r="CW217" s="381"/>
      <c r="CX217" s="381"/>
      <c r="CY217" s="381"/>
      <c r="CZ217" s="381"/>
      <c r="DA217" s="381"/>
      <c r="DB217" s="381"/>
      <c r="DC217" s="381"/>
      <c r="DD217" s="381"/>
      <c r="DE217" s="381"/>
      <c r="DF217" s="381"/>
      <c r="DG217" s="381"/>
      <c r="DH217" s="381"/>
      <c r="DI217" s="381"/>
      <c r="DJ217" s="381"/>
      <c r="DK217" s="381"/>
      <c r="DL217" s="381"/>
      <c r="DM217" s="381"/>
      <c r="DN217" s="381"/>
      <c r="DO217" s="381"/>
      <c r="DP217" s="381"/>
      <c r="DQ217" s="381"/>
      <c r="DR217" s="381"/>
      <c r="DS217" s="381"/>
      <c r="DT217" s="381"/>
      <c r="DU217" s="381"/>
      <c r="DV217" s="381"/>
      <c r="DW217" s="381"/>
      <c r="DX217" s="381"/>
      <c r="DY217" s="381"/>
      <c r="DZ217" s="381"/>
      <c r="EA217" s="381"/>
      <c r="EB217" s="381"/>
      <c r="EC217" s="381"/>
      <c r="ED217" s="381"/>
      <c r="EE217" s="381"/>
      <c r="EF217" s="381"/>
      <c r="EG217" s="381"/>
      <c r="EH217" s="381"/>
      <c r="EI217" s="381"/>
      <c r="EJ217" s="381"/>
      <c r="EK217" s="381"/>
      <c r="EL217" s="381"/>
      <c r="EM217" s="381"/>
      <c r="EN217" s="381"/>
      <c r="EO217" s="381"/>
      <c r="EP217" s="381"/>
      <c r="EQ217" s="381"/>
      <c r="ER217" s="381"/>
      <c r="ES217" s="381"/>
      <c r="ET217" s="381"/>
      <c r="EU217" s="381"/>
      <c r="EV217" s="381"/>
      <c r="EW217" s="381"/>
      <c r="EX217" s="381"/>
      <c r="EY217" s="381"/>
      <c r="EZ217" s="381"/>
      <c r="FA217" s="381"/>
      <c r="FB217" s="381"/>
      <c r="FC217" s="381"/>
      <c r="FD217" s="381"/>
      <c r="FE217" s="381"/>
      <c r="FF217" s="381"/>
      <c r="FG217" s="381"/>
      <c r="FH217" s="381"/>
      <c r="FI217" s="381"/>
      <c r="FJ217" s="381"/>
      <c r="FK217" s="381"/>
      <c r="FL217" s="381"/>
      <c r="FM217" s="381"/>
      <c r="FN217" s="381"/>
      <c r="FO217" s="381"/>
      <c r="FP217" s="381"/>
      <c r="FQ217" s="381"/>
      <c r="FR217" s="381"/>
      <c r="FS217" s="381"/>
      <c r="FT217" s="381"/>
      <c r="FU217" s="381"/>
      <c r="FV217" s="381"/>
      <c r="FW217" s="381"/>
      <c r="FX217" s="381"/>
      <c r="FY217" s="381"/>
      <c r="FZ217" s="381"/>
      <c r="GA217" s="381"/>
      <c r="GB217" s="381"/>
      <c r="GC217" s="381"/>
      <c r="GD217" s="381"/>
      <c r="GE217" s="381"/>
      <c r="GF217" s="381"/>
      <c r="GG217" s="381"/>
      <c r="GH217" s="381"/>
      <c r="GI217" s="381"/>
      <c r="GJ217" s="381"/>
      <c r="GK217" s="381"/>
      <c r="GL217" s="381"/>
      <c r="GM217" s="381"/>
      <c r="GN217" s="381"/>
      <c r="GO217" s="381"/>
      <c r="GP217" s="381"/>
      <c r="GQ217" s="381"/>
      <c r="GR217" s="381"/>
      <c r="GS217" s="381"/>
      <c r="GT217" s="381"/>
      <c r="GU217" s="381"/>
      <c r="GV217" s="381"/>
      <c r="GW217" s="381"/>
      <c r="GX217" s="381"/>
      <c r="GY217" s="381"/>
      <c r="GZ217" s="381"/>
      <c r="HA217" s="381"/>
      <c r="HB217" s="381"/>
      <c r="HC217" s="381"/>
      <c r="HD217" s="381"/>
      <c r="HE217" s="381"/>
      <c r="HF217" s="381"/>
      <c r="HG217" s="381"/>
      <c r="HH217" s="381"/>
      <c r="HI217" s="381"/>
      <c r="HJ217" s="381"/>
      <c r="HK217" s="381"/>
      <c r="HL217" s="381"/>
      <c r="HM217" s="381"/>
      <c r="HN217" s="381"/>
      <c r="HO217" s="381"/>
      <c r="HP217" s="381"/>
      <c r="HQ217" s="381"/>
      <c r="HR217" s="381"/>
      <c r="HS217" s="381"/>
      <c r="HT217" s="381"/>
      <c r="HU217" s="381"/>
      <c r="HV217" s="381"/>
      <c r="HW217" s="381"/>
      <c r="HX217" s="381"/>
      <c r="HY217" s="381"/>
      <c r="HZ217" s="381"/>
      <c r="IA217" s="381"/>
      <c r="IB217" s="381"/>
      <c r="IC217" s="381"/>
      <c r="ID217" s="381"/>
      <c r="IE217" s="381"/>
      <c r="IF217" s="381"/>
      <c r="IG217" s="381"/>
      <c r="IH217" s="381"/>
      <c r="II217" s="381"/>
      <c r="IJ217" s="381"/>
      <c r="IK217" s="381"/>
      <c r="IL217" s="381"/>
      <c r="IM217" s="381"/>
      <c r="IN217" s="381"/>
      <c r="IO217" s="381"/>
      <c r="IP217" s="381"/>
      <c r="IQ217" s="381"/>
      <c r="IR217" s="381"/>
      <c r="IS217" s="381"/>
      <c r="IT217" s="381"/>
      <c r="IU217" s="381"/>
      <c r="IV217" s="381"/>
      <c r="IW217" s="381"/>
      <c r="IX217" s="381"/>
      <c r="IY217" s="381"/>
      <c r="IZ217" s="381"/>
      <c r="JA217" s="381"/>
      <c r="JB217" s="381"/>
      <c r="JC217" s="381"/>
      <c r="JD217" s="381"/>
      <c r="JE217" s="381"/>
      <c r="JF217" s="381"/>
      <c r="JG217" s="381"/>
      <c r="JH217" s="381"/>
      <c r="JI217" s="381"/>
      <c r="JJ217" s="381"/>
      <c r="JK217" s="381"/>
      <c r="JL217" s="380"/>
      <c r="JM217" s="380"/>
      <c r="JN217" s="380"/>
      <c r="JO217" s="380"/>
      <c r="JP217" s="380"/>
      <c r="JQ217" s="380"/>
      <c r="JR217" s="380"/>
      <c r="JS217" s="380"/>
      <c r="JT217" s="380"/>
      <c r="JU217" s="380"/>
      <c r="JV217" s="380"/>
      <c r="JW217" s="380"/>
      <c r="JX217" s="380"/>
      <c r="JY217" s="380"/>
      <c r="JZ217" s="380"/>
      <c r="KA217" s="380"/>
      <c r="KB217" s="380"/>
      <c r="KC217" s="380"/>
      <c r="KD217" s="380"/>
      <c r="KE217" s="380"/>
      <c r="KF217" s="380"/>
      <c r="KG217" s="380"/>
    </row>
    <row r="218" spans="2:293">
      <c r="B218" s="381"/>
      <c r="C218" s="381"/>
      <c r="D218" s="381"/>
      <c r="E218" s="381"/>
      <c r="F218" s="381"/>
      <c r="G218" s="381"/>
      <c r="H218" s="381"/>
      <c r="I218" s="381"/>
      <c r="J218" s="381"/>
      <c r="K218" s="381"/>
      <c r="L218" s="381"/>
      <c r="M218" s="381"/>
      <c r="N218" s="381"/>
      <c r="O218" s="381"/>
      <c r="P218" s="381"/>
      <c r="Q218" s="381"/>
      <c r="R218" s="381"/>
      <c r="S218" s="381"/>
      <c r="T218" s="381"/>
      <c r="U218" s="381"/>
      <c r="V218" s="381"/>
      <c r="W218" s="381"/>
      <c r="X218" s="381"/>
      <c r="Y218" s="381"/>
      <c r="Z218" s="381"/>
      <c r="AA218" s="381"/>
      <c r="AB218" s="381"/>
      <c r="AC218" s="381"/>
      <c r="AD218" s="381"/>
      <c r="AE218" s="381"/>
      <c r="AF218" s="381"/>
      <c r="AG218" s="381"/>
      <c r="AH218" s="381"/>
      <c r="AI218" s="381"/>
      <c r="AJ218" s="381"/>
      <c r="AK218" s="381"/>
      <c r="AL218" s="381"/>
      <c r="AM218" s="381"/>
      <c r="AN218" s="381"/>
      <c r="AO218" s="381"/>
      <c r="AP218" s="381"/>
      <c r="AQ218" s="381"/>
      <c r="AR218" s="381"/>
      <c r="AS218" s="381"/>
      <c r="AT218" s="381"/>
      <c r="AU218" s="381"/>
      <c r="AV218" s="381"/>
      <c r="AW218" s="381"/>
      <c r="AX218" s="381"/>
      <c r="AY218" s="381"/>
      <c r="AZ218" s="381"/>
      <c r="BA218" s="381"/>
      <c r="BB218" s="381"/>
      <c r="BC218" s="381"/>
      <c r="BD218" s="381"/>
      <c r="BE218" s="381"/>
      <c r="BF218" s="381"/>
      <c r="BG218" s="381"/>
      <c r="BH218" s="381"/>
      <c r="BI218" s="381"/>
      <c r="BJ218" s="381"/>
      <c r="BK218" s="381"/>
      <c r="BL218" s="381"/>
      <c r="BM218" s="381"/>
      <c r="BN218" s="381"/>
      <c r="BO218" s="381"/>
      <c r="BP218" s="381"/>
      <c r="BQ218" s="381"/>
      <c r="BR218" s="381"/>
      <c r="BS218" s="381"/>
      <c r="BT218" s="381"/>
      <c r="BU218" s="381"/>
      <c r="BV218" s="381"/>
      <c r="BW218" s="381"/>
      <c r="BX218" s="381"/>
      <c r="BY218" s="381"/>
      <c r="BZ218" s="381"/>
      <c r="CA218" s="381"/>
      <c r="CB218" s="381"/>
      <c r="CC218" s="381"/>
      <c r="CD218" s="381"/>
      <c r="CE218" s="381"/>
      <c r="CF218" s="381"/>
      <c r="CG218" s="381"/>
      <c r="CH218" s="381"/>
      <c r="CI218" s="381"/>
      <c r="CJ218" s="381"/>
      <c r="CK218" s="381"/>
      <c r="CL218" s="381"/>
      <c r="CM218" s="381"/>
      <c r="CN218" s="381"/>
      <c r="CO218" s="381"/>
      <c r="CP218" s="381"/>
      <c r="CQ218" s="381"/>
      <c r="CR218" s="381"/>
      <c r="CS218" s="381"/>
      <c r="CT218" s="381"/>
      <c r="CU218" s="381"/>
      <c r="CV218" s="381"/>
      <c r="CW218" s="381"/>
      <c r="CX218" s="381"/>
      <c r="CY218" s="381"/>
      <c r="CZ218" s="381"/>
      <c r="DA218" s="381"/>
      <c r="DB218" s="381"/>
      <c r="DC218" s="381"/>
      <c r="DD218" s="381"/>
      <c r="DE218" s="381"/>
      <c r="DF218" s="381"/>
      <c r="DG218" s="381"/>
      <c r="DH218" s="381"/>
      <c r="DI218" s="381"/>
      <c r="DJ218" s="381"/>
      <c r="DK218" s="381"/>
      <c r="DL218" s="381"/>
      <c r="DM218" s="381"/>
      <c r="DN218" s="381"/>
      <c r="DO218" s="381"/>
      <c r="DP218" s="381"/>
      <c r="DQ218" s="381"/>
      <c r="DR218" s="381"/>
      <c r="DS218" s="381"/>
      <c r="DT218" s="381"/>
      <c r="DU218" s="381"/>
      <c r="DV218" s="381"/>
      <c r="DW218" s="381"/>
      <c r="DX218" s="381"/>
      <c r="DY218" s="381"/>
      <c r="DZ218" s="381"/>
      <c r="EA218" s="381"/>
      <c r="EB218" s="381"/>
      <c r="EC218" s="381"/>
      <c r="ED218" s="381"/>
      <c r="EE218" s="381"/>
      <c r="EF218" s="381"/>
      <c r="EG218" s="381"/>
      <c r="EH218" s="381"/>
      <c r="EI218" s="381"/>
      <c r="EJ218" s="381"/>
      <c r="EK218" s="381"/>
      <c r="EL218" s="381"/>
      <c r="EM218" s="381"/>
      <c r="EN218" s="381"/>
      <c r="EO218" s="381"/>
      <c r="EP218" s="381"/>
      <c r="EQ218" s="381"/>
      <c r="ER218" s="381"/>
      <c r="ES218" s="381"/>
      <c r="ET218" s="381"/>
      <c r="EU218" s="381"/>
      <c r="EV218" s="381"/>
      <c r="EW218" s="381"/>
      <c r="EX218" s="381"/>
      <c r="EY218" s="381"/>
      <c r="EZ218" s="381"/>
      <c r="FA218" s="381"/>
      <c r="FB218" s="381"/>
      <c r="FC218" s="381"/>
      <c r="FD218" s="381"/>
      <c r="FE218" s="381"/>
      <c r="FF218" s="381"/>
      <c r="FG218" s="381"/>
      <c r="FH218" s="381"/>
      <c r="FI218" s="381"/>
      <c r="FJ218" s="381"/>
      <c r="FK218" s="381"/>
      <c r="FL218" s="381"/>
      <c r="FM218" s="381"/>
      <c r="FN218" s="381"/>
      <c r="FO218" s="381"/>
      <c r="FP218" s="381"/>
      <c r="FQ218" s="381"/>
      <c r="FR218" s="381"/>
      <c r="FS218" s="381"/>
      <c r="FT218" s="381"/>
      <c r="FU218" s="381"/>
      <c r="FV218" s="381"/>
      <c r="FW218" s="381"/>
      <c r="FX218" s="381"/>
      <c r="FY218" s="381"/>
      <c r="FZ218" s="381"/>
      <c r="GA218" s="381"/>
      <c r="GB218" s="381"/>
      <c r="GC218" s="381"/>
      <c r="GD218" s="381"/>
      <c r="GE218" s="381"/>
      <c r="GF218" s="381"/>
      <c r="GG218" s="381"/>
      <c r="GH218" s="381"/>
      <c r="GI218" s="381"/>
      <c r="GJ218" s="381"/>
      <c r="GK218" s="381"/>
      <c r="GL218" s="381"/>
      <c r="GM218" s="381"/>
      <c r="GN218" s="381"/>
      <c r="GO218" s="381"/>
      <c r="GP218" s="381"/>
      <c r="GQ218" s="381"/>
      <c r="GR218" s="381"/>
      <c r="GS218" s="381"/>
      <c r="GT218" s="381"/>
      <c r="GU218" s="381"/>
      <c r="GV218" s="381"/>
      <c r="GW218" s="381"/>
      <c r="GX218" s="381"/>
      <c r="GY218" s="381"/>
      <c r="GZ218" s="381"/>
      <c r="HA218" s="381"/>
      <c r="HB218" s="381"/>
      <c r="HC218" s="381"/>
      <c r="HD218" s="381"/>
      <c r="HE218" s="381"/>
      <c r="HF218" s="381"/>
      <c r="HG218" s="381"/>
      <c r="HH218" s="381"/>
      <c r="HI218" s="381"/>
      <c r="HJ218" s="381"/>
      <c r="HK218" s="381"/>
      <c r="HL218" s="381"/>
      <c r="HM218" s="381"/>
      <c r="HN218" s="381"/>
      <c r="HO218" s="381"/>
      <c r="HP218" s="381"/>
      <c r="HQ218" s="381"/>
      <c r="HR218" s="381"/>
      <c r="HS218" s="381"/>
      <c r="HT218" s="381"/>
      <c r="HU218" s="381"/>
      <c r="HV218" s="381"/>
      <c r="HW218" s="381"/>
      <c r="HX218" s="381"/>
      <c r="HY218" s="381"/>
      <c r="HZ218" s="381"/>
      <c r="IA218" s="381"/>
      <c r="IB218" s="381"/>
      <c r="IC218" s="381"/>
      <c r="ID218" s="381"/>
      <c r="IE218" s="381"/>
      <c r="IF218" s="381"/>
      <c r="IG218" s="381"/>
      <c r="IH218" s="381"/>
      <c r="II218" s="381"/>
      <c r="IJ218" s="381"/>
      <c r="IK218" s="381"/>
      <c r="IL218" s="381"/>
      <c r="IM218" s="381"/>
      <c r="IN218" s="381"/>
      <c r="IO218" s="381"/>
      <c r="IP218" s="381"/>
      <c r="IQ218" s="381"/>
      <c r="IR218" s="381"/>
      <c r="IS218" s="381"/>
      <c r="IT218" s="381"/>
      <c r="IU218" s="381"/>
      <c r="IV218" s="381"/>
      <c r="IW218" s="381"/>
      <c r="IX218" s="381"/>
      <c r="IY218" s="381"/>
      <c r="IZ218" s="381"/>
      <c r="JA218" s="381"/>
      <c r="JB218" s="381"/>
      <c r="JC218" s="381"/>
      <c r="JD218" s="381"/>
      <c r="JE218" s="381"/>
      <c r="JF218" s="381"/>
      <c r="JG218" s="381"/>
      <c r="JH218" s="381"/>
      <c r="JI218" s="381"/>
      <c r="JJ218" s="381"/>
      <c r="JK218" s="381"/>
      <c r="JL218" s="380"/>
      <c r="JM218" s="380"/>
      <c r="JN218" s="380"/>
      <c r="JO218" s="380"/>
      <c r="JP218" s="380"/>
      <c r="JQ218" s="380"/>
      <c r="JR218" s="380"/>
      <c r="JS218" s="380"/>
      <c r="JT218" s="380"/>
      <c r="JU218" s="380"/>
      <c r="JV218" s="380"/>
      <c r="JW218" s="380"/>
      <c r="JX218" s="380"/>
      <c r="JY218" s="380"/>
      <c r="JZ218" s="380"/>
      <c r="KA218" s="380"/>
      <c r="KB218" s="380"/>
      <c r="KC218" s="380"/>
      <c r="KD218" s="380"/>
      <c r="KE218" s="380"/>
      <c r="KF218" s="380"/>
      <c r="KG218" s="380"/>
    </row>
    <row r="219" spans="2:293">
      <c r="B219" s="381"/>
      <c r="C219" s="381"/>
      <c r="D219" s="381"/>
      <c r="E219" s="381"/>
      <c r="F219" s="381"/>
      <c r="G219" s="381"/>
      <c r="H219" s="381"/>
      <c r="I219" s="381"/>
      <c r="J219" s="381"/>
      <c r="K219" s="381"/>
      <c r="L219" s="381"/>
      <c r="M219" s="381"/>
      <c r="N219" s="381"/>
      <c r="O219" s="381"/>
      <c r="P219" s="381"/>
      <c r="Q219" s="381"/>
      <c r="R219" s="381"/>
      <c r="S219" s="381"/>
      <c r="T219" s="381"/>
      <c r="U219" s="381"/>
      <c r="V219" s="381"/>
      <c r="W219" s="381"/>
      <c r="X219" s="381"/>
      <c r="Y219" s="381"/>
      <c r="Z219" s="381"/>
      <c r="AA219" s="381"/>
      <c r="AB219" s="381"/>
      <c r="AC219" s="381"/>
      <c r="AD219" s="381"/>
      <c r="AE219" s="381"/>
      <c r="AF219" s="381"/>
      <c r="AG219" s="381"/>
      <c r="AH219" s="381"/>
      <c r="AI219" s="381"/>
      <c r="AJ219" s="381"/>
      <c r="AK219" s="381"/>
      <c r="AL219" s="381"/>
      <c r="AM219" s="381"/>
      <c r="AN219" s="381"/>
      <c r="AO219" s="381"/>
      <c r="AP219" s="381"/>
      <c r="AQ219" s="381"/>
      <c r="AR219" s="381"/>
      <c r="AS219" s="381"/>
      <c r="AT219" s="381"/>
      <c r="AU219" s="381"/>
      <c r="AV219" s="381"/>
      <c r="AW219" s="381"/>
      <c r="AX219" s="381"/>
      <c r="AY219" s="381"/>
      <c r="AZ219" s="381"/>
      <c r="BA219" s="381"/>
      <c r="BB219" s="381"/>
      <c r="BC219" s="381"/>
      <c r="BD219" s="381"/>
      <c r="BE219" s="381"/>
      <c r="BF219" s="381"/>
      <c r="BG219" s="381"/>
      <c r="BH219" s="381"/>
      <c r="BI219" s="381"/>
      <c r="BJ219" s="381"/>
      <c r="BK219" s="381"/>
      <c r="BL219" s="381"/>
      <c r="BM219" s="381"/>
      <c r="BN219" s="381"/>
      <c r="BO219" s="381"/>
      <c r="BP219" s="381"/>
      <c r="BQ219" s="381"/>
      <c r="BR219" s="381"/>
      <c r="BS219" s="381"/>
      <c r="BT219" s="381"/>
      <c r="BU219" s="381"/>
      <c r="BV219" s="381"/>
      <c r="BW219" s="381"/>
      <c r="BX219" s="381"/>
      <c r="BY219" s="381"/>
      <c r="BZ219" s="381"/>
      <c r="CA219" s="381"/>
      <c r="CB219" s="381"/>
      <c r="CC219" s="381"/>
      <c r="CD219" s="381"/>
      <c r="CE219" s="381"/>
      <c r="CF219" s="381"/>
      <c r="CG219" s="381"/>
      <c r="CH219" s="381"/>
      <c r="CI219" s="381"/>
      <c r="CJ219" s="381"/>
      <c r="CK219" s="381"/>
      <c r="CL219" s="381"/>
      <c r="CM219" s="381"/>
      <c r="CN219" s="381"/>
      <c r="CO219" s="381"/>
      <c r="CP219" s="381"/>
      <c r="CQ219" s="381"/>
      <c r="CR219" s="381"/>
      <c r="CS219" s="381"/>
      <c r="CT219" s="381"/>
      <c r="CU219" s="381"/>
      <c r="CV219" s="381"/>
      <c r="CW219" s="381"/>
      <c r="CX219" s="381"/>
      <c r="CY219" s="381"/>
      <c r="CZ219" s="381"/>
      <c r="DA219" s="381"/>
      <c r="DB219" s="381"/>
      <c r="DC219" s="381"/>
      <c r="DD219" s="381"/>
      <c r="DE219" s="381"/>
      <c r="DF219" s="381"/>
      <c r="DG219" s="381"/>
      <c r="DH219" s="381"/>
      <c r="DI219" s="381"/>
      <c r="DJ219" s="381"/>
      <c r="DK219" s="381"/>
      <c r="DL219" s="381"/>
      <c r="DM219" s="381"/>
      <c r="DN219" s="381"/>
      <c r="DO219" s="381"/>
      <c r="DP219" s="381"/>
      <c r="DQ219" s="381"/>
      <c r="DR219" s="381"/>
      <c r="DS219" s="381"/>
      <c r="DT219" s="381"/>
      <c r="DU219" s="381"/>
      <c r="DV219" s="381"/>
      <c r="DW219" s="381"/>
      <c r="DX219" s="381"/>
      <c r="DY219" s="381"/>
      <c r="DZ219" s="381"/>
      <c r="EA219" s="381"/>
      <c r="EB219" s="381"/>
      <c r="EC219" s="381"/>
      <c r="ED219" s="381"/>
      <c r="EE219" s="381"/>
      <c r="EF219" s="381"/>
      <c r="EG219" s="381"/>
      <c r="EH219" s="381"/>
      <c r="EI219" s="381"/>
      <c r="EJ219" s="381"/>
      <c r="EK219" s="381"/>
      <c r="EL219" s="381"/>
      <c r="EM219" s="381"/>
      <c r="EN219" s="381"/>
      <c r="EO219" s="381"/>
      <c r="EP219" s="381"/>
      <c r="EQ219" s="381"/>
      <c r="ER219" s="381"/>
      <c r="ES219" s="381"/>
      <c r="ET219" s="381"/>
      <c r="EU219" s="381"/>
      <c r="EV219" s="381"/>
      <c r="EW219" s="381"/>
      <c r="EX219" s="381"/>
      <c r="EY219" s="381"/>
      <c r="EZ219" s="381"/>
      <c r="FA219" s="381"/>
      <c r="FB219" s="381"/>
      <c r="FC219" s="381"/>
      <c r="FD219" s="381"/>
      <c r="FE219" s="381"/>
      <c r="FF219" s="381"/>
      <c r="FG219" s="381"/>
      <c r="FH219" s="381"/>
      <c r="FI219" s="381"/>
      <c r="FJ219" s="381"/>
      <c r="FK219" s="381"/>
      <c r="FL219" s="381"/>
      <c r="FM219" s="381"/>
      <c r="FN219" s="381"/>
      <c r="FO219" s="381"/>
      <c r="FP219" s="381"/>
      <c r="FQ219" s="381"/>
      <c r="FR219" s="381"/>
      <c r="FS219" s="381"/>
      <c r="FT219" s="381"/>
      <c r="FU219" s="381"/>
      <c r="FV219" s="381"/>
      <c r="FW219" s="381"/>
      <c r="FX219" s="381"/>
      <c r="FY219" s="381"/>
      <c r="FZ219" s="381"/>
      <c r="GA219" s="381"/>
      <c r="GB219" s="381"/>
      <c r="GC219" s="381"/>
      <c r="GD219" s="381"/>
      <c r="GE219" s="381"/>
      <c r="GF219" s="381"/>
      <c r="GG219" s="381"/>
      <c r="GH219" s="381"/>
      <c r="GI219" s="381"/>
      <c r="GJ219" s="381"/>
      <c r="GK219" s="381"/>
      <c r="GL219" s="381"/>
      <c r="GM219" s="381"/>
      <c r="GN219" s="381"/>
      <c r="GO219" s="381"/>
      <c r="GP219" s="381"/>
      <c r="GQ219" s="381"/>
      <c r="GR219" s="381"/>
      <c r="GS219" s="381"/>
      <c r="GT219" s="381"/>
      <c r="GU219" s="381"/>
      <c r="GV219" s="381"/>
      <c r="GW219" s="381"/>
      <c r="GX219" s="381"/>
      <c r="GY219" s="381"/>
      <c r="GZ219" s="381"/>
      <c r="HA219" s="381"/>
      <c r="HB219" s="381"/>
      <c r="HC219" s="381"/>
      <c r="HD219" s="381"/>
      <c r="HE219" s="381"/>
      <c r="HF219" s="381"/>
      <c r="HG219" s="381"/>
      <c r="HH219" s="381"/>
      <c r="HI219" s="381"/>
      <c r="HJ219" s="381"/>
      <c r="HK219" s="381"/>
      <c r="HL219" s="381"/>
      <c r="HM219" s="381"/>
      <c r="HN219" s="381"/>
      <c r="HO219" s="381"/>
      <c r="HP219" s="381"/>
      <c r="HQ219" s="381"/>
      <c r="HR219" s="381"/>
      <c r="HS219" s="381"/>
      <c r="HT219" s="381"/>
      <c r="HU219" s="381"/>
      <c r="HV219" s="381"/>
      <c r="HW219" s="381"/>
      <c r="HX219" s="381"/>
      <c r="HY219" s="381"/>
      <c r="HZ219" s="381"/>
      <c r="IA219" s="381"/>
      <c r="IB219" s="381"/>
      <c r="IC219" s="381"/>
      <c r="ID219" s="381"/>
      <c r="IE219" s="381"/>
      <c r="IF219" s="381"/>
      <c r="IG219" s="381"/>
      <c r="IH219" s="381"/>
      <c r="II219" s="381"/>
      <c r="IJ219" s="381"/>
      <c r="IK219" s="381"/>
      <c r="IL219" s="381"/>
      <c r="IM219" s="381"/>
      <c r="IN219" s="381"/>
      <c r="IO219" s="381"/>
      <c r="IP219" s="381"/>
      <c r="IQ219" s="381"/>
      <c r="IR219" s="381"/>
      <c r="IS219" s="381"/>
      <c r="IT219" s="381"/>
      <c r="IU219" s="381"/>
      <c r="IV219" s="381"/>
      <c r="IW219" s="381"/>
      <c r="IX219" s="381"/>
      <c r="IY219" s="381"/>
      <c r="IZ219" s="381"/>
      <c r="JA219" s="381"/>
      <c r="JB219" s="381"/>
      <c r="JC219" s="381"/>
      <c r="JD219" s="381"/>
      <c r="JE219" s="381"/>
      <c r="JF219" s="381"/>
      <c r="JG219" s="381"/>
      <c r="JH219" s="381"/>
      <c r="JI219" s="381"/>
      <c r="JJ219" s="381"/>
      <c r="JK219" s="381"/>
      <c r="JL219" s="380"/>
      <c r="JM219" s="380"/>
      <c r="JN219" s="380"/>
      <c r="JO219" s="380"/>
      <c r="JP219" s="380"/>
      <c r="JQ219" s="380"/>
      <c r="JR219" s="380"/>
      <c r="JS219" s="380"/>
      <c r="JT219" s="380"/>
      <c r="JU219" s="380"/>
      <c r="JV219" s="380"/>
      <c r="JW219" s="380"/>
      <c r="JX219" s="380"/>
      <c r="JY219" s="380"/>
      <c r="JZ219" s="380"/>
      <c r="KA219" s="380"/>
      <c r="KB219" s="380"/>
      <c r="KC219" s="380"/>
      <c r="KD219" s="380"/>
      <c r="KE219" s="380"/>
      <c r="KF219" s="380"/>
      <c r="KG219" s="380"/>
    </row>
    <row r="220" spans="2:293">
      <c r="B220" s="381"/>
      <c r="C220" s="381"/>
      <c r="D220" s="381"/>
      <c r="E220" s="381"/>
      <c r="F220" s="381"/>
      <c r="G220" s="381"/>
      <c r="H220" s="381"/>
      <c r="I220" s="381"/>
      <c r="J220" s="381"/>
      <c r="K220" s="381"/>
      <c r="L220" s="381"/>
      <c r="M220" s="381"/>
      <c r="N220" s="381"/>
      <c r="O220" s="381"/>
      <c r="P220" s="381"/>
      <c r="Q220" s="381"/>
      <c r="R220" s="381"/>
      <c r="S220" s="381"/>
      <c r="T220" s="381"/>
      <c r="U220" s="381"/>
      <c r="V220" s="381"/>
      <c r="W220" s="381"/>
      <c r="X220" s="381"/>
      <c r="Y220" s="381"/>
      <c r="Z220" s="381"/>
      <c r="AA220" s="381"/>
      <c r="AB220" s="381"/>
      <c r="AC220" s="381"/>
      <c r="AD220" s="381"/>
      <c r="AE220" s="381"/>
      <c r="AF220" s="381"/>
      <c r="AG220" s="381"/>
      <c r="AH220" s="381"/>
      <c r="AI220" s="381"/>
      <c r="AJ220" s="381"/>
      <c r="AK220" s="381"/>
      <c r="AL220" s="381"/>
      <c r="AM220" s="381"/>
      <c r="AN220" s="381"/>
      <c r="AO220" s="381"/>
      <c r="AP220" s="381"/>
      <c r="AQ220" s="381"/>
      <c r="AR220" s="381"/>
      <c r="AS220" s="381"/>
      <c r="AT220" s="381"/>
      <c r="AU220" s="381"/>
      <c r="AV220" s="381"/>
      <c r="AW220" s="381"/>
      <c r="AX220" s="381"/>
      <c r="AY220" s="381"/>
      <c r="AZ220" s="381"/>
      <c r="BA220" s="381"/>
      <c r="BB220" s="381"/>
      <c r="BC220" s="381"/>
      <c r="BD220" s="381"/>
      <c r="BE220" s="381"/>
      <c r="BF220" s="381"/>
      <c r="BG220" s="381"/>
      <c r="BH220" s="381"/>
      <c r="BI220" s="381"/>
      <c r="BJ220" s="381"/>
      <c r="BK220" s="381"/>
      <c r="BL220" s="381"/>
      <c r="BM220" s="381"/>
      <c r="BN220" s="381"/>
      <c r="BO220" s="381"/>
      <c r="BP220" s="381"/>
      <c r="BQ220" s="381"/>
      <c r="BR220" s="381"/>
      <c r="BS220" s="381"/>
      <c r="BT220" s="381"/>
      <c r="BU220" s="381"/>
      <c r="BV220" s="381"/>
      <c r="BW220" s="381"/>
      <c r="BX220" s="381"/>
      <c r="BY220" s="381"/>
      <c r="BZ220" s="381"/>
      <c r="CA220" s="381"/>
      <c r="CB220" s="381"/>
      <c r="CC220" s="381"/>
      <c r="CD220" s="381"/>
      <c r="CE220" s="381"/>
      <c r="CF220" s="381"/>
      <c r="CG220" s="381"/>
      <c r="CH220" s="381"/>
      <c r="CI220" s="381"/>
      <c r="CJ220" s="381"/>
      <c r="CK220" s="381"/>
      <c r="CL220" s="381"/>
      <c r="CM220" s="381"/>
      <c r="CN220" s="381"/>
      <c r="CO220" s="381"/>
      <c r="CP220" s="381"/>
      <c r="CQ220" s="381"/>
      <c r="CR220" s="381"/>
      <c r="CS220" s="381"/>
      <c r="CT220" s="381"/>
      <c r="CU220" s="381"/>
      <c r="CV220" s="381"/>
      <c r="CW220" s="381"/>
      <c r="CX220" s="381"/>
      <c r="CY220" s="381"/>
      <c r="CZ220" s="381"/>
      <c r="DA220" s="381"/>
      <c r="DB220" s="381"/>
      <c r="DC220" s="381"/>
      <c r="DD220" s="381"/>
      <c r="DE220" s="381"/>
      <c r="DF220" s="381"/>
      <c r="DG220" s="381"/>
      <c r="DH220" s="381"/>
      <c r="DI220" s="381"/>
      <c r="DJ220" s="381"/>
      <c r="DK220" s="381"/>
      <c r="DL220" s="381"/>
      <c r="DM220" s="381"/>
      <c r="DN220" s="381"/>
      <c r="DO220" s="381"/>
      <c r="DP220" s="381"/>
      <c r="DQ220" s="381"/>
      <c r="DR220" s="381"/>
      <c r="DS220" s="381"/>
      <c r="DT220" s="381"/>
      <c r="DU220" s="381"/>
      <c r="DV220" s="381"/>
      <c r="DW220" s="381"/>
      <c r="DX220" s="381"/>
      <c r="DY220" s="381"/>
      <c r="DZ220" s="381"/>
      <c r="EA220" s="381"/>
      <c r="EB220" s="381"/>
      <c r="EC220" s="381"/>
      <c r="ED220" s="381"/>
      <c r="EE220" s="381"/>
      <c r="EF220" s="381"/>
      <c r="EG220" s="381"/>
      <c r="EH220" s="381"/>
      <c r="EI220" s="381"/>
      <c r="EJ220" s="381"/>
      <c r="EK220" s="381"/>
      <c r="EL220" s="381"/>
      <c r="EM220" s="381"/>
      <c r="EN220" s="381"/>
      <c r="EO220" s="381"/>
      <c r="EP220" s="381"/>
      <c r="EQ220" s="381"/>
      <c r="ER220" s="381"/>
      <c r="ES220" s="381"/>
      <c r="ET220" s="381"/>
      <c r="EU220" s="381"/>
      <c r="EV220" s="381"/>
      <c r="EW220" s="381"/>
      <c r="EX220" s="381"/>
      <c r="EY220" s="381"/>
      <c r="EZ220" s="381"/>
      <c r="FA220" s="381"/>
      <c r="FB220" s="381"/>
      <c r="FC220" s="381"/>
      <c r="FD220" s="381"/>
      <c r="FE220" s="381"/>
      <c r="FF220" s="381"/>
      <c r="FG220" s="381"/>
      <c r="FH220" s="381"/>
      <c r="FI220" s="381"/>
      <c r="FJ220" s="381"/>
      <c r="FK220" s="381"/>
      <c r="FL220" s="381"/>
      <c r="FM220" s="381"/>
      <c r="FN220" s="381"/>
      <c r="FO220" s="381"/>
      <c r="FP220" s="381"/>
      <c r="FQ220" s="381"/>
      <c r="FR220" s="381"/>
      <c r="FS220" s="381"/>
      <c r="FT220" s="381"/>
      <c r="FU220" s="381"/>
      <c r="FV220" s="381"/>
      <c r="FW220" s="381"/>
      <c r="FX220" s="381"/>
      <c r="FY220" s="381"/>
      <c r="FZ220" s="381"/>
      <c r="GA220" s="381"/>
      <c r="GB220" s="381"/>
      <c r="GC220" s="381"/>
      <c r="GD220" s="381"/>
      <c r="GE220" s="381"/>
      <c r="GF220" s="381"/>
      <c r="GG220" s="381"/>
      <c r="GH220" s="381"/>
      <c r="GI220" s="381"/>
      <c r="GJ220" s="381"/>
      <c r="GK220" s="381"/>
      <c r="GL220" s="381"/>
      <c r="GM220" s="381"/>
      <c r="GN220" s="381"/>
      <c r="GO220" s="381"/>
      <c r="GP220" s="381"/>
      <c r="GQ220" s="381"/>
      <c r="GR220" s="381"/>
      <c r="GS220" s="381"/>
      <c r="GT220" s="381"/>
      <c r="GU220" s="381"/>
      <c r="GV220" s="381"/>
      <c r="GW220" s="381"/>
      <c r="GX220" s="381"/>
      <c r="GY220" s="381"/>
      <c r="GZ220" s="381"/>
      <c r="HA220" s="381"/>
      <c r="HB220" s="381"/>
      <c r="HC220" s="381"/>
      <c r="HD220" s="381"/>
      <c r="HE220" s="381"/>
      <c r="HF220" s="381"/>
      <c r="HG220" s="381"/>
      <c r="HH220" s="381"/>
      <c r="HI220" s="381"/>
      <c r="HJ220" s="381"/>
      <c r="HK220" s="381"/>
      <c r="HL220" s="381"/>
      <c r="HM220" s="381"/>
      <c r="HN220" s="381"/>
      <c r="HO220" s="381"/>
      <c r="HP220" s="381"/>
      <c r="HQ220" s="381"/>
      <c r="HR220" s="381"/>
      <c r="HS220" s="381"/>
      <c r="HT220" s="381"/>
      <c r="HU220" s="381"/>
      <c r="HV220" s="381"/>
      <c r="HW220" s="381"/>
      <c r="HX220" s="381"/>
      <c r="HY220" s="381"/>
      <c r="HZ220" s="381"/>
      <c r="IA220" s="381"/>
      <c r="IB220" s="381"/>
      <c r="IC220" s="381"/>
      <c r="ID220" s="381"/>
      <c r="IE220" s="381"/>
      <c r="IF220" s="381"/>
      <c r="IG220" s="381"/>
      <c r="IH220" s="381"/>
      <c r="II220" s="381"/>
      <c r="IJ220" s="381"/>
      <c r="IK220" s="381"/>
      <c r="IL220" s="381"/>
      <c r="IM220" s="381"/>
      <c r="IN220" s="381"/>
      <c r="IO220" s="381"/>
      <c r="IP220" s="381"/>
      <c r="IQ220" s="381"/>
      <c r="IR220" s="381"/>
      <c r="IS220" s="381"/>
      <c r="IT220" s="381"/>
      <c r="IU220" s="381"/>
      <c r="IV220" s="381"/>
      <c r="IW220" s="381"/>
      <c r="IX220" s="381"/>
      <c r="IY220" s="381"/>
      <c r="IZ220" s="381"/>
      <c r="JA220" s="381"/>
      <c r="JB220" s="381"/>
      <c r="JC220" s="381"/>
      <c r="JD220" s="381"/>
      <c r="JE220" s="381"/>
      <c r="JF220" s="381"/>
      <c r="JG220" s="381"/>
      <c r="JH220" s="381"/>
      <c r="JI220" s="381"/>
      <c r="JJ220" s="381"/>
      <c r="JK220" s="381"/>
      <c r="JL220" s="380"/>
      <c r="JM220" s="380"/>
      <c r="JN220" s="380"/>
      <c r="JO220" s="380"/>
      <c r="JP220" s="380"/>
      <c r="JQ220" s="380"/>
      <c r="JR220" s="380"/>
      <c r="JS220" s="380"/>
      <c r="JT220" s="380"/>
      <c r="JU220" s="380"/>
      <c r="JV220" s="380"/>
      <c r="JW220" s="380"/>
      <c r="JX220" s="380"/>
      <c r="JY220" s="380"/>
      <c r="JZ220" s="380"/>
      <c r="KA220" s="380"/>
      <c r="KB220" s="380"/>
      <c r="KC220" s="380"/>
      <c r="KD220" s="380"/>
      <c r="KE220" s="380"/>
      <c r="KF220" s="380"/>
      <c r="KG220" s="380"/>
    </row>
    <row r="221" spans="2:293">
      <c r="B221" s="381"/>
      <c r="C221" s="381"/>
      <c r="D221" s="381"/>
      <c r="E221" s="381"/>
      <c r="F221" s="381"/>
      <c r="G221" s="381"/>
      <c r="H221" s="381"/>
      <c r="I221" s="381"/>
      <c r="J221" s="381"/>
      <c r="K221" s="381"/>
      <c r="L221" s="381"/>
      <c r="M221" s="381"/>
      <c r="N221" s="381"/>
      <c r="O221" s="381"/>
      <c r="P221" s="381"/>
      <c r="Q221" s="381"/>
      <c r="R221" s="381"/>
      <c r="S221" s="381"/>
      <c r="T221" s="381"/>
      <c r="U221" s="381"/>
      <c r="V221" s="381"/>
      <c r="W221" s="381"/>
      <c r="X221" s="381"/>
      <c r="Y221" s="381"/>
      <c r="Z221" s="381"/>
      <c r="AA221" s="381"/>
      <c r="AB221" s="381"/>
      <c r="AC221" s="381"/>
      <c r="AD221" s="381"/>
      <c r="AE221" s="381"/>
      <c r="AF221" s="381"/>
      <c r="AG221" s="381"/>
      <c r="AH221" s="381"/>
      <c r="AI221" s="381"/>
      <c r="AJ221" s="381"/>
      <c r="AK221" s="381"/>
      <c r="AL221" s="381"/>
      <c r="AM221" s="381"/>
      <c r="AN221" s="381"/>
      <c r="AO221" s="381"/>
      <c r="AP221" s="381"/>
      <c r="AQ221" s="381"/>
      <c r="AR221" s="381"/>
      <c r="AS221" s="381"/>
      <c r="AT221" s="381"/>
      <c r="AU221" s="381"/>
      <c r="AV221" s="381"/>
      <c r="AW221" s="381"/>
      <c r="AX221" s="381"/>
      <c r="AY221" s="381"/>
      <c r="AZ221" s="381"/>
      <c r="BA221" s="381"/>
      <c r="BB221" s="381"/>
      <c r="BC221" s="381"/>
      <c r="BD221" s="381"/>
      <c r="BE221" s="381"/>
      <c r="BF221" s="381"/>
      <c r="BG221" s="381"/>
      <c r="BH221" s="381"/>
      <c r="BI221" s="381"/>
      <c r="BJ221" s="381"/>
      <c r="BK221" s="381"/>
      <c r="BL221" s="381"/>
      <c r="BM221" s="381"/>
      <c r="BN221" s="381"/>
      <c r="BO221" s="381"/>
      <c r="BP221" s="381"/>
      <c r="BQ221" s="381"/>
      <c r="BR221" s="381"/>
      <c r="BS221" s="381"/>
      <c r="BT221" s="381"/>
      <c r="BU221" s="381"/>
      <c r="BV221" s="381"/>
      <c r="BW221" s="381"/>
      <c r="BX221" s="381"/>
      <c r="BY221" s="381"/>
      <c r="BZ221" s="381"/>
      <c r="CA221" s="381"/>
      <c r="CB221" s="381"/>
      <c r="CC221" s="381"/>
      <c r="CD221" s="381"/>
      <c r="CE221" s="381"/>
      <c r="CF221" s="381"/>
      <c r="CG221" s="381"/>
      <c r="CH221" s="381"/>
      <c r="CI221" s="381"/>
      <c r="CJ221" s="381"/>
      <c r="CK221" s="381"/>
      <c r="CL221" s="381"/>
      <c r="CM221" s="381"/>
      <c r="CN221" s="381"/>
      <c r="CO221" s="381"/>
      <c r="CP221" s="381"/>
      <c r="CQ221" s="381"/>
      <c r="CR221" s="381"/>
      <c r="CS221" s="381"/>
      <c r="CT221" s="381"/>
      <c r="CU221" s="381"/>
      <c r="CV221" s="381"/>
      <c r="CW221" s="381"/>
      <c r="CX221" s="381"/>
      <c r="CY221" s="381"/>
      <c r="CZ221" s="381"/>
      <c r="DA221" s="381"/>
      <c r="DB221" s="381"/>
      <c r="DC221" s="381"/>
      <c r="DD221" s="381"/>
      <c r="DE221" s="381"/>
      <c r="DF221" s="381"/>
      <c r="DG221" s="381"/>
      <c r="DH221" s="381"/>
      <c r="DI221" s="381"/>
      <c r="DJ221" s="381"/>
      <c r="DK221" s="381"/>
      <c r="DL221" s="381"/>
      <c r="DM221" s="381"/>
      <c r="DN221" s="381"/>
      <c r="DO221" s="381"/>
      <c r="DP221" s="381"/>
      <c r="DQ221" s="381"/>
      <c r="DR221" s="381"/>
      <c r="DS221" s="381"/>
      <c r="DT221" s="381"/>
      <c r="DU221" s="381"/>
      <c r="DV221" s="381"/>
      <c r="DW221" s="381"/>
      <c r="DX221" s="381"/>
      <c r="DY221" s="381"/>
      <c r="DZ221" s="381"/>
      <c r="EA221" s="381"/>
      <c r="EB221" s="381"/>
      <c r="EC221" s="381"/>
      <c r="ED221" s="381"/>
      <c r="EE221" s="381"/>
      <c r="EF221" s="381"/>
      <c r="EG221" s="381"/>
      <c r="EH221" s="381"/>
      <c r="EI221" s="381"/>
      <c r="EJ221" s="381"/>
      <c r="EK221" s="381"/>
      <c r="EL221" s="381"/>
      <c r="EM221" s="381"/>
      <c r="EN221" s="381"/>
      <c r="EO221" s="381"/>
      <c r="EP221" s="381"/>
      <c r="EQ221" s="381"/>
      <c r="ER221" s="381"/>
      <c r="ES221" s="381"/>
      <c r="ET221" s="381"/>
      <c r="EU221" s="381"/>
      <c r="EV221" s="381"/>
      <c r="EW221" s="381"/>
      <c r="EX221" s="381"/>
      <c r="EY221" s="381"/>
      <c r="EZ221" s="381"/>
      <c r="FA221" s="381"/>
      <c r="FB221" s="381"/>
      <c r="FC221" s="381"/>
      <c r="FD221" s="381"/>
      <c r="FE221" s="381"/>
      <c r="FF221" s="381"/>
      <c r="FG221" s="381"/>
      <c r="FH221" s="381"/>
      <c r="FI221" s="381"/>
      <c r="FJ221" s="381"/>
      <c r="FK221" s="381"/>
      <c r="FL221" s="381"/>
      <c r="FM221" s="381"/>
      <c r="FN221" s="381"/>
      <c r="FO221" s="381"/>
      <c r="FP221" s="381"/>
      <c r="FQ221" s="381"/>
      <c r="FR221" s="381"/>
      <c r="FS221" s="381"/>
      <c r="FT221" s="381"/>
      <c r="FU221" s="381"/>
      <c r="FV221" s="381"/>
      <c r="FW221" s="381"/>
      <c r="FX221" s="381"/>
      <c r="FY221" s="381"/>
      <c r="FZ221" s="381"/>
      <c r="GA221" s="381"/>
      <c r="GB221" s="381"/>
      <c r="GC221" s="381"/>
      <c r="GD221" s="381"/>
      <c r="GE221" s="381"/>
      <c r="GF221" s="381"/>
      <c r="GG221" s="381"/>
      <c r="GH221" s="381"/>
      <c r="GI221" s="381"/>
      <c r="GJ221" s="381"/>
      <c r="GK221" s="381"/>
      <c r="GL221" s="381"/>
      <c r="GM221" s="381"/>
      <c r="GN221" s="381"/>
      <c r="GO221" s="381"/>
      <c r="GP221" s="381"/>
      <c r="GQ221" s="381"/>
      <c r="GR221" s="381"/>
      <c r="GS221" s="381"/>
      <c r="GT221" s="381"/>
      <c r="GU221" s="381"/>
      <c r="GV221" s="381"/>
      <c r="GW221" s="381"/>
      <c r="GX221" s="381"/>
      <c r="GY221" s="381"/>
      <c r="GZ221" s="381"/>
      <c r="HA221" s="381"/>
      <c r="HB221" s="381"/>
      <c r="HC221" s="381"/>
      <c r="HD221" s="381"/>
      <c r="HE221" s="381"/>
      <c r="HF221" s="381"/>
      <c r="HG221" s="381"/>
      <c r="HH221" s="381"/>
      <c r="HI221" s="381"/>
      <c r="HJ221" s="381"/>
      <c r="HK221" s="381"/>
      <c r="HL221" s="381"/>
      <c r="HM221" s="381"/>
      <c r="HN221" s="381"/>
      <c r="HO221" s="381"/>
      <c r="HP221" s="381"/>
      <c r="HQ221" s="381"/>
      <c r="HR221" s="381"/>
      <c r="HS221" s="381"/>
      <c r="HT221" s="381"/>
      <c r="HU221" s="381"/>
      <c r="HV221" s="381"/>
      <c r="HW221" s="381"/>
      <c r="HX221" s="381"/>
      <c r="HY221" s="381"/>
      <c r="HZ221" s="381"/>
      <c r="IA221" s="381"/>
      <c r="IB221" s="381"/>
      <c r="IC221" s="381"/>
      <c r="ID221" s="381"/>
      <c r="IE221" s="381"/>
      <c r="IF221" s="381"/>
      <c r="IG221" s="381"/>
      <c r="IH221" s="381"/>
      <c r="II221" s="381"/>
      <c r="IJ221" s="381"/>
      <c r="IK221" s="381"/>
      <c r="IL221" s="381"/>
      <c r="IM221" s="381"/>
      <c r="IN221" s="381"/>
      <c r="IO221" s="381"/>
      <c r="IP221" s="381"/>
      <c r="IQ221" s="381"/>
      <c r="IR221" s="381"/>
      <c r="IS221" s="381"/>
      <c r="IT221" s="381"/>
      <c r="IU221" s="381"/>
      <c r="IV221" s="381"/>
      <c r="IW221" s="381"/>
      <c r="IX221" s="381"/>
      <c r="IY221" s="381"/>
      <c r="IZ221" s="381"/>
      <c r="JA221" s="381"/>
      <c r="JB221" s="381"/>
      <c r="JC221" s="381"/>
      <c r="JD221" s="381"/>
      <c r="JE221" s="381"/>
      <c r="JF221" s="381"/>
      <c r="JG221" s="381"/>
      <c r="JH221" s="381"/>
      <c r="JI221" s="381"/>
      <c r="JJ221" s="381"/>
      <c r="JK221" s="381"/>
      <c r="JL221" s="380"/>
      <c r="JM221" s="380"/>
      <c r="JN221" s="380"/>
      <c r="JO221" s="380"/>
      <c r="JP221" s="380"/>
      <c r="JQ221" s="380"/>
      <c r="JR221" s="380"/>
      <c r="JS221" s="380"/>
      <c r="JT221" s="380"/>
      <c r="JU221" s="380"/>
      <c r="JV221" s="380"/>
      <c r="JW221" s="380"/>
      <c r="JX221" s="380"/>
      <c r="JY221" s="380"/>
      <c r="JZ221" s="380"/>
      <c r="KA221" s="380"/>
      <c r="KB221" s="380"/>
      <c r="KC221" s="380"/>
      <c r="KD221" s="380"/>
      <c r="KE221" s="380"/>
      <c r="KF221" s="380"/>
      <c r="KG221" s="380"/>
    </row>
    <row r="222" spans="2:293">
      <c r="B222" s="381"/>
      <c r="C222" s="381"/>
      <c r="D222" s="381"/>
      <c r="E222" s="381"/>
      <c r="F222" s="381"/>
      <c r="G222" s="381"/>
      <c r="H222" s="381"/>
      <c r="I222" s="381"/>
      <c r="J222" s="381"/>
      <c r="K222" s="381"/>
      <c r="L222" s="381"/>
      <c r="M222" s="381"/>
      <c r="N222" s="381"/>
      <c r="O222" s="381"/>
      <c r="P222" s="381"/>
      <c r="Q222" s="381"/>
      <c r="R222" s="381"/>
      <c r="S222" s="381"/>
      <c r="T222" s="381"/>
      <c r="U222" s="381"/>
      <c r="V222" s="381"/>
      <c r="W222" s="381"/>
      <c r="X222" s="381"/>
      <c r="Y222" s="381"/>
      <c r="Z222" s="381"/>
      <c r="AA222" s="381"/>
      <c r="AB222" s="381"/>
      <c r="AC222" s="381"/>
      <c r="AD222" s="381"/>
      <c r="AE222" s="381"/>
      <c r="AF222" s="381"/>
      <c r="AG222" s="381"/>
      <c r="AH222" s="381"/>
      <c r="AI222" s="381"/>
      <c r="AJ222" s="381"/>
      <c r="AK222" s="381"/>
      <c r="AL222" s="381"/>
      <c r="AM222" s="381"/>
      <c r="AN222" s="381"/>
      <c r="AO222" s="381"/>
      <c r="AP222" s="381"/>
      <c r="AQ222" s="381"/>
      <c r="AR222" s="381"/>
      <c r="AS222" s="381"/>
      <c r="AT222" s="381"/>
      <c r="AU222" s="381"/>
      <c r="AV222" s="381"/>
      <c r="AW222" s="381"/>
      <c r="AX222" s="381"/>
      <c r="AY222" s="381"/>
      <c r="AZ222" s="381"/>
      <c r="BA222" s="381"/>
      <c r="BB222" s="381"/>
      <c r="BC222" s="381"/>
      <c r="BD222" s="381"/>
      <c r="BE222" s="381"/>
      <c r="BF222" s="381"/>
      <c r="BG222" s="381"/>
      <c r="BH222" s="381"/>
      <c r="BI222" s="381"/>
      <c r="BJ222" s="381"/>
      <c r="BK222" s="381"/>
      <c r="BL222" s="381"/>
      <c r="BM222" s="381"/>
      <c r="BN222" s="381"/>
      <c r="BO222" s="381"/>
      <c r="BP222" s="381"/>
      <c r="BQ222" s="381"/>
      <c r="BR222" s="381"/>
      <c r="BS222" s="381"/>
      <c r="BT222" s="381"/>
      <c r="BU222" s="381"/>
      <c r="BV222" s="381"/>
      <c r="BW222" s="381"/>
      <c r="BX222" s="381"/>
      <c r="BY222" s="381"/>
      <c r="BZ222" s="381"/>
      <c r="CA222" s="381"/>
      <c r="CB222" s="381"/>
      <c r="CC222" s="381"/>
      <c r="CD222" s="381"/>
      <c r="CE222" s="381"/>
      <c r="CF222" s="381"/>
      <c r="CG222" s="381"/>
      <c r="CH222" s="381"/>
      <c r="CI222" s="381"/>
      <c r="CJ222" s="381"/>
      <c r="CK222" s="381"/>
      <c r="CL222" s="381"/>
      <c r="CM222" s="381"/>
      <c r="CN222" s="381"/>
      <c r="CO222" s="381"/>
      <c r="CP222" s="381"/>
      <c r="CQ222" s="381"/>
      <c r="CR222" s="381"/>
      <c r="CS222" s="381"/>
      <c r="CT222" s="381"/>
      <c r="CU222" s="381"/>
      <c r="CV222" s="381"/>
      <c r="CW222" s="381"/>
      <c r="CX222" s="381"/>
      <c r="CY222" s="381"/>
      <c r="CZ222" s="381"/>
      <c r="DA222" s="381"/>
      <c r="DB222" s="381"/>
      <c r="DC222" s="381"/>
      <c r="DD222" s="381"/>
      <c r="DE222" s="381"/>
      <c r="DF222" s="381"/>
      <c r="DG222" s="381"/>
      <c r="DH222" s="381"/>
      <c r="DI222" s="381"/>
      <c r="DJ222" s="381"/>
      <c r="DK222" s="381"/>
      <c r="DL222" s="381"/>
      <c r="DM222" s="381"/>
      <c r="DN222" s="381"/>
      <c r="DO222" s="381"/>
      <c r="DP222" s="381"/>
      <c r="DQ222" s="381"/>
      <c r="DR222" s="381"/>
      <c r="DS222" s="381"/>
      <c r="DT222" s="381"/>
      <c r="DU222" s="381"/>
      <c r="DV222" s="381"/>
      <c r="DW222" s="381"/>
      <c r="DX222" s="381"/>
      <c r="DY222" s="381"/>
      <c r="DZ222" s="381"/>
      <c r="EA222" s="381"/>
      <c r="EB222" s="381"/>
      <c r="EC222" s="381"/>
      <c r="ED222" s="381"/>
      <c r="EE222" s="381"/>
      <c r="EF222" s="381"/>
      <c r="EG222" s="381"/>
      <c r="EH222" s="381"/>
      <c r="EI222" s="381"/>
      <c r="EJ222" s="381"/>
      <c r="EK222" s="381"/>
      <c r="EL222" s="381"/>
      <c r="EM222" s="381"/>
      <c r="EN222" s="381"/>
      <c r="EO222" s="381"/>
      <c r="EP222" s="381"/>
      <c r="EQ222" s="381"/>
      <c r="ER222" s="381"/>
      <c r="ES222" s="381"/>
      <c r="ET222" s="381"/>
      <c r="EU222" s="381"/>
      <c r="EV222" s="381"/>
      <c r="EW222" s="381"/>
      <c r="EX222" s="381"/>
      <c r="EY222" s="381"/>
      <c r="EZ222" s="381"/>
      <c r="FA222" s="381"/>
      <c r="FB222" s="381"/>
      <c r="FC222" s="381"/>
      <c r="FD222" s="381"/>
      <c r="FE222" s="381"/>
      <c r="FF222" s="381"/>
      <c r="FG222" s="381"/>
      <c r="FH222" s="381"/>
      <c r="FI222" s="381"/>
      <c r="FJ222" s="381"/>
      <c r="FK222" s="381"/>
      <c r="FL222" s="381"/>
      <c r="FM222" s="381"/>
      <c r="FN222" s="381"/>
      <c r="FO222" s="381"/>
      <c r="FP222" s="381"/>
      <c r="FQ222" s="381"/>
      <c r="FR222" s="381"/>
      <c r="FS222" s="381"/>
      <c r="FT222" s="381"/>
      <c r="FU222" s="381"/>
      <c r="FV222" s="381"/>
      <c r="FW222" s="381"/>
      <c r="FX222" s="381"/>
      <c r="FY222" s="381"/>
      <c r="FZ222" s="381"/>
      <c r="GA222" s="381"/>
      <c r="GB222" s="381"/>
      <c r="GC222" s="381"/>
      <c r="GD222" s="381"/>
      <c r="GE222" s="381"/>
      <c r="GF222" s="381"/>
      <c r="GG222" s="381"/>
      <c r="GH222" s="381"/>
      <c r="GI222" s="381"/>
      <c r="GJ222" s="381"/>
      <c r="GK222" s="381"/>
      <c r="GL222" s="381"/>
      <c r="GM222" s="381"/>
      <c r="GN222" s="381"/>
      <c r="GO222" s="381"/>
      <c r="GP222" s="381"/>
      <c r="GQ222" s="381"/>
      <c r="GR222" s="381"/>
      <c r="GS222" s="381"/>
      <c r="GT222" s="381"/>
      <c r="GU222" s="381"/>
      <c r="GV222" s="381"/>
      <c r="GW222" s="381"/>
      <c r="GX222" s="381"/>
      <c r="GY222" s="381"/>
      <c r="GZ222" s="381"/>
      <c r="HA222" s="381"/>
      <c r="HB222" s="381"/>
      <c r="HC222" s="381"/>
      <c r="HD222" s="381"/>
      <c r="HE222" s="381"/>
      <c r="HF222" s="381"/>
      <c r="HG222" s="381"/>
      <c r="HH222" s="381"/>
      <c r="HI222" s="381"/>
      <c r="HJ222" s="381"/>
      <c r="HK222" s="381"/>
      <c r="HL222" s="381"/>
      <c r="HM222" s="381"/>
      <c r="HN222" s="381"/>
      <c r="HO222" s="381"/>
      <c r="HP222" s="381"/>
      <c r="HQ222" s="381"/>
      <c r="HR222" s="381"/>
      <c r="HS222" s="381"/>
      <c r="HT222" s="381"/>
      <c r="HU222" s="381"/>
      <c r="HV222" s="381"/>
      <c r="HW222" s="381"/>
      <c r="HX222" s="381"/>
      <c r="HY222" s="381"/>
      <c r="HZ222" s="381"/>
      <c r="IA222" s="381"/>
      <c r="IB222" s="381"/>
      <c r="IC222" s="381"/>
      <c r="ID222" s="381"/>
      <c r="IE222" s="381"/>
      <c r="IF222" s="381"/>
      <c r="IG222" s="381"/>
      <c r="IH222" s="381"/>
      <c r="II222" s="381"/>
      <c r="IJ222" s="381"/>
      <c r="IK222" s="381"/>
      <c r="IL222" s="381"/>
      <c r="IM222" s="381"/>
      <c r="IN222" s="381"/>
      <c r="IO222" s="381"/>
      <c r="IP222" s="381"/>
      <c r="IQ222" s="381"/>
      <c r="IR222" s="381"/>
      <c r="IS222" s="381"/>
      <c r="IT222" s="381"/>
      <c r="IU222" s="381"/>
      <c r="IV222" s="381"/>
      <c r="IW222" s="381"/>
      <c r="IX222" s="381"/>
      <c r="IY222" s="381"/>
      <c r="IZ222" s="381"/>
      <c r="JA222" s="381"/>
      <c r="JB222" s="381"/>
      <c r="JC222" s="381"/>
      <c r="JD222" s="381"/>
      <c r="JE222" s="381"/>
      <c r="JF222" s="381"/>
      <c r="JG222" s="381"/>
      <c r="JH222" s="381"/>
      <c r="JI222" s="381"/>
      <c r="JJ222" s="381"/>
      <c r="JK222" s="381"/>
      <c r="JL222" s="380"/>
      <c r="JM222" s="380"/>
      <c r="JN222" s="380"/>
      <c r="JO222" s="380"/>
      <c r="JP222" s="380"/>
      <c r="JQ222" s="380"/>
      <c r="JR222" s="380"/>
      <c r="JS222" s="380"/>
      <c r="JT222" s="380"/>
      <c r="JU222" s="380"/>
      <c r="JV222" s="380"/>
      <c r="JW222" s="380"/>
      <c r="JX222" s="380"/>
      <c r="JY222" s="380"/>
      <c r="JZ222" s="380"/>
      <c r="KA222" s="380"/>
      <c r="KB222" s="380"/>
      <c r="KC222" s="380"/>
      <c r="KD222" s="380"/>
      <c r="KE222" s="380"/>
      <c r="KF222" s="380"/>
      <c r="KG222" s="380"/>
    </row>
    <row r="223" spans="2:293">
      <c r="B223" s="381"/>
      <c r="C223" s="381"/>
      <c r="D223" s="381"/>
      <c r="E223" s="381"/>
      <c r="F223" s="381"/>
      <c r="G223" s="381"/>
      <c r="H223" s="381"/>
      <c r="I223" s="381"/>
      <c r="J223" s="381"/>
      <c r="K223" s="381"/>
      <c r="L223" s="381"/>
      <c r="M223" s="381"/>
      <c r="N223" s="381"/>
      <c r="O223" s="381"/>
      <c r="P223" s="381"/>
      <c r="Q223" s="381"/>
      <c r="R223" s="381"/>
      <c r="S223" s="381"/>
      <c r="T223" s="381"/>
      <c r="U223" s="381"/>
      <c r="V223" s="381"/>
      <c r="W223" s="381"/>
      <c r="X223" s="381"/>
      <c r="Y223" s="381"/>
      <c r="Z223" s="381"/>
      <c r="AA223" s="381"/>
      <c r="AB223" s="381"/>
      <c r="AC223" s="381"/>
      <c r="AD223" s="381"/>
      <c r="AE223" s="381"/>
      <c r="AF223" s="381"/>
      <c r="AG223" s="381"/>
      <c r="AH223" s="381"/>
      <c r="AI223" s="381"/>
      <c r="AJ223" s="381"/>
      <c r="AK223" s="381"/>
      <c r="AL223" s="381"/>
      <c r="AM223" s="381"/>
      <c r="AN223" s="381"/>
      <c r="AO223" s="381"/>
      <c r="AP223" s="381"/>
      <c r="AQ223" s="381"/>
      <c r="AR223" s="381"/>
      <c r="AS223" s="381"/>
      <c r="AT223" s="381"/>
      <c r="AU223" s="381"/>
      <c r="AV223" s="381"/>
      <c r="AW223" s="381"/>
      <c r="AX223" s="381"/>
      <c r="AY223" s="381"/>
      <c r="AZ223" s="381"/>
      <c r="BA223" s="381"/>
      <c r="BB223" s="381"/>
      <c r="BC223" s="381"/>
      <c r="BD223" s="381"/>
      <c r="BE223" s="381"/>
      <c r="BF223" s="381"/>
      <c r="BG223" s="381"/>
      <c r="BH223" s="381"/>
      <c r="BI223" s="381"/>
      <c r="BJ223" s="381"/>
      <c r="BK223" s="381"/>
      <c r="BL223" s="381"/>
      <c r="BM223" s="381"/>
      <c r="BN223" s="381"/>
      <c r="BO223" s="381"/>
      <c r="BP223" s="381"/>
      <c r="BQ223" s="381"/>
      <c r="BR223" s="381"/>
      <c r="BS223" s="381"/>
      <c r="BT223" s="381"/>
      <c r="BU223" s="381"/>
      <c r="BV223" s="381"/>
      <c r="BW223" s="381"/>
      <c r="BX223" s="381"/>
      <c r="BY223" s="381"/>
      <c r="BZ223" s="381"/>
      <c r="CA223" s="381"/>
      <c r="CB223" s="381"/>
      <c r="CC223" s="381"/>
      <c r="CD223" s="381"/>
      <c r="CE223" s="381"/>
      <c r="CF223" s="381"/>
      <c r="CG223" s="381"/>
      <c r="CH223" s="381"/>
      <c r="CI223" s="381"/>
      <c r="CJ223" s="381"/>
      <c r="CK223" s="381"/>
      <c r="CL223" s="381"/>
      <c r="CM223" s="381"/>
      <c r="CN223" s="381"/>
      <c r="CO223" s="381"/>
      <c r="CP223" s="381"/>
      <c r="CQ223" s="381"/>
      <c r="CR223" s="381"/>
      <c r="CS223" s="381"/>
      <c r="CT223" s="381"/>
      <c r="CU223" s="381"/>
      <c r="CV223" s="381"/>
      <c r="CW223" s="381"/>
      <c r="CX223" s="381"/>
      <c r="CY223" s="381"/>
      <c r="CZ223" s="381"/>
      <c r="DA223" s="381"/>
      <c r="DB223" s="381"/>
      <c r="DC223" s="381"/>
      <c r="DD223" s="381"/>
      <c r="DE223" s="381"/>
      <c r="DF223" s="381"/>
      <c r="DG223" s="381"/>
      <c r="DH223" s="381"/>
      <c r="DI223" s="381"/>
      <c r="DJ223" s="381"/>
      <c r="DK223" s="381"/>
      <c r="DL223" s="381"/>
      <c r="DM223" s="381"/>
      <c r="DN223" s="381"/>
      <c r="DO223" s="381"/>
      <c r="DP223" s="381"/>
      <c r="DQ223" s="381"/>
      <c r="DR223" s="381"/>
      <c r="DS223" s="381"/>
      <c r="DT223" s="381"/>
      <c r="DU223" s="381"/>
      <c r="DV223" s="381"/>
      <c r="DW223" s="381"/>
      <c r="DX223" s="381"/>
      <c r="DY223" s="381"/>
      <c r="DZ223" s="381"/>
      <c r="EA223" s="381"/>
      <c r="EB223" s="381"/>
      <c r="EC223" s="381"/>
      <c r="ED223" s="381"/>
      <c r="EE223" s="381"/>
      <c r="EF223" s="381"/>
      <c r="EG223" s="381"/>
      <c r="EH223" s="381"/>
      <c r="EI223" s="381"/>
      <c r="EJ223" s="381"/>
      <c r="EK223" s="381"/>
      <c r="EL223" s="381"/>
      <c r="EM223" s="381"/>
      <c r="EN223" s="381"/>
      <c r="EO223" s="381"/>
      <c r="EP223" s="381"/>
      <c r="EQ223" s="381"/>
      <c r="ER223" s="381"/>
      <c r="ES223" s="381"/>
      <c r="ET223" s="381"/>
      <c r="EU223" s="381"/>
      <c r="EV223" s="381"/>
      <c r="EW223" s="381"/>
      <c r="EX223" s="381"/>
      <c r="EY223" s="381"/>
      <c r="EZ223" s="381"/>
      <c r="FA223" s="381"/>
      <c r="FB223" s="381"/>
      <c r="FC223" s="381"/>
      <c r="FD223" s="381"/>
      <c r="FE223" s="381"/>
      <c r="FF223" s="381"/>
      <c r="FG223" s="381"/>
      <c r="FH223" s="381"/>
      <c r="FI223" s="381"/>
      <c r="FJ223" s="381"/>
      <c r="FK223" s="381"/>
      <c r="FL223" s="381"/>
      <c r="FM223" s="381"/>
      <c r="FN223" s="381"/>
      <c r="FO223" s="381"/>
      <c r="FP223" s="381"/>
      <c r="FQ223" s="381"/>
      <c r="FR223" s="381"/>
      <c r="FS223" s="381"/>
      <c r="FT223" s="381"/>
      <c r="FU223" s="381"/>
      <c r="FV223" s="381"/>
      <c r="FW223" s="381"/>
      <c r="FX223" s="381"/>
      <c r="FY223" s="381"/>
      <c r="FZ223" s="381"/>
      <c r="GA223" s="381"/>
      <c r="GB223" s="381"/>
      <c r="GC223" s="381"/>
      <c r="GD223" s="381"/>
      <c r="GE223" s="381"/>
      <c r="GF223" s="381"/>
      <c r="GG223" s="381"/>
      <c r="GH223" s="381"/>
      <c r="GI223" s="381"/>
      <c r="GJ223" s="381"/>
      <c r="GK223" s="381"/>
      <c r="GL223" s="381"/>
      <c r="GM223" s="381"/>
      <c r="GN223" s="381"/>
      <c r="GO223" s="381"/>
      <c r="GP223" s="381"/>
      <c r="GQ223" s="381"/>
      <c r="GR223" s="381"/>
      <c r="GS223" s="381"/>
      <c r="GT223" s="381"/>
      <c r="GU223" s="381"/>
      <c r="GV223" s="381"/>
      <c r="GW223" s="381"/>
      <c r="GX223" s="381"/>
      <c r="GY223" s="381"/>
      <c r="GZ223" s="381"/>
      <c r="HA223" s="381"/>
      <c r="HB223" s="381"/>
      <c r="HC223" s="381"/>
      <c r="HD223" s="381"/>
      <c r="HE223" s="381"/>
      <c r="HF223" s="381"/>
      <c r="HG223" s="381"/>
      <c r="HH223" s="381"/>
      <c r="HI223" s="381"/>
      <c r="HJ223" s="381"/>
      <c r="HK223" s="381"/>
      <c r="HL223" s="381"/>
      <c r="HM223" s="381"/>
      <c r="HN223" s="381"/>
      <c r="HO223" s="381"/>
      <c r="HP223" s="381"/>
      <c r="HQ223" s="381"/>
      <c r="HR223" s="381"/>
      <c r="HS223" s="381"/>
      <c r="HT223" s="381"/>
      <c r="HU223" s="381"/>
      <c r="HV223" s="381"/>
      <c r="HW223" s="381"/>
      <c r="HX223" s="381"/>
      <c r="HY223" s="381"/>
      <c r="HZ223" s="381"/>
      <c r="IA223" s="381"/>
      <c r="IB223" s="381"/>
      <c r="IC223" s="381"/>
      <c r="ID223" s="381"/>
      <c r="IE223" s="381"/>
      <c r="IF223" s="381"/>
      <c r="IG223" s="381"/>
      <c r="IH223" s="381"/>
      <c r="II223" s="381"/>
      <c r="IJ223" s="381"/>
      <c r="IK223" s="381"/>
      <c r="IL223" s="381"/>
      <c r="IM223" s="381"/>
      <c r="IN223" s="381"/>
      <c r="IO223" s="381"/>
      <c r="IP223" s="381"/>
      <c r="IQ223" s="381"/>
      <c r="IR223" s="381"/>
      <c r="IS223" s="381"/>
      <c r="IT223" s="381"/>
      <c r="IU223" s="381"/>
      <c r="IV223" s="381"/>
      <c r="IW223" s="381"/>
      <c r="IX223" s="381"/>
      <c r="IY223" s="381"/>
      <c r="IZ223" s="381"/>
      <c r="JA223" s="381"/>
      <c r="JB223" s="381"/>
      <c r="JC223" s="381"/>
      <c r="JD223" s="381"/>
      <c r="JE223" s="381"/>
      <c r="JF223" s="381"/>
      <c r="JG223" s="381"/>
      <c r="JH223" s="381"/>
      <c r="JI223" s="381"/>
      <c r="JJ223" s="381"/>
      <c r="JK223" s="381"/>
      <c r="JL223" s="380"/>
      <c r="JM223" s="380"/>
      <c r="JN223" s="380"/>
      <c r="JO223" s="380"/>
      <c r="JP223" s="380"/>
      <c r="JQ223" s="380"/>
      <c r="JR223" s="380"/>
      <c r="JS223" s="380"/>
      <c r="JT223" s="380"/>
      <c r="JU223" s="380"/>
      <c r="JV223" s="380"/>
      <c r="JW223" s="380"/>
      <c r="JX223" s="380"/>
      <c r="JY223" s="380"/>
      <c r="JZ223" s="380"/>
      <c r="KA223" s="380"/>
      <c r="KB223" s="380"/>
      <c r="KC223" s="380"/>
      <c r="KD223" s="380"/>
      <c r="KE223" s="380"/>
      <c r="KF223" s="380"/>
      <c r="KG223" s="380"/>
    </row>
    <row r="224" spans="2:293">
      <c r="B224" s="381"/>
      <c r="C224" s="381"/>
      <c r="D224" s="381"/>
      <c r="E224" s="381"/>
      <c r="F224" s="381"/>
      <c r="G224" s="381"/>
      <c r="H224" s="381"/>
      <c r="I224" s="381"/>
      <c r="J224" s="381"/>
      <c r="K224" s="381"/>
      <c r="L224" s="381"/>
      <c r="M224" s="381"/>
      <c r="N224" s="381"/>
      <c r="O224" s="381"/>
      <c r="P224" s="381"/>
      <c r="Q224" s="381"/>
      <c r="R224" s="381"/>
      <c r="S224" s="381"/>
      <c r="T224" s="381"/>
      <c r="U224" s="381"/>
      <c r="V224" s="381"/>
      <c r="W224" s="381"/>
      <c r="X224" s="381"/>
      <c r="Y224" s="381"/>
      <c r="Z224" s="381"/>
      <c r="AA224" s="381"/>
      <c r="AB224" s="381"/>
      <c r="AC224" s="381"/>
      <c r="AD224" s="381"/>
      <c r="AE224" s="381"/>
      <c r="AF224" s="381"/>
      <c r="AG224" s="381"/>
      <c r="AH224" s="381"/>
      <c r="AI224" s="381"/>
      <c r="AJ224" s="381"/>
      <c r="AK224" s="381"/>
      <c r="AL224" s="381"/>
      <c r="AM224" s="381"/>
      <c r="AN224" s="381"/>
      <c r="AO224" s="381"/>
      <c r="AP224" s="381"/>
      <c r="AQ224" s="381"/>
      <c r="AR224" s="381"/>
      <c r="AS224" s="381"/>
      <c r="AT224" s="381"/>
      <c r="AU224" s="381"/>
      <c r="AV224" s="381"/>
      <c r="AW224" s="381"/>
      <c r="AX224" s="381"/>
      <c r="AY224" s="381"/>
      <c r="AZ224" s="381"/>
      <c r="BA224" s="381"/>
      <c r="BB224" s="381"/>
      <c r="BC224" s="381"/>
      <c r="BD224" s="381"/>
      <c r="BE224" s="381"/>
      <c r="BF224" s="381"/>
      <c r="BG224" s="381"/>
      <c r="BH224" s="381"/>
      <c r="BI224" s="381"/>
      <c r="BJ224" s="381"/>
      <c r="BK224" s="381"/>
      <c r="BL224" s="381"/>
      <c r="BM224" s="381"/>
      <c r="BN224" s="381"/>
      <c r="BO224" s="381"/>
      <c r="BP224" s="381"/>
      <c r="BQ224" s="381"/>
      <c r="BR224" s="381"/>
      <c r="BS224" s="381"/>
      <c r="BT224" s="381"/>
      <c r="BU224" s="381"/>
      <c r="BV224" s="381"/>
      <c r="BW224" s="381"/>
      <c r="BX224" s="381"/>
      <c r="BY224" s="381"/>
      <c r="BZ224" s="381"/>
      <c r="CA224" s="381"/>
      <c r="CB224" s="381"/>
      <c r="CC224" s="381"/>
      <c r="CD224" s="381"/>
      <c r="CE224" s="381"/>
      <c r="CF224" s="381"/>
      <c r="CG224" s="381"/>
      <c r="CH224" s="381"/>
      <c r="CI224" s="381"/>
      <c r="CJ224" s="381"/>
      <c r="CK224" s="381"/>
      <c r="CL224" s="381"/>
      <c r="CM224" s="381"/>
      <c r="CN224" s="381"/>
      <c r="CO224" s="381"/>
      <c r="CP224" s="381"/>
      <c r="CQ224" s="381"/>
      <c r="CR224" s="381"/>
      <c r="CS224" s="381"/>
      <c r="CT224" s="381"/>
      <c r="CU224" s="381"/>
      <c r="CV224" s="381"/>
      <c r="CW224" s="381"/>
      <c r="CX224" s="381"/>
      <c r="CY224" s="381"/>
      <c r="CZ224" s="381"/>
      <c r="DA224" s="381"/>
      <c r="DB224" s="381"/>
      <c r="DC224" s="381"/>
      <c r="DD224" s="381"/>
      <c r="DE224" s="381"/>
      <c r="DF224" s="381"/>
      <c r="DG224" s="381"/>
      <c r="DH224" s="381"/>
      <c r="DI224" s="381"/>
      <c r="DJ224" s="381"/>
      <c r="DK224" s="381"/>
      <c r="DL224" s="381"/>
      <c r="DM224" s="381"/>
      <c r="DN224" s="381"/>
      <c r="DO224" s="381"/>
      <c r="DP224" s="381"/>
      <c r="DQ224" s="381"/>
      <c r="DR224" s="381"/>
      <c r="DS224" s="381"/>
      <c r="DT224" s="381"/>
      <c r="DU224" s="381"/>
      <c r="DV224" s="381"/>
      <c r="DW224" s="381"/>
      <c r="DX224" s="381"/>
      <c r="DY224" s="381"/>
      <c r="DZ224" s="381"/>
      <c r="EA224" s="381"/>
      <c r="EB224" s="381"/>
      <c r="EC224" s="381"/>
      <c r="ED224" s="381"/>
      <c r="EE224" s="381"/>
      <c r="EF224" s="381"/>
      <c r="EG224" s="381"/>
      <c r="EH224" s="381"/>
      <c r="EI224" s="381"/>
      <c r="EJ224" s="381"/>
      <c r="EK224" s="381"/>
      <c r="EL224" s="381"/>
      <c r="EM224" s="381"/>
      <c r="EN224" s="381"/>
      <c r="EO224" s="381"/>
      <c r="EP224" s="381"/>
      <c r="EQ224" s="381"/>
      <c r="ER224" s="381"/>
      <c r="ES224" s="381"/>
      <c r="ET224" s="381"/>
      <c r="EU224" s="381"/>
      <c r="EV224" s="381"/>
      <c r="EW224" s="381"/>
      <c r="EX224" s="381"/>
      <c r="EY224" s="381"/>
      <c r="EZ224" s="381"/>
      <c r="FA224" s="381"/>
      <c r="FB224" s="381"/>
      <c r="FC224" s="381"/>
      <c r="FD224" s="381"/>
      <c r="FE224" s="381"/>
      <c r="FF224" s="381"/>
      <c r="FG224" s="381"/>
      <c r="FH224" s="381"/>
      <c r="FI224" s="381"/>
      <c r="FJ224" s="381"/>
      <c r="FK224" s="381"/>
      <c r="FL224" s="381"/>
      <c r="FM224" s="381"/>
      <c r="FN224" s="381"/>
      <c r="FO224" s="381"/>
      <c r="FP224" s="381"/>
      <c r="FQ224" s="381"/>
      <c r="FR224" s="381"/>
      <c r="FS224" s="381"/>
      <c r="FT224" s="381"/>
      <c r="FU224" s="381"/>
      <c r="FV224" s="381"/>
      <c r="FW224" s="381"/>
      <c r="FX224" s="381"/>
      <c r="FY224" s="381"/>
      <c r="FZ224" s="381"/>
      <c r="GA224" s="381"/>
      <c r="GB224" s="381"/>
      <c r="GC224" s="381"/>
      <c r="GD224" s="381"/>
      <c r="GE224" s="381"/>
      <c r="GF224" s="381"/>
      <c r="GG224" s="381"/>
      <c r="GH224" s="381"/>
      <c r="GI224" s="381"/>
      <c r="GJ224" s="381"/>
      <c r="GK224" s="381"/>
      <c r="GL224" s="381"/>
      <c r="GM224" s="381"/>
      <c r="GN224" s="381"/>
      <c r="GO224" s="381"/>
      <c r="GP224" s="381"/>
      <c r="GQ224" s="381"/>
      <c r="GR224" s="381"/>
      <c r="GS224" s="381"/>
      <c r="GT224" s="381"/>
      <c r="GU224" s="381"/>
      <c r="GV224" s="381"/>
      <c r="GW224" s="381"/>
      <c r="GX224" s="381"/>
      <c r="GY224" s="381"/>
      <c r="GZ224" s="381"/>
      <c r="HA224" s="381"/>
      <c r="HB224" s="381"/>
      <c r="HC224" s="381"/>
      <c r="HD224" s="381"/>
      <c r="HE224" s="381"/>
      <c r="HF224" s="381"/>
      <c r="HG224" s="381"/>
      <c r="HH224" s="381"/>
      <c r="HI224" s="381"/>
      <c r="HJ224" s="381"/>
      <c r="HK224" s="381"/>
      <c r="HL224" s="381"/>
      <c r="HM224" s="381"/>
      <c r="HN224" s="381"/>
      <c r="HO224" s="381"/>
      <c r="HP224" s="381"/>
      <c r="HQ224" s="381"/>
      <c r="HR224" s="381"/>
      <c r="HS224" s="381"/>
      <c r="HT224" s="381"/>
      <c r="HU224" s="381"/>
      <c r="HV224" s="381"/>
      <c r="HW224" s="381"/>
      <c r="HX224" s="381"/>
      <c r="HY224" s="381"/>
      <c r="HZ224" s="381"/>
      <c r="IA224" s="381"/>
      <c r="IB224" s="381"/>
      <c r="IC224" s="381"/>
      <c r="ID224" s="381"/>
      <c r="IE224" s="381"/>
      <c r="IF224" s="381"/>
      <c r="IG224" s="381"/>
      <c r="IH224" s="381"/>
      <c r="II224" s="381"/>
      <c r="IJ224" s="381"/>
      <c r="IK224" s="381"/>
      <c r="IL224" s="381"/>
      <c r="IM224" s="381"/>
      <c r="IN224" s="381"/>
      <c r="IO224" s="381"/>
      <c r="IP224" s="381"/>
      <c r="IQ224" s="381"/>
      <c r="IR224" s="381"/>
      <c r="IS224" s="381"/>
      <c r="IT224" s="381"/>
      <c r="IU224" s="381"/>
      <c r="IV224" s="381"/>
      <c r="IW224" s="381"/>
      <c r="IX224" s="381"/>
      <c r="IY224" s="381"/>
      <c r="IZ224" s="381"/>
      <c r="JA224" s="381"/>
      <c r="JB224" s="381"/>
      <c r="JC224" s="381"/>
      <c r="JD224" s="381"/>
      <c r="JE224" s="381"/>
      <c r="JF224" s="381"/>
      <c r="JG224" s="381"/>
      <c r="JH224" s="381"/>
      <c r="JI224" s="381"/>
      <c r="JJ224" s="381"/>
      <c r="JK224" s="381"/>
      <c r="JL224" s="380"/>
      <c r="JM224" s="380"/>
      <c r="JN224" s="380"/>
      <c r="JO224" s="380"/>
      <c r="JP224" s="380"/>
      <c r="JQ224" s="380"/>
      <c r="JR224" s="380"/>
      <c r="JS224" s="380"/>
      <c r="JT224" s="380"/>
      <c r="JU224" s="380"/>
      <c r="JV224" s="380"/>
      <c r="JW224" s="380"/>
      <c r="JX224" s="380"/>
      <c r="JY224" s="380"/>
      <c r="JZ224" s="380"/>
      <c r="KA224" s="380"/>
      <c r="KB224" s="380"/>
      <c r="KC224" s="380"/>
      <c r="KD224" s="380"/>
      <c r="KE224" s="380"/>
      <c r="KF224" s="380"/>
      <c r="KG224" s="380"/>
    </row>
    <row r="225" spans="2:293">
      <c r="B225" s="381"/>
      <c r="C225" s="381"/>
      <c r="D225" s="381"/>
      <c r="E225" s="381"/>
      <c r="F225" s="381"/>
      <c r="G225" s="381"/>
      <c r="H225" s="381"/>
      <c r="I225" s="381"/>
      <c r="J225" s="381"/>
      <c r="K225" s="381"/>
      <c r="L225" s="381"/>
      <c r="M225" s="381"/>
      <c r="N225" s="381"/>
      <c r="O225" s="381"/>
      <c r="P225" s="381"/>
      <c r="Q225" s="381"/>
      <c r="R225" s="381"/>
      <c r="S225" s="381"/>
      <c r="T225" s="381"/>
      <c r="U225" s="381"/>
      <c r="V225" s="381"/>
      <c r="W225" s="381"/>
      <c r="X225" s="381"/>
      <c r="Y225" s="381"/>
      <c r="Z225" s="381"/>
      <c r="AA225" s="381"/>
      <c r="AB225" s="381"/>
      <c r="AC225" s="381"/>
      <c r="AD225" s="381"/>
      <c r="AE225" s="381"/>
      <c r="AF225" s="381"/>
      <c r="AG225" s="381"/>
      <c r="AH225" s="381"/>
      <c r="AI225" s="381"/>
      <c r="AJ225" s="381"/>
      <c r="AK225" s="381"/>
      <c r="AL225" s="381"/>
      <c r="AM225" s="381"/>
      <c r="AN225" s="381"/>
      <c r="AO225" s="381"/>
      <c r="AP225" s="381"/>
      <c r="AQ225" s="381"/>
      <c r="AR225" s="381"/>
      <c r="AS225" s="381"/>
      <c r="AT225" s="381"/>
      <c r="AU225" s="381"/>
      <c r="AV225" s="381"/>
      <c r="AW225" s="381"/>
      <c r="AX225" s="381"/>
      <c r="AY225" s="381"/>
      <c r="AZ225" s="381"/>
      <c r="BA225" s="381"/>
      <c r="BB225" s="381"/>
      <c r="BC225" s="381"/>
      <c r="BD225" s="381"/>
      <c r="BE225" s="381"/>
      <c r="BF225" s="381"/>
      <c r="BG225" s="381"/>
      <c r="BH225" s="381"/>
      <c r="BI225" s="381"/>
      <c r="BJ225" s="381"/>
      <c r="BK225" s="381"/>
      <c r="BL225" s="381"/>
      <c r="BM225" s="381"/>
      <c r="BN225" s="381"/>
      <c r="BO225" s="381"/>
      <c r="BP225" s="381"/>
      <c r="BQ225" s="381"/>
      <c r="BR225" s="381"/>
      <c r="BS225" s="381"/>
      <c r="BT225" s="381"/>
      <c r="BU225" s="381"/>
      <c r="BV225" s="381"/>
      <c r="BW225" s="381"/>
      <c r="BX225" s="381"/>
      <c r="BY225" s="381"/>
      <c r="BZ225" s="381"/>
      <c r="CA225" s="381"/>
      <c r="CB225" s="381"/>
      <c r="CC225" s="381"/>
      <c r="CD225" s="381"/>
      <c r="CE225" s="381"/>
      <c r="CF225" s="381"/>
      <c r="CG225" s="381"/>
      <c r="CH225" s="381"/>
      <c r="CI225" s="381"/>
      <c r="CJ225" s="381"/>
      <c r="CK225" s="381"/>
      <c r="CL225" s="381"/>
      <c r="CM225" s="381"/>
      <c r="CN225" s="381"/>
      <c r="CO225" s="381"/>
      <c r="CP225" s="381"/>
      <c r="CQ225" s="381"/>
      <c r="CR225" s="381"/>
      <c r="CS225" s="381"/>
      <c r="CT225" s="381"/>
      <c r="CU225" s="381"/>
      <c r="CV225" s="381"/>
      <c r="CW225" s="381"/>
      <c r="CX225" s="381"/>
      <c r="CY225" s="381"/>
      <c r="CZ225" s="381"/>
      <c r="DA225" s="381"/>
      <c r="DB225" s="381"/>
      <c r="DC225" s="381"/>
      <c r="DD225" s="381"/>
      <c r="DE225" s="381"/>
      <c r="DF225" s="381"/>
      <c r="DG225" s="381"/>
      <c r="DH225" s="381"/>
      <c r="DI225" s="381"/>
      <c r="DJ225" s="381"/>
      <c r="DK225" s="381"/>
      <c r="DL225" s="381"/>
      <c r="DM225" s="381"/>
      <c r="DN225" s="381"/>
      <c r="DO225" s="381"/>
      <c r="DP225" s="381"/>
      <c r="DQ225" s="381"/>
      <c r="DR225" s="381"/>
      <c r="DS225" s="381"/>
      <c r="DT225" s="381"/>
      <c r="DU225" s="381"/>
      <c r="DV225" s="381"/>
      <c r="DW225" s="381"/>
      <c r="DX225" s="381"/>
      <c r="DY225" s="381"/>
      <c r="DZ225" s="381"/>
      <c r="EA225" s="381"/>
      <c r="EB225" s="381"/>
      <c r="EC225" s="381"/>
      <c r="ED225" s="381"/>
      <c r="EE225" s="381"/>
      <c r="EF225" s="381"/>
      <c r="EG225" s="381"/>
      <c r="EH225" s="381"/>
      <c r="EI225" s="381"/>
      <c r="EJ225" s="381"/>
      <c r="EK225" s="381"/>
      <c r="EL225" s="381"/>
      <c r="EM225" s="381"/>
      <c r="EN225" s="381"/>
      <c r="EO225" s="381"/>
      <c r="EP225" s="381"/>
      <c r="EQ225" s="381"/>
      <c r="ER225" s="381"/>
      <c r="ES225" s="381"/>
      <c r="ET225" s="381"/>
      <c r="EU225" s="381"/>
      <c r="EV225" s="381"/>
      <c r="EW225" s="381"/>
      <c r="EX225" s="381"/>
      <c r="EY225" s="381"/>
      <c r="EZ225" s="381"/>
      <c r="FA225" s="381"/>
      <c r="FB225" s="381"/>
      <c r="FC225" s="381"/>
      <c r="FD225" s="381"/>
      <c r="FE225" s="381"/>
      <c r="FF225" s="381"/>
      <c r="FG225" s="381"/>
      <c r="FH225" s="381"/>
      <c r="FI225" s="381"/>
      <c r="FJ225" s="381"/>
      <c r="FK225" s="381"/>
      <c r="FL225" s="381"/>
      <c r="FM225" s="381"/>
      <c r="FN225" s="381"/>
      <c r="FO225" s="381"/>
      <c r="FP225" s="381"/>
      <c r="FQ225" s="381"/>
      <c r="FR225" s="381"/>
      <c r="FS225" s="381"/>
      <c r="FT225" s="381"/>
      <c r="FU225" s="381"/>
      <c r="FV225" s="381"/>
      <c r="FW225" s="381"/>
      <c r="FX225" s="381"/>
      <c r="FY225" s="381"/>
      <c r="FZ225" s="381"/>
      <c r="GA225" s="381"/>
      <c r="GB225" s="381"/>
      <c r="GC225" s="381"/>
      <c r="GD225" s="381"/>
      <c r="GE225" s="381"/>
      <c r="GF225" s="381"/>
      <c r="GG225" s="381"/>
      <c r="GH225" s="381"/>
      <c r="GI225" s="381"/>
      <c r="GJ225" s="381"/>
      <c r="GK225" s="381"/>
      <c r="GL225" s="381"/>
      <c r="GM225" s="381"/>
      <c r="GN225" s="381"/>
      <c r="GO225" s="381"/>
      <c r="GP225" s="381"/>
      <c r="GQ225" s="381"/>
      <c r="GR225" s="381"/>
      <c r="GS225" s="381"/>
      <c r="GT225" s="381"/>
      <c r="GU225" s="381"/>
      <c r="GV225" s="381"/>
      <c r="GW225" s="381"/>
      <c r="GX225" s="381"/>
      <c r="GY225" s="381"/>
      <c r="GZ225" s="381"/>
      <c r="HA225" s="381"/>
      <c r="HB225" s="381"/>
      <c r="HC225" s="381"/>
      <c r="HD225" s="381"/>
      <c r="HE225" s="381"/>
      <c r="HF225" s="381"/>
      <c r="HG225" s="381"/>
      <c r="HH225" s="381"/>
      <c r="HI225" s="381"/>
      <c r="HJ225" s="381"/>
      <c r="HK225" s="381"/>
      <c r="HL225" s="381"/>
      <c r="HM225" s="381"/>
      <c r="HN225" s="381"/>
      <c r="HO225" s="381"/>
      <c r="HP225" s="381"/>
      <c r="HQ225" s="381"/>
      <c r="HR225" s="381"/>
      <c r="HS225" s="381"/>
      <c r="HT225" s="381"/>
      <c r="HU225" s="381"/>
      <c r="HV225" s="381"/>
      <c r="HW225" s="381"/>
      <c r="HX225" s="381"/>
      <c r="HY225" s="381"/>
      <c r="HZ225" s="381"/>
      <c r="IA225" s="381"/>
      <c r="IB225" s="381"/>
      <c r="IC225" s="381"/>
      <c r="ID225" s="381"/>
      <c r="IE225" s="381"/>
      <c r="IF225" s="381"/>
      <c r="IG225" s="381"/>
      <c r="IH225" s="381"/>
      <c r="II225" s="381"/>
      <c r="IJ225" s="381"/>
      <c r="IK225" s="381"/>
      <c r="IL225" s="381"/>
      <c r="IM225" s="381"/>
      <c r="IN225" s="381"/>
      <c r="IO225" s="381"/>
      <c r="IP225" s="381"/>
      <c r="IQ225" s="381"/>
      <c r="IR225" s="381"/>
      <c r="IS225" s="381"/>
      <c r="IT225" s="381"/>
      <c r="IU225" s="381"/>
      <c r="IV225" s="381"/>
      <c r="IW225" s="381"/>
      <c r="IX225" s="381"/>
      <c r="IY225" s="381"/>
      <c r="IZ225" s="381"/>
      <c r="JA225" s="381"/>
      <c r="JB225" s="381"/>
      <c r="JC225" s="381"/>
      <c r="JD225" s="381"/>
      <c r="JE225" s="381"/>
      <c r="JF225" s="381"/>
      <c r="JG225" s="381"/>
      <c r="JH225" s="381"/>
      <c r="JI225" s="381"/>
      <c r="JJ225" s="381"/>
      <c r="JK225" s="381"/>
      <c r="JL225" s="380"/>
      <c r="JM225" s="380"/>
      <c r="JN225" s="380"/>
      <c r="JO225" s="380"/>
      <c r="JP225" s="380"/>
      <c r="JQ225" s="380"/>
      <c r="JR225" s="380"/>
      <c r="JS225" s="380"/>
      <c r="JT225" s="380"/>
      <c r="JU225" s="380"/>
      <c r="JV225" s="380"/>
      <c r="JW225" s="380"/>
      <c r="JX225" s="380"/>
      <c r="JY225" s="380"/>
      <c r="JZ225" s="380"/>
      <c r="KA225" s="380"/>
      <c r="KB225" s="380"/>
      <c r="KC225" s="380"/>
      <c r="KD225" s="380"/>
      <c r="KE225" s="380"/>
      <c r="KF225" s="380"/>
      <c r="KG225" s="380"/>
    </row>
    <row r="226" spans="2:293">
      <c r="B226" s="381"/>
      <c r="C226" s="381"/>
      <c r="D226" s="381"/>
      <c r="E226" s="381"/>
      <c r="F226" s="381"/>
      <c r="G226" s="381"/>
      <c r="H226" s="381"/>
      <c r="I226" s="381"/>
      <c r="J226" s="381"/>
      <c r="K226" s="381"/>
      <c r="L226" s="381"/>
      <c r="M226" s="381"/>
      <c r="N226" s="381"/>
      <c r="O226" s="381"/>
      <c r="P226" s="381"/>
      <c r="Q226" s="381"/>
      <c r="R226" s="381"/>
      <c r="S226" s="381"/>
      <c r="T226" s="381"/>
      <c r="U226" s="381"/>
      <c r="V226" s="381"/>
      <c r="W226" s="381"/>
      <c r="X226" s="381"/>
      <c r="Y226" s="381"/>
      <c r="Z226" s="381"/>
      <c r="AA226" s="381"/>
      <c r="AB226" s="381"/>
      <c r="AC226" s="381"/>
      <c r="AD226" s="381"/>
      <c r="AE226" s="381"/>
      <c r="AF226" s="381"/>
      <c r="AG226" s="381"/>
      <c r="AH226" s="381"/>
      <c r="AI226" s="381"/>
      <c r="AJ226" s="381"/>
      <c r="AK226" s="381"/>
      <c r="AL226" s="381"/>
      <c r="AM226" s="381"/>
      <c r="AN226" s="381"/>
      <c r="AO226" s="381"/>
      <c r="AP226" s="381"/>
      <c r="AQ226" s="381"/>
      <c r="AR226" s="381"/>
      <c r="AS226" s="381"/>
      <c r="AT226" s="381"/>
      <c r="AU226" s="381"/>
      <c r="AV226" s="381"/>
      <c r="AW226" s="381"/>
      <c r="AX226" s="381"/>
      <c r="AY226" s="381"/>
      <c r="AZ226" s="381"/>
      <c r="BA226" s="381"/>
      <c r="BB226" s="381"/>
      <c r="BC226" s="381"/>
      <c r="BD226" s="381"/>
      <c r="BE226" s="381"/>
      <c r="BF226" s="381"/>
      <c r="BG226" s="381"/>
      <c r="BH226" s="381"/>
      <c r="BI226" s="381"/>
      <c r="BJ226" s="381"/>
      <c r="BK226" s="381"/>
      <c r="BL226" s="381"/>
      <c r="BM226" s="381"/>
      <c r="BN226" s="381"/>
      <c r="BO226" s="381"/>
      <c r="BP226" s="381"/>
      <c r="BQ226" s="381"/>
      <c r="BR226" s="381"/>
      <c r="BS226" s="381"/>
      <c r="BT226" s="381"/>
      <c r="BU226" s="381"/>
      <c r="BV226" s="381"/>
      <c r="BW226" s="381"/>
      <c r="BX226" s="381"/>
      <c r="BY226" s="381"/>
      <c r="BZ226" s="381"/>
      <c r="CA226" s="381"/>
      <c r="CB226" s="381"/>
      <c r="CC226" s="381"/>
      <c r="CD226" s="381"/>
      <c r="CE226" s="381"/>
      <c r="CF226" s="381"/>
      <c r="CG226" s="381"/>
      <c r="CH226" s="381"/>
      <c r="CI226" s="381"/>
      <c r="CJ226" s="381"/>
      <c r="CK226" s="381"/>
      <c r="CL226" s="381"/>
      <c r="CM226" s="381"/>
      <c r="CN226" s="381"/>
      <c r="CO226" s="381"/>
      <c r="CP226" s="381"/>
      <c r="CQ226" s="381"/>
      <c r="CR226" s="381"/>
      <c r="CS226" s="381"/>
      <c r="CT226" s="381"/>
      <c r="CU226" s="381"/>
      <c r="CV226" s="381"/>
      <c r="CW226" s="381"/>
      <c r="CX226" s="381"/>
      <c r="CY226" s="381"/>
      <c r="CZ226" s="381"/>
      <c r="DA226" s="381"/>
      <c r="DB226" s="381"/>
      <c r="DC226" s="381"/>
      <c r="DD226" s="381"/>
      <c r="DE226" s="381"/>
      <c r="DF226" s="381"/>
      <c r="DG226" s="381"/>
      <c r="DH226" s="381"/>
      <c r="DI226" s="381"/>
      <c r="DJ226" s="381"/>
      <c r="DK226" s="381"/>
      <c r="DL226" s="381"/>
      <c r="DM226" s="381"/>
      <c r="DN226" s="381"/>
      <c r="DO226" s="381"/>
      <c r="DP226" s="381"/>
      <c r="DQ226" s="381"/>
      <c r="DR226" s="381"/>
      <c r="DS226" s="381"/>
      <c r="DT226" s="381"/>
      <c r="DU226" s="381"/>
      <c r="DV226" s="381"/>
      <c r="DW226" s="381"/>
      <c r="DX226" s="381"/>
      <c r="DY226" s="381"/>
      <c r="DZ226" s="381"/>
      <c r="EA226" s="381"/>
      <c r="EB226" s="381"/>
      <c r="EC226" s="381"/>
      <c r="ED226" s="381"/>
      <c r="EE226" s="381"/>
      <c r="EF226" s="381"/>
      <c r="EG226" s="381"/>
      <c r="EH226" s="381"/>
      <c r="EI226" s="381"/>
      <c r="EJ226" s="381"/>
      <c r="EK226" s="381"/>
      <c r="EL226" s="381"/>
      <c r="EM226" s="381"/>
      <c r="EN226" s="381"/>
      <c r="EO226" s="381"/>
      <c r="EP226" s="381"/>
      <c r="EQ226" s="381"/>
      <c r="ER226" s="381"/>
      <c r="ES226" s="381"/>
      <c r="ET226" s="381"/>
      <c r="EU226" s="381"/>
      <c r="EV226" s="381"/>
      <c r="EW226" s="381"/>
      <c r="EX226" s="381"/>
      <c r="EY226" s="381"/>
      <c r="EZ226" s="381"/>
      <c r="FA226" s="381"/>
      <c r="FB226" s="381"/>
      <c r="FC226" s="381"/>
      <c r="FD226" s="381"/>
      <c r="FE226" s="381"/>
      <c r="FF226" s="381"/>
      <c r="FG226" s="381"/>
      <c r="FH226" s="381"/>
      <c r="FI226" s="381"/>
      <c r="FJ226" s="381"/>
      <c r="FK226" s="381"/>
      <c r="FL226" s="381"/>
      <c r="FM226" s="381"/>
      <c r="FN226" s="381"/>
      <c r="FO226" s="381"/>
      <c r="FP226" s="381"/>
      <c r="FQ226" s="381"/>
      <c r="FR226" s="381"/>
      <c r="FS226" s="381"/>
      <c r="FT226" s="381"/>
      <c r="FU226" s="381"/>
      <c r="FV226" s="381"/>
      <c r="FW226" s="381"/>
      <c r="FX226" s="381"/>
      <c r="FY226" s="381"/>
      <c r="FZ226" s="381"/>
      <c r="GA226" s="381"/>
      <c r="GB226" s="381"/>
      <c r="GC226" s="381"/>
      <c r="GD226" s="381"/>
      <c r="GE226" s="381"/>
      <c r="GF226" s="381"/>
      <c r="GG226" s="381"/>
      <c r="GH226" s="381"/>
      <c r="GI226" s="381"/>
      <c r="GJ226" s="381"/>
      <c r="GK226" s="381"/>
      <c r="GL226" s="381"/>
      <c r="GM226" s="381"/>
      <c r="GN226" s="381"/>
      <c r="GO226" s="381"/>
      <c r="GP226" s="381"/>
      <c r="GQ226" s="381"/>
      <c r="GR226" s="381"/>
      <c r="GS226" s="381"/>
      <c r="GT226" s="381"/>
      <c r="GU226" s="381"/>
      <c r="GV226" s="381"/>
      <c r="GW226" s="381"/>
      <c r="GX226" s="381"/>
      <c r="GY226" s="381"/>
      <c r="GZ226" s="381"/>
      <c r="HA226" s="381"/>
      <c r="HB226" s="381"/>
      <c r="HC226" s="381"/>
      <c r="HD226" s="381"/>
      <c r="HE226" s="381"/>
      <c r="HF226" s="381"/>
      <c r="HG226" s="381"/>
      <c r="HH226" s="381"/>
      <c r="HI226" s="381"/>
      <c r="HJ226" s="381"/>
      <c r="HK226" s="381"/>
      <c r="HL226" s="381"/>
      <c r="HM226" s="381"/>
      <c r="HN226" s="381"/>
      <c r="HO226" s="381"/>
      <c r="HP226" s="381"/>
      <c r="HQ226" s="381"/>
      <c r="HR226" s="381"/>
      <c r="HS226" s="381"/>
      <c r="HT226" s="381"/>
      <c r="HU226" s="381"/>
      <c r="HV226" s="381"/>
      <c r="HW226" s="381"/>
      <c r="HX226" s="381"/>
      <c r="HY226" s="381"/>
      <c r="HZ226" s="381"/>
      <c r="IA226" s="381"/>
      <c r="IB226" s="381"/>
      <c r="IC226" s="381"/>
      <c r="ID226" s="381"/>
      <c r="IE226" s="381"/>
      <c r="IF226" s="381"/>
      <c r="IG226" s="381"/>
      <c r="IH226" s="381"/>
      <c r="II226" s="381"/>
      <c r="IJ226" s="381"/>
      <c r="IK226" s="381"/>
      <c r="IL226" s="381"/>
      <c r="IM226" s="381"/>
      <c r="IN226" s="381"/>
      <c r="IO226" s="381"/>
      <c r="IP226" s="381"/>
      <c r="IQ226" s="381"/>
      <c r="IR226" s="381"/>
      <c r="IS226" s="381"/>
      <c r="IT226" s="381"/>
      <c r="IU226" s="381"/>
      <c r="IV226" s="381"/>
      <c r="IW226" s="381"/>
      <c r="IX226" s="381"/>
      <c r="IY226" s="381"/>
      <c r="IZ226" s="381"/>
      <c r="JA226" s="381"/>
      <c r="JB226" s="381"/>
      <c r="JC226" s="381"/>
      <c r="JD226" s="381"/>
      <c r="JE226" s="381"/>
      <c r="JF226" s="381"/>
      <c r="JG226" s="381"/>
      <c r="JH226" s="381"/>
      <c r="JI226" s="381"/>
      <c r="JJ226" s="381"/>
      <c r="JK226" s="381"/>
      <c r="JL226" s="380"/>
      <c r="JM226" s="380"/>
      <c r="JN226" s="380"/>
      <c r="JO226" s="380"/>
      <c r="JP226" s="380"/>
      <c r="JQ226" s="380"/>
      <c r="JR226" s="380"/>
      <c r="JS226" s="380"/>
      <c r="JT226" s="380"/>
      <c r="JU226" s="380"/>
      <c r="JV226" s="380"/>
      <c r="JW226" s="380"/>
      <c r="JX226" s="380"/>
      <c r="JY226" s="380"/>
      <c r="JZ226" s="380"/>
      <c r="KA226" s="380"/>
      <c r="KB226" s="380"/>
      <c r="KC226" s="380"/>
      <c r="KD226" s="380"/>
      <c r="KE226" s="380"/>
      <c r="KF226" s="380"/>
      <c r="KG226" s="380"/>
    </row>
    <row r="227" spans="2:293">
      <c r="B227" s="381"/>
      <c r="C227" s="381"/>
      <c r="D227" s="381"/>
      <c r="E227" s="381"/>
      <c r="F227" s="381"/>
      <c r="G227" s="381"/>
      <c r="H227" s="381"/>
      <c r="I227" s="381"/>
      <c r="J227" s="381"/>
      <c r="K227" s="381"/>
      <c r="L227" s="381"/>
      <c r="M227" s="381"/>
      <c r="N227" s="381"/>
      <c r="O227" s="381"/>
      <c r="P227" s="381"/>
      <c r="Q227" s="381"/>
      <c r="R227" s="381"/>
      <c r="S227" s="381"/>
      <c r="T227" s="381"/>
      <c r="U227" s="381"/>
      <c r="V227" s="381"/>
      <c r="W227" s="381"/>
      <c r="X227" s="381"/>
      <c r="Y227" s="381"/>
      <c r="Z227" s="381"/>
      <c r="AA227" s="381"/>
      <c r="AB227" s="381"/>
      <c r="AC227" s="381"/>
      <c r="AD227" s="381"/>
      <c r="AE227" s="381"/>
      <c r="AF227" s="381"/>
      <c r="AG227" s="381"/>
      <c r="AH227" s="381"/>
      <c r="AI227" s="381"/>
      <c r="AJ227" s="381"/>
      <c r="AK227" s="381"/>
      <c r="AL227" s="381"/>
      <c r="AM227" s="381"/>
      <c r="AN227" s="381"/>
      <c r="AO227" s="381"/>
      <c r="AP227" s="381"/>
      <c r="AQ227" s="381"/>
      <c r="AR227" s="381"/>
      <c r="AS227" s="381"/>
      <c r="AT227" s="381"/>
      <c r="AU227" s="381"/>
      <c r="AV227" s="381"/>
      <c r="AW227" s="381"/>
      <c r="AX227" s="381"/>
      <c r="AY227" s="381"/>
      <c r="AZ227" s="381"/>
      <c r="BA227" s="381"/>
      <c r="BB227" s="381"/>
      <c r="BC227" s="381"/>
      <c r="BD227" s="381"/>
      <c r="BE227" s="381"/>
      <c r="BF227" s="381"/>
      <c r="BG227" s="381"/>
      <c r="BH227" s="381"/>
      <c r="BI227" s="381"/>
      <c r="BJ227" s="381"/>
      <c r="BK227" s="381"/>
      <c r="BL227" s="381"/>
      <c r="BM227" s="381"/>
      <c r="BN227" s="381"/>
      <c r="BO227" s="381"/>
      <c r="BP227" s="381"/>
      <c r="BQ227" s="381"/>
      <c r="BR227" s="381"/>
      <c r="BS227" s="381"/>
      <c r="BT227" s="381"/>
      <c r="BU227" s="381"/>
      <c r="BV227" s="381"/>
      <c r="BW227" s="381"/>
      <c r="BX227" s="381"/>
      <c r="BY227" s="381"/>
      <c r="BZ227" s="381"/>
      <c r="CA227" s="381"/>
      <c r="CB227" s="381"/>
      <c r="CC227" s="381"/>
      <c r="CD227" s="381"/>
      <c r="CE227" s="381"/>
      <c r="CF227" s="381"/>
      <c r="CG227" s="381"/>
      <c r="CH227" s="381"/>
      <c r="CI227" s="381"/>
      <c r="CJ227" s="381"/>
      <c r="CK227" s="381"/>
      <c r="CL227" s="381"/>
      <c r="CM227" s="381"/>
      <c r="CN227" s="381"/>
      <c r="CO227" s="381"/>
      <c r="CP227" s="381"/>
      <c r="CQ227" s="381"/>
      <c r="CR227" s="381"/>
      <c r="CS227" s="381"/>
      <c r="CT227" s="381"/>
      <c r="CU227" s="381"/>
      <c r="CV227" s="381"/>
      <c r="CW227" s="381"/>
      <c r="CX227" s="381"/>
      <c r="CY227" s="381"/>
      <c r="CZ227" s="381"/>
      <c r="DA227" s="381"/>
      <c r="DB227" s="381"/>
      <c r="DC227" s="381"/>
      <c r="DD227" s="381"/>
      <c r="DE227" s="381"/>
      <c r="DF227" s="381"/>
      <c r="DG227" s="381"/>
      <c r="DH227" s="381"/>
      <c r="DI227" s="381"/>
      <c r="DJ227" s="381"/>
      <c r="DK227" s="381"/>
      <c r="DL227" s="381"/>
      <c r="DM227" s="381"/>
      <c r="DN227" s="381"/>
      <c r="DO227" s="381"/>
      <c r="DP227" s="381"/>
      <c r="DQ227" s="381"/>
      <c r="DR227" s="381"/>
      <c r="DS227" s="381"/>
      <c r="DT227" s="381"/>
      <c r="DU227" s="381"/>
      <c r="DV227" s="381"/>
      <c r="DW227" s="381"/>
      <c r="DX227" s="381"/>
      <c r="DY227" s="381"/>
      <c r="DZ227" s="381"/>
      <c r="EA227" s="381"/>
      <c r="EB227" s="381"/>
      <c r="EC227" s="381"/>
      <c r="ED227" s="381"/>
      <c r="EE227" s="381"/>
      <c r="EF227" s="381"/>
      <c r="EG227" s="381"/>
      <c r="EH227" s="381"/>
      <c r="EI227" s="381"/>
      <c r="EJ227" s="381"/>
      <c r="EK227" s="381"/>
      <c r="EL227" s="381"/>
      <c r="EM227" s="381"/>
      <c r="EN227" s="381"/>
      <c r="EO227" s="381"/>
      <c r="EP227" s="381"/>
      <c r="EQ227" s="381"/>
      <c r="ER227" s="381"/>
      <c r="ES227" s="381"/>
      <c r="ET227" s="381"/>
      <c r="EU227" s="381"/>
      <c r="EV227" s="381"/>
      <c r="EW227" s="381"/>
      <c r="EX227" s="381"/>
      <c r="EY227" s="381"/>
      <c r="EZ227" s="381"/>
      <c r="FA227" s="381"/>
      <c r="FB227" s="381"/>
      <c r="FC227" s="381"/>
      <c r="FD227" s="381"/>
      <c r="FE227" s="381"/>
      <c r="FF227" s="381"/>
      <c r="FG227" s="381"/>
      <c r="FH227" s="381"/>
      <c r="FI227" s="381"/>
      <c r="FJ227" s="381"/>
      <c r="FK227" s="381"/>
      <c r="FL227" s="381"/>
      <c r="FM227" s="381"/>
      <c r="FN227" s="381"/>
      <c r="FO227" s="381"/>
      <c r="FP227" s="381"/>
      <c r="FQ227" s="381"/>
      <c r="FR227" s="381"/>
      <c r="FS227" s="381"/>
      <c r="FT227" s="381"/>
      <c r="FU227" s="381"/>
      <c r="FV227" s="381"/>
      <c r="FW227" s="381"/>
      <c r="FX227" s="381"/>
      <c r="FY227" s="381"/>
      <c r="FZ227" s="381"/>
      <c r="GA227" s="381"/>
      <c r="GB227" s="381"/>
      <c r="GC227" s="381"/>
      <c r="GD227" s="381"/>
      <c r="GE227" s="381"/>
      <c r="GF227" s="381"/>
      <c r="GG227" s="381"/>
      <c r="GH227" s="381"/>
      <c r="GI227" s="381"/>
      <c r="GJ227" s="381"/>
      <c r="GK227" s="381"/>
      <c r="GL227" s="381"/>
      <c r="GM227" s="381"/>
      <c r="GN227" s="381"/>
      <c r="GO227" s="381"/>
      <c r="GP227" s="381"/>
      <c r="GQ227" s="381"/>
      <c r="GR227" s="381"/>
      <c r="GS227" s="381"/>
      <c r="GT227" s="381"/>
      <c r="GU227" s="381"/>
      <c r="GV227" s="381"/>
      <c r="GW227" s="381"/>
      <c r="GX227" s="381"/>
      <c r="GY227" s="381"/>
      <c r="GZ227" s="381"/>
      <c r="HA227" s="381"/>
      <c r="HB227" s="381"/>
      <c r="HC227" s="381"/>
      <c r="HD227" s="381"/>
      <c r="HE227" s="381"/>
      <c r="HF227" s="381"/>
      <c r="HG227" s="381"/>
      <c r="HH227" s="381"/>
      <c r="HI227" s="381"/>
      <c r="HJ227" s="381"/>
      <c r="HK227" s="381"/>
      <c r="HL227" s="381"/>
      <c r="HM227" s="381"/>
      <c r="HN227" s="381"/>
      <c r="HO227" s="381"/>
      <c r="HP227" s="381"/>
      <c r="HQ227" s="381"/>
      <c r="HR227" s="381"/>
      <c r="HS227" s="381"/>
      <c r="HT227" s="381"/>
      <c r="HU227" s="381"/>
      <c r="HV227" s="381"/>
      <c r="HW227" s="381"/>
      <c r="HX227" s="381"/>
      <c r="HY227" s="381"/>
      <c r="HZ227" s="381"/>
      <c r="IA227" s="381"/>
      <c r="IB227" s="381"/>
      <c r="IC227" s="381"/>
      <c r="ID227" s="381"/>
      <c r="IE227" s="381"/>
      <c r="IF227" s="381"/>
      <c r="IG227" s="381"/>
      <c r="IH227" s="381"/>
      <c r="II227" s="381"/>
      <c r="IJ227" s="381"/>
      <c r="IK227" s="381"/>
      <c r="IL227" s="381"/>
      <c r="IM227" s="381"/>
      <c r="IN227" s="381"/>
      <c r="IO227" s="381"/>
      <c r="IP227" s="381"/>
      <c r="IQ227" s="381"/>
      <c r="IR227" s="381"/>
      <c r="IS227" s="381"/>
      <c r="IT227" s="381"/>
      <c r="IU227" s="381"/>
      <c r="IV227" s="381"/>
      <c r="IW227" s="381"/>
      <c r="IX227" s="381"/>
      <c r="IY227" s="381"/>
      <c r="IZ227" s="381"/>
      <c r="JA227" s="381"/>
      <c r="JB227" s="381"/>
      <c r="JC227" s="381"/>
      <c r="JD227" s="381"/>
      <c r="JE227" s="381"/>
      <c r="JF227" s="381"/>
      <c r="JG227" s="381"/>
      <c r="JH227" s="381"/>
      <c r="JI227" s="381"/>
      <c r="JJ227" s="381"/>
      <c r="JK227" s="381"/>
      <c r="JL227" s="380"/>
      <c r="JM227" s="380"/>
      <c r="JN227" s="380"/>
      <c r="JO227" s="380"/>
      <c r="JP227" s="380"/>
      <c r="JQ227" s="380"/>
      <c r="JR227" s="380"/>
      <c r="JS227" s="380"/>
      <c r="JT227" s="380"/>
      <c r="JU227" s="380"/>
      <c r="JV227" s="380"/>
      <c r="JW227" s="380"/>
      <c r="JX227" s="380"/>
      <c r="JY227" s="380"/>
      <c r="JZ227" s="380"/>
      <c r="KA227" s="380"/>
      <c r="KB227" s="380"/>
      <c r="KC227" s="380"/>
      <c r="KD227" s="380"/>
      <c r="KE227" s="380"/>
      <c r="KF227" s="380"/>
      <c r="KG227" s="380"/>
    </row>
    <row r="228" spans="2:293">
      <c r="B228" s="381"/>
      <c r="C228" s="381"/>
      <c r="D228" s="381"/>
      <c r="E228" s="381"/>
      <c r="F228" s="381"/>
      <c r="G228" s="381"/>
      <c r="H228" s="381"/>
      <c r="I228" s="381"/>
      <c r="J228" s="381"/>
      <c r="K228" s="381"/>
      <c r="L228" s="381"/>
      <c r="M228" s="381"/>
      <c r="N228" s="381"/>
      <c r="O228" s="381"/>
      <c r="P228" s="381"/>
      <c r="Q228" s="381"/>
      <c r="R228" s="381"/>
      <c r="S228" s="381"/>
      <c r="T228" s="381"/>
      <c r="U228" s="381"/>
      <c r="V228" s="381"/>
      <c r="W228" s="381"/>
      <c r="X228" s="381"/>
      <c r="Y228" s="381"/>
      <c r="Z228" s="381"/>
      <c r="AA228" s="381"/>
      <c r="AB228" s="381"/>
      <c r="AC228" s="381"/>
      <c r="AD228" s="381"/>
      <c r="AE228" s="381"/>
      <c r="AF228" s="381"/>
      <c r="AG228" s="381"/>
      <c r="AH228" s="381"/>
      <c r="AI228" s="381"/>
      <c r="AJ228" s="381"/>
      <c r="AK228" s="381"/>
      <c r="AL228" s="381"/>
      <c r="AM228" s="381"/>
      <c r="AN228" s="381"/>
      <c r="AO228" s="381"/>
      <c r="AP228" s="381"/>
      <c r="AQ228" s="381"/>
      <c r="AR228" s="381"/>
      <c r="AS228" s="381"/>
      <c r="AT228" s="381"/>
      <c r="AU228" s="381"/>
      <c r="AV228" s="381"/>
      <c r="AW228" s="381"/>
      <c r="AX228" s="381"/>
      <c r="AY228" s="381"/>
      <c r="AZ228" s="381"/>
      <c r="BA228" s="381"/>
      <c r="BB228" s="381"/>
      <c r="BC228" s="381"/>
      <c r="BD228" s="381"/>
      <c r="BE228" s="381"/>
      <c r="BF228" s="381"/>
      <c r="BG228" s="381"/>
      <c r="BH228" s="381"/>
      <c r="BI228" s="381"/>
      <c r="BJ228" s="381"/>
      <c r="BK228" s="381"/>
      <c r="BL228" s="381"/>
      <c r="BM228" s="381"/>
      <c r="BN228" s="381"/>
      <c r="BO228" s="381"/>
      <c r="BP228" s="381"/>
      <c r="BQ228" s="381"/>
      <c r="BR228" s="381"/>
      <c r="BS228" s="381"/>
      <c r="BT228" s="381"/>
      <c r="BU228" s="381"/>
      <c r="BV228" s="381"/>
      <c r="BW228" s="381"/>
      <c r="BX228" s="381"/>
      <c r="BY228" s="381"/>
      <c r="BZ228" s="381"/>
      <c r="CA228" s="381"/>
      <c r="CB228" s="381"/>
      <c r="CC228" s="381"/>
      <c r="CD228" s="381"/>
      <c r="CE228" s="381"/>
      <c r="CF228" s="381"/>
      <c r="CG228" s="381"/>
      <c r="CH228" s="381"/>
      <c r="CI228" s="381"/>
      <c r="CJ228" s="381"/>
      <c r="CK228" s="381"/>
      <c r="CL228" s="381"/>
      <c r="CM228" s="381"/>
      <c r="CN228" s="381"/>
      <c r="CO228" s="381"/>
      <c r="CP228" s="381"/>
      <c r="CQ228" s="381"/>
      <c r="CR228" s="381"/>
      <c r="CS228" s="381"/>
      <c r="CT228" s="381"/>
      <c r="CU228" s="381"/>
      <c r="CV228" s="381"/>
      <c r="CW228" s="381"/>
      <c r="CX228" s="381"/>
      <c r="CY228" s="381"/>
      <c r="CZ228" s="381"/>
      <c r="DA228" s="381"/>
      <c r="DB228" s="381"/>
      <c r="DC228" s="381"/>
      <c r="DD228" s="381"/>
      <c r="DE228" s="381"/>
      <c r="DF228" s="381"/>
      <c r="DG228" s="381"/>
      <c r="DH228" s="381"/>
      <c r="DI228" s="381"/>
      <c r="DJ228" s="381"/>
      <c r="DK228" s="381"/>
      <c r="DL228" s="381"/>
      <c r="DM228" s="381"/>
      <c r="DN228" s="381"/>
      <c r="DO228" s="381"/>
      <c r="DP228" s="381"/>
      <c r="DQ228" s="381"/>
      <c r="DR228" s="381"/>
      <c r="DS228" s="381"/>
      <c r="DT228" s="381"/>
      <c r="DU228" s="381"/>
      <c r="DV228" s="381"/>
      <c r="DW228" s="381"/>
      <c r="DX228" s="381"/>
      <c r="DY228" s="381"/>
      <c r="DZ228" s="381"/>
      <c r="EA228" s="381"/>
      <c r="EB228" s="381"/>
      <c r="EC228" s="381"/>
      <c r="ED228" s="381"/>
      <c r="EE228" s="381"/>
      <c r="EF228" s="381"/>
      <c r="EG228" s="381"/>
      <c r="EH228" s="381"/>
      <c r="EI228" s="381"/>
      <c r="EJ228" s="381"/>
      <c r="EK228" s="381"/>
      <c r="EL228" s="381"/>
      <c r="EM228" s="381"/>
      <c r="EN228" s="381"/>
      <c r="EO228" s="381"/>
      <c r="EP228" s="381"/>
      <c r="EQ228" s="381"/>
      <c r="ER228" s="381"/>
      <c r="ES228" s="381"/>
      <c r="ET228" s="381"/>
      <c r="EU228" s="381"/>
      <c r="EV228" s="381"/>
      <c r="EW228" s="381"/>
      <c r="EX228" s="381"/>
      <c r="EY228" s="381"/>
      <c r="EZ228" s="381"/>
      <c r="FA228" s="381"/>
      <c r="FB228" s="381"/>
      <c r="FC228" s="381"/>
      <c r="FD228" s="381"/>
      <c r="FE228" s="381"/>
      <c r="FF228" s="381"/>
      <c r="FG228" s="381"/>
      <c r="FH228" s="381"/>
      <c r="FI228" s="381"/>
      <c r="FJ228" s="381"/>
      <c r="FK228" s="381"/>
      <c r="FL228" s="381"/>
      <c r="FM228" s="381"/>
      <c r="FN228" s="381"/>
      <c r="FO228" s="381"/>
      <c r="FP228" s="381"/>
      <c r="FQ228" s="381"/>
      <c r="FR228" s="381"/>
      <c r="FS228" s="381"/>
      <c r="FT228" s="381"/>
      <c r="FU228" s="381"/>
      <c r="FV228" s="381"/>
      <c r="FW228" s="381"/>
      <c r="FX228" s="381"/>
      <c r="FY228" s="381"/>
      <c r="FZ228" s="381"/>
      <c r="GA228" s="381"/>
      <c r="GB228" s="381"/>
      <c r="GC228" s="381"/>
      <c r="GD228" s="381"/>
      <c r="GE228" s="381"/>
      <c r="GF228" s="381"/>
      <c r="GG228" s="381"/>
      <c r="GH228" s="381"/>
      <c r="GI228" s="381"/>
      <c r="GJ228" s="381"/>
      <c r="GK228" s="381"/>
      <c r="GL228" s="381"/>
      <c r="GM228" s="381"/>
      <c r="GN228" s="381"/>
      <c r="GO228" s="381"/>
      <c r="GP228" s="381"/>
      <c r="GQ228" s="381"/>
      <c r="GR228" s="381"/>
      <c r="GS228" s="381"/>
      <c r="GT228" s="381"/>
      <c r="GU228" s="381"/>
      <c r="GV228" s="381"/>
      <c r="GW228" s="381"/>
      <c r="GX228" s="381"/>
      <c r="GY228" s="381"/>
      <c r="GZ228" s="381"/>
      <c r="HA228" s="381"/>
      <c r="HB228" s="381"/>
      <c r="HC228" s="381"/>
      <c r="HD228" s="381"/>
      <c r="HE228" s="381"/>
      <c r="HF228" s="381"/>
      <c r="HG228" s="381"/>
      <c r="HH228" s="381"/>
      <c r="HI228" s="381"/>
      <c r="HJ228" s="381"/>
      <c r="HK228" s="381"/>
      <c r="HL228" s="381"/>
      <c r="HM228" s="381"/>
      <c r="HN228" s="381"/>
      <c r="HO228" s="381"/>
      <c r="HP228" s="381"/>
      <c r="HQ228" s="381"/>
      <c r="HR228" s="381"/>
      <c r="HS228" s="381"/>
      <c r="HT228" s="381"/>
      <c r="HU228" s="381"/>
      <c r="HV228" s="381"/>
      <c r="HW228" s="381"/>
      <c r="HX228" s="381"/>
      <c r="HY228" s="381"/>
      <c r="HZ228" s="381"/>
      <c r="IA228" s="381"/>
      <c r="IB228" s="381"/>
      <c r="IC228" s="381"/>
      <c r="ID228" s="381"/>
      <c r="IE228" s="381"/>
      <c r="IF228" s="381"/>
      <c r="IG228" s="381"/>
      <c r="IH228" s="381"/>
      <c r="II228" s="381"/>
      <c r="IJ228" s="381"/>
      <c r="IK228" s="381"/>
      <c r="IL228" s="381"/>
      <c r="IM228" s="381"/>
      <c r="IN228" s="381"/>
      <c r="IO228" s="381"/>
      <c r="IP228" s="381"/>
      <c r="IQ228" s="381"/>
      <c r="IR228" s="381"/>
      <c r="IS228" s="381"/>
      <c r="IT228" s="381"/>
      <c r="IU228" s="381"/>
      <c r="IV228" s="381"/>
      <c r="IW228" s="381"/>
      <c r="IX228" s="381"/>
      <c r="IY228" s="381"/>
      <c r="IZ228" s="381"/>
      <c r="JA228" s="381"/>
      <c r="JB228" s="381"/>
      <c r="JC228" s="381"/>
      <c r="JD228" s="381"/>
      <c r="JE228" s="381"/>
      <c r="JF228" s="381"/>
      <c r="JG228" s="381"/>
      <c r="JH228" s="381"/>
      <c r="JI228" s="381"/>
      <c r="JJ228" s="381"/>
      <c r="JK228" s="381"/>
      <c r="JL228" s="380"/>
      <c r="JM228" s="380"/>
      <c r="JN228" s="380"/>
      <c r="JO228" s="380"/>
      <c r="JP228" s="380"/>
      <c r="JQ228" s="380"/>
      <c r="JR228" s="380"/>
      <c r="JS228" s="380"/>
      <c r="JT228" s="380"/>
      <c r="JU228" s="380"/>
      <c r="JV228" s="380"/>
      <c r="JW228" s="380"/>
      <c r="JX228" s="380"/>
      <c r="JY228" s="380"/>
      <c r="JZ228" s="380"/>
      <c r="KA228" s="380"/>
      <c r="KB228" s="380"/>
      <c r="KC228" s="380"/>
      <c r="KD228" s="380"/>
      <c r="KE228" s="380"/>
      <c r="KF228" s="380"/>
      <c r="KG228" s="380"/>
    </row>
    <row r="229" spans="2:293">
      <c r="B229" s="381"/>
      <c r="C229" s="381"/>
      <c r="D229" s="381"/>
      <c r="E229" s="381"/>
      <c r="F229" s="381"/>
      <c r="G229" s="381"/>
      <c r="H229" s="381"/>
      <c r="I229" s="381"/>
      <c r="J229" s="381"/>
      <c r="K229" s="381"/>
      <c r="L229" s="381"/>
      <c r="M229" s="381"/>
      <c r="N229" s="381"/>
      <c r="O229" s="381"/>
      <c r="P229" s="381"/>
      <c r="Q229" s="381"/>
      <c r="R229" s="381"/>
      <c r="S229" s="381"/>
      <c r="T229" s="381"/>
      <c r="U229" s="381"/>
      <c r="V229" s="381"/>
      <c r="W229" s="381"/>
      <c r="X229" s="381"/>
      <c r="Y229" s="381"/>
      <c r="Z229" s="381"/>
      <c r="AA229" s="381"/>
      <c r="AB229" s="381"/>
      <c r="AC229" s="381"/>
      <c r="AD229" s="381"/>
      <c r="AE229" s="381"/>
      <c r="AF229" s="381"/>
      <c r="AG229" s="381"/>
      <c r="AH229" s="381"/>
      <c r="AI229" s="381"/>
      <c r="AJ229" s="381"/>
      <c r="AK229" s="381"/>
      <c r="AL229" s="381"/>
      <c r="AM229" s="381"/>
      <c r="AN229" s="381"/>
      <c r="AO229" s="381"/>
      <c r="AP229" s="381"/>
      <c r="AQ229" s="381"/>
      <c r="AR229" s="381"/>
      <c r="AS229" s="381"/>
      <c r="AT229" s="381"/>
      <c r="AU229" s="381"/>
      <c r="AV229" s="381"/>
      <c r="AW229" s="381"/>
      <c r="AX229" s="381"/>
      <c r="AY229" s="381"/>
      <c r="AZ229" s="381"/>
      <c r="BA229" s="381"/>
      <c r="BB229" s="381"/>
      <c r="BC229" s="381"/>
      <c r="BD229" s="381"/>
      <c r="BE229" s="381"/>
      <c r="BF229" s="381"/>
      <c r="BG229" s="381"/>
      <c r="BH229" s="381"/>
      <c r="BI229" s="381"/>
      <c r="BJ229" s="381"/>
      <c r="BK229" s="381"/>
      <c r="BL229" s="381"/>
      <c r="BM229" s="381"/>
      <c r="BN229" s="381"/>
      <c r="BO229" s="381"/>
      <c r="BP229" s="381"/>
      <c r="BQ229" s="381"/>
      <c r="BR229" s="381"/>
      <c r="BS229" s="381"/>
      <c r="BT229" s="381"/>
      <c r="BU229" s="381"/>
      <c r="BV229" s="381"/>
      <c r="BW229" s="381"/>
      <c r="BX229" s="381"/>
      <c r="BY229" s="381"/>
      <c r="BZ229" s="381"/>
      <c r="CA229" s="381"/>
      <c r="CB229" s="381"/>
      <c r="CC229" s="381"/>
      <c r="CD229" s="381"/>
      <c r="CE229" s="381"/>
      <c r="CF229" s="381"/>
      <c r="CG229" s="381"/>
      <c r="CH229" s="381"/>
      <c r="CI229" s="381"/>
      <c r="CJ229" s="381"/>
      <c r="CK229" s="381"/>
      <c r="CL229" s="381"/>
      <c r="CM229" s="381"/>
      <c r="CN229" s="381"/>
      <c r="CO229" s="381"/>
      <c r="CP229" s="381"/>
      <c r="CQ229" s="381"/>
      <c r="CR229" s="381"/>
      <c r="CS229" s="381"/>
      <c r="CT229" s="381"/>
      <c r="CU229" s="381"/>
      <c r="CV229" s="381"/>
      <c r="CW229" s="381"/>
      <c r="CX229" s="381"/>
      <c r="CY229" s="381"/>
      <c r="CZ229" s="381"/>
      <c r="DA229" s="381"/>
      <c r="DB229" s="381"/>
      <c r="DC229" s="381"/>
      <c r="DD229" s="381"/>
      <c r="DE229" s="381"/>
      <c r="DF229" s="381"/>
      <c r="DG229" s="381"/>
      <c r="DH229" s="381"/>
      <c r="DI229" s="381"/>
      <c r="DJ229" s="381"/>
      <c r="DK229" s="381"/>
      <c r="DL229" s="381"/>
      <c r="DM229" s="381"/>
      <c r="DN229" s="381"/>
      <c r="DO229" s="381"/>
      <c r="DP229" s="381"/>
      <c r="DQ229" s="381"/>
      <c r="DR229" s="381"/>
      <c r="DS229" s="381"/>
      <c r="DT229" s="381"/>
      <c r="DU229" s="381"/>
      <c r="DV229" s="381"/>
      <c r="DW229" s="381"/>
      <c r="DX229" s="381"/>
      <c r="DY229" s="381"/>
      <c r="DZ229" s="381"/>
      <c r="EA229" s="381"/>
      <c r="EB229" s="381"/>
      <c r="EC229" s="381"/>
      <c r="ED229" s="381"/>
      <c r="EE229" s="381"/>
      <c r="EF229" s="381"/>
      <c r="EG229" s="381"/>
      <c r="EH229" s="381"/>
      <c r="EI229" s="381"/>
      <c r="EJ229" s="381"/>
      <c r="EK229" s="381"/>
      <c r="EL229" s="381"/>
      <c r="EM229" s="381"/>
      <c r="EN229" s="381"/>
      <c r="EO229" s="381"/>
      <c r="EP229" s="381"/>
      <c r="EQ229" s="381"/>
      <c r="ER229" s="381"/>
      <c r="ES229" s="381"/>
      <c r="ET229" s="381"/>
      <c r="EU229" s="381"/>
      <c r="EV229" s="381"/>
      <c r="EW229" s="381"/>
      <c r="EX229" s="381"/>
      <c r="EY229" s="381"/>
      <c r="EZ229" s="381"/>
      <c r="FA229" s="381"/>
      <c r="FB229" s="381"/>
      <c r="FC229" s="381"/>
      <c r="FD229" s="381"/>
      <c r="FE229" s="381"/>
      <c r="FF229" s="381"/>
      <c r="FG229" s="381"/>
      <c r="FH229" s="381"/>
      <c r="FI229" s="381"/>
      <c r="FJ229" s="381"/>
      <c r="FK229" s="381"/>
      <c r="FL229" s="381"/>
      <c r="FM229" s="381"/>
      <c r="FN229" s="381"/>
      <c r="FO229" s="381"/>
      <c r="FP229" s="381"/>
      <c r="FQ229" s="381"/>
      <c r="FR229" s="381"/>
      <c r="FS229" s="381"/>
      <c r="FT229" s="381"/>
      <c r="FU229" s="381"/>
      <c r="FV229" s="381"/>
      <c r="FW229" s="381"/>
      <c r="FX229" s="381"/>
      <c r="FY229" s="381"/>
      <c r="FZ229" s="381"/>
      <c r="GA229" s="381"/>
      <c r="GB229" s="381"/>
      <c r="GC229" s="381"/>
      <c r="GD229" s="381"/>
      <c r="GE229" s="381"/>
      <c r="GF229" s="381"/>
      <c r="GG229" s="381"/>
      <c r="GH229" s="381"/>
      <c r="GI229" s="381"/>
      <c r="GJ229" s="381"/>
      <c r="GK229" s="381"/>
      <c r="GL229" s="381"/>
      <c r="GM229" s="381"/>
      <c r="GN229" s="381"/>
      <c r="GO229" s="381"/>
      <c r="GP229" s="381"/>
      <c r="GQ229" s="381"/>
      <c r="GR229" s="381"/>
      <c r="GS229" s="381"/>
      <c r="GT229" s="381"/>
      <c r="GU229" s="381"/>
      <c r="GV229" s="381"/>
      <c r="GW229" s="381"/>
      <c r="GX229" s="381"/>
      <c r="GY229" s="381"/>
      <c r="GZ229" s="381"/>
      <c r="HA229" s="381"/>
      <c r="HB229" s="381"/>
      <c r="HC229" s="381"/>
      <c r="HD229" s="381"/>
      <c r="HE229" s="381"/>
      <c r="HF229" s="381"/>
      <c r="HG229" s="381"/>
      <c r="HH229" s="381"/>
      <c r="HI229" s="381"/>
      <c r="HJ229" s="381"/>
      <c r="HK229" s="381"/>
      <c r="HL229" s="381"/>
      <c r="HM229" s="381"/>
      <c r="HN229" s="381"/>
      <c r="HO229" s="381"/>
      <c r="HP229" s="381"/>
      <c r="HQ229" s="381"/>
      <c r="HR229" s="381"/>
      <c r="HS229" s="381"/>
      <c r="HT229" s="381"/>
      <c r="HU229" s="381"/>
      <c r="HV229" s="381"/>
      <c r="HW229" s="381"/>
      <c r="HX229" s="381"/>
      <c r="HY229" s="381"/>
      <c r="HZ229" s="381"/>
      <c r="IA229" s="381"/>
      <c r="IB229" s="381"/>
      <c r="IC229" s="381"/>
      <c r="ID229" s="381"/>
      <c r="IE229" s="381"/>
      <c r="IF229" s="381"/>
      <c r="IG229" s="381"/>
      <c r="IH229" s="381"/>
      <c r="II229" s="381"/>
      <c r="IJ229" s="381"/>
      <c r="IK229" s="381"/>
      <c r="IL229" s="381"/>
      <c r="IM229" s="381"/>
      <c r="IN229" s="381"/>
      <c r="IO229" s="381"/>
      <c r="IP229" s="381"/>
      <c r="IQ229" s="381"/>
      <c r="IR229" s="381"/>
      <c r="IS229" s="381"/>
      <c r="IT229" s="381"/>
      <c r="IU229" s="381"/>
      <c r="IV229" s="381"/>
      <c r="IW229" s="381"/>
      <c r="IX229" s="381"/>
      <c r="IY229" s="381"/>
      <c r="IZ229" s="381"/>
      <c r="JA229" s="381"/>
      <c r="JB229" s="381"/>
      <c r="JC229" s="381"/>
      <c r="JD229" s="381"/>
      <c r="JE229" s="381"/>
      <c r="JF229" s="381"/>
      <c r="JG229" s="381"/>
      <c r="JH229" s="381"/>
      <c r="JI229" s="381"/>
      <c r="JJ229" s="381"/>
      <c r="JK229" s="381"/>
      <c r="JL229" s="380"/>
      <c r="JM229" s="380"/>
      <c r="JN229" s="380"/>
      <c r="JO229" s="380"/>
      <c r="JP229" s="380"/>
      <c r="JQ229" s="380"/>
      <c r="JR229" s="380"/>
      <c r="JS229" s="380"/>
      <c r="JT229" s="380"/>
      <c r="JU229" s="380"/>
      <c r="JV229" s="380"/>
      <c r="JW229" s="380"/>
      <c r="JX229" s="380"/>
      <c r="JY229" s="380"/>
      <c r="JZ229" s="380"/>
      <c r="KA229" s="380"/>
      <c r="KB229" s="380"/>
      <c r="KC229" s="380"/>
      <c r="KD229" s="380"/>
      <c r="KE229" s="380"/>
      <c r="KF229" s="380"/>
      <c r="KG229" s="380"/>
    </row>
    <row r="230" spans="2:293">
      <c r="B230" s="381"/>
      <c r="C230" s="381"/>
      <c r="D230" s="381"/>
      <c r="E230" s="381"/>
      <c r="F230" s="381"/>
      <c r="G230" s="381"/>
      <c r="H230" s="381"/>
      <c r="I230" s="381"/>
      <c r="J230" s="381"/>
      <c r="K230" s="381"/>
      <c r="L230" s="381"/>
      <c r="M230" s="381"/>
      <c r="N230" s="381"/>
      <c r="O230" s="381"/>
      <c r="P230" s="381"/>
      <c r="Q230" s="381"/>
      <c r="R230" s="381"/>
      <c r="S230" s="381"/>
      <c r="T230" s="381"/>
      <c r="U230" s="381"/>
      <c r="V230" s="381"/>
      <c r="W230" s="381"/>
      <c r="X230" s="381"/>
      <c r="Y230" s="381"/>
      <c r="Z230" s="381"/>
      <c r="AA230" s="381"/>
      <c r="AB230" s="381"/>
      <c r="AC230" s="381"/>
      <c r="AD230" s="381"/>
      <c r="AE230" s="381"/>
      <c r="AF230" s="381"/>
      <c r="AG230" s="381"/>
      <c r="AH230" s="381"/>
      <c r="AI230" s="381"/>
      <c r="AJ230" s="381"/>
      <c r="AK230" s="381"/>
      <c r="AL230" s="381"/>
      <c r="AM230" s="381"/>
      <c r="AN230" s="381"/>
      <c r="AO230" s="381"/>
      <c r="AP230" s="381"/>
      <c r="AQ230" s="381"/>
      <c r="AR230" s="381"/>
      <c r="AS230" s="381"/>
      <c r="AT230" s="381"/>
      <c r="AU230" s="381"/>
      <c r="AV230" s="381"/>
      <c r="AW230" s="381"/>
      <c r="AX230" s="381"/>
      <c r="AY230" s="381"/>
      <c r="AZ230" s="381"/>
      <c r="BA230" s="381"/>
      <c r="BB230" s="381"/>
      <c r="BC230" s="381"/>
      <c r="BD230" s="381"/>
      <c r="BE230" s="381"/>
      <c r="BF230" s="381"/>
      <c r="BG230" s="381"/>
      <c r="BH230" s="381"/>
      <c r="BI230" s="381"/>
      <c r="BJ230" s="381"/>
      <c r="BK230" s="381"/>
      <c r="BL230" s="381"/>
      <c r="BM230" s="381"/>
      <c r="BN230" s="381"/>
      <c r="BO230" s="381"/>
      <c r="BP230" s="381"/>
      <c r="BQ230" s="381"/>
      <c r="BR230" s="381"/>
      <c r="BS230" s="381"/>
      <c r="BT230" s="381"/>
      <c r="BU230" s="381"/>
      <c r="BV230" s="381"/>
      <c r="BW230" s="381"/>
      <c r="BX230" s="381"/>
      <c r="BY230" s="381"/>
      <c r="BZ230" s="381"/>
      <c r="CA230" s="381"/>
      <c r="CB230" s="381"/>
      <c r="CC230" s="381"/>
      <c r="CD230" s="381"/>
      <c r="CE230" s="381"/>
      <c r="CF230" s="381"/>
      <c r="CG230" s="381"/>
      <c r="CH230" s="381"/>
      <c r="CI230" s="381"/>
      <c r="CJ230" s="381"/>
      <c r="CK230" s="381"/>
      <c r="CL230" s="381"/>
      <c r="CM230" s="381"/>
      <c r="CN230" s="381"/>
      <c r="CO230" s="381"/>
      <c r="CP230" s="381"/>
      <c r="CQ230" s="381"/>
      <c r="CR230" s="381"/>
      <c r="CS230" s="381"/>
      <c r="CT230" s="381"/>
      <c r="CU230" s="381"/>
      <c r="CV230" s="381"/>
      <c r="CW230" s="381"/>
      <c r="CX230" s="381"/>
      <c r="CY230" s="381"/>
      <c r="CZ230" s="381"/>
      <c r="DA230" s="381"/>
      <c r="DB230" s="381"/>
      <c r="DC230" s="381"/>
      <c r="DD230" s="381"/>
      <c r="DE230" s="381"/>
      <c r="DF230" s="381"/>
      <c r="DG230" s="381"/>
      <c r="DH230" s="381"/>
      <c r="DI230" s="381"/>
      <c r="DJ230" s="381"/>
      <c r="DK230" s="381"/>
      <c r="DL230" s="381"/>
      <c r="DM230" s="381"/>
      <c r="DN230" s="381"/>
      <c r="DO230" s="381"/>
      <c r="DP230" s="381"/>
      <c r="DQ230" s="381"/>
      <c r="DR230" s="381"/>
      <c r="DS230" s="381"/>
      <c r="DT230" s="381"/>
      <c r="DU230" s="381"/>
      <c r="DV230" s="381"/>
      <c r="DW230" s="381"/>
      <c r="DX230" s="381"/>
      <c r="DY230" s="381"/>
      <c r="DZ230" s="381"/>
      <c r="EA230" s="381"/>
      <c r="EB230" s="381"/>
      <c r="EC230" s="381"/>
      <c r="ED230" s="381"/>
      <c r="EE230" s="381"/>
      <c r="EF230" s="381"/>
      <c r="EG230" s="381"/>
      <c r="EH230" s="381"/>
      <c r="EI230" s="381"/>
      <c r="EJ230" s="381"/>
      <c r="EK230" s="381"/>
      <c r="EL230" s="381"/>
      <c r="EM230" s="381"/>
      <c r="EN230" s="381"/>
      <c r="EO230" s="381"/>
      <c r="EP230" s="381"/>
      <c r="EQ230" s="381"/>
      <c r="ER230" s="381"/>
      <c r="ES230" s="381"/>
      <c r="ET230" s="381"/>
      <c r="EU230" s="381"/>
      <c r="EV230" s="381"/>
      <c r="EW230" s="381"/>
      <c r="EX230" s="381"/>
      <c r="EY230" s="381"/>
      <c r="EZ230" s="381"/>
      <c r="FA230" s="381"/>
      <c r="FB230" s="381"/>
      <c r="FC230" s="381"/>
      <c r="FD230" s="381"/>
      <c r="FE230" s="381"/>
      <c r="FF230" s="381"/>
      <c r="FG230" s="381"/>
      <c r="FH230" s="381"/>
      <c r="FI230" s="381"/>
      <c r="FJ230" s="381"/>
      <c r="FK230" s="381"/>
      <c r="FL230" s="381"/>
      <c r="FM230" s="381"/>
      <c r="FN230" s="381"/>
      <c r="FO230" s="381"/>
      <c r="FP230" s="381"/>
      <c r="FQ230" s="381"/>
      <c r="FR230" s="381"/>
      <c r="FS230" s="381"/>
      <c r="FT230" s="381"/>
      <c r="FU230" s="381"/>
      <c r="FV230" s="381"/>
      <c r="FW230" s="381"/>
      <c r="FX230" s="381"/>
      <c r="FY230" s="381"/>
      <c r="FZ230" s="381"/>
      <c r="GA230" s="381"/>
      <c r="GB230" s="381"/>
      <c r="GC230" s="381"/>
      <c r="GD230" s="381"/>
      <c r="GE230" s="381"/>
      <c r="GF230" s="381"/>
      <c r="GG230" s="381"/>
      <c r="GH230" s="381"/>
      <c r="GI230" s="381"/>
      <c r="GJ230" s="381"/>
      <c r="GK230" s="381"/>
      <c r="GL230" s="381"/>
      <c r="GM230" s="381"/>
      <c r="GN230" s="381"/>
      <c r="GO230" s="381"/>
      <c r="GP230" s="381"/>
      <c r="GQ230" s="381"/>
      <c r="GR230" s="381"/>
      <c r="GS230" s="381"/>
      <c r="GT230" s="381"/>
      <c r="GU230" s="381"/>
      <c r="GV230" s="381"/>
      <c r="GW230" s="381"/>
      <c r="GX230" s="381"/>
      <c r="GY230" s="381"/>
      <c r="GZ230" s="381"/>
      <c r="HA230" s="381"/>
      <c r="HB230" s="381"/>
      <c r="HC230" s="381"/>
      <c r="HD230" s="381"/>
      <c r="HE230" s="381"/>
      <c r="HF230" s="381"/>
      <c r="HG230" s="381"/>
      <c r="HH230" s="381"/>
      <c r="HI230" s="381"/>
      <c r="HJ230" s="381"/>
      <c r="HK230" s="381"/>
      <c r="HL230" s="381"/>
      <c r="HM230" s="381"/>
      <c r="HN230" s="381"/>
      <c r="HO230" s="381"/>
      <c r="HP230" s="381"/>
      <c r="HQ230" s="381"/>
      <c r="HR230" s="381"/>
      <c r="HS230" s="381"/>
      <c r="HT230" s="381"/>
      <c r="HU230" s="381"/>
      <c r="HV230" s="381"/>
      <c r="HW230" s="381"/>
      <c r="HX230" s="381"/>
      <c r="HY230" s="381"/>
      <c r="HZ230" s="381"/>
      <c r="IA230" s="381"/>
      <c r="IB230" s="381"/>
      <c r="IC230" s="381"/>
      <c r="ID230" s="381"/>
      <c r="IE230" s="381"/>
      <c r="IF230" s="381"/>
      <c r="IG230" s="381"/>
      <c r="IH230" s="381"/>
      <c r="II230" s="381"/>
      <c r="IJ230" s="381"/>
      <c r="IK230" s="381"/>
      <c r="IL230" s="381"/>
      <c r="IM230" s="381"/>
      <c r="IN230" s="381"/>
      <c r="IO230" s="381"/>
      <c r="IP230" s="381"/>
      <c r="IQ230" s="381"/>
      <c r="IR230" s="381"/>
      <c r="IS230" s="381"/>
      <c r="IT230" s="381"/>
      <c r="IU230" s="381"/>
      <c r="IV230" s="381"/>
      <c r="IW230" s="381"/>
      <c r="IX230" s="381"/>
      <c r="IY230" s="381"/>
      <c r="IZ230" s="381"/>
      <c r="JA230" s="381"/>
      <c r="JB230" s="381"/>
      <c r="JC230" s="381"/>
      <c r="JD230" s="381"/>
      <c r="JE230" s="381"/>
      <c r="JF230" s="381"/>
      <c r="JG230" s="381"/>
      <c r="JH230" s="381"/>
      <c r="JI230" s="381"/>
      <c r="JJ230" s="381"/>
      <c r="JK230" s="381"/>
      <c r="JL230" s="380"/>
      <c r="JM230" s="380"/>
      <c r="JN230" s="380"/>
      <c r="JO230" s="380"/>
      <c r="JP230" s="380"/>
      <c r="JQ230" s="380"/>
      <c r="JR230" s="380"/>
      <c r="JS230" s="380"/>
      <c r="JT230" s="380"/>
      <c r="JU230" s="380"/>
      <c r="JV230" s="380"/>
      <c r="JW230" s="380"/>
      <c r="JX230" s="380"/>
      <c r="JY230" s="380"/>
      <c r="JZ230" s="380"/>
      <c r="KA230" s="380"/>
      <c r="KB230" s="380"/>
      <c r="KC230" s="380"/>
      <c r="KD230" s="380"/>
      <c r="KE230" s="380"/>
      <c r="KF230" s="380"/>
      <c r="KG230" s="380"/>
    </row>
    <row r="231" spans="2:293">
      <c r="B231" s="381"/>
      <c r="C231" s="381"/>
      <c r="D231" s="381"/>
      <c r="E231" s="381"/>
      <c r="F231" s="381"/>
      <c r="G231" s="381"/>
      <c r="H231" s="381"/>
      <c r="I231" s="381"/>
      <c r="J231" s="381"/>
      <c r="K231" s="381"/>
      <c r="L231" s="381"/>
      <c r="M231" s="381"/>
      <c r="N231" s="381"/>
      <c r="O231" s="381"/>
      <c r="P231" s="381"/>
      <c r="Q231" s="381"/>
      <c r="R231" s="381"/>
      <c r="S231" s="381"/>
      <c r="T231" s="381"/>
      <c r="U231" s="381"/>
      <c r="V231" s="381"/>
      <c r="W231" s="381"/>
      <c r="X231" s="381"/>
      <c r="Y231" s="381"/>
      <c r="Z231" s="381"/>
      <c r="AA231" s="381"/>
      <c r="AB231" s="381"/>
      <c r="AC231" s="381"/>
      <c r="AD231" s="381"/>
      <c r="AE231" s="381"/>
      <c r="AF231" s="381"/>
      <c r="AG231" s="381"/>
      <c r="AH231" s="381"/>
      <c r="AI231" s="381"/>
      <c r="AJ231" s="381"/>
      <c r="AK231" s="381"/>
      <c r="AL231" s="381"/>
      <c r="AM231" s="381"/>
      <c r="AN231" s="381"/>
      <c r="AO231" s="381"/>
      <c r="AP231" s="381"/>
      <c r="AQ231" s="381"/>
      <c r="AR231" s="381"/>
      <c r="AS231" s="381"/>
      <c r="AT231" s="381"/>
      <c r="AU231" s="381"/>
      <c r="AV231" s="381"/>
      <c r="AW231" s="381"/>
      <c r="AX231" s="381"/>
      <c r="AY231" s="381"/>
      <c r="AZ231" s="381"/>
      <c r="BA231" s="381"/>
      <c r="BB231" s="381"/>
      <c r="BC231" s="381"/>
      <c r="BD231" s="381"/>
      <c r="BE231" s="381"/>
      <c r="BF231" s="381"/>
      <c r="BG231" s="381"/>
      <c r="BH231" s="381"/>
      <c r="BI231" s="381"/>
      <c r="BJ231" s="381"/>
      <c r="BK231" s="381"/>
      <c r="BL231" s="381"/>
      <c r="BM231" s="381"/>
      <c r="BN231" s="381"/>
      <c r="BO231" s="381"/>
      <c r="BP231" s="381"/>
      <c r="BQ231" s="381"/>
      <c r="BR231" s="381"/>
      <c r="BS231" s="381"/>
      <c r="BT231" s="381"/>
      <c r="BU231" s="381"/>
      <c r="BV231" s="381"/>
      <c r="BW231" s="381"/>
      <c r="BX231" s="381"/>
      <c r="BY231" s="381"/>
      <c r="BZ231" s="381"/>
      <c r="CA231" s="381"/>
      <c r="CB231" s="381"/>
      <c r="CC231" s="381"/>
      <c r="CD231" s="381"/>
      <c r="CE231" s="381"/>
      <c r="CF231" s="381"/>
      <c r="CG231" s="381"/>
      <c r="CH231" s="381"/>
      <c r="CI231" s="381"/>
      <c r="CJ231" s="381"/>
      <c r="CK231" s="381"/>
      <c r="CL231" s="381"/>
      <c r="CM231" s="381"/>
      <c r="CN231" s="381"/>
      <c r="CO231" s="381"/>
      <c r="CP231" s="381"/>
      <c r="CQ231" s="381"/>
      <c r="CR231" s="381"/>
      <c r="CS231" s="381"/>
      <c r="CT231" s="381"/>
      <c r="CU231" s="381"/>
      <c r="CV231" s="381"/>
      <c r="CW231" s="381"/>
      <c r="CX231" s="381"/>
      <c r="CY231" s="381"/>
      <c r="CZ231" s="381"/>
      <c r="DA231" s="381"/>
      <c r="DB231" s="381"/>
      <c r="DC231" s="381"/>
      <c r="DD231" s="381"/>
      <c r="DE231" s="381"/>
      <c r="DF231" s="381"/>
      <c r="DG231" s="381"/>
      <c r="DH231" s="381"/>
      <c r="DI231" s="381"/>
      <c r="DJ231" s="381"/>
      <c r="DK231" s="381"/>
      <c r="DL231" s="381"/>
      <c r="DM231" s="381"/>
      <c r="DN231" s="381"/>
      <c r="DO231" s="381"/>
      <c r="DP231" s="381"/>
      <c r="DQ231" s="381"/>
      <c r="DR231" s="381"/>
      <c r="DS231" s="381"/>
      <c r="DT231" s="381"/>
      <c r="DU231" s="381"/>
      <c r="DV231" s="381"/>
      <c r="DW231" s="381"/>
      <c r="DX231" s="381"/>
      <c r="DY231" s="381"/>
      <c r="DZ231" s="381"/>
      <c r="EA231" s="381"/>
      <c r="EB231" s="381"/>
      <c r="EC231" s="381"/>
      <c r="ED231" s="381"/>
      <c r="EE231" s="381"/>
      <c r="EF231" s="381"/>
      <c r="EG231" s="381"/>
      <c r="EH231" s="381"/>
      <c r="EI231" s="381"/>
      <c r="EJ231" s="381"/>
      <c r="EK231" s="381"/>
      <c r="EL231" s="381"/>
      <c r="EM231" s="381"/>
      <c r="EN231" s="381"/>
      <c r="EO231" s="381"/>
      <c r="EP231" s="381"/>
      <c r="EQ231" s="381"/>
      <c r="ER231" s="381"/>
      <c r="ES231" s="381"/>
      <c r="ET231" s="381"/>
      <c r="EU231" s="381"/>
      <c r="EV231" s="381"/>
      <c r="EW231" s="381"/>
      <c r="EX231" s="381"/>
      <c r="EY231" s="381"/>
      <c r="EZ231" s="381"/>
      <c r="FA231" s="381"/>
      <c r="FB231" s="381"/>
      <c r="FC231" s="381"/>
      <c r="FD231" s="381"/>
      <c r="FE231" s="381"/>
      <c r="FF231" s="381"/>
      <c r="FG231" s="381"/>
      <c r="FH231" s="381"/>
      <c r="FI231" s="381"/>
      <c r="FJ231" s="381"/>
      <c r="FK231" s="381"/>
      <c r="FL231" s="381"/>
      <c r="FM231" s="381"/>
      <c r="FN231" s="381"/>
      <c r="FO231" s="381"/>
      <c r="FP231" s="381"/>
      <c r="FQ231" s="381"/>
      <c r="FR231" s="381"/>
      <c r="FS231" s="381"/>
      <c r="FT231" s="381"/>
      <c r="FU231" s="381"/>
      <c r="FV231" s="381"/>
      <c r="FW231" s="381"/>
      <c r="FX231" s="381"/>
      <c r="FY231" s="381"/>
      <c r="FZ231" s="381"/>
      <c r="GA231" s="381"/>
      <c r="GB231" s="381"/>
      <c r="GC231" s="381"/>
      <c r="GD231" s="381"/>
      <c r="GE231" s="381"/>
      <c r="GF231" s="381"/>
      <c r="GG231" s="381"/>
      <c r="GH231" s="381"/>
      <c r="GI231" s="381"/>
      <c r="GJ231" s="381"/>
      <c r="GK231" s="381"/>
      <c r="GL231" s="381"/>
      <c r="GM231" s="381"/>
      <c r="GN231" s="381"/>
      <c r="GO231" s="381"/>
      <c r="GP231" s="381"/>
      <c r="GQ231" s="381"/>
      <c r="GR231" s="381"/>
      <c r="GS231" s="381"/>
      <c r="GT231" s="381"/>
      <c r="GU231" s="381"/>
      <c r="GV231" s="381"/>
      <c r="GW231" s="381"/>
      <c r="GX231" s="381"/>
      <c r="GY231" s="381"/>
      <c r="GZ231" s="381"/>
      <c r="HA231" s="381"/>
      <c r="HB231" s="381"/>
      <c r="HC231" s="381"/>
      <c r="HD231" s="381"/>
      <c r="HE231" s="381"/>
      <c r="HF231" s="381"/>
      <c r="HG231" s="381"/>
      <c r="HH231" s="381"/>
      <c r="HI231" s="381"/>
      <c r="HJ231" s="381"/>
      <c r="HK231" s="381"/>
      <c r="HL231" s="381"/>
      <c r="HM231" s="381"/>
      <c r="HN231" s="381"/>
      <c r="HO231" s="381"/>
      <c r="HP231" s="381"/>
      <c r="HQ231" s="381"/>
      <c r="HR231" s="381"/>
      <c r="HS231" s="381"/>
      <c r="HT231" s="381"/>
      <c r="HU231" s="381"/>
      <c r="HV231" s="381"/>
      <c r="HW231" s="381"/>
      <c r="HX231" s="381"/>
      <c r="HY231" s="381"/>
      <c r="HZ231" s="381"/>
      <c r="IA231" s="381"/>
      <c r="IB231" s="381"/>
      <c r="IC231" s="381"/>
      <c r="ID231" s="381"/>
      <c r="IE231" s="381"/>
      <c r="IF231" s="381"/>
      <c r="IG231" s="381"/>
      <c r="IH231" s="381"/>
      <c r="II231" s="381"/>
      <c r="IJ231" s="381"/>
      <c r="IK231" s="381"/>
      <c r="IL231" s="381"/>
      <c r="IM231" s="381"/>
      <c r="IN231" s="381"/>
      <c r="IO231" s="381"/>
      <c r="IP231" s="381"/>
      <c r="IQ231" s="381"/>
      <c r="IR231" s="381"/>
      <c r="IS231" s="381"/>
      <c r="IT231" s="381"/>
      <c r="IU231" s="381"/>
      <c r="IV231" s="381"/>
      <c r="IW231" s="381"/>
      <c r="IX231" s="381"/>
      <c r="IY231" s="381"/>
      <c r="IZ231" s="381"/>
      <c r="JA231" s="381"/>
      <c r="JB231" s="381"/>
      <c r="JC231" s="381"/>
      <c r="JD231" s="381"/>
      <c r="JE231" s="381"/>
      <c r="JF231" s="381"/>
      <c r="JG231" s="381"/>
      <c r="JH231" s="381"/>
      <c r="JI231" s="381"/>
      <c r="JJ231" s="381"/>
      <c r="JK231" s="381"/>
      <c r="JL231" s="380"/>
      <c r="JM231" s="380"/>
      <c r="JN231" s="380"/>
      <c r="JO231" s="380"/>
      <c r="JP231" s="380"/>
      <c r="JQ231" s="380"/>
      <c r="JR231" s="380"/>
      <c r="JS231" s="380"/>
      <c r="JT231" s="380"/>
      <c r="JU231" s="380"/>
      <c r="JV231" s="380"/>
      <c r="JW231" s="380"/>
      <c r="JX231" s="380"/>
      <c r="JY231" s="380"/>
      <c r="JZ231" s="380"/>
      <c r="KA231" s="380"/>
      <c r="KB231" s="380"/>
      <c r="KC231" s="380"/>
      <c r="KD231" s="380"/>
      <c r="KE231" s="380"/>
      <c r="KF231" s="380"/>
      <c r="KG231" s="380"/>
    </row>
    <row r="232" spans="2:293">
      <c r="B232" s="381"/>
      <c r="C232" s="381"/>
      <c r="D232" s="381"/>
      <c r="E232" s="381"/>
      <c r="F232" s="381"/>
      <c r="G232" s="381"/>
      <c r="H232" s="381"/>
      <c r="I232" s="381"/>
      <c r="J232" s="381"/>
      <c r="K232" s="381"/>
      <c r="L232" s="381"/>
      <c r="M232" s="381"/>
      <c r="N232" s="381"/>
      <c r="O232" s="381"/>
      <c r="P232" s="381"/>
      <c r="Q232" s="381"/>
      <c r="R232" s="381"/>
      <c r="S232" s="381"/>
      <c r="T232" s="381"/>
      <c r="U232" s="381"/>
      <c r="V232" s="381"/>
      <c r="W232" s="381"/>
      <c r="X232" s="381"/>
      <c r="Y232" s="381"/>
      <c r="Z232" s="381"/>
      <c r="AA232" s="381"/>
      <c r="AB232" s="381"/>
      <c r="AC232" s="381"/>
      <c r="AD232" s="381"/>
      <c r="AE232" s="381"/>
      <c r="AF232" s="381"/>
      <c r="AG232" s="381"/>
      <c r="AH232" s="381"/>
      <c r="AI232" s="381"/>
      <c r="AJ232" s="381"/>
      <c r="AK232" s="381"/>
      <c r="AL232" s="381"/>
      <c r="AM232" s="381"/>
      <c r="AN232" s="381"/>
      <c r="AO232" s="381"/>
      <c r="AP232" s="381"/>
      <c r="AQ232" s="381"/>
      <c r="AR232" s="381"/>
      <c r="AS232" s="381"/>
      <c r="AT232" s="381"/>
      <c r="AU232" s="381"/>
      <c r="AV232" s="381"/>
      <c r="AW232" s="381"/>
      <c r="AX232" s="381"/>
      <c r="AY232" s="381"/>
      <c r="AZ232" s="381"/>
      <c r="BA232" s="381"/>
      <c r="BB232" s="381"/>
      <c r="BC232" s="381"/>
      <c r="BD232" s="381"/>
      <c r="BE232" s="381"/>
      <c r="BF232" s="381"/>
      <c r="BG232" s="381"/>
      <c r="BH232" s="381"/>
      <c r="BI232" s="381"/>
      <c r="BJ232" s="381"/>
      <c r="BK232" s="381"/>
      <c r="BL232" s="381"/>
      <c r="BM232" s="381"/>
      <c r="BN232" s="381"/>
      <c r="BO232" s="381"/>
      <c r="BP232" s="381"/>
      <c r="BQ232" s="381"/>
      <c r="BR232" s="381"/>
      <c r="BS232" s="381"/>
      <c r="BT232" s="381"/>
      <c r="BU232" s="381"/>
      <c r="BV232" s="381"/>
      <c r="BW232" s="381"/>
      <c r="BX232" s="381"/>
      <c r="BY232" s="381"/>
      <c r="BZ232" s="381"/>
      <c r="CA232" s="381"/>
      <c r="CB232" s="381"/>
      <c r="CC232" s="381"/>
      <c r="CD232" s="381"/>
      <c r="CE232" s="381"/>
      <c r="CF232" s="381"/>
      <c r="CG232" s="381"/>
      <c r="CH232" s="381"/>
      <c r="CI232" s="381"/>
      <c r="CJ232" s="381"/>
      <c r="CK232" s="381"/>
      <c r="CL232" s="381"/>
      <c r="CM232" s="381"/>
      <c r="CN232" s="381"/>
      <c r="CO232" s="381"/>
      <c r="CP232" s="381"/>
      <c r="CQ232" s="381"/>
      <c r="CR232" s="381"/>
      <c r="CS232" s="381"/>
      <c r="CT232" s="381"/>
      <c r="CU232" s="381"/>
      <c r="CV232" s="381"/>
      <c r="CW232" s="381"/>
      <c r="CX232" s="381"/>
      <c r="CY232" s="381"/>
      <c r="CZ232" s="381"/>
      <c r="DA232" s="381"/>
      <c r="DB232" s="381"/>
      <c r="DC232" s="381"/>
      <c r="DD232" s="381"/>
      <c r="DE232" s="381"/>
      <c r="DF232" s="381"/>
      <c r="DG232" s="381"/>
      <c r="DH232" s="381"/>
      <c r="DI232" s="381"/>
      <c r="DJ232" s="381"/>
      <c r="DK232" s="381"/>
      <c r="DL232" s="381"/>
      <c r="DM232" s="381"/>
      <c r="DN232" s="381"/>
      <c r="DO232" s="381"/>
      <c r="DP232" s="381"/>
      <c r="DQ232" s="381"/>
      <c r="DR232" s="381"/>
      <c r="DS232" s="381"/>
      <c r="DT232" s="381"/>
      <c r="DU232" s="381"/>
      <c r="DV232" s="381"/>
      <c r="DW232" s="381"/>
      <c r="DX232" s="381"/>
      <c r="DY232" s="381"/>
      <c r="DZ232" s="381"/>
      <c r="EA232" s="381"/>
      <c r="EB232" s="381"/>
      <c r="EC232" s="381"/>
      <c r="ED232" s="381"/>
      <c r="EE232" s="381"/>
      <c r="EF232" s="381"/>
      <c r="EG232" s="381"/>
      <c r="EH232" s="381"/>
      <c r="EI232" s="381"/>
      <c r="EJ232" s="381"/>
      <c r="EK232" s="381"/>
      <c r="EL232" s="381"/>
      <c r="EM232" s="381"/>
      <c r="EN232" s="381"/>
      <c r="EO232" s="381"/>
      <c r="EP232" s="381"/>
      <c r="EQ232" s="381"/>
      <c r="ER232" s="381"/>
      <c r="ES232" s="381"/>
      <c r="ET232" s="381"/>
      <c r="EU232" s="381"/>
      <c r="EV232" s="381"/>
      <c r="EW232" s="381"/>
      <c r="EX232" s="381"/>
      <c r="EY232" s="381"/>
      <c r="EZ232" s="381"/>
      <c r="FA232" s="381"/>
      <c r="FB232" s="381"/>
      <c r="FC232" s="381"/>
      <c r="FD232" s="381"/>
      <c r="FE232" s="381"/>
      <c r="FF232" s="381"/>
      <c r="FG232" s="381"/>
      <c r="FH232" s="381"/>
      <c r="FI232" s="381"/>
      <c r="FJ232" s="381"/>
      <c r="FK232" s="381"/>
      <c r="FL232" s="381"/>
      <c r="FM232" s="381"/>
      <c r="FN232" s="381"/>
      <c r="FO232" s="381"/>
      <c r="FP232" s="381"/>
      <c r="FQ232" s="381"/>
      <c r="FR232" s="381"/>
      <c r="FS232" s="381"/>
      <c r="FT232" s="381"/>
      <c r="FU232" s="381"/>
      <c r="FV232" s="381"/>
      <c r="FW232" s="381"/>
      <c r="FX232" s="381"/>
      <c r="FY232" s="381"/>
      <c r="FZ232" s="381"/>
      <c r="GA232" s="381"/>
      <c r="GB232" s="381"/>
      <c r="GC232" s="381"/>
      <c r="GD232" s="381"/>
      <c r="GE232" s="381"/>
      <c r="GF232" s="381"/>
      <c r="GG232" s="381"/>
      <c r="GH232" s="381"/>
      <c r="GI232" s="381"/>
      <c r="GJ232" s="381"/>
      <c r="GK232" s="381"/>
      <c r="GL232" s="381"/>
      <c r="GM232" s="381"/>
      <c r="GN232" s="381"/>
      <c r="GO232" s="381"/>
      <c r="GP232" s="381"/>
      <c r="GQ232" s="381"/>
      <c r="GR232" s="381"/>
      <c r="GS232" s="381"/>
      <c r="GT232" s="381"/>
      <c r="GU232" s="381"/>
      <c r="GV232" s="381"/>
      <c r="GW232" s="381"/>
      <c r="GX232" s="381"/>
      <c r="GY232" s="381"/>
      <c r="GZ232" s="381"/>
      <c r="HA232" s="381"/>
      <c r="HB232" s="381"/>
      <c r="HC232" s="381"/>
      <c r="HD232" s="381"/>
      <c r="HE232" s="381"/>
      <c r="HF232" s="381"/>
      <c r="HG232" s="381"/>
      <c r="HH232" s="381"/>
      <c r="HI232" s="381"/>
      <c r="HJ232" s="381"/>
      <c r="HK232" s="381"/>
      <c r="HL232" s="381"/>
      <c r="HM232" s="381"/>
      <c r="HN232" s="381"/>
      <c r="HO232" s="381"/>
      <c r="HP232" s="381"/>
      <c r="HQ232" s="381"/>
      <c r="HR232" s="381"/>
      <c r="HS232" s="381"/>
      <c r="HT232" s="381"/>
      <c r="HU232" s="381"/>
      <c r="HV232" s="381"/>
      <c r="HW232" s="381"/>
      <c r="HX232" s="381"/>
      <c r="HY232" s="381"/>
      <c r="HZ232" s="381"/>
      <c r="IA232" s="381"/>
      <c r="IB232" s="381"/>
      <c r="IC232" s="381"/>
      <c r="ID232" s="381"/>
      <c r="IE232" s="381"/>
      <c r="IF232" s="381"/>
      <c r="IG232" s="381"/>
      <c r="IH232" s="381"/>
      <c r="II232" s="381"/>
      <c r="IJ232" s="381"/>
      <c r="IK232" s="381"/>
      <c r="IL232" s="381"/>
      <c r="IM232" s="381"/>
      <c r="IN232" s="381"/>
      <c r="IO232" s="381"/>
      <c r="IP232" s="381"/>
      <c r="IQ232" s="381"/>
      <c r="IR232" s="381"/>
      <c r="IS232" s="381"/>
      <c r="IT232" s="381"/>
      <c r="IU232" s="381"/>
      <c r="IV232" s="381"/>
      <c r="IW232" s="381"/>
      <c r="IX232" s="381"/>
      <c r="IY232" s="381"/>
      <c r="IZ232" s="381"/>
      <c r="JA232" s="381"/>
      <c r="JB232" s="381"/>
      <c r="JC232" s="381"/>
      <c r="JD232" s="381"/>
      <c r="JE232" s="381"/>
      <c r="JF232" s="381"/>
      <c r="JG232" s="381"/>
      <c r="JH232" s="381"/>
      <c r="JI232" s="381"/>
      <c r="JJ232" s="381"/>
      <c r="JK232" s="381"/>
      <c r="JL232" s="380"/>
      <c r="JM232" s="380"/>
      <c r="JN232" s="380"/>
      <c r="JO232" s="380"/>
      <c r="JP232" s="380"/>
      <c r="JQ232" s="380"/>
      <c r="JR232" s="380"/>
      <c r="JS232" s="380"/>
      <c r="JT232" s="380"/>
      <c r="JU232" s="380"/>
      <c r="JV232" s="380"/>
      <c r="JW232" s="380"/>
      <c r="JX232" s="380"/>
      <c r="JY232" s="380"/>
      <c r="JZ232" s="380"/>
      <c r="KA232" s="380"/>
      <c r="KB232" s="380"/>
      <c r="KC232" s="380"/>
      <c r="KD232" s="380"/>
      <c r="KE232" s="380"/>
      <c r="KF232" s="380"/>
      <c r="KG232" s="380"/>
    </row>
  </sheetData>
  <mergeCells count="20">
    <mergeCell ref="L3:M3"/>
    <mergeCell ref="C51:D51"/>
    <mergeCell ref="C50:G50"/>
    <mergeCell ref="E51:F51"/>
    <mergeCell ref="B21:B22"/>
    <mergeCell ref="B6:B7"/>
    <mergeCell ref="B11:B12"/>
    <mergeCell ref="B13:B14"/>
    <mergeCell ref="B15:B16"/>
    <mergeCell ref="B17:B20"/>
    <mergeCell ref="D2:I2"/>
    <mergeCell ref="C24:E24"/>
    <mergeCell ref="C6:C7"/>
    <mergeCell ref="C11:C12"/>
    <mergeCell ref="C13:C14"/>
    <mergeCell ref="C15:C16"/>
    <mergeCell ref="C17:C20"/>
    <mergeCell ref="C21:C22"/>
    <mergeCell ref="C3:D3"/>
    <mergeCell ref="E3:G3"/>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CA742-A013-41CC-8D75-DD1F3D33F4D5}">
  <sheetPr>
    <tabColor theme="5" tint="-0.499984740745262"/>
  </sheetPr>
  <dimension ref="A1:O49"/>
  <sheetViews>
    <sheetView tabSelected="1" zoomScale="90" zoomScaleNormal="90" workbookViewId="0">
      <selection activeCell="A7" sqref="A7:I7"/>
    </sheetView>
  </sheetViews>
  <sheetFormatPr baseColWidth="10" defaultColWidth="11.42578125" defaultRowHeight="13.5"/>
  <cols>
    <col min="1" max="1" width="6.7109375" style="671" customWidth="1"/>
    <col min="2" max="2" width="10.140625" style="655" customWidth="1"/>
    <col min="3" max="3" width="12" style="655" customWidth="1"/>
    <col min="4" max="4" width="12.28515625" style="655" customWidth="1"/>
    <col min="5" max="5" width="54" style="651" customWidth="1"/>
    <col min="6" max="6" width="12.5703125" style="651" customWidth="1"/>
    <col min="7" max="7" width="21.85546875" style="656" customWidth="1"/>
    <col min="8" max="8" width="18.28515625" style="672" customWidth="1"/>
    <col min="9" max="13" width="25.5703125" style="651" customWidth="1"/>
    <col min="14" max="14" width="11.42578125" style="651"/>
    <col min="15" max="15" width="14.28515625" style="651" bestFit="1" customWidth="1"/>
    <col min="16" max="16384" width="11.42578125" style="651"/>
  </cols>
  <sheetData>
    <row r="1" spans="1:13" ht="18">
      <c r="A1" s="828" t="s">
        <v>2279</v>
      </c>
      <c r="B1" s="829"/>
      <c r="C1" s="829"/>
      <c r="D1" s="829"/>
      <c r="E1" s="830"/>
      <c r="F1" s="830"/>
      <c r="G1" s="830"/>
      <c r="H1" s="830"/>
      <c r="I1" s="831"/>
      <c r="J1" s="674"/>
      <c r="K1" s="674"/>
      <c r="L1" s="674"/>
      <c r="M1" s="674"/>
    </row>
    <row r="2" spans="1:13" ht="18">
      <c r="A2" s="652"/>
      <c r="B2" s="686"/>
      <c r="C2" s="686"/>
      <c r="D2" s="686"/>
      <c r="E2" s="687"/>
      <c r="F2" s="687"/>
      <c r="G2" s="687"/>
      <c r="H2" s="687"/>
      <c r="I2" s="688"/>
      <c r="J2" s="674"/>
      <c r="K2" s="674"/>
      <c r="L2" s="674"/>
      <c r="M2" s="674"/>
    </row>
    <row r="3" spans="1:13" ht="18">
      <c r="A3" s="832" t="s">
        <v>2360</v>
      </c>
      <c r="B3" s="833"/>
      <c r="C3" s="833"/>
      <c r="D3" s="833"/>
      <c r="E3" s="834"/>
      <c r="F3" s="834"/>
      <c r="G3" s="834"/>
      <c r="H3" s="834"/>
      <c r="I3" s="835"/>
      <c r="J3" s="675"/>
      <c r="K3" s="675"/>
      <c r="L3" s="675"/>
      <c r="M3" s="675"/>
    </row>
    <row r="4" spans="1:13" ht="18">
      <c r="A4" s="652"/>
      <c r="B4" s="686"/>
      <c r="C4" s="686"/>
      <c r="D4" s="686"/>
      <c r="E4" s="696"/>
      <c r="F4" s="696"/>
      <c r="G4" s="696"/>
      <c r="H4" s="696"/>
      <c r="I4" s="653"/>
      <c r="J4" s="675"/>
      <c r="K4" s="675"/>
      <c r="L4" s="675"/>
      <c r="M4" s="675"/>
    </row>
    <row r="5" spans="1:13" ht="39" customHeight="1">
      <c r="A5" s="788" t="s">
        <v>2390</v>
      </c>
      <c r="B5" s="789"/>
      <c r="C5" s="789"/>
      <c r="D5" s="789"/>
      <c r="E5" s="790"/>
      <c r="F5" s="790"/>
      <c r="G5" s="790"/>
      <c r="H5" s="790"/>
      <c r="I5" s="791"/>
      <c r="J5" s="654"/>
      <c r="K5" s="654"/>
      <c r="L5" s="654"/>
      <c r="M5" s="654"/>
    </row>
    <row r="6" spans="1:13" ht="18">
      <c r="A6" s="832"/>
      <c r="B6" s="833"/>
      <c r="C6" s="833"/>
      <c r="D6" s="833"/>
      <c r="E6" s="834"/>
      <c r="F6" s="834"/>
      <c r="G6" s="834"/>
      <c r="H6" s="834"/>
      <c r="I6" s="835"/>
      <c r="J6" s="675"/>
      <c r="K6" s="675"/>
      <c r="L6" s="675"/>
      <c r="M6" s="675"/>
    </row>
    <row r="7" spans="1:13" ht="33" customHeight="1" thickBot="1">
      <c r="A7" s="788" t="s">
        <v>2397</v>
      </c>
      <c r="B7" s="789"/>
      <c r="C7" s="789"/>
      <c r="D7" s="789"/>
      <c r="E7" s="790"/>
      <c r="F7" s="790"/>
      <c r="G7" s="790"/>
      <c r="H7" s="790"/>
      <c r="I7" s="791"/>
      <c r="J7" s="676"/>
      <c r="K7" s="676"/>
      <c r="L7" s="676"/>
      <c r="M7" s="676"/>
    </row>
    <row r="8" spans="1:13" ht="16.5" customHeight="1">
      <c r="A8" s="847" t="s">
        <v>2361</v>
      </c>
      <c r="B8" s="850" t="s">
        <v>2362</v>
      </c>
      <c r="C8" s="853" t="s">
        <v>2363</v>
      </c>
      <c r="D8" s="854"/>
      <c r="E8" s="855" t="s">
        <v>2364</v>
      </c>
      <c r="F8" s="813" t="s">
        <v>2365</v>
      </c>
      <c r="G8" s="816" t="s">
        <v>2366</v>
      </c>
      <c r="H8" s="836" t="s">
        <v>2313</v>
      </c>
      <c r="I8" s="839" t="s">
        <v>2367</v>
      </c>
      <c r="J8" s="677"/>
      <c r="K8" s="677"/>
      <c r="L8" s="677"/>
      <c r="M8" s="677"/>
    </row>
    <row r="9" spans="1:13" ht="17.25" customHeight="1">
      <c r="A9" s="848"/>
      <c r="B9" s="851"/>
      <c r="C9" s="842" t="s">
        <v>2368</v>
      </c>
      <c r="D9" s="842" t="s">
        <v>2369</v>
      </c>
      <c r="E9" s="856"/>
      <c r="F9" s="814"/>
      <c r="G9" s="817"/>
      <c r="H9" s="837"/>
      <c r="I9" s="840"/>
      <c r="J9" s="678"/>
      <c r="K9" s="678"/>
      <c r="L9" s="678"/>
      <c r="M9" s="678"/>
    </row>
    <row r="10" spans="1:13" ht="25.5" customHeight="1" thickBot="1">
      <c r="A10" s="849"/>
      <c r="B10" s="852"/>
      <c r="C10" s="843"/>
      <c r="D10" s="843"/>
      <c r="E10" s="857"/>
      <c r="F10" s="815"/>
      <c r="G10" s="818"/>
      <c r="H10" s="838"/>
      <c r="I10" s="841"/>
      <c r="J10" s="678"/>
      <c r="K10" s="678"/>
      <c r="L10" s="678"/>
      <c r="M10" s="678"/>
    </row>
    <row r="11" spans="1:13" s="657" customFormat="1" ht="24.95" customHeight="1">
      <c r="A11" s="718" t="s">
        <v>2391</v>
      </c>
      <c r="B11" s="719"/>
      <c r="C11" s="719"/>
      <c r="D11" s="719"/>
      <c r="E11" s="719"/>
      <c r="F11" s="719"/>
      <c r="G11" s="719"/>
      <c r="H11" s="719"/>
      <c r="I11" s="720">
        <f>SUM(I12:I16)</f>
        <v>1138411237</v>
      </c>
      <c r="J11" s="679"/>
      <c r="K11" s="679"/>
      <c r="L11" s="679"/>
      <c r="M11" s="679"/>
    </row>
    <row r="12" spans="1:13" s="657" customFormat="1" ht="24.95" customHeight="1">
      <c r="A12" s="729"/>
      <c r="B12" s="724"/>
      <c r="C12" s="725">
        <v>330.1</v>
      </c>
      <c r="D12" s="724"/>
      <c r="E12" s="726" t="s">
        <v>2395</v>
      </c>
      <c r="F12" s="727" t="s">
        <v>2372</v>
      </c>
      <c r="G12" s="1217">
        <f>'330,1'!M110</f>
        <v>262356.54180792539</v>
      </c>
      <c r="H12" s="1218">
        <v>40</v>
      </c>
      <c r="I12" s="1219">
        <f>ROUND(H12*G12,0)</f>
        <v>10494262</v>
      </c>
      <c r="J12" s="679"/>
      <c r="K12" s="679"/>
      <c r="L12" s="679"/>
      <c r="M12" s="679"/>
    </row>
    <row r="13" spans="1:13" s="657" customFormat="1" ht="39.75" customHeight="1">
      <c r="A13" s="730"/>
      <c r="B13" s="725"/>
      <c r="C13" s="725">
        <v>421.1</v>
      </c>
      <c r="D13" s="725"/>
      <c r="E13" s="728" t="s">
        <v>2351</v>
      </c>
      <c r="F13" s="727" t="s">
        <v>1239</v>
      </c>
      <c r="G13" s="1220">
        <f>+'421.1'!N99</f>
        <v>2538.2469953122272</v>
      </c>
      <c r="H13" s="1218">
        <v>9062</v>
      </c>
      <c r="I13" s="1219">
        <f>ROUND(H13*G13,0)</f>
        <v>23001594</v>
      </c>
      <c r="J13" s="680"/>
      <c r="K13" s="680"/>
      <c r="L13" s="680"/>
      <c r="M13" s="680"/>
    </row>
    <row r="14" spans="1:13" s="657" customFormat="1" ht="39.75" customHeight="1">
      <c r="A14" s="730"/>
      <c r="B14" s="725"/>
      <c r="C14" s="725" t="s">
        <v>2373</v>
      </c>
      <c r="D14" s="725"/>
      <c r="E14" s="728" t="s">
        <v>2374</v>
      </c>
      <c r="F14" s="727" t="s">
        <v>2375</v>
      </c>
      <c r="G14" s="1220">
        <f>+'450.2P'!N110</f>
        <v>1433247.4510370372</v>
      </c>
      <c r="H14" s="1218">
        <f>+H15</f>
        <v>725</v>
      </c>
      <c r="I14" s="1219">
        <f>ROUND(H14*G14,0)</f>
        <v>1039104402</v>
      </c>
      <c r="J14" s="680"/>
      <c r="K14" s="680"/>
      <c r="L14" s="680"/>
      <c r="M14" s="680"/>
    </row>
    <row r="15" spans="1:13" s="657" customFormat="1" ht="39.75" customHeight="1">
      <c r="A15" s="730"/>
      <c r="B15" s="725"/>
      <c r="C15" s="725"/>
      <c r="D15" s="725" t="s">
        <v>2370</v>
      </c>
      <c r="E15" s="728" t="s">
        <v>2371</v>
      </c>
      <c r="F15" s="727" t="s">
        <v>2372</v>
      </c>
      <c r="G15" s="1220">
        <f>+'460.1P'!N110</f>
        <v>84107.625696718213</v>
      </c>
      <c r="H15" s="1218">
        <v>725</v>
      </c>
      <c r="I15" s="1219">
        <f>ROUND(H15*G15,0)</f>
        <v>60978029</v>
      </c>
      <c r="J15" s="680"/>
      <c r="K15" s="680"/>
      <c r="L15" s="680"/>
      <c r="M15" s="680"/>
    </row>
    <row r="16" spans="1:13" s="657" customFormat="1" ht="39.75" customHeight="1">
      <c r="A16" s="730"/>
      <c r="B16" s="725"/>
      <c r="C16" s="725">
        <v>465.1</v>
      </c>
      <c r="D16" s="725"/>
      <c r="E16" s="728" t="s">
        <v>2394</v>
      </c>
      <c r="F16" s="727" t="s">
        <v>2372</v>
      </c>
      <c r="G16" s="1220">
        <f>+'465,1'!M110</f>
        <v>96658.995919372712</v>
      </c>
      <c r="H16" s="1218">
        <v>50</v>
      </c>
      <c r="I16" s="1219">
        <f>ROUND(H16*G16,0)</f>
        <v>4832950</v>
      </c>
      <c r="J16" s="680"/>
      <c r="K16" s="680"/>
      <c r="L16" s="680"/>
      <c r="M16" s="680"/>
    </row>
    <row r="17" spans="1:15" ht="24.95" customHeight="1" thickBot="1">
      <c r="A17" s="721" t="s">
        <v>2392</v>
      </c>
      <c r="B17" s="722"/>
      <c r="C17" s="722"/>
      <c r="D17" s="722"/>
      <c r="E17" s="722"/>
      <c r="F17" s="722"/>
      <c r="G17" s="723"/>
      <c r="H17" s="722"/>
      <c r="I17" s="732">
        <f>SUM(I18:I18)</f>
        <v>13171955</v>
      </c>
      <c r="J17" s="680"/>
      <c r="K17" s="679"/>
      <c r="L17" s="679"/>
      <c r="M17" s="679"/>
    </row>
    <row r="18" spans="1:15" ht="24.95" customHeight="1">
      <c r="A18" s="658">
        <f>A14+1</f>
        <v>1</v>
      </c>
      <c r="B18" s="659"/>
      <c r="C18" s="659" t="s">
        <v>701</v>
      </c>
      <c r="D18" s="659"/>
      <c r="E18" s="660" t="s">
        <v>2359</v>
      </c>
      <c r="F18" s="661" t="s">
        <v>2376</v>
      </c>
      <c r="G18" s="662">
        <f>+'700.1'!N110</f>
        <v>3177.0273167372598</v>
      </c>
      <c r="H18" s="680">
        <v>4146</v>
      </c>
      <c r="I18" s="1221">
        <f>ROUND(H18*G18,0)</f>
        <v>13171955</v>
      </c>
      <c r="J18" s="680"/>
      <c r="K18" s="680"/>
      <c r="L18" s="680"/>
      <c r="M18" s="680"/>
    </row>
    <row r="19" spans="1:15" ht="33.75" customHeight="1">
      <c r="A19" s="844" t="s">
        <v>2377</v>
      </c>
      <c r="B19" s="845"/>
      <c r="C19" s="845"/>
      <c r="D19" s="845"/>
      <c r="E19" s="845"/>
      <c r="F19" s="845"/>
      <c r="G19" s="845"/>
      <c r="H19" s="846"/>
      <c r="I19" s="733">
        <f>+I17+I11</f>
        <v>1151583192</v>
      </c>
      <c r="J19" s="681"/>
      <c r="K19" s="681"/>
      <c r="L19" s="681"/>
      <c r="M19" s="681"/>
    </row>
    <row r="20" spans="1:15" ht="33.75" customHeight="1">
      <c r="A20" s="819" t="s">
        <v>2378</v>
      </c>
      <c r="B20" s="820"/>
      <c r="C20" s="820"/>
      <c r="D20" s="820"/>
      <c r="E20" s="820"/>
      <c r="F20" s="820"/>
      <c r="G20" s="820"/>
      <c r="H20" s="821"/>
      <c r="I20" s="734">
        <f>ROUND((+I19/(1+I28)*I27*0.19),0)</f>
        <v>8415416</v>
      </c>
      <c r="J20" s="682"/>
      <c r="K20" s="682"/>
      <c r="L20" s="682"/>
      <c r="M20" s="682"/>
    </row>
    <row r="21" spans="1:15" ht="33.75" customHeight="1">
      <c r="A21" s="819" t="s">
        <v>2379</v>
      </c>
      <c r="B21" s="820"/>
      <c r="C21" s="820"/>
      <c r="D21" s="820"/>
      <c r="E21" s="820"/>
      <c r="F21" s="820"/>
      <c r="G21" s="820"/>
      <c r="H21" s="821"/>
      <c r="I21" s="733">
        <f>+I20+I19</f>
        <v>1159998608</v>
      </c>
      <c r="J21" s="683"/>
      <c r="K21" s="683"/>
      <c r="L21" s="683"/>
      <c r="M21" s="683"/>
    </row>
    <row r="22" spans="1:15" ht="31.5" customHeight="1" thickBot="1">
      <c r="A22" s="822" t="s">
        <v>2380</v>
      </c>
      <c r="B22" s="823"/>
      <c r="C22" s="823"/>
      <c r="D22" s="823"/>
      <c r="E22" s="823"/>
      <c r="F22" s="823"/>
      <c r="G22" s="823"/>
      <c r="H22" s="824"/>
      <c r="I22" s="735">
        <f>+I21</f>
        <v>1159998608</v>
      </c>
      <c r="J22" s="684"/>
      <c r="K22" s="684"/>
      <c r="L22" s="684"/>
      <c r="M22" s="684"/>
    </row>
    <row r="23" spans="1:15" s="411" customFormat="1" ht="18.600000000000001" customHeight="1" thickBot="1">
      <c r="A23" s="825"/>
      <c r="B23" s="826"/>
      <c r="C23" s="826"/>
      <c r="D23" s="826"/>
      <c r="E23" s="826"/>
      <c r="F23" s="826"/>
      <c r="G23" s="826"/>
      <c r="H23" s="826"/>
      <c r="I23" s="827"/>
      <c r="J23" s="685"/>
      <c r="K23" s="685"/>
      <c r="L23" s="685"/>
      <c r="M23" s="685"/>
    </row>
    <row r="24" spans="1:15" customFormat="1" ht="15">
      <c r="A24" s="797"/>
      <c r="B24" s="798"/>
      <c r="C24" s="798"/>
      <c r="D24" s="798"/>
      <c r="E24" s="799"/>
      <c r="F24" s="800" t="s">
        <v>2364</v>
      </c>
      <c r="G24" s="801"/>
      <c r="H24" s="802"/>
      <c r="I24" s="663" t="s">
        <v>2381</v>
      </c>
      <c r="J24" s="664"/>
      <c r="K24" s="664"/>
      <c r="L24" s="664"/>
      <c r="M24" s="664"/>
    </row>
    <row r="25" spans="1:15" customFormat="1" ht="15">
      <c r="A25" s="803"/>
      <c r="B25" s="804"/>
      <c r="C25" s="804"/>
      <c r="D25" s="804"/>
      <c r="E25" s="805"/>
      <c r="F25" s="811" t="s">
        <v>2336</v>
      </c>
      <c r="G25" s="812"/>
      <c r="H25" s="665" t="s">
        <v>2382</v>
      </c>
      <c r="I25" s="666">
        <v>0.2</v>
      </c>
      <c r="J25" s="667"/>
      <c r="K25" s="667"/>
      <c r="L25" s="667"/>
      <c r="M25" s="667"/>
    </row>
    <row r="26" spans="1:15" customFormat="1" ht="15">
      <c r="A26" s="803"/>
      <c r="B26" s="804"/>
      <c r="C26" s="804"/>
      <c r="D26" s="804"/>
      <c r="E26" s="805"/>
      <c r="F26" s="806" t="s">
        <v>2383</v>
      </c>
      <c r="G26" s="807"/>
      <c r="H26" s="665" t="s">
        <v>2384</v>
      </c>
      <c r="I26" s="666">
        <v>0.05</v>
      </c>
      <c r="J26" s="667"/>
      <c r="K26" s="667"/>
      <c r="L26" s="667"/>
      <c r="M26" s="667"/>
    </row>
    <row r="27" spans="1:15" customFormat="1" ht="15">
      <c r="A27" s="808"/>
      <c r="B27" s="809"/>
      <c r="C27" s="809"/>
      <c r="D27" s="809"/>
      <c r="E27" s="810"/>
      <c r="F27" s="811" t="s">
        <v>2338</v>
      </c>
      <c r="G27" s="812"/>
      <c r="H27" s="665" t="s">
        <v>2385</v>
      </c>
      <c r="I27" s="666">
        <v>0.05</v>
      </c>
      <c r="J27" s="667"/>
      <c r="K27" s="667"/>
      <c r="L27" s="667"/>
      <c r="M27" s="667"/>
      <c r="O27" s="668"/>
    </row>
    <row r="28" spans="1:15" customFormat="1" ht="15.75" thickBot="1">
      <c r="A28" s="792"/>
      <c r="B28" s="793"/>
      <c r="C28" s="793"/>
      <c r="D28" s="793"/>
      <c r="E28" s="794"/>
      <c r="F28" s="795" t="s">
        <v>2386</v>
      </c>
      <c r="G28" s="796"/>
      <c r="H28" s="669" t="s">
        <v>2387</v>
      </c>
      <c r="I28" s="670">
        <f>+SUM(I25:I27)</f>
        <v>0.3</v>
      </c>
      <c r="J28" s="667"/>
      <c r="K28" s="667"/>
      <c r="L28" s="667"/>
      <c r="M28" s="667"/>
    </row>
    <row r="49" spans="9:13">
      <c r="I49" s="673"/>
      <c r="J49" s="673"/>
      <c r="K49" s="673"/>
      <c r="L49" s="673"/>
      <c r="M49" s="673"/>
    </row>
  </sheetData>
  <sheetProtection algorithmName="SHA-512" hashValue="rBesjOUtpsOVeSMlhUEOfcpeLpiioU5Ws5IrR4zEktM89mQaO5Rn+myRuIv5iUyfwVvPUq7mpuxvW/LI3EcWAg==" saltValue="qiPFKv8ftilMIdMavDUimQ==" spinCount="100000" sheet="1" formatCells="0" formatColumns="0" formatRows="0" insertColumns="0" insertRows="0" insertHyperlinks="0" deleteColumns="0" deleteRows="0" sort="0" autoFilter="0" pivotTables="0"/>
  <mergeCells count="30">
    <mergeCell ref="A1:I1"/>
    <mergeCell ref="A3:I3"/>
    <mergeCell ref="A5:I5"/>
    <mergeCell ref="A6:I6"/>
    <mergeCell ref="A25:E25"/>
    <mergeCell ref="F25:G25"/>
    <mergeCell ref="H8:H10"/>
    <mergeCell ref="I8:I10"/>
    <mergeCell ref="C9:C10"/>
    <mergeCell ref="D9:D10"/>
    <mergeCell ref="A19:H19"/>
    <mergeCell ref="A20:H20"/>
    <mergeCell ref="A8:A10"/>
    <mergeCell ref="B8:B10"/>
    <mergeCell ref="C8:D8"/>
    <mergeCell ref="E8:E10"/>
    <mergeCell ref="A7:I7"/>
    <mergeCell ref="A28:E28"/>
    <mergeCell ref="F28:G28"/>
    <mergeCell ref="A24:E24"/>
    <mergeCell ref="F24:H24"/>
    <mergeCell ref="A26:E26"/>
    <mergeCell ref="F26:G26"/>
    <mergeCell ref="A27:E27"/>
    <mergeCell ref="F27:G27"/>
    <mergeCell ref="F8:F10"/>
    <mergeCell ref="G8:G10"/>
    <mergeCell ref="A21:H21"/>
    <mergeCell ref="A22:H22"/>
    <mergeCell ref="A23:I23"/>
  </mergeCells>
  <printOptions horizontalCentered="1"/>
  <pageMargins left="0.19685039370078741" right="0.19685039370078741" top="0.39370078740157483" bottom="0.39370078740157483" header="0.31496062992125984" footer="0.31496062992125984"/>
  <pageSetup scale="5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94A048-8FE1-4475-B27B-C32D0097821B}">
  <sheetPr>
    <tabColor theme="5" tint="-0.499984740745262"/>
  </sheetPr>
  <dimension ref="A1:M140"/>
  <sheetViews>
    <sheetView topLeftCell="A38" zoomScale="65" zoomScaleNormal="65" workbookViewId="0">
      <selection activeCell="K59" sqref="K59:L59"/>
    </sheetView>
  </sheetViews>
  <sheetFormatPr baseColWidth="10" defaultRowHeight="15"/>
  <cols>
    <col min="8" max="8" width="13.7109375" customWidth="1"/>
    <col min="10" max="10" width="13.7109375" customWidth="1"/>
    <col min="13" max="13" width="21.140625" customWidth="1"/>
  </cols>
  <sheetData>
    <row r="1" spans="1:13">
      <c r="A1" s="962"/>
      <c r="B1" s="965"/>
      <c r="C1" s="965"/>
      <c r="D1" s="965"/>
      <c r="E1" s="965"/>
      <c r="F1" s="965"/>
      <c r="G1" s="965"/>
      <c r="H1" s="965"/>
      <c r="I1" s="966"/>
      <c r="J1" s="967" t="s">
        <v>2277</v>
      </c>
      <c r="K1" s="969" t="s">
        <v>2278</v>
      </c>
      <c r="L1" s="970"/>
      <c r="M1" s="973"/>
    </row>
    <row r="2" spans="1:13" ht="15.75">
      <c r="A2" s="963"/>
      <c r="B2" s="976" t="s">
        <v>2279</v>
      </c>
      <c r="C2" s="976"/>
      <c r="D2" s="976"/>
      <c r="E2" s="976"/>
      <c r="F2" s="976"/>
      <c r="G2" s="976"/>
      <c r="H2" s="976"/>
      <c r="I2" s="977"/>
      <c r="J2" s="968"/>
      <c r="K2" s="971"/>
      <c r="L2" s="972"/>
      <c r="M2" s="974"/>
    </row>
    <row r="3" spans="1:13">
      <c r="A3" s="963"/>
      <c r="B3" s="978" t="s">
        <v>2280</v>
      </c>
      <c r="C3" s="978"/>
      <c r="D3" s="978"/>
      <c r="E3" s="978"/>
      <c r="F3" s="978"/>
      <c r="G3" s="978"/>
      <c r="H3" s="978"/>
      <c r="I3" s="979"/>
      <c r="J3" s="952" t="s">
        <v>2281</v>
      </c>
      <c r="K3" s="981">
        <v>2021</v>
      </c>
      <c r="L3" s="982"/>
      <c r="M3" s="974"/>
    </row>
    <row r="4" spans="1:13">
      <c r="A4" s="963"/>
      <c r="B4" s="978"/>
      <c r="C4" s="978"/>
      <c r="D4" s="978"/>
      <c r="E4" s="978"/>
      <c r="F4" s="978"/>
      <c r="G4" s="978"/>
      <c r="H4" s="978"/>
      <c r="I4" s="979"/>
      <c r="J4" s="980"/>
      <c r="K4" s="971"/>
      <c r="L4" s="972"/>
      <c r="M4" s="974"/>
    </row>
    <row r="5" spans="1:13">
      <c r="A5" s="963"/>
      <c r="B5" s="978" t="s">
        <v>2282</v>
      </c>
      <c r="C5" s="978"/>
      <c r="D5" s="978"/>
      <c r="E5" s="978"/>
      <c r="F5" s="978"/>
      <c r="G5" s="978"/>
      <c r="H5" s="978"/>
      <c r="I5" s="979"/>
      <c r="J5" s="952" t="s">
        <v>2283</v>
      </c>
      <c r="K5" s="954"/>
      <c r="L5" s="954"/>
      <c r="M5" s="974"/>
    </row>
    <row r="6" spans="1:13" ht="15.75" thickBot="1">
      <c r="A6" s="964"/>
      <c r="B6" s="956"/>
      <c r="C6" s="956"/>
      <c r="D6" s="956"/>
      <c r="E6" s="956"/>
      <c r="F6" s="956"/>
      <c r="G6" s="956"/>
      <c r="H6" s="956"/>
      <c r="I6" s="957"/>
      <c r="J6" s="953"/>
      <c r="K6" s="955"/>
      <c r="L6" s="955"/>
      <c r="M6" s="975"/>
    </row>
    <row r="7" spans="1:13" ht="15.75" thickBot="1">
      <c r="A7" s="491"/>
      <c r="B7" s="492"/>
      <c r="C7" s="492"/>
      <c r="D7" s="492"/>
      <c r="E7" s="492"/>
      <c r="F7" s="492"/>
      <c r="G7" s="492"/>
      <c r="H7" s="492"/>
      <c r="I7" s="492"/>
      <c r="J7" s="492"/>
      <c r="K7" s="493"/>
      <c r="L7" s="493"/>
      <c r="M7" s="494"/>
    </row>
    <row r="8" spans="1:13">
      <c r="A8" s="495"/>
      <c r="B8" s="496"/>
      <c r="C8" s="496"/>
      <c r="D8" s="496"/>
      <c r="E8" s="958"/>
      <c r="F8" s="958"/>
      <c r="G8" s="958"/>
      <c r="H8" s="958"/>
      <c r="I8" s="496"/>
      <c r="J8" s="497" t="s">
        <v>2284</v>
      </c>
      <c r="K8" s="498"/>
      <c r="L8" s="498"/>
      <c r="M8" s="499"/>
    </row>
    <row r="9" spans="1:13">
      <c r="A9" s="500"/>
      <c r="B9" s="501"/>
      <c r="C9" s="501"/>
      <c r="D9" s="501"/>
      <c r="E9" s="959"/>
      <c r="F9" s="959"/>
      <c r="G9" s="959"/>
      <c r="H9" s="959"/>
      <c r="I9" s="501"/>
      <c r="J9" s="502"/>
      <c r="K9" s="503" t="s">
        <v>2285</v>
      </c>
      <c r="L9" s="503" t="s">
        <v>2286</v>
      </c>
      <c r="M9" s="504" t="s">
        <v>2287</v>
      </c>
    </row>
    <row r="10" spans="1:13" ht="20.25">
      <c r="A10" s="946" t="s">
        <v>2288</v>
      </c>
      <c r="B10" s="947"/>
      <c r="C10" s="947"/>
      <c r="D10" s="505" t="s">
        <v>2289</v>
      </c>
      <c r="E10" s="960" t="s">
        <v>2290</v>
      </c>
      <c r="F10" s="960"/>
      <c r="G10" s="961">
        <f>+'[1]320.6.2'!G10</f>
        <v>0</v>
      </c>
      <c r="H10" s="961"/>
      <c r="I10" s="501"/>
      <c r="J10" s="506"/>
      <c r="K10" s="503"/>
      <c r="L10" s="503"/>
      <c r="M10" s="504"/>
    </row>
    <row r="11" spans="1:13" ht="35.25">
      <c r="A11" s="507"/>
      <c r="B11" s="508"/>
      <c r="C11" s="508"/>
      <c r="D11" s="509"/>
      <c r="E11" s="501"/>
      <c r="F11" s="501"/>
      <c r="G11" s="510"/>
      <c r="H11" s="501"/>
      <c r="I11" s="501"/>
      <c r="J11" s="506"/>
      <c r="K11" s="503"/>
      <c r="L11" s="503"/>
      <c r="M11" s="504"/>
    </row>
    <row r="12" spans="1:13">
      <c r="A12" s="944" t="s">
        <v>2292</v>
      </c>
      <c r="B12" s="945"/>
      <c r="C12" s="945"/>
      <c r="D12" s="945"/>
      <c r="E12" s="501"/>
      <c r="F12" s="501"/>
      <c r="G12" s="501"/>
      <c r="H12" s="501"/>
      <c r="I12" s="501"/>
      <c r="J12" s="502"/>
      <c r="K12" s="503"/>
      <c r="L12" s="503"/>
      <c r="M12" s="504"/>
    </row>
    <row r="13" spans="1:13" ht="35.25">
      <c r="A13" s="946" t="s">
        <v>2293</v>
      </c>
      <c r="B13" s="947"/>
      <c r="C13" s="947"/>
      <c r="D13" s="511" t="s">
        <v>2294</v>
      </c>
      <c r="E13" s="511"/>
      <c r="F13" s="501"/>
      <c r="G13" s="948" t="s">
        <v>2295</v>
      </c>
      <c r="H13" s="948"/>
      <c r="I13" s="512" t="s">
        <v>2294</v>
      </c>
      <c r="J13" s="948" t="s">
        <v>2296</v>
      </c>
      <c r="K13" s="948"/>
      <c r="L13" s="512" t="s">
        <v>2294</v>
      </c>
      <c r="M13" s="513"/>
    </row>
    <row r="14" spans="1:13">
      <c r="A14" s="514" t="s">
        <v>2297</v>
      </c>
      <c r="B14" s="515"/>
      <c r="C14" s="949"/>
      <c r="D14" s="949"/>
      <c r="E14" s="516"/>
      <c r="F14" s="516"/>
      <c r="G14" s="515"/>
      <c r="H14" s="517"/>
      <c r="I14" s="518" t="s">
        <v>2298</v>
      </c>
      <c r="J14" s="519"/>
      <c r="K14" s="516"/>
      <c r="L14" s="516"/>
      <c r="M14" s="520"/>
    </row>
    <row r="15" spans="1:13" ht="15.75" thickBot="1">
      <c r="A15" s="521"/>
      <c r="B15" s="522"/>
      <c r="C15" s="523"/>
      <c r="D15" s="523"/>
      <c r="E15" s="523"/>
      <c r="F15" s="523"/>
      <c r="G15" s="522"/>
      <c r="H15" s="523"/>
      <c r="I15" s="522"/>
      <c r="J15" s="523"/>
      <c r="K15" s="950"/>
      <c r="L15" s="950"/>
      <c r="M15" s="951"/>
    </row>
    <row r="16" spans="1:13">
      <c r="A16" s="64"/>
      <c r="B16" s="65"/>
      <c r="C16" s="65"/>
      <c r="D16" s="65"/>
      <c r="E16" s="65"/>
      <c r="F16" s="65"/>
      <c r="G16" s="65"/>
      <c r="H16" s="65"/>
      <c r="I16" s="65"/>
      <c r="J16" s="65"/>
      <c r="K16" s="65"/>
      <c r="L16" s="65"/>
      <c r="M16" s="66"/>
    </row>
    <row r="17" spans="1:13">
      <c r="A17" s="214" t="s">
        <v>2299</v>
      </c>
      <c r="B17" s="32"/>
      <c r="C17" s="240" t="s">
        <v>2300</v>
      </c>
      <c r="D17" s="34"/>
      <c r="E17" s="35"/>
      <c r="F17" s="35"/>
      <c r="G17" s="35"/>
      <c r="H17" s="35"/>
      <c r="I17" s="35"/>
      <c r="J17" s="35"/>
      <c r="K17" s="35"/>
      <c r="L17" s="35"/>
      <c r="M17" s="67"/>
    </row>
    <row r="18" spans="1:13">
      <c r="A18" s="314" t="s">
        <v>2301</v>
      </c>
      <c r="B18" s="68"/>
      <c r="C18" s="36"/>
      <c r="D18" s="36"/>
      <c r="E18" s="36"/>
      <c r="F18" s="36"/>
      <c r="G18" s="36"/>
      <c r="H18" s="36"/>
      <c r="I18" s="36"/>
      <c r="J18" s="36"/>
      <c r="K18" s="36"/>
      <c r="L18" s="36"/>
      <c r="M18" s="67"/>
    </row>
    <row r="19" spans="1:13">
      <c r="A19" s="315"/>
      <c r="B19" s="68"/>
      <c r="C19" s="37"/>
      <c r="D19" s="36"/>
      <c r="E19" s="36"/>
      <c r="F19" s="36"/>
      <c r="G19" s="36"/>
      <c r="H19" s="36"/>
      <c r="I19" s="36"/>
      <c r="J19" s="36"/>
      <c r="K19" s="36"/>
      <c r="L19" s="36"/>
      <c r="M19" s="67"/>
    </row>
    <row r="20" spans="1:13">
      <c r="A20" s="315"/>
      <c r="B20" s="68"/>
      <c r="C20" s="38"/>
      <c r="D20" s="38"/>
      <c r="E20" s="38"/>
      <c r="F20" s="38"/>
      <c r="G20" s="38"/>
      <c r="H20" s="38"/>
      <c r="I20" s="38"/>
      <c r="J20" s="38"/>
      <c r="K20" s="38"/>
      <c r="L20" s="38"/>
      <c r="M20" s="39"/>
    </row>
    <row r="21" spans="1:13">
      <c r="A21" s="315" t="s">
        <v>2302</v>
      </c>
      <c r="B21" s="69"/>
      <c r="C21" s="36"/>
      <c r="D21" s="36"/>
      <c r="E21" s="36"/>
      <c r="F21" s="36"/>
      <c r="G21" s="36"/>
      <c r="H21" s="34"/>
      <c r="I21" s="33" t="s">
        <v>2303</v>
      </c>
      <c r="J21" s="36"/>
      <c r="K21" s="36"/>
      <c r="L21" s="36"/>
      <c r="M21" s="39"/>
    </row>
    <row r="22" spans="1:13">
      <c r="A22" s="315"/>
      <c r="B22" s="68"/>
      <c r="C22" s="38"/>
      <c r="D22" s="38"/>
      <c r="E22" s="38"/>
      <c r="F22" s="38"/>
      <c r="G22" s="38"/>
      <c r="H22" s="38"/>
      <c r="I22" s="38"/>
      <c r="J22" s="38"/>
      <c r="K22" s="38"/>
      <c r="L22" s="38"/>
      <c r="M22" s="39"/>
    </row>
    <row r="23" spans="1:13">
      <c r="A23" s="315" t="s">
        <v>2304</v>
      </c>
      <c r="B23" s="69"/>
      <c r="C23" s="36"/>
      <c r="D23" s="36"/>
      <c r="E23" s="36"/>
      <c r="F23" s="36"/>
      <c r="G23" s="36"/>
      <c r="H23" s="36"/>
      <c r="I23" s="36"/>
      <c r="J23" s="36"/>
      <c r="K23" s="36"/>
      <c r="L23" s="36"/>
      <c r="M23" s="70"/>
    </row>
    <row r="24" spans="1:13">
      <c r="A24" s="315"/>
      <c r="B24" s="68"/>
      <c r="C24" s="38"/>
      <c r="D24" s="38"/>
      <c r="E24" s="38"/>
      <c r="F24" s="38"/>
      <c r="G24" s="38"/>
      <c r="H24" s="38"/>
      <c r="I24" s="38"/>
      <c r="J24" s="38"/>
      <c r="K24" s="38"/>
      <c r="L24" s="38"/>
      <c r="M24" s="39"/>
    </row>
    <row r="25" spans="1:13">
      <c r="A25" s="315" t="s">
        <v>2305</v>
      </c>
      <c r="B25" s="69"/>
      <c r="C25" s="36"/>
      <c r="D25" s="36"/>
      <c r="E25" s="36"/>
      <c r="F25" s="36"/>
      <c r="G25" s="36"/>
      <c r="H25" s="36"/>
      <c r="I25" s="36"/>
      <c r="J25" s="318" t="s">
        <v>2299</v>
      </c>
      <c r="K25" s="72"/>
      <c r="L25" s="71" t="s">
        <v>2300</v>
      </c>
      <c r="M25" s="242" t="s">
        <v>2306</v>
      </c>
    </row>
    <row r="26" spans="1:13">
      <c r="A26" s="315"/>
      <c r="B26" s="68"/>
      <c r="C26" s="38"/>
      <c r="D26" s="38"/>
      <c r="E26" s="38"/>
      <c r="F26" s="38"/>
      <c r="G26" s="38"/>
      <c r="H26" s="38"/>
      <c r="I26" s="38"/>
      <c r="J26" s="38"/>
      <c r="K26" s="38"/>
      <c r="L26" s="38"/>
      <c r="M26" s="39"/>
    </row>
    <row r="27" spans="1:13">
      <c r="A27" s="315" t="s">
        <v>2307</v>
      </c>
      <c r="B27" s="68"/>
      <c r="C27" s="38"/>
      <c r="D27" s="38"/>
      <c r="E27" s="38"/>
      <c r="F27" s="38"/>
      <c r="G27" s="34"/>
      <c r="H27" s="328" t="s">
        <v>2308</v>
      </c>
      <c r="I27" s="328" t="s">
        <v>2308</v>
      </c>
      <c r="J27" s="35"/>
      <c r="K27" s="38"/>
      <c r="L27" s="38"/>
      <c r="M27" s="39"/>
    </row>
    <row r="28" spans="1:13">
      <c r="A28" s="315"/>
      <c r="B28" s="68"/>
      <c r="C28" s="38"/>
      <c r="D28" s="38"/>
      <c r="E28" s="35" t="s">
        <v>2309</v>
      </c>
      <c r="F28" s="244"/>
      <c r="G28" s="73" t="s">
        <v>2285</v>
      </c>
      <c r="H28" s="73" t="s">
        <v>2286</v>
      </c>
      <c r="I28" s="326" t="s">
        <v>2287</v>
      </c>
      <c r="J28" s="35"/>
      <c r="K28" s="38"/>
      <c r="L28" s="38"/>
      <c r="M28" s="39"/>
    </row>
    <row r="29" spans="1:13" ht="15.75" thickBot="1">
      <c r="A29" s="186"/>
      <c r="B29" s="3"/>
      <c r="C29" s="3"/>
      <c r="D29" s="3"/>
      <c r="E29" s="3"/>
      <c r="F29" s="3"/>
      <c r="G29" s="3"/>
      <c r="H29" s="3"/>
      <c r="I29" s="3"/>
      <c r="J29" s="3"/>
      <c r="K29" s="3"/>
      <c r="L29" s="3"/>
      <c r="M29" s="187"/>
    </row>
    <row r="30" spans="1:13" ht="15.75" thickBot="1">
      <c r="A30" s="937" t="s">
        <v>2310</v>
      </c>
      <c r="B30" s="938"/>
      <c r="C30" s="938"/>
      <c r="D30" s="938"/>
      <c r="E30" s="938"/>
      <c r="F30" s="938"/>
      <c r="G30" s="938"/>
      <c r="H30" s="938"/>
      <c r="I30" s="938"/>
      <c r="J30" s="938"/>
      <c r="K30" s="938"/>
      <c r="L30" s="938"/>
      <c r="M30" s="939"/>
    </row>
    <row r="31" spans="1:13" ht="15.75" thickBot="1">
      <c r="A31" s="84"/>
      <c r="B31" s="85"/>
      <c r="C31" s="85"/>
      <c r="D31" s="85"/>
      <c r="E31" s="85"/>
      <c r="F31" s="85"/>
      <c r="G31" s="85"/>
      <c r="H31" s="85"/>
      <c r="I31" s="85"/>
      <c r="J31" s="85"/>
      <c r="K31" s="85"/>
      <c r="L31" s="85"/>
      <c r="M31" s="86"/>
    </row>
    <row r="32" spans="1:13">
      <c r="A32" s="524" t="s">
        <v>326</v>
      </c>
      <c r="B32" s="902" t="s">
        <v>2311</v>
      </c>
      <c r="C32" s="902"/>
      <c r="D32" s="902"/>
      <c r="E32" s="902"/>
      <c r="F32" s="902"/>
      <c r="G32" s="902"/>
      <c r="H32" s="902"/>
      <c r="I32" s="940" t="s">
        <v>2312</v>
      </c>
      <c r="J32" s="940"/>
      <c r="K32" s="941" t="s">
        <v>327</v>
      </c>
      <c r="L32" s="941"/>
      <c r="M32" s="525" t="s">
        <v>2313</v>
      </c>
    </row>
    <row r="33" spans="1:13" ht="26.1" customHeight="1" thickBot="1">
      <c r="A33" s="527" t="s">
        <v>437</v>
      </c>
      <c r="B33" s="942" t="s">
        <v>2393</v>
      </c>
      <c r="C33" s="943"/>
      <c r="D33" s="943"/>
      <c r="E33" s="943"/>
      <c r="F33" s="943"/>
      <c r="G33" s="943"/>
      <c r="H33" s="943"/>
      <c r="I33" s="943"/>
      <c r="J33" s="943"/>
      <c r="K33" s="943" t="s">
        <v>829</v>
      </c>
      <c r="L33" s="943"/>
      <c r="M33" s="526"/>
    </row>
    <row r="34" spans="1:13">
      <c r="A34" s="933"/>
      <c r="B34" s="934"/>
      <c r="C34" s="934"/>
      <c r="D34" s="934"/>
      <c r="E34" s="934"/>
      <c r="F34" s="934"/>
      <c r="G34" s="934"/>
      <c r="H34" s="934"/>
      <c r="I34" s="934"/>
      <c r="J34" s="934"/>
      <c r="K34" s="934"/>
      <c r="L34" s="934"/>
      <c r="M34" s="935"/>
    </row>
    <row r="35" spans="1:13">
      <c r="A35" s="873" t="s">
        <v>2314</v>
      </c>
      <c r="B35" s="874"/>
      <c r="C35" s="874"/>
      <c r="D35" s="874"/>
      <c r="E35" s="874"/>
      <c r="F35" s="874"/>
      <c r="G35" s="874"/>
      <c r="H35" s="874"/>
      <c r="I35" s="874"/>
      <c r="J35" s="874"/>
      <c r="K35" s="874"/>
      <c r="L35" s="874"/>
      <c r="M35" s="875"/>
    </row>
    <row r="36" spans="1:13" ht="15.75" thickBot="1">
      <c r="A36" s="92"/>
      <c r="B36" s="93"/>
      <c r="C36" s="93"/>
      <c r="D36" s="93"/>
      <c r="E36" s="93"/>
      <c r="F36" s="93"/>
      <c r="G36" s="93"/>
      <c r="H36" s="93"/>
      <c r="I36" s="93"/>
      <c r="J36" s="93"/>
      <c r="K36" s="93"/>
      <c r="L36" s="93"/>
      <c r="M36" s="94"/>
    </row>
    <row r="37" spans="1:13" ht="30">
      <c r="A37" s="528" t="s">
        <v>2277</v>
      </c>
      <c r="B37" s="902" t="s">
        <v>2311</v>
      </c>
      <c r="C37" s="902"/>
      <c r="D37" s="902"/>
      <c r="E37" s="902"/>
      <c r="F37" s="902"/>
      <c r="G37" s="902"/>
      <c r="H37" s="902"/>
      <c r="I37" s="529" t="s">
        <v>2315</v>
      </c>
      <c r="J37" s="529" t="s">
        <v>2316</v>
      </c>
      <c r="K37" s="902" t="s">
        <v>2317</v>
      </c>
      <c r="L37" s="902"/>
      <c r="M37" s="530" t="s">
        <v>2318</v>
      </c>
    </row>
    <row r="38" spans="1:13">
      <c r="A38" s="98" t="s">
        <v>1732</v>
      </c>
      <c r="B38" s="936" t="s">
        <v>1733</v>
      </c>
      <c r="C38" s="936"/>
      <c r="D38" s="936"/>
      <c r="E38" s="936"/>
      <c r="F38" s="936"/>
      <c r="G38" s="936"/>
      <c r="H38" s="936"/>
      <c r="I38" s="236"/>
      <c r="J38" s="446">
        <f>IFERROR(VLOOKUP(A38,[1]EQUIPOS!$C$6:$G$151,5,0),0)</f>
        <v>122278.97326473084</v>
      </c>
      <c r="K38" s="932">
        <f>1/30</f>
        <v>3.3333333333333333E-2</v>
      </c>
      <c r="L38" s="932"/>
      <c r="M38" s="450">
        <f>J38*K38</f>
        <v>4075.9657754910281</v>
      </c>
    </row>
    <row r="39" spans="1:13">
      <c r="A39" s="102" t="s">
        <v>1865</v>
      </c>
      <c r="B39" s="923" t="s">
        <v>1866</v>
      </c>
      <c r="C39" s="923"/>
      <c r="D39" s="923"/>
      <c r="E39" s="923"/>
      <c r="F39" s="923"/>
      <c r="G39" s="923"/>
      <c r="H39" s="923"/>
      <c r="I39" s="237"/>
      <c r="J39" s="446">
        <f>IFERROR(VLOOKUP(A39,[1]EQUIPOS!$C$6:$G$151,5,0),0)</f>
        <v>292985.64603273588</v>
      </c>
      <c r="K39" s="932">
        <f t="shared" ref="K39:K40" si="0">1/30</f>
        <v>3.3333333333333333E-2</v>
      </c>
      <c r="L39" s="932"/>
      <c r="M39" s="450">
        <f t="shared" ref="M39:M40" si="1">J39*K39</f>
        <v>9766.1882010911959</v>
      </c>
    </row>
    <row r="40" spans="1:13">
      <c r="A40" s="100" t="s">
        <v>1941</v>
      </c>
      <c r="B40" s="928" t="s">
        <v>1942</v>
      </c>
      <c r="C40" s="928"/>
      <c r="D40" s="928"/>
      <c r="E40" s="928"/>
      <c r="F40" s="928"/>
      <c r="G40" s="928"/>
      <c r="H40" s="928"/>
      <c r="I40" s="237"/>
      <c r="J40" s="446">
        <f>IFERROR(VLOOKUP(A40,[1]EQUIPOS!$C$6:$G$151,5,0),0)</f>
        <v>193330.05197506701</v>
      </c>
      <c r="K40" s="932">
        <f t="shared" si="0"/>
        <v>3.3333333333333333E-2</v>
      </c>
      <c r="L40" s="932"/>
      <c r="M40" s="450">
        <f t="shared" si="1"/>
        <v>6444.3350658355666</v>
      </c>
    </row>
    <row r="41" spans="1:13">
      <c r="A41" s="100"/>
      <c r="B41" s="928"/>
      <c r="C41" s="928"/>
      <c r="D41" s="928"/>
      <c r="E41" s="928"/>
      <c r="F41" s="928"/>
      <c r="G41" s="928"/>
      <c r="H41" s="928"/>
      <c r="I41" s="237"/>
      <c r="J41" s="446"/>
      <c r="K41" s="929"/>
      <c r="L41" s="929"/>
      <c r="M41" s="450"/>
    </row>
    <row r="42" spans="1:13" hidden="1">
      <c r="A42" s="100"/>
      <c r="B42" s="928"/>
      <c r="C42" s="928"/>
      <c r="D42" s="928"/>
      <c r="E42" s="928"/>
      <c r="F42" s="928"/>
      <c r="G42" s="928"/>
      <c r="H42" s="928"/>
      <c r="I42" s="237"/>
      <c r="J42" s="446"/>
      <c r="K42" s="929"/>
      <c r="L42" s="929"/>
      <c r="M42" s="450"/>
    </row>
    <row r="43" spans="1:13" hidden="1">
      <c r="A43" s="100"/>
      <c r="B43" s="928"/>
      <c r="C43" s="928"/>
      <c r="D43" s="928"/>
      <c r="E43" s="928"/>
      <c r="F43" s="928"/>
      <c r="G43" s="928"/>
      <c r="H43" s="928"/>
      <c r="I43" s="237"/>
      <c r="J43" s="446"/>
      <c r="K43" s="929"/>
      <c r="L43" s="929"/>
      <c r="M43" s="450"/>
    </row>
    <row r="44" spans="1:13" hidden="1">
      <c r="A44" s="100"/>
      <c r="B44" s="928"/>
      <c r="C44" s="928"/>
      <c r="D44" s="928"/>
      <c r="E44" s="928"/>
      <c r="F44" s="928"/>
      <c r="G44" s="928"/>
      <c r="H44" s="928"/>
      <c r="I44" s="237"/>
      <c r="J44" s="446"/>
      <c r="K44" s="929"/>
      <c r="L44" s="929"/>
      <c r="M44" s="450"/>
    </row>
    <row r="45" spans="1:13" hidden="1">
      <c r="A45" s="100"/>
      <c r="B45" s="928"/>
      <c r="C45" s="928"/>
      <c r="D45" s="928"/>
      <c r="E45" s="928"/>
      <c r="F45" s="928"/>
      <c r="G45" s="928"/>
      <c r="H45" s="928"/>
      <c r="I45" s="237"/>
      <c r="J45" s="446"/>
      <c r="K45" s="929"/>
      <c r="L45" s="929"/>
      <c r="M45" s="450"/>
    </row>
    <row r="46" spans="1:13" hidden="1">
      <c r="A46" s="100"/>
      <c r="B46" s="928"/>
      <c r="C46" s="928"/>
      <c r="D46" s="928"/>
      <c r="E46" s="928"/>
      <c r="F46" s="928"/>
      <c r="G46" s="928"/>
      <c r="H46" s="928"/>
      <c r="I46" s="237"/>
      <c r="J46" s="446"/>
      <c r="K46" s="929"/>
      <c r="L46" s="929"/>
      <c r="M46" s="450"/>
    </row>
    <row r="47" spans="1:13" hidden="1">
      <c r="A47" s="100"/>
      <c r="B47" s="928"/>
      <c r="C47" s="928"/>
      <c r="D47" s="928"/>
      <c r="E47" s="928"/>
      <c r="F47" s="928"/>
      <c r="G47" s="928"/>
      <c r="H47" s="928"/>
      <c r="I47" s="237"/>
      <c r="J47" s="446"/>
      <c r="K47" s="929"/>
      <c r="L47" s="929"/>
      <c r="M47" s="450"/>
    </row>
    <row r="48" spans="1:13" hidden="1">
      <c r="A48" s="100"/>
      <c r="B48" s="928"/>
      <c r="C48" s="928"/>
      <c r="D48" s="928"/>
      <c r="E48" s="928"/>
      <c r="F48" s="928"/>
      <c r="G48" s="928"/>
      <c r="H48" s="928"/>
      <c r="I48" s="237"/>
      <c r="J48" s="446"/>
      <c r="K48" s="929"/>
      <c r="L48" s="929"/>
      <c r="M48" s="450"/>
    </row>
    <row r="49" spans="1:13" hidden="1">
      <c r="A49" s="102"/>
      <c r="B49" s="928"/>
      <c r="C49" s="928"/>
      <c r="D49" s="928"/>
      <c r="E49" s="928"/>
      <c r="F49" s="928"/>
      <c r="G49" s="928"/>
      <c r="H49" s="928"/>
      <c r="I49" s="237"/>
      <c r="J49" s="446"/>
      <c r="K49" s="929"/>
      <c r="L49" s="929"/>
      <c r="M49" s="450"/>
    </row>
    <row r="50" spans="1:13" hidden="1">
      <c r="A50" s="102"/>
      <c r="B50" s="928"/>
      <c r="C50" s="928"/>
      <c r="D50" s="928"/>
      <c r="E50" s="928"/>
      <c r="F50" s="928"/>
      <c r="G50" s="928"/>
      <c r="H50" s="928"/>
      <c r="I50" s="237"/>
      <c r="J50" s="446"/>
      <c r="K50" s="929"/>
      <c r="L50" s="929"/>
      <c r="M50" s="450"/>
    </row>
    <row r="51" spans="1:13">
      <c r="A51" s="103"/>
      <c r="B51" s="928"/>
      <c r="C51" s="928"/>
      <c r="D51" s="928"/>
      <c r="E51" s="928"/>
      <c r="F51" s="928"/>
      <c r="G51" s="928"/>
      <c r="H51" s="928"/>
      <c r="I51" s="237"/>
      <c r="J51" s="446"/>
      <c r="K51" s="929"/>
      <c r="L51" s="929"/>
      <c r="M51" s="450"/>
    </row>
    <row r="52" spans="1:13" ht="15.75" thickBot="1">
      <c r="A52" s="104"/>
      <c r="B52" s="930" t="s">
        <v>2319</v>
      </c>
      <c r="C52" s="930"/>
      <c r="D52" s="930"/>
      <c r="E52" s="930"/>
      <c r="F52" s="930"/>
      <c r="G52" s="930"/>
      <c r="H52" s="930"/>
      <c r="I52" s="105"/>
      <c r="J52" s="443"/>
      <c r="K52" s="931">
        <v>0.01</v>
      </c>
      <c r="L52" s="931"/>
      <c r="M52" s="451">
        <f>K52*M98</f>
        <v>5.9611111111111112</v>
      </c>
    </row>
    <row r="53" spans="1:13" ht="15.75" thickBot="1">
      <c r="A53" s="911" t="s">
        <v>2320</v>
      </c>
      <c r="B53" s="912"/>
      <c r="C53" s="912"/>
      <c r="D53" s="912"/>
      <c r="E53" s="912"/>
      <c r="F53" s="912"/>
      <c r="G53" s="912"/>
      <c r="H53" s="912"/>
      <c r="I53" s="912"/>
      <c r="J53" s="912"/>
      <c r="K53" s="912"/>
      <c r="L53" s="913"/>
      <c r="M53" s="114">
        <f>SUM(M38:M52)</f>
        <v>20292.450153528902</v>
      </c>
    </row>
    <row r="54" spans="1:13">
      <c r="A54" s="115"/>
      <c r="B54" s="85"/>
      <c r="C54" s="85"/>
      <c r="D54" s="85"/>
      <c r="E54" s="85"/>
      <c r="F54" s="85"/>
      <c r="G54" s="85"/>
      <c r="H54" s="85"/>
      <c r="I54" s="85"/>
      <c r="J54" s="85"/>
      <c r="K54" s="85"/>
      <c r="L54" s="85"/>
      <c r="M54" s="86"/>
    </row>
    <row r="55" spans="1:13">
      <c r="A55" s="917" t="s">
        <v>2321</v>
      </c>
      <c r="B55" s="918"/>
      <c r="C55" s="918"/>
      <c r="D55" s="918"/>
      <c r="E55" s="918"/>
      <c r="F55" s="918"/>
      <c r="G55" s="918"/>
      <c r="H55" s="918"/>
      <c r="I55" s="918"/>
      <c r="J55" s="918"/>
      <c r="K55" s="918"/>
      <c r="L55" s="918"/>
      <c r="M55" s="919"/>
    </row>
    <row r="56" spans="1:13" ht="15.75" thickBot="1">
      <c r="A56" s="118"/>
      <c r="B56" s="119"/>
      <c r="C56" s="119"/>
      <c r="D56" s="119"/>
      <c r="E56" s="119"/>
      <c r="F56" s="119"/>
      <c r="G56" s="119"/>
      <c r="H56" s="119"/>
      <c r="I56" s="119"/>
      <c r="J56" s="119"/>
      <c r="K56" s="119"/>
      <c r="L56" s="119"/>
      <c r="M56" s="120"/>
    </row>
    <row r="57" spans="1:13">
      <c r="A57" s="528" t="s">
        <v>2277</v>
      </c>
      <c r="B57" s="902" t="s">
        <v>2311</v>
      </c>
      <c r="C57" s="902"/>
      <c r="D57" s="902"/>
      <c r="E57" s="902"/>
      <c r="F57" s="902"/>
      <c r="G57" s="902"/>
      <c r="H57" s="902"/>
      <c r="I57" s="529" t="s">
        <v>327</v>
      </c>
      <c r="J57" s="529" t="s">
        <v>2313</v>
      </c>
      <c r="K57" s="902" t="s">
        <v>2322</v>
      </c>
      <c r="L57" s="902"/>
      <c r="M57" s="530" t="s">
        <v>2318</v>
      </c>
    </row>
    <row r="58" spans="1:13">
      <c r="A58" s="102" t="s">
        <v>873</v>
      </c>
      <c r="B58" s="923" t="s">
        <v>875</v>
      </c>
      <c r="C58" s="923"/>
      <c r="D58" s="923"/>
      <c r="E58" s="923"/>
      <c r="F58" s="923"/>
      <c r="G58" s="923"/>
      <c r="H58" s="923"/>
      <c r="I58" s="101" t="s">
        <v>874</v>
      </c>
      <c r="J58" s="335">
        <v>22</v>
      </c>
      <c r="K58" s="926">
        <f>VLOOKUP(A58,[1]MATERIALES!$C$6:$F$373,4,0)</f>
        <v>193.3710546815872</v>
      </c>
      <c r="L58" s="927"/>
      <c r="M58" s="112">
        <f>J58*K58</f>
        <v>4254.1632029949187</v>
      </c>
    </row>
    <row r="59" spans="1:13">
      <c r="A59" s="98" t="s">
        <v>1248</v>
      </c>
      <c r="B59" s="886" t="s">
        <v>1249</v>
      </c>
      <c r="C59" s="887"/>
      <c r="D59" s="887"/>
      <c r="E59" s="887"/>
      <c r="F59" s="887"/>
      <c r="G59" s="887"/>
      <c r="H59" s="888"/>
      <c r="I59" s="99" t="s">
        <v>829</v>
      </c>
      <c r="J59" s="342">
        <v>1.3</v>
      </c>
      <c r="K59" s="926">
        <v>60000</v>
      </c>
      <c r="L59" s="927"/>
      <c r="M59" s="112">
        <f>J59*K59</f>
        <v>78000</v>
      </c>
    </row>
    <row r="60" spans="1:13">
      <c r="A60" s="102"/>
      <c r="B60" s="923"/>
      <c r="C60" s="923"/>
      <c r="D60" s="923"/>
      <c r="E60" s="923"/>
      <c r="F60" s="923"/>
      <c r="G60" s="923"/>
      <c r="H60" s="923"/>
      <c r="I60" s="101"/>
      <c r="J60" s="335"/>
      <c r="K60" s="926"/>
      <c r="L60" s="927"/>
      <c r="M60" s="112">
        <f t="shared" ref="M60:M72" si="2">J60*K60</f>
        <v>0</v>
      </c>
    </row>
    <row r="61" spans="1:13">
      <c r="A61" s="102"/>
      <c r="B61" s="923"/>
      <c r="C61" s="923"/>
      <c r="D61" s="923"/>
      <c r="E61" s="923"/>
      <c r="F61" s="923"/>
      <c r="G61" s="923"/>
      <c r="H61" s="923"/>
      <c r="I61" s="101"/>
      <c r="J61" s="335"/>
      <c r="K61" s="926"/>
      <c r="L61" s="927"/>
      <c r="M61" s="112">
        <f t="shared" si="2"/>
        <v>0</v>
      </c>
    </row>
    <row r="62" spans="1:13" hidden="1">
      <c r="A62" s="102"/>
      <c r="B62" s="923"/>
      <c r="C62" s="923"/>
      <c r="D62" s="923"/>
      <c r="E62" s="923"/>
      <c r="F62" s="923"/>
      <c r="G62" s="923"/>
      <c r="H62" s="923"/>
      <c r="I62" s="101"/>
      <c r="J62" s="335"/>
      <c r="K62" s="926"/>
      <c r="L62" s="927"/>
      <c r="M62" s="112">
        <f t="shared" si="2"/>
        <v>0</v>
      </c>
    </row>
    <row r="63" spans="1:13" hidden="1">
      <c r="A63" s="102"/>
      <c r="B63" s="923"/>
      <c r="C63" s="923"/>
      <c r="D63" s="923"/>
      <c r="E63" s="923"/>
      <c r="F63" s="923"/>
      <c r="G63" s="923"/>
      <c r="H63" s="923"/>
      <c r="I63" s="101"/>
      <c r="J63" s="335"/>
      <c r="K63" s="926"/>
      <c r="L63" s="927"/>
      <c r="M63" s="112">
        <f t="shared" si="2"/>
        <v>0</v>
      </c>
    </row>
    <row r="64" spans="1:13" hidden="1">
      <c r="A64" s="102"/>
      <c r="B64" s="923"/>
      <c r="C64" s="923"/>
      <c r="D64" s="923"/>
      <c r="E64" s="923"/>
      <c r="F64" s="923"/>
      <c r="G64" s="923"/>
      <c r="H64" s="923"/>
      <c r="I64" s="101"/>
      <c r="J64" s="335"/>
      <c r="K64" s="926"/>
      <c r="L64" s="927"/>
      <c r="M64" s="112">
        <f t="shared" si="2"/>
        <v>0</v>
      </c>
    </row>
    <row r="65" spans="1:13" hidden="1">
      <c r="A65" s="102"/>
      <c r="B65" s="923"/>
      <c r="C65" s="923"/>
      <c r="D65" s="923"/>
      <c r="E65" s="923"/>
      <c r="F65" s="923"/>
      <c r="G65" s="923"/>
      <c r="H65" s="923"/>
      <c r="I65" s="101"/>
      <c r="J65" s="335"/>
      <c r="K65" s="926"/>
      <c r="L65" s="927"/>
      <c r="M65" s="112">
        <f t="shared" si="2"/>
        <v>0</v>
      </c>
    </row>
    <row r="66" spans="1:13" hidden="1">
      <c r="A66" s="102"/>
      <c r="B66" s="923"/>
      <c r="C66" s="923"/>
      <c r="D66" s="923"/>
      <c r="E66" s="923"/>
      <c r="F66" s="923"/>
      <c r="G66" s="923"/>
      <c r="H66" s="923"/>
      <c r="I66" s="101"/>
      <c r="J66" s="335"/>
      <c r="K66" s="926"/>
      <c r="L66" s="927"/>
      <c r="M66" s="112">
        <f t="shared" si="2"/>
        <v>0</v>
      </c>
    </row>
    <row r="67" spans="1:13" hidden="1">
      <c r="A67" s="102"/>
      <c r="B67" s="923"/>
      <c r="C67" s="923"/>
      <c r="D67" s="923"/>
      <c r="E67" s="923"/>
      <c r="F67" s="923"/>
      <c r="G67" s="923"/>
      <c r="H67" s="923"/>
      <c r="I67" s="101"/>
      <c r="J67" s="335"/>
      <c r="K67" s="926"/>
      <c r="L67" s="927"/>
      <c r="M67" s="112">
        <f t="shared" si="2"/>
        <v>0</v>
      </c>
    </row>
    <row r="68" spans="1:13" hidden="1">
      <c r="A68" s="102"/>
      <c r="B68" s="923"/>
      <c r="C68" s="923"/>
      <c r="D68" s="923"/>
      <c r="E68" s="923"/>
      <c r="F68" s="923"/>
      <c r="G68" s="923"/>
      <c r="H68" s="923"/>
      <c r="I68" s="101"/>
      <c r="J68" s="335"/>
      <c r="K68" s="926"/>
      <c r="L68" s="927"/>
      <c r="M68" s="112">
        <f t="shared" si="2"/>
        <v>0</v>
      </c>
    </row>
    <row r="69" spans="1:13" hidden="1">
      <c r="A69" s="102"/>
      <c r="B69" s="923"/>
      <c r="C69" s="923"/>
      <c r="D69" s="923"/>
      <c r="E69" s="923"/>
      <c r="F69" s="923"/>
      <c r="G69" s="923"/>
      <c r="H69" s="923"/>
      <c r="I69" s="101"/>
      <c r="J69" s="335"/>
      <c r="K69" s="924"/>
      <c r="L69" s="925"/>
      <c r="M69" s="112">
        <f t="shared" si="2"/>
        <v>0</v>
      </c>
    </row>
    <row r="70" spans="1:13" hidden="1">
      <c r="A70" s="102"/>
      <c r="B70" s="923"/>
      <c r="C70" s="923"/>
      <c r="D70" s="923"/>
      <c r="E70" s="923"/>
      <c r="F70" s="923"/>
      <c r="G70" s="923"/>
      <c r="H70" s="923"/>
      <c r="I70" s="101"/>
      <c r="J70" s="335"/>
      <c r="K70" s="924"/>
      <c r="L70" s="925"/>
      <c r="M70" s="112">
        <f t="shared" si="2"/>
        <v>0</v>
      </c>
    </row>
    <row r="71" spans="1:13" hidden="1">
      <c r="A71" s="102"/>
      <c r="B71" s="923"/>
      <c r="C71" s="923"/>
      <c r="D71" s="923"/>
      <c r="E71" s="923"/>
      <c r="F71" s="923"/>
      <c r="G71" s="923"/>
      <c r="H71" s="923"/>
      <c r="I71" s="101"/>
      <c r="J71" s="335"/>
      <c r="K71" s="924"/>
      <c r="L71" s="925"/>
      <c r="M71" s="112">
        <f t="shared" si="2"/>
        <v>0</v>
      </c>
    </row>
    <row r="72" spans="1:13" ht="15.75" thickBot="1">
      <c r="A72" s="124"/>
      <c r="B72" s="914"/>
      <c r="C72" s="914"/>
      <c r="D72" s="914"/>
      <c r="E72" s="914"/>
      <c r="F72" s="914"/>
      <c r="G72" s="914"/>
      <c r="H72" s="914"/>
      <c r="I72" s="105"/>
      <c r="J72" s="125"/>
      <c r="K72" s="915"/>
      <c r="L72" s="916"/>
      <c r="M72" s="311">
        <f t="shared" si="2"/>
        <v>0</v>
      </c>
    </row>
    <row r="73" spans="1:13" ht="15.75" thickBot="1">
      <c r="A73" s="911" t="s">
        <v>2320</v>
      </c>
      <c r="B73" s="912"/>
      <c r="C73" s="912"/>
      <c r="D73" s="912"/>
      <c r="E73" s="912"/>
      <c r="F73" s="912"/>
      <c r="G73" s="912"/>
      <c r="H73" s="912"/>
      <c r="I73" s="912"/>
      <c r="J73" s="912"/>
      <c r="K73" s="912"/>
      <c r="L73" s="913"/>
      <c r="M73" s="180">
        <f>SUM(M58:M72)</f>
        <v>82254.163202994925</v>
      </c>
    </row>
    <row r="74" spans="1:13">
      <c r="A74" s="84"/>
      <c r="B74" s="85"/>
      <c r="C74" s="85"/>
      <c r="D74" s="85"/>
      <c r="E74" s="85"/>
      <c r="F74" s="85"/>
      <c r="G74" s="85"/>
      <c r="H74" s="85"/>
      <c r="I74" s="85"/>
      <c r="J74" s="85"/>
      <c r="K74" s="85"/>
      <c r="L74" s="85"/>
      <c r="M74" s="86"/>
    </row>
    <row r="75" spans="1:13">
      <c r="A75" s="917" t="s">
        <v>2323</v>
      </c>
      <c r="B75" s="918"/>
      <c r="C75" s="918"/>
      <c r="D75" s="918"/>
      <c r="E75" s="918"/>
      <c r="F75" s="918"/>
      <c r="G75" s="918"/>
      <c r="H75" s="918"/>
      <c r="I75" s="918"/>
      <c r="J75" s="918"/>
      <c r="K75" s="918"/>
      <c r="L75" s="918"/>
      <c r="M75" s="919"/>
    </row>
    <row r="76" spans="1:13" ht="15.75" thickBot="1">
      <c r="A76" s="354"/>
      <c r="B76" s="355"/>
      <c r="C76" s="355"/>
      <c r="D76" s="355"/>
      <c r="E76" s="355"/>
      <c r="F76" s="355"/>
      <c r="G76" s="355"/>
      <c r="H76" s="355"/>
      <c r="I76" s="355"/>
      <c r="J76" s="355"/>
      <c r="K76" s="355"/>
      <c r="L76" s="355"/>
      <c r="M76" s="356"/>
    </row>
    <row r="77" spans="1:13" ht="30">
      <c r="A77" s="528" t="s">
        <v>2277</v>
      </c>
      <c r="B77" s="902" t="s">
        <v>2311</v>
      </c>
      <c r="C77" s="902"/>
      <c r="D77" s="902"/>
      <c r="E77" s="902"/>
      <c r="F77" s="902"/>
      <c r="G77" s="902"/>
      <c r="H77" s="529" t="s">
        <v>327</v>
      </c>
      <c r="I77" s="529" t="s">
        <v>2324</v>
      </c>
      <c r="J77" s="529" t="s">
        <v>2325</v>
      </c>
      <c r="K77" s="529" t="s">
        <v>2326</v>
      </c>
      <c r="L77" s="529" t="s">
        <v>2327</v>
      </c>
      <c r="M77" s="530" t="s">
        <v>2318</v>
      </c>
    </row>
    <row r="78" spans="1:13">
      <c r="A78" s="130" t="s">
        <v>2005</v>
      </c>
      <c r="B78" s="920" t="s">
        <v>2006</v>
      </c>
      <c r="C78" s="921"/>
      <c r="D78" s="921"/>
      <c r="E78" s="921"/>
      <c r="F78" s="921"/>
      <c r="G78" s="922"/>
      <c r="H78" s="131" t="s">
        <v>1978</v>
      </c>
      <c r="I78" s="132">
        <f>J59</f>
        <v>1.3</v>
      </c>
      <c r="J78" s="132">
        <v>75</v>
      </c>
      <c r="K78" s="132">
        <f>I78*J78</f>
        <v>97.5</v>
      </c>
      <c r="L78" s="133">
        <v>1012</v>
      </c>
      <c r="M78" s="151">
        <f>K78*L78</f>
        <v>98670</v>
      </c>
    </row>
    <row r="79" spans="1:13">
      <c r="A79" s="134"/>
      <c r="B79" s="905"/>
      <c r="C79" s="906"/>
      <c r="D79" s="906"/>
      <c r="E79" s="906"/>
      <c r="F79" s="906"/>
      <c r="G79" s="907"/>
      <c r="H79" s="135"/>
      <c r="I79" s="136"/>
      <c r="J79" s="136"/>
      <c r="K79" s="136"/>
      <c r="L79" s="137"/>
      <c r="M79" s="151">
        <f>K79*L79</f>
        <v>0</v>
      </c>
    </row>
    <row r="80" spans="1:13">
      <c r="A80" s="134"/>
      <c r="B80" s="905"/>
      <c r="C80" s="906"/>
      <c r="D80" s="906"/>
      <c r="E80" s="906"/>
      <c r="F80" s="906"/>
      <c r="G80" s="907"/>
      <c r="H80" s="135"/>
      <c r="I80" s="136"/>
      <c r="J80" s="136"/>
      <c r="K80" s="136"/>
      <c r="L80" s="137"/>
      <c r="M80" s="151">
        <f>K80*L80</f>
        <v>0</v>
      </c>
    </row>
    <row r="81" spans="1:13">
      <c r="A81" s="134"/>
      <c r="B81" s="905"/>
      <c r="C81" s="906"/>
      <c r="D81" s="906"/>
      <c r="E81" s="906"/>
      <c r="F81" s="906"/>
      <c r="G81" s="907"/>
      <c r="H81" s="135"/>
      <c r="I81" s="136"/>
      <c r="J81" s="136"/>
      <c r="K81" s="136"/>
      <c r="L81" s="137"/>
      <c r="M81" s="151">
        <f>K81*L81</f>
        <v>0</v>
      </c>
    </row>
    <row r="82" spans="1:13" ht="15.75" thickBot="1">
      <c r="A82" s="104"/>
      <c r="B82" s="908"/>
      <c r="C82" s="909"/>
      <c r="D82" s="909"/>
      <c r="E82" s="909"/>
      <c r="F82" s="909"/>
      <c r="G82" s="910"/>
      <c r="H82" s="139"/>
      <c r="I82" s="331"/>
      <c r="J82" s="331"/>
      <c r="K82" s="331"/>
      <c r="L82" s="140"/>
      <c r="M82" s="313">
        <f>K82*L82</f>
        <v>0</v>
      </c>
    </row>
    <row r="83" spans="1:13" ht="15.75" thickBot="1">
      <c r="A83" s="911" t="s">
        <v>2320</v>
      </c>
      <c r="B83" s="912"/>
      <c r="C83" s="912"/>
      <c r="D83" s="912"/>
      <c r="E83" s="912"/>
      <c r="F83" s="912"/>
      <c r="G83" s="912"/>
      <c r="H83" s="912"/>
      <c r="I83" s="912"/>
      <c r="J83" s="912"/>
      <c r="K83" s="912"/>
      <c r="L83" s="913"/>
      <c r="M83" s="180">
        <f>SUM(M78:M82)</f>
        <v>98670</v>
      </c>
    </row>
    <row r="84" spans="1:13">
      <c r="A84" s="84"/>
      <c r="B84" s="85"/>
      <c r="C84" s="85"/>
      <c r="D84" s="85"/>
      <c r="E84" s="85"/>
      <c r="F84" s="85"/>
      <c r="G84" s="85"/>
      <c r="H84" s="85"/>
      <c r="I84" s="85"/>
      <c r="J84" s="85"/>
      <c r="K84" s="85"/>
      <c r="L84" s="85"/>
      <c r="M84" s="86"/>
    </row>
    <row r="85" spans="1:13">
      <c r="A85" s="873" t="s">
        <v>2328</v>
      </c>
      <c r="B85" s="874"/>
      <c r="C85" s="874"/>
      <c r="D85" s="874"/>
      <c r="E85" s="874"/>
      <c r="F85" s="874"/>
      <c r="G85" s="874"/>
      <c r="H85" s="874"/>
      <c r="I85" s="874"/>
      <c r="J85" s="874"/>
      <c r="K85" s="874"/>
      <c r="L85" s="874"/>
      <c r="M85" s="875"/>
    </row>
    <row r="86" spans="1:13" ht="15.75" thickBot="1">
      <c r="A86" s="154"/>
      <c r="B86" s="155"/>
      <c r="C86" s="155"/>
      <c r="D86" s="155"/>
      <c r="E86" s="155"/>
      <c r="F86" s="155"/>
      <c r="G86" s="155"/>
      <c r="H86" s="155"/>
      <c r="I86" s="155"/>
      <c r="J86" s="155"/>
      <c r="K86" s="155"/>
      <c r="L86" s="155"/>
      <c r="M86" s="156"/>
    </row>
    <row r="87" spans="1:13" ht="45">
      <c r="A87" s="528" t="s">
        <v>2277</v>
      </c>
      <c r="B87" s="902" t="s">
        <v>2311</v>
      </c>
      <c r="C87" s="902"/>
      <c r="D87" s="902"/>
      <c r="E87" s="902"/>
      <c r="F87" s="902"/>
      <c r="G87" s="902"/>
      <c r="H87" s="529" t="s">
        <v>2329</v>
      </c>
      <c r="I87" s="529" t="s">
        <v>2330</v>
      </c>
      <c r="J87" s="529" t="s">
        <v>2331</v>
      </c>
      <c r="K87" s="902" t="s">
        <v>2317</v>
      </c>
      <c r="L87" s="902"/>
      <c r="M87" s="530" t="s">
        <v>2318</v>
      </c>
    </row>
    <row r="88" spans="1:13">
      <c r="A88" s="138" t="s">
        <v>2071</v>
      </c>
      <c r="B88" s="886" t="s">
        <v>2072</v>
      </c>
      <c r="C88" s="887"/>
      <c r="D88" s="887"/>
      <c r="E88" s="887"/>
      <c r="F88" s="887"/>
      <c r="G88" s="888"/>
      <c r="H88" s="137">
        <f>J88/I88*100</f>
        <v>77333.333333333328</v>
      </c>
      <c r="I88" s="162">
        <v>185</v>
      </c>
      <c r="J88" s="172">
        <f>VLOOKUP(A88,'[1]MANO DE OBRA'!$C$15:$F$79,4,0)</f>
        <v>143066.66666666666</v>
      </c>
      <c r="K88" s="903">
        <f>30*8</f>
        <v>240</v>
      </c>
      <c r="L88" s="904"/>
      <c r="M88" s="175">
        <f>J88/K88</f>
        <v>596.11111111111109</v>
      </c>
    </row>
    <row r="89" spans="1:13">
      <c r="A89" s="138"/>
      <c r="B89" s="886"/>
      <c r="C89" s="887"/>
      <c r="D89" s="887"/>
      <c r="E89" s="887"/>
      <c r="F89" s="887"/>
      <c r="G89" s="888"/>
      <c r="H89" s="137"/>
      <c r="I89" s="162"/>
      <c r="J89" s="172"/>
      <c r="K89" s="903"/>
      <c r="L89" s="904"/>
      <c r="M89" s="175"/>
    </row>
    <row r="90" spans="1:13" hidden="1">
      <c r="A90" s="138"/>
      <c r="B90" s="886"/>
      <c r="C90" s="887"/>
      <c r="D90" s="887"/>
      <c r="E90" s="887"/>
      <c r="F90" s="887"/>
      <c r="G90" s="888"/>
      <c r="H90" s="137"/>
      <c r="I90" s="162"/>
      <c r="J90" s="172"/>
      <c r="K90" s="889"/>
      <c r="L90" s="890"/>
      <c r="M90" s="176"/>
    </row>
    <row r="91" spans="1:13" hidden="1">
      <c r="A91" s="138"/>
      <c r="B91" s="886"/>
      <c r="C91" s="887"/>
      <c r="D91" s="887"/>
      <c r="E91" s="887"/>
      <c r="F91" s="887"/>
      <c r="G91" s="888"/>
      <c r="H91" s="137"/>
      <c r="I91" s="162"/>
      <c r="J91" s="172"/>
      <c r="K91" s="889"/>
      <c r="L91" s="890"/>
      <c r="M91" s="176"/>
    </row>
    <row r="92" spans="1:13" hidden="1">
      <c r="A92" s="138"/>
      <c r="B92" s="886"/>
      <c r="C92" s="887"/>
      <c r="D92" s="887"/>
      <c r="E92" s="887"/>
      <c r="F92" s="887"/>
      <c r="G92" s="888"/>
      <c r="H92" s="137"/>
      <c r="I92" s="162"/>
      <c r="J92" s="172"/>
      <c r="K92" s="889"/>
      <c r="L92" s="890"/>
      <c r="M92" s="176"/>
    </row>
    <row r="93" spans="1:13" hidden="1">
      <c r="A93" s="138"/>
      <c r="B93" s="886"/>
      <c r="C93" s="887"/>
      <c r="D93" s="887"/>
      <c r="E93" s="887"/>
      <c r="F93" s="887"/>
      <c r="G93" s="888"/>
      <c r="H93" s="137"/>
      <c r="I93" s="162"/>
      <c r="J93" s="172"/>
      <c r="K93" s="889"/>
      <c r="L93" s="890"/>
      <c r="M93" s="176"/>
    </row>
    <row r="94" spans="1:13" hidden="1">
      <c r="A94" s="138"/>
      <c r="B94" s="886"/>
      <c r="C94" s="887"/>
      <c r="D94" s="887"/>
      <c r="E94" s="887"/>
      <c r="F94" s="887"/>
      <c r="G94" s="888"/>
      <c r="H94" s="137"/>
      <c r="I94" s="162"/>
      <c r="J94" s="163"/>
      <c r="K94" s="889"/>
      <c r="L94" s="890"/>
      <c r="M94" s="176"/>
    </row>
    <row r="95" spans="1:13" hidden="1">
      <c r="A95" s="138"/>
      <c r="B95" s="886"/>
      <c r="C95" s="887"/>
      <c r="D95" s="887"/>
      <c r="E95" s="887"/>
      <c r="F95" s="887"/>
      <c r="G95" s="888"/>
      <c r="H95" s="137"/>
      <c r="I95" s="162"/>
      <c r="J95" s="163"/>
      <c r="K95" s="889"/>
      <c r="L95" s="890"/>
      <c r="M95" s="176"/>
    </row>
    <row r="96" spans="1:13">
      <c r="A96" s="138"/>
      <c r="B96" s="886"/>
      <c r="C96" s="887"/>
      <c r="D96" s="887"/>
      <c r="E96" s="887"/>
      <c r="F96" s="887"/>
      <c r="G96" s="888"/>
      <c r="H96" s="137"/>
      <c r="I96" s="162"/>
      <c r="J96" s="163"/>
      <c r="K96" s="889"/>
      <c r="L96" s="890"/>
      <c r="M96" s="176"/>
    </row>
    <row r="97" spans="1:13" ht="15.75" thickBot="1">
      <c r="A97" s="164"/>
      <c r="B97" s="891"/>
      <c r="C97" s="892"/>
      <c r="D97" s="892"/>
      <c r="E97" s="892"/>
      <c r="F97" s="892"/>
      <c r="G97" s="893"/>
      <c r="H97" s="165"/>
      <c r="I97" s="166"/>
      <c r="J97" s="165"/>
      <c r="K97" s="894"/>
      <c r="L97" s="895"/>
      <c r="M97" s="178"/>
    </row>
    <row r="98" spans="1:13" ht="15.75" thickBot="1">
      <c r="A98" s="896" t="s">
        <v>2320</v>
      </c>
      <c r="B98" s="897"/>
      <c r="C98" s="897"/>
      <c r="D98" s="897"/>
      <c r="E98" s="897"/>
      <c r="F98" s="897"/>
      <c r="G98" s="897"/>
      <c r="H98" s="897"/>
      <c r="I98" s="897"/>
      <c r="J98" s="897"/>
      <c r="K98" s="897"/>
      <c r="L98" s="898"/>
      <c r="M98" s="179">
        <f>SUM(M88:M97)</f>
        <v>596.11111111111109</v>
      </c>
    </row>
    <row r="99" spans="1:13" ht="15.75" thickBot="1">
      <c r="A99" s="84"/>
      <c r="B99" s="85"/>
      <c r="C99" s="85"/>
      <c r="D99" s="85"/>
      <c r="E99" s="85"/>
      <c r="F99" s="85"/>
      <c r="G99" s="85"/>
      <c r="H99" s="85"/>
      <c r="I99" s="85"/>
      <c r="J99" s="85"/>
      <c r="K99" s="85"/>
      <c r="L99" s="85"/>
      <c r="M99" s="86"/>
    </row>
    <row r="100" spans="1:13" ht="15.75" thickBot="1">
      <c r="A100" s="899" t="s">
        <v>2332</v>
      </c>
      <c r="B100" s="900"/>
      <c r="C100" s="900"/>
      <c r="D100" s="900"/>
      <c r="E100" s="900"/>
      <c r="F100" s="900"/>
      <c r="G100" s="900"/>
      <c r="H100" s="900"/>
      <c r="I100" s="900"/>
      <c r="J100" s="900"/>
      <c r="K100" s="900"/>
      <c r="L100" s="901"/>
      <c r="M100" s="179">
        <f>+M98+M83+M73+M53</f>
        <v>201812.72446763492</v>
      </c>
    </row>
    <row r="101" spans="1:13">
      <c r="A101" s="84"/>
      <c r="B101" s="85"/>
      <c r="C101" s="85"/>
      <c r="D101" s="85"/>
      <c r="E101" s="85"/>
      <c r="F101" s="85"/>
      <c r="G101" s="85"/>
      <c r="H101" s="85"/>
      <c r="I101" s="85"/>
      <c r="J101" s="85"/>
      <c r="K101" s="85"/>
      <c r="L101" s="85"/>
      <c r="M101" s="86"/>
    </row>
    <row r="102" spans="1:13">
      <c r="A102" s="873" t="s">
        <v>2333</v>
      </c>
      <c r="B102" s="874"/>
      <c r="C102" s="874"/>
      <c r="D102" s="874"/>
      <c r="E102" s="874"/>
      <c r="F102" s="874"/>
      <c r="G102" s="874"/>
      <c r="H102" s="874"/>
      <c r="I102" s="874"/>
      <c r="J102" s="874"/>
      <c r="K102" s="874"/>
      <c r="L102" s="874"/>
      <c r="M102" s="875"/>
    </row>
    <row r="103" spans="1:13" ht="15.75" thickBot="1">
      <c r="A103" s="287"/>
      <c r="B103" s="153"/>
      <c r="C103" s="153"/>
      <c r="D103" s="153"/>
      <c r="E103" s="153"/>
      <c r="F103" s="153"/>
      <c r="G103" s="153"/>
      <c r="H103" s="153"/>
      <c r="I103" s="153"/>
      <c r="J103" s="153"/>
      <c r="K103" s="153"/>
      <c r="L103" s="153"/>
      <c r="M103" s="288"/>
    </row>
    <row r="104" spans="1:13">
      <c r="A104" s="876" t="s">
        <v>2311</v>
      </c>
      <c r="B104" s="877"/>
      <c r="C104" s="877"/>
      <c r="D104" s="877"/>
      <c r="E104" s="877"/>
      <c r="F104" s="877"/>
      <c r="G104" s="877"/>
      <c r="H104" s="531"/>
      <c r="I104" s="532"/>
      <c r="J104" s="529" t="s">
        <v>2334</v>
      </c>
      <c r="K104" s="878" t="s">
        <v>2335</v>
      </c>
      <c r="L104" s="879"/>
      <c r="M104" s="880"/>
    </row>
    <row r="105" spans="1:13">
      <c r="A105" s="881" t="s">
        <v>2336</v>
      </c>
      <c r="B105" s="882"/>
      <c r="C105" s="882"/>
      <c r="D105" s="882"/>
      <c r="E105" s="882"/>
      <c r="F105" s="882"/>
      <c r="G105" s="882"/>
      <c r="H105" s="292"/>
      <c r="I105" s="293"/>
      <c r="J105" s="533">
        <v>0.2</v>
      </c>
      <c r="K105" s="883">
        <f>J105*M100</f>
        <v>40362.544893526989</v>
      </c>
      <c r="L105" s="884"/>
      <c r="M105" s="885"/>
    </row>
    <row r="106" spans="1:13">
      <c r="A106" s="294" t="s">
        <v>2337</v>
      </c>
      <c r="B106" s="295"/>
      <c r="C106" s="295"/>
      <c r="D106" s="295"/>
      <c r="E106" s="295"/>
      <c r="F106" s="295"/>
      <c r="G106" s="295"/>
      <c r="H106" s="292"/>
      <c r="I106" s="293"/>
      <c r="J106" s="533">
        <v>0.05</v>
      </c>
      <c r="K106" s="883">
        <f>J106*M100</f>
        <v>10090.636223381747</v>
      </c>
      <c r="L106" s="884"/>
      <c r="M106" s="885"/>
    </row>
    <row r="107" spans="1:13" ht="15.75" thickBot="1">
      <c r="A107" s="296" t="s">
        <v>2338</v>
      </c>
      <c r="B107" s="297"/>
      <c r="C107" s="297"/>
      <c r="D107" s="297"/>
      <c r="E107" s="297"/>
      <c r="F107" s="297"/>
      <c r="G107" s="297"/>
      <c r="H107" s="298"/>
      <c r="I107" s="299"/>
      <c r="J107" s="534">
        <v>0.05</v>
      </c>
      <c r="K107" s="858">
        <f>J107*M100</f>
        <v>10090.636223381747</v>
      </c>
      <c r="L107" s="859"/>
      <c r="M107" s="860"/>
    </row>
    <row r="108" spans="1:13" ht="15.75" thickBot="1">
      <c r="A108" s="861" t="s">
        <v>2320</v>
      </c>
      <c r="B108" s="862"/>
      <c r="C108" s="862"/>
      <c r="D108" s="862"/>
      <c r="E108" s="862"/>
      <c r="F108" s="862"/>
      <c r="G108" s="862"/>
      <c r="H108" s="862"/>
      <c r="I108" s="862"/>
      <c r="J108" s="862"/>
      <c r="K108" s="862"/>
      <c r="L108" s="863"/>
      <c r="M108" s="180">
        <f>K105+K106+K107</f>
        <v>60543.817340290487</v>
      </c>
    </row>
    <row r="109" spans="1:13" ht="15.75" thickBot="1">
      <c r="A109" s="84"/>
      <c r="B109" s="85"/>
      <c r="C109" s="85"/>
      <c r="D109" s="85"/>
      <c r="E109" s="85"/>
      <c r="F109" s="85"/>
      <c r="G109" s="85"/>
      <c r="H109" s="85"/>
      <c r="I109" s="85"/>
      <c r="J109" s="85"/>
      <c r="K109" s="85"/>
      <c r="L109" s="85"/>
      <c r="M109" s="86"/>
    </row>
    <row r="110" spans="1:13" ht="16.5" thickBot="1">
      <c r="A110" s="864" t="s">
        <v>2339</v>
      </c>
      <c r="B110" s="865"/>
      <c r="C110" s="865"/>
      <c r="D110" s="865"/>
      <c r="E110" s="865"/>
      <c r="F110" s="865"/>
      <c r="G110" s="865"/>
      <c r="H110" s="865"/>
      <c r="I110" s="865"/>
      <c r="J110" s="865"/>
      <c r="K110" s="865"/>
      <c r="L110" s="866"/>
      <c r="M110" s="184">
        <f>M100+M108</f>
        <v>262356.54180792539</v>
      </c>
    </row>
    <row r="111" spans="1:13">
      <c r="A111" s="64"/>
      <c r="B111" s="65"/>
      <c r="C111" s="65"/>
      <c r="D111" s="65"/>
      <c r="E111" s="65"/>
      <c r="F111" s="65"/>
      <c r="G111" s="65"/>
      <c r="H111" s="65"/>
      <c r="I111" s="65"/>
      <c r="J111" s="65"/>
      <c r="K111" s="65"/>
      <c r="L111" s="65"/>
      <c r="M111" s="66"/>
    </row>
    <row r="112" spans="1:13">
      <c r="A112" s="186"/>
      <c r="B112" s="3"/>
      <c r="C112" s="3"/>
      <c r="D112" s="3"/>
      <c r="E112" s="3"/>
      <c r="F112" s="3"/>
      <c r="G112" s="3"/>
      <c r="H112" s="3"/>
      <c r="I112" s="3"/>
      <c r="J112" s="3"/>
      <c r="K112" s="3"/>
      <c r="L112" s="3"/>
      <c r="M112" s="187"/>
    </row>
    <row r="113" spans="1:13">
      <c r="A113" s="186"/>
      <c r="B113" s="3"/>
      <c r="C113" s="3"/>
      <c r="D113" s="3"/>
      <c r="E113" s="3"/>
      <c r="F113" s="3"/>
      <c r="G113" s="3"/>
      <c r="H113" s="3"/>
      <c r="I113" s="3"/>
      <c r="J113" s="3"/>
      <c r="K113" s="3"/>
      <c r="L113" s="3"/>
      <c r="M113" s="187"/>
    </row>
    <row r="114" spans="1:13">
      <c r="A114" s="186"/>
      <c r="B114" s="3"/>
      <c r="C114" s="3"/>
      <c r="D114" s="3"/>
      <c r="E114" s="3"/>
      <c r="F114" s="3"/>
      <c r="G114" s="3"/>
      <c r="H114" s="3"/>
      <c r="I114" s="3"/>
      <c r="J114" s="3"/>
      <c r="K114" s="3"/>
      <c r="L114" s="3"/>
      <c r="M114" s="187"/>
    </row>
    <row r="115" spans="1:13">
      <c r="A115" s="186"/>
      <c r="B115" s="3"/>
      <c r="C115" s="3"/>
      <c r="D115" s="2" t="s">
        <v>2340</v>
      </c>
      <c r="E115" s="2"/>
      <c r="F115" s="2"/>
      <c r="G115" s="2"/>
      <c r="H115" s="2"/>
      <c r="I115" s="2"/>
      <c r="J115" s="3"/>
      <c r="K115" s="3"/>
      <c r="L115" s="3"/>
      <c r="M115" s="187"/>
    </row>
    <row r="116" spans="1:13">
      <c r="A116" s="186"/>
      <c r="B116" s="3"/>
      <c r="C116" s="3"/>
      <c r="D116" s="3" t="s">
        <v>2341</v>
      </c>
      <c r="E116" s="3"/>
      <c r="F116" s="3"/>
      <c r="G116" s="3"/>
      <c r="H116" s="3"/>
      <c r="I116" s="3"/>
      <c r="J116" s="3"/>
      <c r="K116" s="3"/>
      <c r="L116" s="3"/>
      <c r="M116" s="187"/>
    </row>
    <row r="117" spans="1:13">
      <c r="A117" s="186"/>
      <c r="B117" s="3"/>
      <c r="C117" s="3"/>
      <c r="D117" s="3" t="s">
        <v>2342</v>
      </c>
      <c r="E117" s="3"/>
      <c r="F117" s="3"/>
      <c r="G117" s="3"/>
      <c r="H117" s="3"/>
      <c r="I117" s="3"/>
      <c r="J117" s="3"/>
      <c r="K117" s="3"/>
      <c r="L117" s="3"/>
      <c r="M117" s="187"/>
    </row>
    <row r="118" spans="1:13">
      <c r="A118" s="186"/>
      <c r="B118" s="3"/>
      <c r="C118" s="3"/>
      <c r="D118" s="3" t="s">
        <v>2343</v>
      </c>
      <c r="E118" s="3"/>
      <c r="F118" s="3"/>
      <c r="G118" s="3"/>
      <c r="H118" s="3"/>
      <c r="I118" s="3"/>
      <c r="J118" s="3"/>
      <c r="K118" s="3"/>
      <c r="L118" s="3"/>
      <c r="M118" s="187"/>
    </row>
    <row r="119" spans="1:13" ht="15.75" thickBot="1">
      <c r="A119" s="186"/>
      <c r="B119" s="3"/>
      <c r="C119" s="3"/>
      <c r="D119" s="3"/>
      <c r="E119" s="3" t="s">
        <v>2344</v>
      </c>
      <c r="F119" s="3"/>
      <c r="G119" s="3"/>
      <c r="H119" s="3"/>
      <c r="I119" s="3"/>
      <c r="J119" s="3"/>
      <c r="K119" s="3"/>
      <c r="L119" s="3"/>
      <c r="M119" s="187"/>
    </row>
    <row r="120" spans="1:13">
      <c r="A120" s="188" t="s">
        <v>2345</v>
      </c>
      <c r="B120" s="189"/>
      <c r="C120" s="189"/>
      <c r="D120" s="189"/>
      <c r="E120" s="189"/>
      <c r="F120" s="189"/>
      <c r="G120" s="189"/>
      <c r="H120" s="189"/>
      <c r="I120" s="189"/>
      <c r="J120" s="189"/>
      <c r="K120" s="189"/>
      <c r="L120" s="189"/>
      <c r="M120" s="190"/>
    </row>
    <row r="121" spans="1:13">
      <c r="A121" s="191"/>
      <c r="B121" s="192"/>
      <c r="C121" s="192"/>
      <c r="D121" s="192"/>
      <c r="E121" s="192"/>
      <c r="F121" s="192"/>
      <c r="G121" s="192"/>
      <c r="H121" s="192"/>
      <c r="I121" s="192"/>
      <c r="J121" s="192"/>
      <c r="K121" s="192"/>
      <c r="L121" s="192"/>
      <c r="M121" s="193"/>
    </row>
    <row r="122" spans="1:13">
      <c r="A122" s="191"/>
      <c r="B122" s="192"/>
      <c r="C122" s="192"/>
      <c r="D122" s="192"/>
      <c r="E122" s="192"/>
      <c r="F122" s="192"/>
      <c r="G122" s="192"/>
      <c r="H122" s="192"/>
      <c r="I122" s="192"/>
      <c r="J122" s="192"/>
      <c r="K122" s="192"/>
      <c r="L122" s="192"/>
      <c r="M122" s="193"/>
    </row>
    <row r="123" spans="1:13" ht="15.75" thickBot="1">
      <c r="A123" s="194"/>
      <c r="B123" s="195"/>
      <c r="C123" s="195"/>
      <c r="D123" s="195"/>
      <c r="E123" s="195"/>
      <c r="F123" s="195"/>
      <c r="G123" s="195"/>
      <c r="H123" s="195"/>
      <c r="I123" s="195"/>
      <c r="J123" s="195"/>
      <c r="K123" s="195"/>
      <c r="L123" s="195"/>
      <c r="M123" s="196"/>
    </row>
    <row r="124" spans="1:13">
      <c r="A124" s="261"/>
      <c r="B124" s="262"/>
      <c r="C124" s="262"/>
      <c r="D124" s="262"/>
      <c r="E124" s="262"/>
      <c r="F124" s="262"/>
      <c r="G124" s="262"/>
      <c r="H124" s="262"/>
      <c r="I124" s="262"/>
      <c r="J124" s="262"/>
      <c r="K124" s="262"/>
      <c r="L124" s="262"/>
      <c r="M124" s="263"/>
    </row>
    <row r="125" spans="1:13">
      <c r="A125" s="214" t="s">
        <v>2346</v>
      </c>
      <c r="B125" s="215"/>
      <c r="C125" s="215"/>
      <c r="D125" s="215"/>
      <c r="E125" s="215"/>
      <c r="F125" s="215"/>
      <c r="G125" s="215"/>
      <c r="H125" s="215"/>
      <c r="I125" s="215"/>
      <c r="J125" s="215"/>
      <c r="K125" s="215"/>
      <c r="L125" s="215"/>
      <c r="M125" s="216"/>
    </row>
    <row r="126" spans="1:13">
      <c r="A126" s="867" t="s">
        <v>2347</v>
      </c>
      <c r="B126" s="868"/>
      <c r="C126" s="868"/>
      <c r="D126" s="868"/>
      <c r="E126" s="868"/>
      <c r="F126" s="868"/>
      <c r="G126" s="868"/>
      <c r="H126" s="868"/>
      <c r="I126" s="868"/>
      <c r="J126" s="868"/>
      <c r="K126" s="868"/>
      <c r="L126" s="868"/>
      <c r="M126" s="869"/>
    </row>
    <row r="127" spans="1:13">
      <c r="A127" s="867"/>
      <c r="B127" s="868"/>
      <c r="C127" s="868"/>
      <c r="D127" s="868"/>
      <c r="E127" s="868"/>
      <c r="F127" s="868"/>
      <c r="G127" s="868"/>
      <c r="H127" s="868"/>
      <c r="I127" s="868"/>
      <c r="J127" s="868"/>
      <c r="K127" s="868"/>
      <c r="L127" s="868"/>
      <c r="M127" s="869"/>
    </row>
    <row r="128" spans="1:13">
      <c r="A128" s="867" t="s">
        <v>2348</v>
      </c>
      <c r="B128" s="868"/>
      <c r="C128" s="868"/>
      <c r="D128" s="868"/>
      <c r="E128" s="868"/>
      <c r="F128" s="868"/>
      <c r="G128" s="868"/>
      <c r="H128" s="868"/>
      <c r="I128" s="868"/>
      <c r="J128" s="868"/>
      <c r="K128" s="868"/>
      <c r="L128" s="868"/>
      <c r="M128" s="869"/>
    </row>
    <row r="129" spans="1:13">
      <c r="A129" s="867"/>
      <c r="B129" s="868"/>
      <c r="C129" s="868"/>
      <c r="D129" s="868"/>
      <c r="E129" s="868"/>
      <c r="F129" s="868"/>
      <c r="G129" s="868"/>
      <c r="H129" s="868"/>
      <c r="I129" s="868"/>
      <c r="J129" s="868"/>
      <c r="K129" s="868"/>
      <c r="L129" s="868"/>
      <c r="M129" s="869"/>
    </row>
    <row r="130" spans="1:13">
      <c r="A130" s="264"/>
      <c r="B130" s="265"/>
      <c r="C130" s="265"/>
      <c r="D130" s="265"/>
      <c r="E130" s="265"/>
      <c r="F130" s="265"/>
      <c r="G130" s="265"/>
      <c r="H130" s="265"/>
      <c r="I130" s="265"/>
      <c r="J130" s="265"/>
      <c r="K130" s="265"/>
      <c r="L130" s="265"/>
      <c r="M130" s="266"/>
    </row>
    <row r="131" spans="1:13">
      <c r="A131" s="300"/>
      <c r="B131" s="301"/>
      <c r="C131" s="301"/>
      <c r="D131" s="301"/>
      <c r="E131" s="301"/>
      <c r="F131" s="301"/>
      <c r="G131" s="301"/>
      <c r="H131" s="301"/>
      <c r="I131" s="301"/>
      <c r="J131" s="301"/>
      <c r="K131" s="301"/>
      <c r="L131" s="301"/>
      <c r="M131" s="302"/>
    </row>
    <row r="132" spans="1:13">
      <c r="A132" s="300"/>
      <c r="B132" s="301"/>
      <c r="C132" s="301"/>
      <c r="D132" s="301"/>
      <c r="E132" s="301"/>
      <c r="F132" s="301"/>
      <c r="G132" s="301"/>
      <c r="H132" s="301"/>
      <c r="I132" s="301"/>
      <c r="J132" s="301"/>
      <c r="K132" s="301"/>
      <c r="L132" s="301"/>
      <c r="M132" s="302"/>
    </row>
    <row r="133" spans="1:13">
      <c r="A133" s="1"/>
      <c r="B133" s="4"/>
      <c r="C133" s="4"/>
      <c r="D133" s="4"/>
      <c r="E133" s="4"/>
      <c r="F133" s="4"/>
      <c r="G133" s="4"/>
      <c r="H133" s="4"/>
      <c r="I133" s="4"/>
      <c r="J133" s="4"/>
      <c r="K133" s="4"/>
      <c r="L133" s="4"/>
      <c r="M133" s="5"/>
    </row>
    <row r="134" spans="1:13">
      <c r="A134" s="186"/>
      <c r="B134" s="3"/>
      <c r="C134" s="3"/>
      <c r="D134" s="3" t="s">
        <v>2340</v>
      </c>
      <c r="E134" s="2"/>
      <c r="F134" s="2"/>
      <c r="G134" s="3"/>
      <c r="H134" s="3"/>
      <c r="I134" s="3"/>
      <c r="J134" s="3"/>
      <c r="K134" s="3"/>
      <c r="L134" s="3"/>
      <c r="M134" s="187"/>
    </row>
    <row r="135" spans="1:13">
      <c r="A135" s="186"/>
      <c r="B135" s="3"/>
      <c r="C135" s="3"/>
      <c r="D135" s="220" t="s">
        <v>2341</v>
      </c>
      <c r="E135" s="3"/>
      <c r="F135" s="3"/>
      <c r="G135" s="220"/>
      <c r="H135" s="220"/>
      <c r="I135" s="220"/>
      <c r="J135" s="3"/>
      <c r="K135" s="3"/>
      <c r="L135" s="3"/>
      <c r="M135" s="187"/>
    </row>
    <row r="136" spans="1:13">
      <c r="A136" s="186"/>
      <c r="B136" s="3"/>
      <c r="C136" s="3"/>
      <c r="D136" s="221" t="s">
        <v>2349</v>
      </c>
      <c r="E136" s="3"/>
      <c r="F136" s="3"/>
      <c r="G136" s="221"/>
      <c r="H136" s="221"/>
      <c r="I136" s="221"/>
      <c r="J136" s="3"/>
      <c r="K136" s="3"/>
      <c r="L136" s="3"/>
      <c r="M136" s="187"/>
    </row>
    <row r="137" spans="1:13">
      <c r="A137" s="222"/>
      <c r="B137" s="4"/>
      <c r="C137" s="4"/>
      <c r="D137" s="3" t="s">
        <v>2343</v>
      </c>
      <c r="E137" s="3"/>
      <c r="F137" s="3"/>
      <c r="G137" s="3"/>
      <c r="H137" s="3"/>
      <c r="I137" s="3"/>
      <c r="J137" s="4"/>
      <c r="K137" s="4"/>
      <c r="L137" s="4"/>
      <c r="M137" s="5"/>
    </row>
    <row r="138" spans="1:13">
      <c r="A138" s="222"/>
      <c r="B138" s="4"/>
      <c r="C138" s="4"/>
      <c r="D138" s="4"/>
      <c r="E138" s="3"/>
      <c r="F138" s="3"/>
      <c r="G138" s="3"/>
      <c r="H138" s="3"/>
      <c r="I138" s="3"/>
      <c r="J138" s="4"/>
      <c r="K138" s="4"/>
      <c r="L138" s="4"/>
      <c r="M138" s="5"/>
    </row>
    <row r="139" spans="1:13">
      <c r="A139" s="870" t="s">
        <v>2350</v>
      </c>
      <c r="B139" s="871"/>
      <c r="C139" s="871"/>
      <c r="D139" s="871"/>
      <c r="E139" s="871"/>
      <c r="F139" s="871"/>
      <c r="G139" s="871"/>
      <c r="H139" s="871"/>
      <c r="I139" s="871"/>
      <c r="J139" s="871"/>
      <c r="K139" s="871"/>
      <c r="L139" s="871"/>
      <c r="M139" s="872"/>
    </row>
    <row r="140" spans="1:13" ht="15.75" thickBot="1">
      <c r="A140" s="226"/>
      <c r="B140" s="227"/>
      <c r="C140" s="227"/>
      <c r="D140" s="228"/>
      <c r="E140" s="228"/>
      <c r="F140" s="228"/>
      <c r="G140" s="228"/>
      <c r="H140" s="228"/>
      <c r="I140" s="229"/>
      <c r="J140" s="229"/>
      <c r="K140" s="229"/>
      <c r="L140" s="229"/>
      <c r="M140" s="230"/>
    </row>
  </sheetData>
  <sheetProtection algorithmName="SHA-512" hashValue="To2PR2gREreibGJVwUoV0XfGpcq8CJCogBXQAKqjo9X18dzKJu5x9OsCjeSmiV7kmL3+ShwtcfW5R8t+kct3Nw==" saltValue="piHHXNSKO0nLhZ1nrFLkAA==" spinCount="100000" sheet="1" formatCells="0" formatColumns="0" formatRows="0" insertColumns="0" insertRows="0" insertHyperlinks="0" deleteColumns="0" deleteRows="0" sort="0" autoFilter="0" pivotTables="0"/>
  <mergeCells count="145">
    <mergeCell ref="A12:D12"/>
    <mergeCell ref="A13:C13"/>
    <mergeCell ref="G13:H13"/>
    <mergeCell ref="J13:K13"/>
    <mergeCell ref="C14:D14"/>
    <mergeCell ref="K15:M15"/>
    <mergeCell ref="J5:J6"/>
    <mergeCell ref="K5:K6"/>
    <mergeCell ref="L5:L6"/>
    <mergeCell ref="B6:I6"/>
    <mergeCell ref="E8:H9"/>
    <mergeCell ref="A10:C10"/>
    <mergeCell ref="E10:F10"/>
    <mergeCell ref="G10:H10"/>
    <mergeCell ref="A1:A6"/>
    <mergeCell ref="B1:I1"/>
    <mergeCell ref="J1:J2"/>
    <mergeCell ref="K1:L2"/>
    <mergeCell ref="M1:M6"/>
    <mergeCell ref="B2:I2"/>
    <mergeCell ref="B3:I4"/>
    <mergeCell ref="J3:J4"/>
    <mergeCell ref="K3:L4"/>
    <mergeCell ref="B5:I5"/>
    <mergeCell ref="A34:M34"/>
    <mergeCell ref="A35:M35"/>
    <mergeCell ref="B37:H37"/>
    <mergeCell ref="K37:L37"/>
    <mergeCell ref="B38:H38"/>
    <mergeCell ref="K38:L38"/>
    <mergeCell ref="A30:M30"/>
    <mergeCell ref="B32:H32"/>
    <mergeCell ref="I32:J32"/>
    <mergeCell ref="K32:L32"/>
    <mergeCell ref="B33:H33"/>
    <mergeCell ref="I33:J33"/>
    <mergeCell ref="K33:L33"/>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7:H57"/>
    <mergeCell ref="K57:L57"/>
    <mergeCell ref="B58:H58"/>
    <mergeCell ref="K58:L58"/>
    <mergeCell ref="B59:H59"/>
    <mergeCell ref="K59:L59"/>
    <mergeCell ref="B51:H51"/>
    <mergeCell ref="K51:L51"/>
    <mergeCell ref="B52:H52"/>
    <mergeCell ref="K52:L52"/>
    <mergeCell ref="A53:L53"/>
    <mergeCell ref="A55:M55"/>
    <mergeCell ref="B63:H63"/>
    <mergeCell ref="K63:L63"/>
    <mergeCell ref="B64:H64"/>
    <mergeCell ref="K64:L64"/>
    <mergeCell ref="B65:H65"/>
    <mergeCell ref="K65:L65"/>
    <mergeCell ref="B60:H60"/>
    <mergeCell ref="K60:L60"/>
    <mergeCell ref="B61:H61"/>
    <mergeCell ref="K61:L61"/>
    <mergeCell ref="B62:H62"/>
    <mergeCell ref="K62:L62"/>
    <mergeCell ref="B69:H69"/>
    <mergeCell ref="K69:L69"/>
    <mergeCell ref="B70:H70"/>
    <mergeCell ref="K70:L70"/>
    <mergeCell ref="B71:H71"/>
    <mergeCell ref="K71:L71"/>
    <mergeCell ref="B66:H66"/>
    <mergeCell ref="K66:L66"/>
    <mergeCell ref="B67:H67"/>
    <mergeCell ref="K67:L67"/>
    <mergeCell ref="B68:H68"/>
    <mergeCell ref="K68:L68"/>
    <mergeCell ref="B79:G79"/>
    <mergeCell ref="B80:G80"/>
    <mergeCell ref="B81:G81"/>
    <mergeCell ref="B82:G82"/>
    <mergeCell ref="A83:L83"/>
    <mergeCell ref="A85:M85"/>
    <mergeCell ref="B72:H72"/>
    <mergeCell ref="K72:L72"/>
    <mergeCell ref="A73:L73"/>
    <mergeCell ref="A75:M75"/>
    <mergeCell ref="B77:G77"/>
    <mergeCell ref="B78:G78"/>
    <mergeCell ref="B90:G90"/>
    <mergeCell ref="K90:L90"/>
    <mergeCell ref="B91:G91"/>
    <mergeCell ref="K91:L91"/>
    <mergeCell ref="B92:G92"/>
    <mergeCell ref="K92:L92"/>
    <mergeCell ref="B87:G87"/>
    <mergeCell ref="K87:L87"/>
    <mergeCell ref="B88:G88"/>
    <mergeCell ref="K88:L88"/>
    <mergeCell ref="B89:G89"/>
    <mergeCell ref="K89:L89"/>
    <mergeCell ref="B96:G96"/>
    <mergeCell ref="K96:L96"/>
    <mergeCell ref="B97:G97"/>
    <mergeCell ref="K97:L97"/>
    <mergeCell ref="A98:L98"/>
    <mergeCell ref="A100:L100"/>
    <mergeCell ref="B93:G93"/>
    <mergeCell ref="K93:L93"/>
    <mergeCell ref="B94:G94"/>
    <mergeCell ref="K94:L94"/>
    <mergeCell ref="B95:G95"/>
    <mergeCell ref="K95:L95"/>
    <mergeCell ref="K107:M107"/>
    <mergeCell ref="A108:L108"/>
    <mergeCell ref="A110:L110"/>
    <mergeCell ref="A126:M127"/>
    <mergeCell ref="A128:M129"/>
    <mergeCell ref="A139:M139"/>
    <mergeCell ref="A102:M102"/>
    <mergeCell ref="A104:G104"/>
    <mergeCell ref="K104:M104"/>
    <mergeCell ref="A105:G105"/>
    <mergeCell ref="K105:M105"/>
    <mergeCell ref="K106:M106"/>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9E5033-880F-4E0B-8CAF-FB2765835992}">
  <sheetPr>
    <tabColor theme="5" tint="-0.499984740745262"/>
  </sheetPr>
  <dimension ref="A1:M140"/>
  <sheetViews>
    <sheetView zoomScale="60" zoomScaleNormal="60" workbookViewId="0">
      <selection sqref="A1:XFD1048576"/>
    </sheetView>
  </sheetViews>
  <sheetFormatPr baseColWidth="10" defaultRowHeight="15"/>
  <cols>
    <col min="8" max="8" width="13.42578125" customWidth="1"/>
    <col min="10" max="10" width="16.85546875" customWidth="1"/>
    <col min="13" max="13" width="21" customWidth="1"/>
  </cols>
  <sheetData>
    <row r="1" spans="1:13">
      <c r="A1" s="962"/>
      <c r="B1" s="965"/>
      <c r="C1" s="965"/>
      <c r="D1" s="965"/>
      <c r="E1" s="965"/>
      <c r="F1" s="965"/>
      <c r="G1" s="965"/>
      <c r="H1" s="965"/>
      <c r="I1" s="966"/>
      <c r="J1" s="967" t="s">
        <v>2277</v>
      </c>
      <c r="K1" s="969" t="s">
        <v>2278</v>
      </c>
      <c r="L1" s="970"/>
      <c r="M1" s="973"/>
    </row>
    <row r="2" spans="1:13" ht="15.75">
      <c r="A2" s="963"/>
      <c r="B2" s="976" t="s">
        <v>2279</v>
      </c>
      <c r="C2" s="976"/>
      <c r="D2" s="976"/>
      <c r="E2" s="976"/>
      <c r="F2" s="976"/>
      <c r="G2" s="976"/>
      <c r="H2" s="976"/>
      <c r="I2" s="977"/>
      <c r="J2" s="968"/>
      <c r="K2" s="971"/>
      <c r="L2" s="972"/>
      <c r="M2" s="974"/>
    </row>
    <row r="3" spans="1:13">
      <c r="A3" s="963"/>
      <c r="B3" s="978" t="s">
        <v>2280</v>
      </c>
      <c r="C3" s="978"/>
      <c r="D3" s="978"/>
      <c r="E3" s="978"/>
      <c r="F3" s="978"/>
      <c r="G3" s="978"/>
      <c r="H3" s="978"/>
      <c r="I3" s="979"/>
      <c r="J3" s="952" t="s">
        <v>2281</v>
      </c>
      <c r="K3" s="981">
        <v>2021</v>
      </c>
      <c r="L3" s="982"/>
      <c r="M3" s="974"/>
    </row>
    <row r="4" spans="1:13">
      <c r="A4" s="963"/>
      <c r="B4" s="978"/>
      <c r="C4" s="978"/>
      <c r="D4" s="978"/>
      <c r="E4" s="978"/>
      <c r="F4" s="978"/>
      <c r="G4" s="978"/>
      <c r="H4" s="978"/>
      <c r="I4" s="979"/>
      <c r="J4" s="980"/>
      <c r="K4" s="971"/>
      <c r="L4" s="972"/>
      <c r="M4" s="974"/>
    </row>
    <row r="5" spans="1:13">
      <c r="A5" s="963"/>
      <c r="B5" s="978" t="s">
        <v>2282</v>
      </c>
      <c r="C5" s="978"/>
      <c r="D5" s="978"/>
      <c r="E5" s="978"/>
      <c r="F5" s="978"/>
      <c r="G5" s="978"/>
      <c r="H5" s="978"/>
      <c r="I5" s="979"/>
      <c r="J5" s="952" t="s">
        <v>2283</v>
      </c>
      <c r="K5" s="954"/>
      <c r="L5" s="954"/>
      <c r="M5" s="974"/>
    </row>
    <row r="6" spans="1:13" ht="15.75" thickBot="1">
      <c r="A6" s="964"/>
      <c r="B6" s="956"/>
      <c r="C6" s="956"/>
      <c r="D6" s="956"/>
      <c r="E6" s="956"/>
      <c r="F6" s="956"/>
      <c r="G6" s="956"/>
      <c r="H6" s="956"/>
      <c r="I6" s="957"/>
      <c r="J6" s="953"/>
      <c r="K6" s="955"/>
      <c r="L6" s="955"/>
      <c r="M6" s="975"/>
    </row>
    <row r="7" spans="1:13" ht="15.75" thickBot="1">
      <c r="A7" s="491"/>
      <c r="B7" s="492"/>
      <c r="C7" s="492"/>
      <c r="D7" s="492"/>
      <c r="E7" s="492"/>
      <c r="F7" s="492"/>
      <c r="G7" s="492"/>
      <c r="H7" s="492"/>
      <c r="I7" s="492"/>
      <c r="J7" s="492"/>
      <c r="K7" s="493"/>
      <c r="L7" s="493"/>
      <c r="M7" s="494"/>
    </row>
    <row r="8" spans="1:13">
      <c r="A8" s="495"/>
      <c r="B8" s="496"/>
      <c r="C8" s="496"/>
      <c r="D8" s="496"/>
      <c r="E8" s="958"/>
      <c r="F8" s="958"/>
      <c r="G8" s="958"/>
      <c r="H8" s="958"/>
      <c r="I8" s="496"/>
      <c r="J8" s="497" t="s">
        <v>2284</v>
      </c>
      <c r="K8" s="498"/>
      <c r="L8" s="498"/>
      <c r="M8" s="499"/>
    </row>
    <row r="9" spans="1:13">
      <c r="A9" s="500"/>
      <c r="B9" s="501"/>
      <c r="C9" s="501"/>
      <c r="D9" s="501"/>
      <c r="E9" s="959"/>
      <c r="F9" s="959"/>
      <c r="G9" s="959"/>
      <c r="H9" s="959"/>
      <c r="I9" s="501"/>
      <c r="J9" s="502"/>
      <c r="K9" s="503" t="s">
        <v>2285</v>
      </c>
      <c r="L9" s="503" t="s">
        <v>2286</v>
      </c>
      <c r="M9" s="504" t="s">
        <v>2287</v>
      </c>
    </row>
    <row r="10" spans="1:13" ht="20.25">
      <c r="A10" s="946" t="s">
        <v>2288</v>
      </c>
      <c r="B10" s="947"/>
      <c r="C10" s="947"/>
      <c r="D10" s="505" t="s">
        <v>2289</v>
      </c>
      <c r="E10" s="960" t="s">
        <v>2290</v>
      </c>
      <c r="F10" s="960"/>
      <c r="G10" s="961">
        <f>+'[1]464.1.2'!G10</f>
        <v>0</v>
      </c>
      <c r="H10" s="961"/>
      <c r="I10" s="501"/>
      <c r="J10" s="506"/>
      <c r="K10" s="503"/>
      <c r="L10" s="503"/>
      <c r="M10" s="504"/>
    </row>
    <row r="11" spans="1:13" ht="35.25">
      <c r="A11" s="507"/>
      <c r="B11" s="508"/>
      <c r="C11" s="508"/>
      <c r="D11" s="509"/>
      <c r="E11" s="501"/>
      <c r="F11" s="501"/>
      <c r="G11" s="510"/>
      <c r="H11" s="501"/>
      <c r="I11" s="501"/>
      <c r="J11" s="506"/>
      <c r="K11" s="503"/>
      <c r="L11" s="503"/>
      <c r="M11" s="504"/>
    </row>
    <row r="12" spans="1:13">
      <c r="A12" s="944" t="s">
        <v>2292</v>
      </c>
      <c r="B12" s="945"/>
      <c r="C12" s="945"/>
      <c r="D12" s="945"/>
      <c r="E12" s="501"/>
      <c r="F12" s="501"/>
      <c r="G12" s="501"/>
      <c r="H12" s="501"/>
      <c r="I12" s="501"/>
      <c r="J12" s="502"/>
      <c r="K12" s="503"/>
      <c r="L12" s="503"/>
      <c r="M12" s="504"/>
    </row>
    <row r="13" spans="1:13" ht="35.25">
      <c r="A13" s="946" t="s">
        <v>2293</v>
      </c>
      <c r="B13" s="947"/>
      <c r="C13" s="947"/>
      <c r="D13" s="511" t="s">
        <v>2294</v>
      </c>
      <c r="E13" s="511"/>
      <c r="F13" s="501"/>
      <c r="G13" s="948" t="s">
        <v>2295</v>
      </c>
      <c r="H13" s="948"/>
      <c r="I13" s="512" t="s">
        <v>2294</v>
      </c>
      <c r="J13" s="948" t="s">
        <v>2296</v>
      </c>
      <c r="K13" s="948"/>
      <c r="L13" s="512" t="s">
        <v>2294</v>
      </c>
      <c r="M13" s="513"/>
    </row>
    <row r="14" spans="1:13">
      <c r="A14" s="514" t="s">
        <v>2297</v>
      </c>
      <c r="B14" s="515"/>
      <c r="C14" s="949"/>
      <c r="D14" s="949"/>
      <c r="E14" s="516"/>
      <c r="F14" s="516"/>
      <c r="G14" s="515"/>
      <c r="H14" s="517"/>
      <c r="I14" s="518" t="s">
        <v>2298</v>
      </c>
      <c r="J14" s="519"/>
      <c r="K14" s="516"/>
      <c r="L14" s="516"/>
      <c r="M14" s="520"/>
    </row>
    <row r="15" spans="1:13" ht="15.75" thickBot="1">
      <c r="A15" s="521"/>
      <c r="B15" s="522"/>
      <c r="C15" s="523"/>
      <c r="D15" s="523"/>
      <c r="E15" s="523"/>
      <c r="F15" s="523"/>
      <c r="G15" s="522"/>
      <c r="H15" s="523"/>
      <c r="I15" s="522"/>
      <c r="J15" s="523"/>
      <c r="K15" s="950"/>
      <c r="L15" s="950"/>
      <c r="M15" s="951"/>
    </row>
    <row r="16" spans="1:13">
      <c r="A16" s="74"/>
      <c r="B16" s="75"/>
      <c r="C16" s="75"/>
      <c r="D16" s="75"/>
      <c r="E16" s="75"/>
      <c r="F16" s="75"/>
      <c r="G16" s="75"/>
      <c r="H16" s="75"/>
      <c r="I16" s="75"/>
      <c r="J16" s="75"/>
      <c r="K16" s="75"/>
      <c r="L16" s="75"/>
      <c r="M16" s="76"/>
    </row>
    <row r="17" spans="1:13">
      <c r="A17" s="217" t="s">
        <v>2299</v>
      </c>
      <c r="B17" s="25"/>
      <c r="C17" s="241" t="s">
        <v>2300</v>
      </c>
      <c r="D17" s="27"/>
      <c r="E17" s="28"/>
      <c r="F17" s="28"/>
      <c r="G17" s="28"/>
      <c r="H17" s="28"/>
      <c r="I17" s="28"/>
      <c r="J17" s="28"/>
      <c r="K17" s="28"/>
      <c r="L17" s="28"/>
      <c r="M17" s="77"/>
    </row>
    <row r="18" spans="1:13">
      <c r="A18" s="316" t="s">
        <v>2301</v>
      </c>
      <c r="B18" s="78"/>
      <c r="C18" s="24"/>
      <c r="D18" s="24"/>
      <c r="E18" s="24"/>
      <c r="F18" s="24"/>
      <c r="G18" s="24"/>
      <c r="H18" s="24"/>
      <c r="I18" s="24"/>
      <c r="J18" s="24"/>
      <c r="K18" s="24"/>
      <c r="L18" s="24"/>
      <c r="M18" s="77"/>
    </row>
    <row r="19" spans="1:13">
      <c r="A19" s="317"/>
      <c r="B19" s="78"/>
      <c r="C19" s="40"/>
      <c r="D19" s="24"/>
      <c r="E19" s="24"/>
      <c r="F19" s="24"/>
      <c r="G19" s="24"/>
      <c r="H19" s="24"/>
      <c r="I19" s="24"/>
      <c r="J19" s="24"/>
      <c r="K19" s="24"/>
      <c r="L19" s="24"/>
      <c r="M19" s="77"/>
    </row>
    <row r="20" spans="1:13">
      <c r="A20" s="317"/>
      <c r="B20" s="78"/>
      <c r="C20" s="42"/>
      <c r="D20" s="42"/>
      <c r="E20" s="42"/>
      <c r="F20" s="42"/>
      <c r="G20" s="42"/>
      <c r="H20" s="42"/>
      <c r="I20" s="42"/>
      <c r="J20" s="42"/>
      <c r="K20" s="42"/>
      <c r="L20" s="42"/>
      <c r="M20" s="41"/>
    </row>
    <row r="21" spans="1:13">
      <c r="A21" s="317" t="s">
        <v>2302</v>
      </c>
      <c r="B21" s="79"/>
      <c r="C21" s="24"/>
      <c r="D21" s="24"/>
      <c r="E21" s="24"/>
      <c r="F21" s="24"/>
      <c r="G21" s="24"/>
      <c r="H21" s="27"/>
      <c r="I21" s="26" t="s">
        <v>2303</v>
      </c>
      <c r="J21" s="24"/>
      <c r="K21" s="24"/>
      <c r="L21" s="24"/>
      <c r="M21" s="41"/>
    </row>
    <row r="22" spans="1:13">
      <c r="A22" s="317"/>
      <c r="B22" s="78"/>
      <c r="C22" s="42"/>
      <c r="D22" s="42"/>
      <c r="E22" s="42"/>
      <c r="F22" s="42"/>
      <c r="G22" s="42"/>
      <c r="H22" s="42"/>
      <c r="I22" s="42"/>
      <c r="J22" s="42"/>
      <c r="K22" s="42"/>
      <c r="L22" s="42"/>
      <c r="M22" s="41"/>
    </row>
    <row r="23" spans="1:13">
      <c r="A23" s="317" t="s">
        <v>2304</v>
      </c>
      <c r="B23" s="79"/>
      <c r="C23" s="24"/>
      <c r="D23" s="24"/>
      <c r="E23" s="24"/>
      <c r="F23" s="24"/>
      <c r="G23" s="24"/>
      <c r="H23" s="24"/>
      <c r="I23" s="24"/>
      <c r="J23" s="24"/>
      <c r="K23" s="24"/>
      <c r="L23" s="24"/>
      <c r="M23" s="80"/>
    </row>
    <row r="24" spans="1:13">
      <c r="A24" s="317"/>
      <c r="B24" s="78"/>
      <c r="C24" s="42"/>
      <c r="D24" s="42"/>
      <c r="E24" s="42"/>
      <c r="F24" s="42"/>
      <c r="G24" s="42"/>
      <c r="H24" s="42"/>
      <c r="I24" s="42"/>
      <c r="J24" s="42"/>
      <c r="K24" s="42"/>
      <c r="L24" s="42"/>
      <c r="M24" s="41"/>
    </row>
    <row r="25" spans="1:13">
      <c r="A25" s="317" t="s">
        <v>2305</v>
      </c>
      <c r="B25" s="79"/>
      <c r="C25" s="24"/>
      <c r="D25" s="24"/>
      <c r="E25" s="24"/>
      <c r="F25" s="24"/>
      <c r="G25" s="24"/>
      <c r="H25" s="24"/>
      <c r="I25" s="24"/>
      <c r="J25" s="319" t="s">
        <v>2299</v>
      </c>
      <c r="K25" s="81"/>
      <c r="L25" s="82" t="s">
        <v>2300</v>
      </c>
      <c r="M25" s="243" t="s">
        <v>2306</v>
      </c>
    </row>
    <row r="26" spans="1:13">
      <c r="A26" s="317"/>
      <c r="B26" s="78"/>
      <c r="C26" s="42"/>
      <c r="D26" s="42"/>
      <c r="E26" s="42"/>
      <c r="F26" s="42"/>
      <c r="G26" s="42"/>
      <c r="H26" s="42"/>
      <c r="I26" s="42"/>
      <c r="J26" s="42"/>
      <c r="K26" s="42"/>
      <c r="L26" s="42"/>
      <c r="M26" s="41"/>
    </row>
    <row r="27" spans="1:13">
      <c r="A27" s="317" t="s">
        <v>2307</v>
      </c>
      <c r="B27" s="78"/>
      <c r="C27" s="42"/>
      <c r="D27" s="42"/>
      <c r="E27" s="42"/>
      <c r="F27" s="42"/>
      <c r="G27" s="27"/>
      <c r="H27" s="329" t="s">
        <v>2308</v>
      </c>
      <c r="I27" s="329" t="s">
        <v>2308</v>
      </c>
      <c r="J27" s="28"/>
      <c r="K27" s="42"/>
      <c r="L27" s="42"/>
      <c r="M27" s="41"/>
    </row>
    <row r="28" spans="1:13">
      <c r="A28" s="317"/>
      <c r="B28" s="78"/>
      <c r="C28" s="42"/>
      <c r="D28" s="42"/>
      <c r="E28" s="28" t="s">
        <v>2309</v>
      </c>
      <c r="F28" s="245"/>
      <c r="G28" s="83" t="s">
        <v>2285</v>
      </c>
      <c r="H28" s="83" t="s">
        <v>2286</v>
      </c>
      <c r="I28" s="327" t="s">
        <v>2287</v>
      </c>
      <c r="J28" s="28"/>
      <c r="K28" s="42"/>
      <c r="L28" s="42"/>
      <c r="M28" s="41"/>
    </row>
    <row r="29" spans="1:13" ht="15.75" thickBot="1">
      <c r="A29" s="197"/>
      <c r="B29" s="8"/>
      <c r="C29" s="8"/>
      <c r="D29" s="8"/>
      <c r="E29" s="8"/>
      <c r="F29" s="8"/>
      <c r="G29" s="8"/>
      <c r="H29" s="8"/>
      <c r="I29" s="8"/>
      <c r="J29" s="8"/>
      <c r="K29" s="8"/>
      <c r="L29" s="8"/>
      <c r="M29" s="198"/>
    </row>
    <row r="30" spans="1:13" ht="15.75" thickBot="1">
      <c r="A30" s="1051" t="s">
        <v>2310</v>
      </c>
      <c r="B30" s="1052"/>
      <c r="C30" s="1052"/>
      <c r="D30" s="1052"/>
      <c r="E30" s="1052"/>
      <c r="F30" s="1052"/>
      <c r="G30" s="1052"/>
      <c r="H30" s="1052"/>
      <c r="I30" s="1052"/>
      <c r="J30" s="1052"/>
      <c r="K30" s="1052"/>
      <c r="L30" s="1052"/>
      <c r="M30" s="1053"/>
    </row>
    <row r="31" spans="1:13" ht="15.75" thickBot="1">
      <c r="A31" s="87"/>
      <c r="B31" s="89"/>
      <c r="C31" s="89"/>
      <c r="D31" s="89"/>
      <c r="E31" s="89"/>
      <c r="F31" s="89"/>
      <c r="G31" s="89"/>
      <c r="H31" s="89"/>
      <c r="I31" s="89"/>
      <c r="J31" s="89"/>
      <c r="K31" s="89"/>
      <c r="L31" s="89"/>
      <c r="M31" s="88"/>
    </row>
    <row r="32" spans="1:13">
      <c r="A32" s="698" t="s">
        <v>326</v>
      </c>
      <c r="B32" s="1037" t="s">
        <v>2311</v>
      </c>
      <c r="C32" s="1037"/>
      <c r="D32" s="1037"/>
      <c r="E32" s="1037"/>
      <c r="F32" s="1037"/>
      <c r="G32" s="1037"/>
      <c r="H32" s="1037"/>
      <c r="I32" s="1054" t="s">
        <v>2312</v>
      </c>
      <c r="J32" s="1054"/>
      <c r="K32" s="1055" t="s">
        <v>327</v>
      </c>
      <c r="L32" s="1055"/>
      <c r="M32" s="700" t="s">
        <v>2313</v>
      </c>
    </row>
    <row r="33" spans="1:13" ht="48.6" customHeight="1" thickBot="1">
      <c r="A33" s="701" t="s">
        <v>574</v>
      </c>
      <c r="B33" s="1056" t="s">
        <v>2394</v>
      </c>
      <c r="C33" s="1056"/>
      <c r="D33" s="1056"/>
      <c r="E33" s="1056"/>
      <c r="F33" s="1056"/>
      <c r="G33" s="1056"/>
      <c r="H33" s="1056"/>
      <c r="I33" s="1056"/>
      <c r="J33" s="1056"/>
      <c r="K33" s="1056" t="s">
        <v>829</v>
      </c>
      <c r="L33" s="1056"/>
      <c r="M33" s="702"/>
    </row>
    <row r="34" spans="1:13">
      <c r="A34" s="267"/>
      <c r="B34" s="268"/>
      <c r="C34" s="268"/>
      <c r="D34" s="268"/>
      <c r="E34" s="268"/>
      <c r="F34" s="268"/>
      <c r="G34" s="268"/>
      <c r="H34" s="268"/>
      <c r="I34" s="268"/>
      <c r="J34" s="268"/>
      <c r="K34" s="268"/>
      <c r="L34" s="268"/>
      <c r="M34" s="269"/>
    </row>
    <row r="35" spans="1:13">
      <c r="A35" s="1014" t="s">
        <v>2314</v>
      </c>
      <c r="B35" s="1015"/>
      <c r="C35" s="1015"/>
      <c r="D35" s="1015"/>
      <c r="E35" s="1015"/>
      <c r="F35" s="1015"/>
      <c r="G35" s="1015"/>
      <c r="H35" s="1015"/>
      <c r="I35" s="1015"/>
      <c r="J35" s="1015"/>
      <c r="K35" s="1015"/>
      <c r="L35" s="1015"/>
      <c r="M35" s="1016"/>
    </row>
    <row r="36" spans="1:13" ht="15.75" thickBot="1">
      <c r="A36" s="95"/>
      <c r="B36" s="96"/>
      <c r="C36" s="96"/>
      <c r="D36" s="96"/>
      <c r="E36" s="96"/>
      <c r="F36" s="96"/>
      <c r="G36" s="96"/>
      <c r="H36" s="96"/>
      <c r="I36" s="96"/>
      <c r="J36" s="96"/>
      <c r="K36" s="96"/>
      <c r="L36" s="96"/>
      <c r="M36" s="97"/>
    </row>
    <row r="37" spans="1:13">
      <c r="A37" s="703" t="s">
        <v>2277</v>
      </c>
      <c r="B37" s="1037" t="s">
        <v>2311</v>
      </c>
      <c r="C37" s="1037"/>
      <c r="D37" s="1037"/>
      <c r="E37" s="1037"/>
      <c r="F37" s="1037"/>
      <c r="G37" s="1037"/>
      <c r="H37" s="1037"/>
      <c r="I37" s="699" t="s">
        <v>2315</v>
      </c>
      <c r="J37" s="699" t="s">
        <v>2316</v>
      </c>
      <c r="K37" s="1037" t="s">
        <v>2317</v>
      </c>
      <c r="L37" s="1037"/>
      <c r="M37" s="704" t="s">
        <v>2318</v>
      </c>
    </row>
    <row r="38" spans="1:13">
      <c r="A38" s="106" t="s">
        <v>1941</v>
      </c>
      <c r="B38" s="936" t="s">
        <v>1942</v>
      </c>
      <c r="C38" s="936"/>
      <c r="D38" s="936"/>
      <c r="E38" s="936"/>
      <c r="F38" s="936"/>
      <c r="G38" s="936"/>
      <c r="H38" s="936"/>
      <c r="I38" s="238"/>
      <c r="J38" s="705">
        <v>180000</v>
      </c>
      <c r="K38" s="1050">
        <f>1/8</f>
        <v>0.125</v>
      </c>
      <c r="L38" s="1050"/>
      <c r="M38" s="445">
        <f>J38*K38</f>
        <v>22500</v>
      </c>
    </row>
    <row r="39" spans="1:13">
      <c r="A39" s="100" t="s">
        <v>1763</v>
      </c>
      <c r="B39" s="928" t="s">
        <v>1764</v>
      </c>
      <c r="C39" s="928"/>
      <c r="D39" s="928"/>
      <c r="E39" s="928"/>
      <c r="F39" s="928"/>
      <c r="G39" s="928"/>
      <c r="H39" s="928"/>
      <c r="I39" s="239"/>
      <c r="J39" s="705">
        <f>VLOOKUP(A39,[1]EQUIPOS!$C$6:$G$137,5,0)</f>
        <v>148197.35793604987</v>
      </c>
      <c r="K39" s="1050">
        <f>1/8</f>
        <v>0.125</v>
      </c>
      <c r="L39" s="1050"/>
      <c r="M39" s="445">
        <f t="shared" ref="M39:M51" si="0">J39*K39</f>
        <v>18524.669742006234</v>
      </c>
    </row>
    <row r="40" spans="1:13" ht="23.25" customHeight="1">
      <c r="A40" s="100" t="s">
        <v>1767</v>
      </c>
      <c r="B40" s="928" t="s">
        <v>1768</v>
      </c>
      <c r="C40" s="928"/>
      <c r="D40" s="928"/>
      <c r="E40" s="928"/>
      <c r="F40" s="928"/>
      <c r="G40" s="928"/>
      <c r="H40" s="928"/>
      <c r="I40" s="239"/>
      <c r="J40" s="705">
        <f>VLOOKUP(A40,[1]EQUIPOS!$C$6:$G$137,5,0)</f>
        <v>20027.044743426013</v>
      </c>
      <c r="K40" s="1050">
        <f>1/8</f>
        <v>0.125</v>
      </c>
      <c r="L40" s="1050"/>
      <c r="M40" s="445">
        <f t="shared" si="0"/>
        <v>2503.3805929282516</v>
      </c>
    </row>
    <row r="41" spans="1:13" ht="30.75" customHeight="1">
      <c r="A41" s="100" t="s">
        <v>1905</v>
      </c>
      <c r="B41" s="928" t="s">
        <v>1906</v>
      </c>
      <c r="C41" s="928"/>
      <c r="D41" s="928"/>
      <c r="E41" s="928"/>
      <c r="F41" s="928"/>
      <c r="G41" s="928"/>
      <c r="H41" s="928"/>
      <c r="I41" s="239"/>
      <c r="J41" s="705">
        <f>VLOOKUP(A41,[1]EQUIPOS!$C$6:$G$137,5,0)</f>
        <v>189536.43759358695</v>
      </c>
      <c r="K41" s="1050">
        <f>1/8</f>
        <v>0.125</v>
      </c>
      <c r="L41" s="1050"/>
      <c r="M41" s="445">
        <f t="shared" si="0"/>
        <v>23692.054699198368</v>
      </c>
    </row>
    <row r="42" spans="1:13">
      <c r="A42" s="100"/>
      <c r="B42" s="928"/>
      <c r="C42" s="928"/>
      <c r="D42" s="928"/>
      <c r="E42" s="928"/>
      <c r="F42" s="928"/>
      <c r="G42" s="928"/>
      <c r="H42" s="928"/>
      <c r="I42" s="239"/>
      <c r="J42" s="705"/>
      <c r="K42" s="1050"/>
      <c r="L42" s="1050"/>
      <c r="M42" s="445">
        <f t="shared" si="0"/>
        <v>0</v>
      </c>
    </row>
    <row r="43" spans="1:13" hidden="1">
      <c r="A43" s="100"/>
      <c r="B43" s="928"/>
      <c r="C43" s="928"/>
      <c r="D43" s="928"/>
      <c r="E43" s="928"/>
      <c r="F43" s="928"/>
      <c r="G43" s="928"/>
      <c r="H43" s="928"/>
      <c r="I43" s="239"/>
      <c r="J43" s="705"/>
      <c r="K43" s="1050"/>
      <c r="L43" s="1050"/>
      <c r="M43" s="445">
        <f t="shared" si="0"/>
        <v>0</v>
      </c>
    </row>
    <row r="44" spans="1:13" hidden="1">
      <c r="A44" s="100"/>
      <c r="B44" s="928"/>
      <c r="C44" s="928"/>
      <c r="D44" s="928"/>
      <c r="E44" s="928"/>
      <c r="F44" s="928"/>
      <c r="G44" s="928"/>
      <c r="H44" s="928"/>
      <c r="I44" s="239"/>
      <c r="J44" s="705"/>
      <c r="K44" s="1050"/>
      <c r="L44" s="1050"/>
      <c r="M44" s="445">
        <f t="shared" si="0"/>
        <v>0</v>
      </c>
    </row>
    <row r="45" spans="1:13" hidden="1">
      <c r="A45" s="100"/>
      <c r="B45" s="928"/>
      <c r="C45" s="928"/>
      <c r="D45" s="928"/>
      <c r="E45" s="928"/>
      <c r="F45" s="928"/>
      <c r="G45" s="928"/>
      <c r="H45" s="928"/>
      <c r="I45" s="239"/>
      <c r="J45" s="705"/>
      <c r="K45" s="1050"/>
      <c r="L45" s="1050"/>
      <c r="M45" s="445">
        <f t="shared" si="0"/>
        <v>0</v>
      </c>
    </row>
    <row r="46" spans="1:13" hidden="1">
      <c r="A46" s="100"/>
      <c r="B46" s="928"/>
      <c r="C46" s="928"/>
      <c r="D46" s="928"/>
      <c r="E46" s="928"/>
      <c r="F46" s="928"/>
      <c r="G46" s="928"/>
      <c r="H46" s="928"/>
      <c r="I46" s="239"/>
      <c r="J46" s="705"/>
      <c r="K46" s="1050"/>
      <c r="L46" s="1050"/>
      <c r="M46" s="445">
        <f t="shared" si="0"/>
        <v>0</v>
      </c>
    </row>
    <row r="47" spans="1:13" hidden="1">
      <c r="A47" s="100"/>
      <c r="B47" s="928"/>
      <c r="C47" s="928"/>
      <c r="D47" s="928"/>
      <c r="E47" s="928"/>
      <c r="F47" s="928"/>
      <c r="G47" s="928"/>
      <c r="H47" s="928"/>
      <c r="I47" s="239"/>
      <c r="J47" s="705"/>
      <c r="K47" s="1050"/>
      <c r="L47" s="1050"/>
      <c r="M47" s="445">
        <f t="shared" si="0"/>
        <v>0</v>
      </c>
    </row>
    <row r="48" spans="1:13" hidden="1">
      <c r="A48" s="100"/>
      <c r="B48" s="928"/>
      <c r="C48" s="928"/>
      <c r="D48" s="928"/>
      <c r="E48" s="928"/>
      <c r="F48" s="928"/>
      <c r="G48" s="928"/>
      <c r="H48" s="928"/>
      <c r="I48" s="239"/>
      <c r="J48" s="705"/>
      <c r="K48" s="1050"/>
      <c r="L48" s="1050"/>
      <c r="M48" s="445">
        <f t="shared" si="0"/>
        <v>0</v>
      </c>
    </row>
    <row r="49" spans="1:13" hidden="1">
      <c r="A49" s="100"/>
      <c r="B49" s="928"/>
      <c r="C49" s="928"/>
      <c r="D49" s="928"/>
      <c r="E49" s="928"/>
      <c r="F49" s="928"/>
      <c r="G49" s="928"/>
      <c r="H49" s="928"/>
      <c r="I49" s="239"/>
      <c r="J49" s="705"/>
      <c r="K49" s="1050"/>
      <c r="L49" s="1050"/>
      <c r="M49" s="445">
        <f t="shared" si="0"/>
        <v>0</v>
      </c>
    </row>
    <row r="50" spans="1:13" hidden="1">
      <c r="A50" s="100"/>
      <c r="B50" s="928"/>
      <c r="C50" s="928"/>
      <c r="D50" s="928"/>
      <c r="E50" s="928"/>
      <c r="F50" s="928"/>
      <c r="G50" s="928"/>
      <c r="H50" s="928"/>
      <c r="I50" s="239"/>
      <c r="J50" s="705"/>
      <c r="K50" s="1050"/>
      <c r="L50" s="1050"/>
      <c r="M50" s="445">
        <f t="shared" si="0"/>
        <v>0</v>
      </c>
    </row>
    <row r="51" spans="1:13">
      <c r="A51" s="103"/>
      <c r="B51" s="928"/>
      <c r="C51" s="928"/>
      <c r="D51" s="928"/>
      <c r="E51" s="928"/>
      <c r="F51" s="928"/>
      <c r="G51" s="928"/>
      <c r="H51" s="928"/>
      <c r="I51" s="239"/>
      <c r="J51" s="705"/>
      <c r="K51" s="1050"/>
      <c r="L51" s="1050"/>
      <c r="M51" s="445">
        <f t="shared" si="0"/>
        <v>0</v>
      </c>
    </row>
    <row r="52" spans="1:13" ht="15.75" thickBot="1">
      <c r="A52" s="109"/>
      <c r="B52" s="930" t="s">
        <v>2319</v>
      </c>
      <c r="C52" s="930"/>
      <c r="D52" s="930"/>
      <c r="E52" s="930"/>
      <c r="F52" s="930"/>
      <c r="G52" s="930"/>
      <c r="H52" s="930"/>
      <c r="I52" s="110"/>
      <c r="J52" s="442"/>
      <c r="K52" s="931">
        <v>0.05</v>
      </c>
      <c r="L52" s="931"/>
      <c r="M52" s="451">
        <f>K52*M98</f>
        <v>279.42708333333331</v>
      </c>
    </row>
    <row r="53" spans="1:13" ht="15.75" thickBot="1">
      <c r="A53" s="1034" t="s">
        <v>2320</v>
      </c>
      <c r="B53" s="1035"/>
      <c r="C53" s="1035"/>
      <c r="D53" s="1035"/>
      <c r="E53" s="1035"/>
      <c r="F53" s="1035"/>
      <c r="G53" s="1035"/>
      <c r="H53" s="1035"/>
      <c r="I53" s="1035"/>
      <c r="J53" s="1035"/>
      <c r="K53" s="1035"/>
      <c r="L53" s="1036"/>
      <c r="M53" s="116">
        <f>SUM(M38:M52)</f>
        <v>67499.53211746618</v>
      </c>
    </row>
    <row r="54" spans="1:13">
      <c r="A54" s="117"/>
      <c r="B54" s="89"/>
      <c r="C54" s="89"/>
      <c r="D54" s="89"/>
      <c r="E54" s="89"/>
      <c r="F54" s="89"/>
      <c r="G54" s="89"/>
      <c r="H54" s="89"/>
      <c r="I54" s="89"/>
      <c r="J54" s="89"/>
      <c r="K54" s="89"/>
      <c r="L54" s="89"/>
      <c r="M54" s="88"/>
    </row>
    <row r="55" spans="1:13">
      <c r="A55" s="1038" t="s">
        <v>2321</v>
      </c>
      <c r="B55" s="1039"/>
      <c r="C55" s="1039"/>
      <c r="D55" s="1039"/>
      <c r="E55" s="1039"/>
      <c r="F55" s="1039"/>
      <c r="G55" s="1039"/>
      <c r="H55" s="1039"/>
      <c r="I55" s="1039"/>
      <c r="J55" s="1039"/>
      <c r="K55" s="1039"/>
      <c r="L55" s="1039"/>
      <c r="M55" s="1040"/>
    </row>
    <row r="56" spans="1:13" ht="15.75" thickBot="1">
      <c r="A56" s="121"/>
      <c r="B56" s="122"/>
      <c r="C56" s="122"/>
      <c r="D56" s="122"/>
      <c r="E56" s="122"/>
      <c r="F56" s="122"/>
      <c r="G56" s="122"/>
      <c r="H56" s="122"/>
      <c r="I56" s="122"/>
      <c r="J56" s="122"/>
      <c r="K56" s="122"/>
      <c r="L56" s="122"/>
      <c r="M56" s="123"/>
    </row>
    <row r="57" spans="1:13">
      <c r="A57" s="703" t="s">
        <v>2277</v>
      </c>
      <c r="B57" s="1037" t="s">
        <v>2311</v>
      </c>
      <c r="C57" s="1037"/>
      <c r="D57" s="1037"/>
      <c r="E57" s="1037"/>
      <c r="F57" s="1037"/>
      <c r="G57" s="1037"/>
      <c r="H57" s="1037"/>
      <c r="I57" s="699" t="s">
        <v>327</v>
      </c>
      <c r="J57" s="699" t="s">
        <v>2313</v>
      </c>
      <c r="K57" s="1037" t="s">
        <v>2322</v>
      </c>
      <c r="L57" s="1037"/>
      <c r="M57" s="704" t="s">
        <v>2318</v>
      </c>
    </row>
    <row r="58" spans="1:13">
      <c r="A58" s="106"/>
      <c r="B58" s="936"/>
      <c r="C58" s="936"/>
      <c r="D58" s="936"/>
      <c r="E58" s="936"/>
      <c r="F58" s="936"/>
      <c r="G58" s="936"/>
      <c r="H58" s="936"/>
      <c r="I58" s="107"/>
      <c r="J58" s="349"/>
      <c r="K58" s="1048"/>
      <c r="L58" s="1049"/>
      <c r="M58" s="113">
        <f>J58*K58</f>
        <v>0</v>
      </c>
    </row>
    <row r="59" spans="1:13" hidden="1">
      <c r="A59" s="100"/>
      <c r="B59" s="928"/>
      <c r="C59" s="928"/>
      <c r="D59" s="928"/>
      <c r="E59" s="928"/>
      <c r="F59" s="928"/>
      <c r="G59" s="928"/>
      <c r="H59" s="928"/>
      <c r="I59" s="108"/>
      <c r="J59" s="348"/>
      <c r="K59" s="1046"/>
      <c r="L59" s="1047"/>
      <c r="M59" s="113">
        <f t="shared" ref="M59:M72" si="1">J59*K59</f>
        <v>0</v>
      </c>
    </row>
    <row r="60" spans="1:13" hidden="1">
      <c r="A60" s="100"/>
      <c r="B60" s="928"/>
      <c r="C60" s="928"/>
      <c r="D60" s="928"/>
      <c r="E60" s="928"/>
      <c r="F60" s="928"/>
      <c r="G60" s="928"/>
      <c r="H60" s="928"/>
      <c r="I60" s="108"/>
      <c r="J60" s="348"/>
      <c r="K60" s="1046"/>
      <c r="L60" s="1047"/>
      <c r="M60" s="113">
        <f t="shared" si="1"/>
        <v>0</v>
      </c>
    </row>
    <row r="61" spans="1:13" hidden="1">
      <c r="A61" s="100"/>
      <c r="B61" s="928"/>
      <c r="C61" s="928"/>
      <c r="D61" s="928"/>
      <c r="E61" s="928"/>
      <c r="F61" s="928"/>
      <c r="G61" s="928"/>
      <c r="H61" s="928"/>
      <c r="I61" s="108"/>
      <c r="J61" s="348"/>
      <c r="K61" s="1046"/>
      <c r="L61" s="1047"/>
      <c r="M61" s="113">
        <f t="shared" si="1"/>
        <v>0</v>
      </c>
    </row>
    <row r="62" spans="1:13" hidden="1">
      <c r="A62" s="100"/>
      <c r="B62" s="928"/>
      <c r="C62" s="928"/>
      <c r="D62" s="928"/>
      <c r="E62" s="928"/>
      <c r="F62" s="928"/>
      <c r="G62" s="928"/>
      <c r="H62" s="928"/>
      <c r="I62" s="108"/>
      <c r="J62" s="348"/>
      <c r="K62" s="1046"/>
      <c r="L62" s="1047"/>
      <c r="M62" s="113">
        <f t="shared" si="1"/>
        <v>0</v>
      </c>
    </row>
    <row r="63" spans="1:13" hidden="1">
      <c r="A63" s="100"/>
      <c r="B63" s="928"/>
      <c r="C63" s="928"/>
      <c r="D63" s="928"/>
      <c r="E63" s="928"/>
      <c r="F63" s="928"/>
      <c r="G63" s="928"/>
      <c r="H63" s="928"/>
      <c r="I63" s="108"/>
      <c r="J63" s="348"/>
      <c r="K63" s="1046"/>
      <c r="L63" s="1047"/>
      <c r="M63" s="113">
        <f t="shared" si="1"/>
        <v>0</v>
      </c>
    </row>
    <row r="64" spans="1:13" hidden="1">
      <c r="A64" s="100"/>
      <c r="B64" s="928"/>
      <c r="C64" s="928"/>
      <c r="D64" s="928"/>
      <c r="E64" s="928"/>
      <c r="F64" s="928"/>
      <c r="G64" s="928"/>
      <c r="H64" s="928"/>
      <c r="I64" s="108"/>
      <c r="J64" s="348"/>
      <c r="K64" s="1046"/>
      <c r="L64" s="1047"/>
      <c r="M64" s="113">
        <f t="shared" si="1"/>
        <v>0</v>
      </c>
    </row>
    <row r="65" spans="1:13" hidden="1">
      <c r="A65" s="100"/>
      <c r="B65" s="928"/>
      <c r="C65" s="928"/>
      <c r="D65" s="928"/>
      <c r="E65" s="928"/>
      <c r="F65" s="928"/>
      <c r="G65" s="928"/>
      <c r="H65" s="928"/>
      <c r="I65" s="108"/>
      <c r="J65" s="348"/>
      <c r="K65" s="1046"/>
      <c r="L65" s="1047"/>
      <c r="M65" s="113">
        <f t="shared" si="1"/>
        <v>0</v>
      </c>
    </row>
    <row r="66" spans="1:13" hidden="1">
      <c r="A66" s="100"/>
      <c r="B66" s="928"/>
      <c r="C66" s="928"/>
      <c r="D66" s="928"/>
      <c r="E66" s="928"/>
      <c r="F66" s="928"/>
      <c r="G66" s="928"/>
      <c r="H66" s="928"/>
      <c r="I66" s="108"/>
      <c r="J66" s="348"/>
      <c r="K66" s="1046"/>
      <c r="L66" s="1047"/>
      <c r="M66" s="113">
        <f t="shared" si="1"/>
        <v>0</v>
      </c>
    </row>
    <row r="67" spans="1:13" hidden="1">
      <c r="A67" s="100"/>
      <c r="B67" s="928"/>
      <c r="C67" s="928"/>
      <c r="D67" s="928"/>
      <c r="E67" s="928"/>
      <c r="F67" s="928"/>
      <c r="G67" s="928"/>
      <c r="H67" s="928"/>
      <c r="I67" s="108"/>
      <c r="J67" s="348"/>
      <c r="K67" s="1046"/>
      <c r="L67" s="1047"/>
      <c r="M67" s="113">
        <f t="shared" si="1"/>
        <v>0</v>
      </c>
    </row>
    <row r="68" spans="1:13" hidden="1">
      <c r="A68" s="100"/>
      <c r="B68" s="928"/>
      <c r="C68" s="928"/>
      <c r="D68" s="928"/>
      <c r="E68" s="928"/>
      <c r="F68" s="928"/>
      <c r="G68" s="928"/>
      <c r="H68" s="928"/>
      <c r="I68" s="108"/>
      <c r="J68" s="348"/>
      <c r="K68" s="1046"/>
      <c r="L68" s="1047"/>
      <c r="M68" s="113">
        <f t="shared" si="1"/>
        <v>0</v>
      </c>
    </row>
    <row r="69" spans="1:13" hidden="1">
      <c r="A69" s="100"/>
      <c r="B69" s="928"/>
      <c r="C69" s="928"/>
      <c r="D69" s="928"/>
      <c r="E69" s="928"/>
      <c r="F69" s="928"/>
      <c r="G69" s="928"/>
      <c r="H69" s="928"/>
      <c r="I69" s="108"/>
      <c r="J69" s="348"/>
      <c r="K69" s="1046"/>
      <c r="L69" s="1047"/>
      <c r="M69" s="113">
        <f t="shared" si="1"/>
        <v>0</v>
      </c>
    </row>
    <row r="70" spans="1:13" hidden="1">
      <c r="A70" s="100"/>
      <c r="B70" s="928"/>
      <c r="C70" s="928"/>
      <c r="D70" s="928"/>
      <c r="E70" s="928"/>
      <c r="F70" s="928"/>
      <c r="G70" s="928"/>
      <c r="H70" s="928"/>
      <c r="I70" s="108"/>
      <c r="J70" s="348"/>
      <c r="K70" s="1041"/>
      <c r="L70" s="1042"/>
      <c r="M70" s="113">
        <f t="shared" si="1"/>
        <v>0</v>
      </c>
    </row>
    <row r="71" spans="1:13" ht="14.1" hidden="1" customHeight="1">
      <c r="A71" s="100"/>
      <c r="B71" s="928"/>
      <c r="C71" s="928"/>
      <c r="D71" s="928"/>
      <c r="E71" s="928"/>
      <c r="F71" s="928"/>
      <c r="G71" s="928"/>
      <c r="H71" s="928"/>
      <c r="I71" s="108"/>
      <c r="J71" s="348"/>
      <c r="K71" s="1041"/>
      <c r="L71" s="1042"/>
      <c r="M71" s="113">
        <f t="shared" si="1"/>
        <v>0</v>
      </c>
    </row>
    <row r="72" spans="1:13" ht="15.75" thickBot="1">
      <c r="A72" s="126"/>
      <c r="B72" s="1043"/>
      <c r="C72" s="1043"/>
      <c r="D72" s="1043"/>
      <c r="E72" s="1043"/>
      <c r="F72" s="1043"/>
      <c r="G72" s="1043"/>
      <c r="H72" s="1043"/>
      <c r="I72" s="110"/>
      <c r="J72" s="127"/>
      <c r="K72" s="1044"/>
      <c r="L72" s="1045"/>
      <c r="M72" s="310">
        <f t="shared" si="1"/>
        <v>0</v>
      </c>
    </row>
    <row r="73" spans="1:13" ht="15.75" thickBot="1">
      <c r="A73" s="1034" t="s">
        <v>2320</v>
      </c>
      <c r="B73" s="1035"/>
      <c r="C73" s="1035"/>
      <c r="D73" s="1035"/>
      <c r="E73" s="1035"/>
      <c r="F73" s="1035"/>
      <c r="G73" s="1035"/>
      <c r="H73" s="1035"/>
      <c r="I73" s="1035"/>
      <c r="J73" s="1035"/>
      <c r="K73" s="1035"/>
      <c r="L73" s="1036"/>
      <c r="M73" s="181">
        <f>SUM(M58:M72)</f>
        <v>0</v>
      </c>
    </row>
    <row r="74" spans="1:13">
      <c r="A74" s="87"/>
      <c r="B74" s="89"/>
      <c r="C74" s="89"/>
      <c r="D74" s="89"/>
      <c r="E74" s="89"/>
      <c r="F74" s="89"/>
      <c r="G74" s="89"/>
      <c r="H74" s="89"/>
      <c r="I74" s="89"/>
      <c r="J74" s="89"/>
      <c r="K74" s="89"/>
      <c r="L74" s="89"/>
      <c r="M74" s="88"/>
    </row>
    <row r="75" spans="1:13">
      <c r="A75" s="1038" t="s">
        <v>2323</v>
      </c>
      <c r="B75" s="1039"/>
      <c r="C75" s="1039"/>
      <c r="D75" s="1039"/>
      <c r="E75" s="1039"/>
      <c r="F75" s="1039"/>
      <c r="G75" s="1039"/>
      <c r="H75" s="1039"/>
      <c r="I75" s="1039"/>
      <c r="J75" s="1039"/>
      <c r="K75" s="1039"/>
      <c r="L75" s="1039"/>
      <c r="M75" s="1040"/>
    </row>
    <row r="76" spans="1:13" ht="15.75" thickBot="1">
      <c r="A76" s="357"/>
      <c r="B76" s="358"/>
      <c r="C76" s="358"/>
      <c r="D76" s="358"/>
      <c r="E76" s="358"/>
      <c r="F76" s="358"/>
      <c r="G76" s="358"/>
      <c r="H76" s="358"/>
      <c r="I76" s="358"/>
      <c r="J76" s="358"/>
      <c r="K76" s="358"/>
      <c r="L76" s="358"/>
      <c r="M76" s="359"/>
    </row>
    <row r="77" spans="1:13" ht="30">
      <c r="A77" s="703" t="s">
        <v>2277</v>
      </c>
      <c r="B77" s="1037" t="s">
        <v>2311</v>
      </c>
      <c r="C77" s="1037"/>
      <c r="D77" s="1037"/>
      <c r="E77" s="1037"/>
      <c r="F77" s="1037"/>
      <c r="G77" s="1037"/>
      <c r="H77" s="699" t="s">
        <v>327</v>
      </c>
      <c r="I77" s="699" t="s">
        <v>2324</v>
      </c>
      <c r="J77" s="699" t="s">
        <v>2325</v>
      </c>
      <c r="K77" s="699" t="s">
        <v>2326</v>
      </c>
      <c r="L77" s="699" t="s">
        <v>2327</v>
      </c>
      <c r="M77" s="704" t="s">
        <v>2318</v>
      </c>
    </row>
    <row r="78" spans="1:13">
      <c r="A78" s="130" t="s">
        <v>2009</v>
      </c>
      <c r="B78" s="920" t="s">
        <v>2010</v>
      </c>
      <c r="C78" s="921"/>
      <c r="D78" s="921"/>
      <c r="E78" s="921"/>
      <c r="F78" s="921"/>
      <c r="G78" s="922"/>
      <c r="H78" s="141" t="s">
        <v>1978</v>
      </c>
      <c r="I78" s="142">
        <v>1.25</v>
      </c>
      <c r="J78" s="142">
        <v>1</v>
      </c>
      <c r="K78" s="142">
        <f>I78*J78</f>
        <v>1.25</v>
      </c>
      <c r="L78" s="143">
        <v>1012</v>
      </c>
      <c r="M78" s="152">
        <f>K78*L78</f>
        <v>1265</v>
      </c>
    </row>
    <row r="79" spans="1:13">
      <c r="A79" s="134"/>
      <c r="B79" s="905"/>
      <c r="C79" s="906"/>
      <c r="D79" s="906"/>
      <c r="E79" s="906"/>
      <c r="F79" s="906"/>
      <c r="G79" s="907"/>
      <c r="H79" s="144"/>
      <c r="I79" s="145"/>
      <c r="J79" s="145"/>
      <c r="K79" s="145"/>
      <c r="L79" s="146"/>
      <c r="M79" s="152">
        <f>K79*L79</f>
        <v>0</v>
      </c>
    </row>
    <row r="80" spans="1:13">
      <c r="A80" s="134"/>
      <c r="B80" s="905"/>
      <c r="C80" s="906"/>
      <c r="D80" s="906"/>
      <c r="E80" s="906"/>
      <c r="F80" s="906"/>
      <c r="G80" s="907"/>
      <c r="H80" s="144"/>
      <c r="I80" s="145"/>
      <c r="J80" s="145"/>
      <c r="K80" s="145"/>
      <c r="L80" s="146"/>
      <c r="M80" s="152">
        <f>K80*L80</f>
        <v>0</v>
      </c>
    </row>
    <row r="81" spans="1:13">
      <c r="A81" s="134"/>
      <c r="B81" s="905"/>
      <c r="C81" s="906"/>
      <c r="D81" s="906"/>
      <c r="E81" s="906"/>
      <c r="F81" s="906"/>
      <c r="G81" s="907"/>
      <c r="H81" s="144"/>
      <c r="I81" s="145"/>
      <c r="J81" s="145"/>
      <c r="K81" s="145"/>
      <c r="L81" s="146"/>
      <c r="M81" s="152">
        <f>K81*L81</f>
        <v>0</v>
      </c>
    </row>
    <row r="82" spans="1:13" ht="15.75" thickBot="1">
      <c r="A82" s="109"/>
      <c r="B82" s="1031"/>
      <c r="C82" s="1032"/>
      <c r="D82" s="1032"/>
      <c r="E82" s="1032"/>
      <c r="F82" s="1032"/>
      <c r="G82" s="1033"/>
      <c r="H82" s="147"/>
      <c r="I82" s="332"/>
      <c r="J82" s="332"/>
      <c r="K82" s="332"/>
      <c r="L82" s="148"/>
      <c r="M82" s="312">
        <f>K82*L82</f>
        <v>0</v>
      </c>
    </row>
    <row r="83" spans="1:13" ht="15.75" thickBot="1">
      <c r="A83" s="1034" t="s">
        <v>2320</v>
      </c>
      <c r="B83" s="1035"/>
      <c r="C83" s="1035"/>
      <c r="D83" s="1035"/>
      <c r="E83" s="1035"/>
      <c r="F83" s="1035"/>
      <c r="G83" s="1035"/>
      <c r="H83" s="1035"/>
      <c r="I83" s="1035"/>
      <c r="J83" s="1035"/>
      <c r="K83" s="1035"/>
      <c r="L83" s="1036"/>
      <c r="M83" s="181">
        <f>SUM(M78:M82)</f>
        <v>1265</v>
      </c>
    </row>
    <row r="84" spans="1:13">
      <c r="A84" s="87"/>
      <c r="B84" s="89"/>
      <c r="C84" s="89"/>
      <c r="D84" s="89"/>
      <c r="E84" s="89"/>
      <c r="F84" s="89"/>
      <c r="G84" s="89"/>
      <c r="H84" s="89"/>
      <c r="I84" s="89"/>
      <c r="J84" s="89"/>
      <c r="K84" s="89"/>
      <c r="L84" s="89"/>
      <c r="M84" s="88"/>
    </row>
    <row r="85" spans="1:13">
      <c r="A85" s="1014" t="s">
        <v>2328</v>
      </c>
      <c r="B85" s="1015"/>
      <c r="C85" s="1015"/>
      <c r="D85" s="1015"/>
      <c r="E85" s="1015"/>
      <c r="F85" s="1015"/>
      <c r="G85" s="1015"/>
      <c r="H85" s="1015"/>
      <c r="I85" s="1015"/>
      <c r="J85" s="1015"/>
      <c r="K85" s="1015"/>
      <c r="L85" s="1015"/>
      <c r="M85" s="1016"/>
    </row>
    <row r="86" spans="1:13" ht="15.75" thickBot="1">
      <c r="A86" s="157"/>
      <c r="B86" s="158"/>
      <c r="C86" s="158"/>
      <c r="D86" s="158"/>
      <c r="E86" s="158"/>
      <c r="F86" s="158"/>
      <c r="G86" s="158"/>
      <c r="H86" s="158"/>
      <c r="I86" s="158"/>
      <c r="J86" s="158"/>
      <c r="K86" s="158"/>
      <c r="L86" s="158"/>
      <c r="M86" s="159"/>
    </row>
    <row r="87" spans="1:13" ht="45">
      <c r="A87" s="703" t="s">
        <v>2277</v>
      </c>
      <c r="B87" s="1037" t="s">
        <v>2311</v>
      </c>
      <c r="C87" s="1037"/>
      <c r="D87" s="1037"/>
      <c r="E87" s="1037"/>
      <c r="F87" s="1037"/>
      <c r="G87" s="1037"/>
      <c r="H87" s="699" t="s">
        <v>2329</v>
      </c>
      <c r="I87" s="699" t="s">
        <v>2330</v>
      </c>
      <c r="J87" s="699" t="s">
        <v>2331</v>
      </c>
      <c r="K87" s="1037" t="s">
        <v>2317</v>
      </c>
      <c r="L87" s="1037"/>
      <c r="M87" s="704" t="s">
        <v>2318</v>
      </c>
    </row>
    <row r="88" spans="1:13">
      <c r="A88" s="706" t="s">
        <v>2077</v>
      </c>
      <c r="B88" s="1027" t="s">
        <v>2078</v>
      </c>
      <c r="C88" s="1028"/>
      <c r="D88" s="1028"/>
      <c r="E88" s="1028"/>
      <c r="F88" s="1028"/>
      <c r="G88" s="1028"/>
      <c r="H88" s="143">
        <f>J88/I88*100</f>
        <v>193333.33333333331</v>
      </c>
      <c r="I88" s="160">
        <v>185</v>
      </c>
      <c r="J88" s="167">
        <f>VLOOKUP(A88,'[1]MANO DE OBRA'!$C$15:$F$79,4,0)</f>
        <v>357666.66666666663</v>
      </c>
      <c r="K88" s="1029">
        <v>64</v>
      </c>
      <c r="L88" s="1030"/>
      <c r="M88" s="175">
        <f>J88/K88</f>
        <v>5588.5416666666661</v>
      </c>
    </row>
    <row r="89" spans="1:13">
      <c r="A89" s="707"/>
      <c r="B89" s="1022"/>
      <c r="C89" s="1023"/>
      <c r="D89" s="1023"/>
      <c r="E89" s="1023"/>
      <c r="F89" s="1023"/>
      <c r="G89" s="1024"/>
      <c r="H89" s="146"/>
      <c r="I89" s="162"/>
      <c r="J89" s="168"/>
      <c r="K89" s="1025"/>
      <c r="L89" s="1026"/>
      <c r="M89" s="175"/>
    </row>
    <row r="90" spans="1:13" hidden="1">
      <c r="A90" s="707"/>
      <c r="B90" s="1022"/>
      <c r="C90" s="1023"/>
      <c r="D90" s="1023"/>
      <c r="E90" s="1023"/>
      <c r="F90" s="1023"/>
      <c r="G90" s="1024"/>
      <c r="H90" s="146"/>
      <c r="I90" s="162"/>
      <c r="J90" s="168"/>
      <c r="K90" s="1025"/>
      <c r="L90" s="1026"/>
      <c r="M90" s="176"/>
    </row>
    <row r="91" spans="1:13" hidden="1">
      <c r="A91" s="707"/>
      <c r="B91" s="1022"/>
      <c r="C91" s="1023"/>
      <c r="D91" s="1023"/>
      <c r="E91" s="1023"/>
      <c r="F91" s="1023"/>
      <c r="G91" s="1024"/>
      <c r="H91" s="146"/>
      <c r="I91" s="162"/>
      <c r="J91" s="168"/>
      <c r="K91" s="1025"/>
      <c r="L91" s="1026"/>
      <c r="M91" s="176"/>
    </row>
    <row r="92" spans="1:13" hidden="1">
      <c r="A92" s="707"/>
      <c r="B92" s="1022"/>
      <c r="C92" s="1023"/>
      <c r="D92" s="1023"/>
      <c r="E92" s="1023"/>
      <c r="F92" s="1023"/>
      <c r="G92" s="1024"/>
      <c r="H92" s="146"/>
      <c r="I92" s="162"/>
      <c r="J92" s="168"/>
      <c r="K92" s="1025"/>
      <c r="L92" s="1026"/>
      <c r="M92" s="176"/>
    </row>
    <row r="93" spans="1:13" hidden="1">
      <c r="A93" s="707"/>
      <c r="B93" s="1022"/>
      <c r="C93" s="1023"/>
      <c r="D93" s="1023"/>
      <c r="E93" s="1023"/>
      <c r="F93" s="1023"/>
      <c r="G93" s="1024"/>
      <c r="H93" s="146"/>
      <c r="I93" s="162"/>
      <c r="J93" s="168"/>
      <c r="K93" s="1025"/>
      <c r="L93" s="1026"/>
      <c r="M93" s="176"/>
    </row>
    <row r="94" spans="1:13" hidden="1">
      <c r="A94" s="707"/>
      <c r="B94" s="1022"/>
      <c r="C94" s="1023"/>
      <c r="D94" s="1023"/>
      <c r="E94" s="1023"/>
      <c r="F94" s="1023"/>
      <c r="G94" s="1024"/>
      <c r="H94" s="146"/>
      <c r="I94" s="162"/>
      <c r="J94" s="168"/>
      <c r="K94" s="1025"/>
      <c r="L94" s="1026"/>
      <c r="M94" s="176"/>
    </row>
    <row r="95" spans="1:13" hidden="1">
      <c r="A95" s="707"/>
      <c r="B95" s="1022"/>
      <c r="C95" s="1023"/>
      <c r="D95" s="1023"/>
      <c r="E95" s="1023"/>
      <c r="F95" s="1023"/>
      <c r="G95" s="1024"/>
      <c r="H95" s="146"/>
      <c r="I95" s="162"/>
      <c r="J95" s="163"/>
      <c r="K95" s="1025"/>
      <c r="L95" s="1026"/>
      <c r="M95" s="176"/>
    </row>
    <row r="96" spans="1:13">
      <c r="A96" s="707"/>
      <c r="B96" s="1022"/>
      <c r="C96" s="1023"/>
      <c r="D96" s="1023"/>
      <c r="E96" s="1023"/>
      <c r="F96" s="1023"/>
      <c r="G96" s="1024"/>
      <c r="H96" s="146"/>
      <c r="I96" s="162"/>
      <c r="J96" s="163"/>
      <c r="K96" s="1025"/>
      <c r="L96" s="1026"/>
      <c r="M96" s="176"/>
    </row>
    <row r="97" spans="1:13" ht="15.75" thickBot="1">
      <c r="A97" s="169"/>
      <c r="B97" s="1003"/>
      <c r="C97" s="1004"/>
      <c r="D97" s="1004"/>
      <c r="E97" s="1004"/>
      <c r="F97" s="1004"/>
      <c r="G97" s="1005"/>
      <c r="H97" s="170"/>
      <c r="I97" s="171"/>
      <c r="J97" s="170"/>
      <c r="K97" s="1006"/>
      <c r="L97" s="1007"/>
      <c r="M97" s="177"/>
    </row>
    <row r="98" spans="1:13" ht="15.75" thickBot="1">
      <c r="A98" s="1008" t="s">
        <v>2320</v>
      </c>
      <c r="B98" s="1009"/>
      <c r="C98" s="1009"/>
      <c r="D98" s="1009"/>
      <c r="E98" s="1009"/>
      <c r="F98" s="1009"/>
      <c r="G98" s="1009"/>
      <c r="H98" s="1009"/>
      <c r="I98" s="1009"/>
      <c r="J98" s="1009"/>
      <c r="K98" s="1009"/>
      <c r="L98" s="1010"/>
      <c r="M98" s="179">
        <f>SUM(M88:M97)</f>
        <v>5588.5416666666661</v>
      </c>
    </row>
    <row r="99" spans="1:13" ht="15.75" thickBot="1">
      <c r="A99" s="87"/>
      <c r="B99" s="89"/>
      <c r="C99" s="89"/>
      <c r="D99" s="89"/>
      <c r="E99" s="89"/>
      <c r="F99" s="89"/>
      <c r="G99" s="89"/>
      <c r="H99" s="89"/>
      <c r="I99" s="89"/>
      <c r="J99" s="89"/>
      <c r="K99" s="89"/>
      <c r="L99" s="89"/>
      <c r="M99" s="88"/>
    </row>
    <row r="100" spans="1:13" ht="15.75" thickBot="1">
      <c r="A100" s="1011" t="s">
        <v>2332</v>
      </c>
      <c r="B100" s="1012"/>
      <c r="C100" s="1012"/>
      <c r="D100" s="1012"/>
      <c r="E100" s="1012"/>
      <c r="F100" s="1012"/>
      <c r="G100" s="1012"/>
      <c r="H100" s="1012"/>
      <c r="I100" s="1012"/>
      <c r="J100" s="1012"/>
      <c r="K100" s="1012"/>
      <c r="L100" s="1013"/>
      <c r="M100" s="179">
        <f>M53+M73+M83+M98</f>
        <v>74353.073784132852</v>
      </c>
    </row>
    <row r="101" spans="1:13">
      <c r="A101" s="87"/>
      <c r="B101" s="89"/>
      <c r="C101" s="89"/>
      <c r="D101" s="89"/>
      <c r="E101" s="89"/>
      <c r="F101" s="89"/>
      <c r="G101" s="89"/>
      <c r="H101" s="89"/>
      <c r="I101" s="89"/>
      <c r="J101" s="89"/>
      <c r="K101" s="89"/>
      <c r="L101" s="89"/>
      <c r="M101" s="88"/>
    </row>
    <row r="102" spans="1:13">
      <c r="A102" s="1014" t="s">
        <v>2333</v>
      </c>
      <c r="B102" s="1015"/>
      <c r="C102" s="1015"/>
      <c r="D102" s="1015"/>
      <c r="E102" s="1015"/>
      <c r="F102" s="1015"/>
      <c r="G102" s="1015"/>
      <c r="H102" s="1015"/>
      <c r="I102" s="1015"/>
      <c r="J102" s="1015"/>
      <c r="K102" s="1015"/>
      <c r="L102" s="1015"/>
      <c r="M102" s="1016"/>
    </row>
    <row r="103" spans="1:13" ht="15.75" thickBot="1">
      <c r="A103" s="289"/>
      <c r="B103" s="290"/>
      <c r="C103" s="290"/>
      <c r="D103" s="290"/>
      <c r="E103" s="290"/>
      <c r="F103" s="290"/>
      <c r="G103" s="290"/>
      <c r="H103" s="290"/>
      <c r="I103" s="290"/>
      <c r="J103" s="290"/>
      <c r="K103" s="290"/>
      <c r="L103" s="290"/>
      <c r="M103" s="291"/>
    </row>
    <row r="104" spans="1:13">
      <c r="A104" s="1017" t="s">
        <v>2311</v>
      </c>
      <c r="B104" s="1018"/>
      <c r="C104" s="1018"/>
      <c r="D104" s="1018"/>
      <c r="E104" s="1018"/>
      <c r="F104" s="1018"/>
      <c r="G104" s="1018"/>
      <c r="H104" s="708"/>
      <c r="I104" s="709"/>
      <c r="J104" s="699" t="s">
        <v>2334</v>
      </c>
      <c r="K104" s="1019" t="s">
        <v>2335</v>
      </c>
      <c r="L104" s="1020"/>
      <c r="M104" s="1021"/>
    </row>
    <row r="105" spans="1:13">
      <c r="A105" s="989" t="s">
        <v>2336</v>
      </c>
      <c r="B105" s="990"/>
      <c r="C105" s="990"/>
      <c r="D105" s="990"/>
      <c r="E105" s="990"/>
      <c r="F105" s="990"/>
      <c r="G105" s="990"/>
      <c r="H105" s="710"/>
      <c r="I105" s="711"/>
      <c r="J105" s="533">
        <v>0.2</v>
      </c>
      <c r="K105" s="991">
        <f>J105*M100</f>
        <v>14870.614756826571</v>
      </c>
      <c r="L105" s="992"/>
      <c r="M105" s="993"/>
    </row>
    <row r="106" spans="1:13">
      <c r="A106" s="712" t="s">
        <v>2337</v>
      </c>
      <c r="B106" s="713"/>
      <c r="C106" s="713"/>
      <c r="D106" s="713"/>
      <c r="E106" s="713"/>
      <c r="F106" s="713"/>
      <c r="G106" s="713"/>
      <c r="H106" s="710"/>
      <c r="I106" s="711"/>
      <c r="J106" s="533">
        <v>0.05</v>
      </c>
      <c r="K106" s="991">
        <f>J106*M100</f>
        <v>3717.6536892066429</v>
      </c>
      <c r="L106" s="992"/>
      <c r="M106" s="993"/>
    </row>
    <row r="107" spans="1:13" ht="15.75" thickBot="1">
      <c r="A107" s="714" t="s">
        <v>2338</v>
      </c>
      <c r="B107" s="715"/>
      <c r="C107" s="715"/>
      <c r="D107" s="715"/>
      <c r="E107" s="715"/>
      <c r="F107" s="715"/>
      <c r="G107" s="715"/>
      <c r="H107" s="716"/>
      <c r="I107" s="717"/>
      <c r="J107" s="534">
        <v>0.05</v>
      </c>
      <c r="K107" s="994">
        <f>J107*M100</f>
        <v>3717.6536892066429</v>
      </c>
      <c r="L107" s="995"/>
      <c r="M107" s="996"/>
    </row>
    <row r="108" spans="1:13" ht="15.75" thickBot="1">
      <c r="A108" s="997" t="s">
        <v>2320</v>
      </c>
      <c r="B108" s="998"/>
      <c r="C108" s="998"/>
      <c r="D108" s="998"/>
      <c r="E108" s="998"/>
      <c r="F108" s="998"/>
      <c r="G108" s="998"/>
      <c r="H108" s="998"/>
      <c r="I108" s="998"/>
      <c r="J108" s="998"/>
      <c r="K108" s="998"/>
      <c r="L108" s="999"/>
      <c r="M108" s="181">
        <f>K105+K106+K107</f>
        <v>22305.922135239856</v>
      </c>
    </row>
    <row r="109" spans="1:13" ht="15.75" thickBot="1">
      <c r="A109" s="87"/>
      <c r="B109" s="89"/>
      <c r="C109" s="89"/>
      <c r="D109" s="89"/>
      <c r="E109" s="89"/>
      <c r="F109" s="89"/>
      <c r="G109" s="89"/>
      <c r="H109" s="89"/>
      <c r="I109" s="89"/>
      <c r="J109" s="89"/>
      <c r="K109" s="89"/>
      <c r="L109" s="89"/>
      <c r="M109" s="88"/>
    </row>
    <row r="110" spans="1:13" ht="16.5" thickBot="1">
      <c r="A110" s="1000" t="s">
        <v>2339</v>
      </c>
      <c r="B110" s="1001"/>
      <c r="C110" s="1001"/>
      <c r="D110" s="1001"/>
      <c r="E110" s="1001"/>
      <c r="F110" s="1001"/>
      <c r="G110" s="1001"/>
      <c r="H110" s="1001"/>
      <c r="I110" s="1001"/>
      <c r="J110" s="1001"/>
      <c r="K110" s="1001"/>
      <c r="L110" s="1002"/>
      <c r="M110" s="185">
        <f>M100+M108</f>
        <v>96658.995919372712</v>
      </c>
    </row>
    <row r="111" spans="1:13">
      <c r="A111" s="74"/>
      <c r="B111" s="75"/>
      <c r="C111" s="75"/>
      <c r="D111" s="75"/>
      <c r="E111" s="75"/>
      <c r="F111" s="75"/>
      <c r="G111" s="75"/>
      <c r="H111" s="75"/>
      <c r="I111" s="75"/>
      <c r="J111" s="75"/>
      <c r="K111" s="75"/>
      <c r="L111" s="75"/>
      <c r="M111" s="76"/>
    </row>
    <row r="112" spans="1:13">
      <c r="A112" s="197"/>
      <c r="B112" s="8"/>
      <c r="C112" s="8"/>
      <c r="D112" s="8"/>
      <c r="E112" s="8"/>
      <c r="F112" s="8"/>
      <c r="G112" s="8"/>
      <c r="H112" s="8"/>
      <c r="I112" s="8"/>
      <c r="J112" s="8"/>
      <c r="K112" s="8"/>
      <c r="L112" s="8"/>
      <c r="M112" s="198"/>
    </row>
    <row r="113" spans="1:13">
      <c r="A113" s="197"/>
      <c r="B113" s="8"/>
      <c r="C113" s="8"/>
      <c r="D113" s="8"/>
      <c r="E113" s="8"/>
      <c r="F113" s="8"/>
      <c r="G113" s="8"/>
      <c r="H113" s="8"/>
      <c r="I113" s="8"/>
      <c r="J113" s="8"/>
      <c r="K113" s="8"/>
      <c r="L113" s="8"/>
      <c r="M113" s="198"/>
    </row>
    <row r="114" spans="1:13">
      <c r="A114" s="197"/>
      <c r="B114" s="8"/>
      <c r="C114" s="8"/>
      <c r="D114" s="8"/>
      <c r="E114" s="8"/>
      <c r="F114" s="8"/>
      <c r="G114" s="8"/>
      <c r="H114" s="8"/>
      <c r="I114" s="8"/>
      <c r="J114" s="8"/>
      <c r="K114" s="8"/>
      <c r="L114" s="8"/>
      <c r="M114" s="198"/>
    </row>
    <row r="115" spans="1:13">
      <c r="A115" s="197"/>
      <c r="B115" s="8"/>
      <c r="C115" s="8"/>
      <c r="D115" s="7" t="s">
        <v>2340</v>
      </c>
      <c r="E115" s="7"/>
      <c r="F115" s="7"/>
      <c r="G115" s="7"/>
      <c r="H115" s="7"/>
      <c r="I115" s="7"/>
      <c r="J115" s="8"/>
      <c r="K115" s="8"/>
      <c r="L115" s="8"/>
      <c r="M115" s="198"/>
    </row>
    <row r="116" spans="1:13">
      <c r="A116" s="197"/>
      <c r="B116" s="8"/>
      <c r="C116" s="8"/>
      <c r="D116" s="8" t="s">
        <v>2341</v>
      </c>
      <c r="E116" s="8"/>
      <c r="F116" s="8"/>
      <c r="G116" s="8"/>
      <c r="H116" s="8"/>
      <c r="I116" s="8"/>
      <c r="J116" s="8"/>
      <c r="K116" s="8"/>
      <c r="L116" s="8"/>
      <c r="M116" s="198"/>
    </row>
    <row r="117" spans="1:13">
      <c r="A117" s="197"/>
      <c r="B117" s="8"/>
      <c r="C117" s="8"/>
      <c r="D117" s="8" t="s">
        <v>2342</v>
      </c>
      <c r="E117" s="8"/>
      <c r="F117" s="8"/>
      <c r="G117" s="8"/>
      <c r="H117" s="8"/>
      <c r="I117" s="8"/>
      <c r="J117" s="8"/>
      <c r="K117" s="8"/>
      <c r="L117" s="8"/>
      <c r="M117" s="198"/>
    </row>
    <row r="118" spans="1:13">
      <c r="A118" s="197"/>
      <c r="B118" s="8"/>
      <c r="C118" s="8"/>
      <c r="D118" s="8" t="s">
        <v>2343</v>
      </c>
      <c r="E118" s="8"/>
      <c r="F118" s="8"/>
      <c r="G118" s="8"/>
      <c r="H118" s="8"/>
      <c r="I118" s="8"/>
      <c r="J118" s="8"/>
      <c r="K118" s="8"/>
      <c r="L118" s="8"/>
      <c r="M118" s="198"/>
    </row>
    <row r="119" spans="1:13" ht="15.75" thickBot="1">
      <c r="A119" s="197"/>
      <c r="B119" s="8"/>
      <c r="C119" s="8"/>
      <c r="D119" s="8"/>
      <c r="E119" s="8" t="s">
        <v>2344</v>
      </c>
      <c r="F119" s="8"/>
      <c r="G119" s="8"/>
      <c r="H119" s="8"/>
      <c r="I119" s="8"/>
      <c r="J119" s="8"/>
      <c r="K119" s="8"/>
      <c r="L119" s="8"/>
      <c r="M119" s="198"/>
    </row>
    <row r="120" spans="1:13">
      <c r="A120" s="199" t="s">
        <v>2345</v>
      </c>
      <c r="B120" s="200"/>
      <c r="C120" s="200"/>
      <c r="D120" s="200"/>
      <c r="E120" s="200"/>
      <c r="F120" s="200"/>
      <c r="G120" s="200"/>
      <c r="H120" s="200"/>
      <c r="I120" s="200"/>
      <c r="J120" s="200"/>
      <c r="K120" s="200"/>
      <c r="L120" s="200"/>
      <c r="M120" s="201"/>
    </row>
    <row r="121" spans="1:13">
      <c r="A121" s="202"/>
      <c r="B121" s="203"/>
      <c r="C121" s="203"/>
      <c r="D121" s="203"/>
      <c r="E121" s="203"/>
      <c r="F121" s="203"/>
      <c r="G121" s="203"/>
      <c r="H121" s="203"/>
      <c r="I121" s="203"/>
      <c r="J121" s="203"/>
      <c r="K121" s="203"/>
      <c r="L121" s="203"/>
      <c r="M121" s="204"/>
    </row>
    <row r="122" spans="1:13">
      <c r="A122" s="202"/>
      <c r="B122" s="203"/>
      <c r="C122" s="203"/>
      <c r="D122" s="203"/>
      <c r="E122" s="203"/>
      <c r="F122" s="203"/>
      <c r="G122" s="203"/>
      <c r="H122" s="203"/>
      <c r="I122" s="203"/>
      <c r="J122" s="203"/>
      <c r="K122" s="203"/>
      <c r="L122" s="203"/>
      <c r="M122" s="204"/>
    </row>
    <row r="123" spans="1:13" ht="15.75" thickBot="1">
      <c r="A123" s="205"/>
      <c r="B123" s="206"/>
      <c r="C123" s="206"/>
      <c r="D123" s="206"/>
      <c r="E123" s="206"/>
      <c r="F123" s="206"/>
      <c r="G123" s="206"/>
      <c r="H123" s="206"/>
      <c r="I123" s="206"/>
      <c r="J123" s="206"/>
      <c r="K123" s="206"/>
      <c r="L123" s="206"/>
      <c r="M123" s="207"/>
    </row>
    <row r="124" spans="1:13">
      <c r="A124" s="281"/>
      <c r="B124" s="282"/>
      <c r="C124" s="282"/>
      <c r="D124" s="282"/>
      <c r="E124" s="282"/>
      <c r="F124" s="282"/>
      <c r="G124" s="282"/>
      <c r="H124" s="282"/>
      <c r="I124" s="282"/>
      <c r="J124" s="282"/>
      <c r="K124" s="282"/>
      <c r="L124" s="282"/>
      <c r="M124" s="283"/>
    </row>
    <row r="125" spans="1:13">
      <c r="A125" s="217" t="s">
        <v>2346</v>
      </c>
      <c r="B125" s="219"/>
      <c r="C125" s="219"/>
      <c r="D125" s="219"/>
      <c r="E125" s="219"/>
      <c r="F125" s="219"/>
      <c r="G125" s="219"/>
      <c r="H125" s="219"/>
      <c r="I125" s="219"/>
      <c r="J125" s="219"/>
      <c r="K125" s="219"/>
      <c r="L125" s="219"/>
      <c r="M125" s="218"/>
    </row>
    <row r="126" spans="1:13">
      <c r="A126" s="983" t="s">
        <v>2347</v>
      </c>
      <c r="B126" s="984"/>
      <c r="C126" s="984"/>
      <c r="D126" s="984"/>
      <c r="E126" s="984"/>
      <c r="F126" s="984"/>
      <c r="G126" s="984"/>
      <c r="H126" s="984"/>
      <c r="I126" s="984"/>
      <c r="J126" s="984"/>
      <c r="K126" s="984"/>
      <c r="L126" s="984"/>
      <c r="M126" s="985"/>
    </row>
    <row r="127" spans="1:13">
      <c r="A127" s="983"/>
      <c r="B127" s="984"/>
      <c r="C127" s="984"/>
      <c r="D127" s="984"/>
      <c r="E127" s="984"/>
      <c r="F127" s="984"/>
      <c r="G127" s="984"/>
      <c r="H127" s="984"/>
      <c r="I127" s="984"/>
      <c r="J127" s="984"/>
      <c r="K127" s="984"/>
      <c r="L127" s="984"/>
      <c r="M127" s="985"/>
    </row>
    <row r="128" spans="1:13">
      <c r="A128" s="983" t="s">
        <v>2348</v>
      </c>
      <c r="B128" s="984"/>
      <c r="C128" s="984"/>
      <c r="D128" s="984"/>
      <c r="E128" s="984"/>
      <c r="F128" s="984"/>
      <c r="G128" s="984"/>
      <c r="H128" s="984"/>
      <c r="I128" s="984"/>
      <c r="J128" s="984"/>
      <c r="K128" s="984"/>
      <c r="L128" s="984"/>
      <c r="M128" s="985"/>
    </row>
    <row r="129" spans="1:13">
      <c r="A129" s="983"/>
      <c r="B129" s="984"/>
      <c r="C129" s="984"/>
      <c r="D129" s="984"/>
      <c r="E129" s="984"/>
      <c r="F129" s="984"/>
      <c r="G129" s="984"/>
      <c r="H129" s="984"/>
      <c r="I129" s="984"/>
      <c r="J129" s="984"/>
      <c r="K129" s="984"/>
      <c r="L129" s="984"/>
      <c r="M129" s="985"/>
    </row>
    <row r="130" spans="1:13">
      <c r="A130" s="274"/>
      <c r="B130" s="275"/>
      <c r="C130" s="275"/>
      <c r="D130" s="275"/>
      <c r="E130" s="275"/>
      <c r="F130" s="275"/>
      <c r="G130" s="275"/>
      <c r="H130" s="275"/>
      <c r="I130" s="275"/>
      <c r="J130" s="275"/>
      <c r="K130" s="275"/>
      <c r="L130" s="275"/>
      <c r="M130" s="276"/>
    </row>
    <row r="131" spans="1:13">
      <c r="A131" s="303"/>
      <c r="B131" s="304"/>
      <c r="C131" s="304"/>
      <c r="D131" s="304"/>
      <c r="E131" s="304"/>
      <c r="F131" s="304"/>
      <c r="G131" s="304"/>
      <c r="H131" s="304"/>
      <c r="I131" s="304"/>
      <c r="J131" s="304"/>
      <c r="K131" s="304"/>
      <c r="L131" s="304"/>
      <c r="M131" s="305"/>
    </row>
    <row r="132" spans="1:13">
      <c r="A132" s="303"/>
      <c r="B132" s="304"/>
      <c r="C132" s="304"/>
      <c r="D132" s="304"/>
      <c r="E132" s="304"/>
      <c r="F132" s="304"/>
      <c r="G132" s="304"/>
      <c r="H132" s="304"/>
      <c r="I132" s="304"/>
      <c r="J132" s="304"/>
      <c r="K132" s="304"/>
      <c r="L132" s="304"/>
      <c r="M132" s="305"/>
    </row>
    <row r="133" spans="1:13">
      <c r="A133" s="6"/>
      <c r="B133" s="9"/>
      <c r="C133" s="9"/>
      <c r="D133" s="9"/>
      <c r="E133" s="9"/>
      <c r="F133" s="9"/>
      <c r="G133" s="9"/>
      <c r="H133" s="9"/>
      <c r="I133" s="9"/>
      <c r="J133" s="9"/>
      <c r="K133" s="9"/>
      <c r="L133" s="9"/>
      <c r="M133" s="10"/>
    </row>
    <row r="134" spans="1:13">
      <c r="A134" s="197"/>
      <c r="B134" s="8"/>
      <c r="C134" s="8"/>
      <c r="D134" s="8" t="s">
        <v>2340</v>
      </c>
      <c r="E134" s="7"/>
      <c r="F134" s="7"/>
      <c r="G134" s="8"/>
      <c r="H134" s="8"/>
      <c r="I134" s="8"/>
      <c r="J134" s="8"/>
      <c r="K134" s="8"/>
      <c r="L134" s="8"/>
      <c r="M134" s="198"/>
    </row>
    <row r="135" spans="1:13">
      <c r="A135" s="197"/>
      <c r="B135" s="8"/>
      <c r="C135" s="8"/>
      <c r="D135" s="223" t="s">
        <v>2341</v>
      </c>
      <c r="E135" s="8"/>
      <c r="F135" s="8"/>
      <c r="G135" s="223"/>
      <c r="H135" s="223"/>
      <c r="I135" s="223"/>
      <c r="J135" s="8"/>
      <c r="K135" s="8"/>
      <c r="L135" s="8"/>
      <c r="M135" s="198"/>
    </row>
    <row r="136" spans="1:13">
      <c r="A136" s="197"/>
      <c r="B136" s="8"/>
      <c r="C136" s="8"/>
      <c r="D136" s="225" t="s">
        <v>2349</v>
      </c>
      <c r="E136" s="8"/>
      <c r="F136" s="8"/>
      <c r="G136" s="225"/>
      <c r="H136" s="225"/>
      <c r="I136" s="225"/>
      <c r="J136" s="8"/>
      <c r="K136" s="8"/>
      <c r="L136" s="8"/>
      <c r="M136" s="198"/>
    </row>
    <row r="137" spans="1:13">
      <c r="A137" s="224"/>
      <c r="B137" s="9"/>
      <c r="C137" s="9"/>
      <c r="D137" s="8" t="s">
        <v>2343</v>
      </c>
      <c r="E137" s="8"/>
      <c r="F137" s="8"/>
      <c r="G137" s="8"/>
      <c r="H137" s="8"/>
      <c r="I137" s="8"/>
      <c r="J137" s="9"/>
      <c r="K137" s="9"/>
      <c r="L137" s="9"/>
      <c r="M137" s="10"/>
    </row>
    <row r="138" spans="1:13">
      <c r="A138" s="224"/>
      <c r="B138" s="9"/>
      <c r="C138" s="9"/>
      <c r="D138" s="9"/>
      <c r="E138" s="8"/>
      <c r="F138" s="8"/>
      <c r="G138" s="8"/>
      <c r="H138" s="8"/>
      <c r="I138" s="8"/>
      <c r="J138" s="9"/>
      <c r="K138" s="9"/>
      <c r="L138" s="9"/>
      <c r="M138" s="10"/>
    </row>
    <row r="139" spans="1:13">
      <c r="A139" s="986" t="s">
        <v>2350</v>
      </c>
      <c r="B139" s="987"/>
      <c r="C139" s="987"/>
      <c r="D139" s="987"/>
      <c r="E139" s="987"/>
      <c r="F139" s="987"/>
      <c r="G139" s="987"/>
      <c r="H139" s="987"/>
      <c r="I139" s="987"/>
      <c r="J139" s="987"/>
      <c r="K139" s="987"/>
      <c r="L139" s="987"/>
      <c r="M139" s="988"/>
    </row>
    <row r="140" spans="1:13" ht="15.75" thickBot="1">
      <c r="A140" s="231"/>
      <c r="B140" s="232"/>
      <c r="C140" s="232"/>
      <c r="D140" s="233"/>
      <c r="E140" s="233"/>
      <c r="F140" s="233"/>
      <c r="G140" s="233"/>
      <c r="H140" s="233"/>
      <c r="I140" s="234"/>
      <c r="J140" s="234"/>
      <c r="K140" s="234"/>
      <c r="L140" s="234"/>
      <c r="M140" s="235"/>
    </row>
  </sheetData>
  <sheetProtection algorithmName="SHA-512" hashValue="uVXtRoHOUmY1XXr1K1VLKE+Xm8aEbk8EQCm9FYMAjr3tFjhFwUyzhIHSSsIdkoGziwfruDt1KvNFTHnsZOevWg==" saltValue="Ith25x97ovPsbVbQ7pkUpA==" spinCount="100000" sheet="1" formatCells="0" formatColumns="0" formatRows="0" insertColumns="0" insertRows="0" insertHyperlinks="0" deleteColumns="0" deleteRows="0" sort="0" autoFilter="0" pivotTables="0"/>
  <mergeCells count="144">
    <mergeCell ref="A12:D12"/>
    <mergeCell ref="A13:C13"/>
    <mergeCell ref="G13:H13"/>
    <mergeCell ref="J13:K13"/>
    <mergeCell ref="C14:D14"/>
    <mergeCell ref="K15:M15"/>
    <mergeCell ref="J5:J6"/>
    <mergeCell ref="K5:K6"/>
    <mergeCell ref="L5:L6"/>
    <mergeCell ref="B6:I6"/>
    <mergeCell ref="E8:H9"/>
    <mergeCell ref="A10:C10"/>
    <mergeCell ref="E10:F10"/>
    <mergeCell ref="G10:H10"/>
    <mergeCell ref="A1:A6"/>
    <mergeCell ref="B1:I1"/>
    <mergeCell ref="J1:J2"/>
    <mergeCell ref="K1:L2"/>
    <mergeCell ref="M1:M6"/>
    <mergeCell ref="B2:I2"/>
    <mergeCell ref="B3:I4"/>
    <mergeCell ref="J3:J4"/>
    <mergeCell ref="K3:L4"/>
    <mergeCell ref="B5:I5"/>
    <mergeCell ref="A35:M35"/>
    <mergeCell ref="B37:H37"/>
    <mergeCell ref="K37:L37"/>
    <mergeCell ref="B38:H38"/>
    <mergeCell ref="K38:L38"/>
    <mergeCell ref="B39:H39"/>
    <mergeCell ref="K39:L39"/>
    <mergeCell ref="A30:M30"/>
    <mergeCell ref="B32:H32"/>
    <mergeCell ref="I32:J32"/>
    <mergeCell ref="K32:L32"/>
    <mergeCell ref="B33:H33"/>
    <mergeCell ref="I33:J33"/>
    <mergeCell ref="K33:L33"/>
    <mergeCell ref="B43:H43"/>
    <mergeCell ref="K43:L43"/>
    <mergeCell ref="B44:H44"/>
    <mergeCell ref="K44:L44"/>
    <mergeCell ref="B45:H45"/>
    <mergeCell ref="K45:L45"/>
    <mergeCell ref="B40:H40"/>
    <mergeCell ref="K40:L40"/>
    <mergeCell ref="B41:H41"/>
    <mergeCell ref="K41:L41"/>
    <mergeCell ref="B42:H42"/>
    <mergeCell ref="K42:L42"/>
    <mergeCell ref="B49:H49"/>
    <mergeCell ref="K49:L49"/>
    <mergeCell ref="B50:H50"/>
    <mergeCell ref="K50:L50"/>
    <mergeCell ref="B51:H51"/>
    <mergeCell ref="K51:L51"/>
    <mergeCell ref="B46:H46"/>
    <mergeCell ref="K46:L46"/>
    <mergeCell ref="B47:H47"/>
    <mergeCell ref="K47:L47"/>
    <mergeCell ref="B48:H48"/>
    <mergeCell ref="K48:L48"/>
    <mergeCell ref="B58:H58"/>
    <mergeCell ref="K58:L58"/>
    <mergeCell ref="B59:H59"/>
    <mergeCell ref="K59:L59"/>
    <mergeCell ref="B60:H60"/>
    <mergeCell ref="K60:L60"/>
    <mergeCell ref="B52:H52"/>
    <mergeCell ref="K52:L52"/>
    <mergeCell ref="A53:L53"/>
    <mergeCell ref="A55:M55"/>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1:G81"/>
    <mergeCell ref="B82:G82"/>
    <mergeCell ref="A83:L83"/>
    <mergeCell ref="A85:M85"/>
    <mergeCell ref="B87:G87"/>
    <mergeCell ref="K87:L87"/>
    <mergeCell ref="A73:L73"/>
    <mergeCell ref="A75:M75"/>
    <mergeCell ref="B77:G77"/>
    <mergeCell ref="B78:G78"/>
    <mergeCell ref="B79:G79"/>
    <mergeCell ref="B80:G80"/>
    <mergeCell ref="B91:G91"/>
    <mergeCell ref="K91:L91"/>
    <mergeCell ref="B92:G92"/>
    <mergeCell ref="K92:L92"/>
    <mergeCell ref="B93:G93"/>
    <mergeCell ref="K93:L93"/>
    <mergeCell ref="B88:G88"/>
    <mergeCell ref="K88:L88"/>
    <mergeCell ref="B89:G89"/>
    <mergeCell ref="K89:L89"/>
    <mergeCell ref="B90:G90"/>
    <mergeCell ref="K90:L90"/>
    <mergeCell ref="B97:G97"/>
    <mergeCell ref="K97:L97"/>
    <mergeCell ref="A98:L98"/>
    <mergeCell ref="A100:L100"/>
    <mergeCell ref="A102:M102"/>
    <mergeCell ref="A104:G104"/>
    <mergeCell ref="K104:M104"/>
    <mergeCell ref="B94:G94"/>
    <mergeCell ref="K94:L94"/>
    <mergeCell ref="B95:G95"/>
    <mergeCell ref="K95:L95"/>
    <mergeCell ref="B96:G96"/>
    <mergeCell ref="K96:L96"/>
    <mergeCell ref="A126:M127"/>
    <mergeCell ref="A128:M129"/>
    <mergeCell ref="A139:M139"/>
    <mergeCell ref="A105:G105"/>
    <mergeCell ref="K105:M105"/>
    <mergeCell ref="K106:M106"/>
    <mergeCell ref="K107:M107"/>
    <mergeCell ref="A108:L108"/>
    <mergeCell ref="A110:L110"/>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100-000000000000}">
  <sheetPr codeName="Hoja145">
    <tabColor theme="5" tint="-0.499984740745262"/>
    <pageSetUpPr fitToPage="1"/>
  </sheetPr>
  <dimension ref="A1:O129"/>
  <sheetViews>
    <sheetView zoomScale="60" zoomScaleNormal="60" workbookViewId="0">
      <selection sqref="A1:XFD1048576"/>
    </sheetView>
  </sheetViews>
  <sheetFormatPr baseColWidth="10" defaultColWidth="0" defaultRowHeight="14.25"/>
  <cols>
    <col min="1" max="1" width="3" style="254" customWidth="1"/>
    <col min="2" max="2" width="14.42578125" style="254" customWidth="1"/>
    <col min="3" max="3" width="11.5703125" style="254" customWidth="1"/>
    <col min="4" max="4" width="17" style="254" customWidth="1"/>
    <col min="5" max="5" width="12.5703125" style="254" customWidth="1"/>
    <col min="6" max="6" width="8" style="254" customWidth="1"/>
    <col min="7" max="7" width="8.5703125" style="254" customWidth="1"/>
    <col min="8" max="8" width="10.5703125" style="254" customWidth="1"/>
    <col min="9" max="9" width="14.5703125" style="254" customWidth="1"/>
    <col min="10" max="10" width="23.42578125" style="254" customWidth="1"/>
    <col min="11" max="11" width="18" style="254" customWidth="1"/>
    <col min="12" max="12" width="11.42578125" style="254" customWidth="1"/>
    <col min="13" max="13" width="12.5703125" style="254" customWidth="1"/>
    <col min="14" max="14" width="21.5703125" style="254" customWidth="1"/>
    <col min="15" max="15" width="4.42578125" style="11" customWidth="1"/>
    <col min="16" max="16384" width="11.42578125" style="11" hidden="1"/>
  </cols>
  <sheetData>
    <row r="1" spans="1:14" ht="14.1" customHeight="1">
      <c r="A1" s="11"/>
      <c r="B1" s="962"/>
      <c r="C1" s="965"/>
      <c r="D1" s="965"/>
      <c r="E1" s="965"/>
      <c r="F1" s="965"/>
      <c r="G1" s="965"/>
      <c r="H1" s="965"/>
      <c r="I1" s="965"/>
      <c r="J1" s="966"/>
      <c r="K1" s="967" t="s">
        <v>2277</v>
      </c>
      <c r="L1" s="969" t="s">
        <v>2278</v>
      </c>
      <c r="M1" s="970"/>
      <c r="N1" s="973"/>
    </row>
    <row r="2" spans="1:14" ht="14.25" customHeight="1">
      <c r="A2" s="11"/>
      <c r="B2" s="963"/>
      <c r="C2" s="976" t="s">
        <v>2279</v>
      </c>
      <c r="D2" s="976"/>
      <c r="E2" s="976"/>
      <c r="F2" s="976"/>
      <c r="G2" s="976"/>
      <c r="H2" s="976"/>
      <c r="I2" s="976"/>
      <c r="J2" s="977"/>
      <c r="K2" s="968"/>
      <c r="L2" s="971"/>
      <c r="M2" s="972"/>
      <c r="N2" s="974"/>
    </row>
    <row r="3" spans="1:14" ht="17.850000000000001" customHeight="1">
      <c r="A3" s="11"/>
      <c r="B3" s="963"/>
      <c r="C3" s="978" t="s">
        <v>2280</v>
      </c>
      <c r="D3" s="978"/>
      <c r="E3" s="978"/>
      <c r="F3" s="978"/>
      <c r="G3" s="978"/>
      <c r="H3" s="978"/>
      <c r="I3" s="978"/>
      <c r="J3" s="979"/>
      <c r="K3" s="952" t="s">
        <v>2281</v>
      </c>
      <c r="L3" s="981">
        <v>2021</v>
      </c>
      <c r="M3" s="982"/>
      <c r="N3" s="974"/>
    </row>
    <row r="4" spans="1:14" ht="2.25" customHeight="1">
      <c r="A4" s="11"/>
      <c r="B4" s="963"/>
      <c r="C4" s="978"/>
      <c r="D4" s="978"/>
      <c r="E4" s="978"/>
      <c r="F4" s="978"/>
      <c r="G4" s="978"/>
      <c r="H4" s="978"/>
      <c r="I4" s="978"/>
      <c r="J4" s="979"/>
      <c r="K4" s="980"/>
      <c r="L4" s="971"/>
      <c r="M4" s="972"/>
      <c r="N4" s="974"/>
    </row>
    <row r="5" spans="1:14" ht="14.25" customHeight="1">
      <c r="A5" s="11"/>
      <c r="B5" s="963"/>
      <c r="C5" s="978" t="s">
        <v>2282</v>
      </c>
      <c r="D5" s="978"/>
      <c r="E5" s="978"/>
      <c r="F5" s="978"/>
      <c r="G5" s="978"/>
      <c r="H5" s="978"/>
      <c r="I5" s="978"/>
      <c r="J5" s="979"/>
      <c r="K5" s="952" t="s">
        <v>2283</v>
      </c>
      <c r="L5" s="954"/>
      <c r="M5" s="954"/>
      <c r="N5" s="974"/>
    </row>
    <row r="6" spans="1:14" ht="3.75" customHeight="1" thickBot="1">
      <c r="A6" s="11"/>
      <c r="B6" s="964"/>
      <c r="C6" s="956"/>
      <c r="D6" s="956"/>
      <c r="E6" s="956"/>
      <c r="F6" s="956"/>
      <c r="G6" s="956"/>
      <c r="H6" s="956"/>
      <c r="I6" s="956"/>
      <c r="J6" s="957"/>
      <c r="K6" s="953"/>
      <c r="L6" s="955"/>
      <c r="M6" s="955"/>
      <c r="N6" s="975"/>
    </row>
    <row r="7" spans="1:14" ht="3.75" customHeight="1" thickBot="1">
      <c r="A7" s="11"/>
      <c r="B7" s="491"/>
      <c r="C7" s="492"/>
      <c r="D7" s="492"/>
      <c r="E7" s="492"/>
      <c r="F7" s="492"/>
      <c r="G7" s="492"/>
      <c r="H7" s="492"/>
      <c r="I7" s="492"/>
      <c r="J7" s="492"/>
      <c r="K7" s="492"/>
      <c r="L7" s="493"/>
      <c r="M7" s="493"/>
      <c r="N7" s="494"/>
    </row>
    <row r="8" spans="1:14" ht="14.25" customHeight="1">
      <c r="B8" s="495"/>
      <c r="C8" s="496"/>
      <c r="D8" s="496"/>
      <c r="E8" s="496"/>
      <c r="F8" s="958"/>
      <c r="G8" s="958"/>
      <c r="H8" s="958"/>
      <c r="I8" s="958"/>
      <c r="J8" s="496"/>
      <c r="K8" s="497" t="s">
        <v>2284</v>
      </c>
      <c r="L8" s="498"/>
      <c r="M8" s="498"/>
      <c r="N8" s="499"/>
    </row>
    <row r="9" spans="1:14" ht="12" customHeight="1">
      <c r="B9" s="500"/>
      <c r="C9" s="501"/>
      <c r="D9" s="501"/>
      <c r="E9" s="501"/>
      <c r="F9" s="959"/>
      <c r="G9" s="959"/>
      <c r="H9" s="959"/>
      <c r="I9" s="959"/>
      <c r="J9" s="501"/>
      <c r="K9" s="502"/>
      <c r="L9" s="503" t="s">
        <v>2285</v>
      </c>
      <c r="M9" s="503" t="s">
        <v>2286</v>
      </c>
      <c r="N9" s="504" t="s">
        <v>2287</v>
      </c>
    </row>
    <row r="10" spans="1:14" ht="21.75" customHeight="1">
      <c r="B10" s="946" t="s">
        <v>2288</v>
      </c>
      <c r="C10" s="947"/>
      <c r="D10" s="947"/>
      <c r="E10" s="505" t="s">
        <v>2289</v>
      </c>
      <c r="F10" s="960" t="s">
        <v>2290</v>
      </c>
      <c r="G10" s="960"/>
      <c r="H10" s="961" t="e">
        <f>+#REF!</f>
        <v>#REF!</v>
      </c>
      <c r="I10" s="961"/>
      <c r="J10" s="501"/>
      <c r="K10" s="506"/>
      <c r="L10" s="503"/>
      <c r="M10" s="503"/>
      <c r="N10" s="504"/>
    </row>
    <row r="11" spans="1:14" ht="5.85" customHeight="1">
      <c r="B11" s="507"/>
      <c r="C11" s="508"/>
      <c r="D11" s="508"/>
      <c r="E11" s="509"/>
      <c r="F11" s="501"/>
      <c r="G11" s="501"/>
      <c r="H11" s="510"/>
      <c r="I11" s="501"/>
      <c r="J11" s="501"/>
      <c r="K11" s="506"/>
      <c r="L11" s="503"/>
      <c r="M11" s="503"/>
      <c r="N11" s="504"/>
    </row>
    <row r="12" spans="1:14" ht="19.350000000000001" customHeight="1">
      <c r="B12" s="944" t="s">
        <v>2292</v>
      </c>
      <c r="C12" s="945"/>
      <c r="D12" s="945"/>
      <c r="E12" s="945"/>
      <c r="F12" s="501"/>
      <c r="G12" s="501"/>
      <c r="H12" s="501"/>
      <c r="I12" s="501"/>
      <c r="J12" s="501"/>
      <c r="K12" s="502"/>
      <c r="L12" s="503"/>
      <c r="M12" s="503"/>
      <c r="N12" s="504"/>
    </row>
    <row r="13" spans="1:14" ht="23.1" customHeight="1">
      <c r="B13" s="946" t="s">
        <v>2293</v>
      </c>
      <c r="C13" s="947"/>
      <c r="D13" s="947"/>
      <c r="E13" s="511" t="s">
        <v>2294</v>
      </c>
      <c r="F13" s="511"/>
      <c r="G13" s="501"/>
      <c r="H13" s="948" t="s">
        <v>2295</v>
      </c>
      <c r="I13" s="948"/>
      <c r="J13" s="512" t="s">
        <v>2294</v>
      </c>
      <c r="K13" s="948" t="s">
        <v>2296</v>
      </c>
      <c r="L13" s="948"/>
      <c r="M13" s="512" t="s">
        <v>2294</v>
      </c>
      <c r="N13" s="513"/>
    </row>
    <row r="14" spans="1:14" ht="18" customHeight="1">
      <c r="B14" s="514" t="s">
        <v>2297</v>
      </c>
      <c r="C14" s="515"/>
      <c r="D14" s="949"/>
      <c r="E14" s="949"/>
      <c r="F14" s="516"/>
      <c r="G14" s="516"/>
      <c r="H14" s="515"/>
      <c r="I14" s="517"/>
      <c r="J14" s="518" t="s">
        <v>2298</v>
      </c>
      <c r="K14" s="519"/>
      <c r="L14" s="516"/>
      <c r="M14" s="516"/>
      <c r="N14" s="520"/>
    </row>
    <row r="15" spans="1:14" ht="14.25" customHeight="1" thickBot="1">
      <c r="B15" s="521"/>
      <c r="C15" s="522"/>
      <c r="D15" s="523"/>
      <c r="E15" s="523"/>
      <c r="F15" s="523"/>
      <c r="G15" s="523"/>
      <c r="H15" s="522"/>
      <c r="I15" s="523"/>
      <c r="J15" s="522"/>
      <c r="K15" s="523"/>
      <c r="L15" s="950"/>
      <c r="M15" s="950"/>
      <c r="N15" s="951"/>
    </row>
    <row r="16" spans="1:14" ht="8.85" customHeight="1">
      <c r="B16" s="64"/>
      <c r="C16" s="65"/>
      <c r="D16" s="65"/>
      <c r="E16" s="65"/>
      <c r="F16" s="65"/>
      <c r="G16" s="65"/>
      <c r="H16" s="65"/>
      <c r="I16" s="65"/>
      <c r="J16" s="65"/>
      <c r="K16" s="65"/>
      <c r="L16" s="65"/>
      <c r="M16" s="65"/>
      <c r="N16" s="66"/>
    </row>
    <row r="17" spans="1:14" s="21" customFormat="1" ht="18" customHeight="1">
      <c r="A17" s="257"/>
      <c r="B17" s="214" t="s">
        <v>2299</v>
      </c>
      <c r="C17" s="32"/>
      <c r="D17" s="240" t="s">
        <v>2300</v>
      </c>
      <c r="E17" s="34"/>
      <c r="F17" s="35"/>
      <c r="G17" s="35"/>
      <c r="H17" s="35"/>
      <c r="I17" s="35"/>
      <c r="J17" s="35"/>
      <c r="K17" s="35"/>
      <c r="L17" s="35"/>
      <c r="M17" s="35"/>
      <c r="N17" s="67"/>
    </row>
    <row r="18" spans="1:14" s="21" customFormat="1" ht="24" customHeight="1">
      <c r="A18" s="257"/>
      <c r="B18" s="314" t="s">
        <v>2301</v>
      </c>
      <c r="C18" s="68"/>
      <c r="D18" s="36"/>
      <c r="E18" s="36"/>
      <c r="F18" s="36"/>
      <c r="G18" s="36"/>
      <c r="H18" s="36"/>
      <c r="I18" s="36"/>
      <c r="J18" s="36"/>
      <c r="K18" s="36"/>
      <c r="L18" s="36"/>
      <c r="M18" s="36"/>
      <c r="N18" s="67"/>
    </row>
    <row r="19" spans="1:14" s="21" customFormat="1" ht="20.25" customHeight="1">
      <c r="A19" s="257"/>
      <c r="B19" s="315"/>
      <c r="C19" s="68"/>
      <c r="D19" s="37"/>
      <c r="E19" s="36"/>
      <c r="F19" s="36"/>
      <c r="G19" s="36"/>
      <c r="H19" s="36"/>
      <c r="I19" s="36"/>
      <c r="J19" s="36"/>
      <c r="K19" s="36"/>
      <c r="L19" s="36"/>
      <c r="M19" s="36"/>
      <c r="N19" s="67"/>
    </row>
    <row r="20" spans="1:14" s="21" customFormat="1" ht="11.25" customHeight="1">
      <c r="A20" s="257"/>
      <c r="B20" s="315"/>
      <c r="C20" s="68"/>
      <c r="D20" s="38"/>
      <c r="E20" s="38"/>
      <c r="F20" s="38"/>
      <c r="G20" s="38"/>
      <c r="H20" s="38"/>
      <c r="I20" s="38"/>
      <c r="J20" s="38"/>
      <c r="K20" s="38"/>
      <c r="L20" s="38"/>
      <c r="M20" s="38"/>
      <c r="N20" s="39"/>
    </row>
    <row r="21" spans="1:14" s="21" customFormat="1">
      <c r="A21" s="257"/>
      <c r="B21" s="315" t="s">
        <v>2302</v>
      </c>
      <c r="C21" s="69"/>
      <c r="D21" s="36"/>
      <c r="E21" s="36"/>
      <c r="F21" s="36"/>
      <c r="G21" s="36"/>
      <c r="H21" s="36"/>
      <c r="I21" s="34"/>
      <c r="J21" s="33" t="s">
        <v>2303</v>
      </c>
      <c r="K21" s="36"/>
      <c r="L21" s="36"/>
      <c r="M21" s="36"/>
      <c r="N21" s="39"/>
    </row>
    <row r="22" spans="1:14" s="21" customFormat="1">
      <c r="A22" s="257"/>
      <c r="B22" s="315"/>
      <c r="C22" s="68"/>
      <c r="D22" s="38"/>
      <c r="E22" s="38"/>
      <c r="F22" s="38"/>
      <c r="G22" s="38"/>
      <c r="H22" s="38"/>
      <c r="I22" s="38"/>
      <c r="J22" s="38"/>
      <c r="K22" s="38"/>
      <c r="L22" s="38"/>
      <c r="M22" s="38"/>
      <c r="N22" s="39"/>
    </row>
    <row r="23" spans="1:14" s="21" customFormat="1">
      <c r="A23" s="257"/>
      <c r="B23" s="315" t="s">
        <v>2304</v>
      </c>
      <c r="C23" s="69"/>
      <c r="D23" s="36"/>
      <c r="E23" s="36"/>
      <c r="F23" s="36"/>
      <c r="G23" s="36"/>
      <c r="H23" s="36"/>
      <c r="I23" s="36"/>
      <c r="J23" s="36"/>
      <c r="K23" s="36"/>
      <c r="L23" s="36"/>
      <c r="M23" s="36"/>
      <c r="N23" s="70"/>
    </row>
    <row r="24" spans="1:14" s="21" customFormat="1">
      <c r="A24" s="257"/>
      <c r="B24" s="315"/>
      <c r="C24" s="68"/>
      <c r="D24" s="38"/>
      <c r="E24" s="38"/>
      <c r="F24" s="38"/>
      <c r="G24" s="38"/>
      <c r="H24" s="38"/>
      <c r="I24" s="38"/>
      <c r="J24" s="38"/>
      <c r="K24" s="38"/>
      <c r="L24" s="38"/>
      <c r="M24" s="38"/>
      <c r="N24" s="39"/>
    </row>
    <row r="25" spans="1:14" s="21" customFormat="1">
      <c r="A25" s="257"/>
      <c r="B25" s="315" t="s">
        <v>2305</v>
      </c>
      <c r="C25" s="69"/>
      <c r="D25" s="36"/>
      <c r="E25" s="36"/>
      <c r="F25" s="36"/>
      <c r="G25" s="36"/>
      <c r="H25" s="36"/>
      <c r="I25" s="36"/>
      <c r="J25" s="36"/>
      <c r="K25" s="318" t="s">
        <v>2299</v>
      </c>
      <c r="L25" s="72"/>
      <c r="M25" s="71" t="s">
        <v>2300</v>
      </c>
      <c r="N25" s="242" t="s">
        <v>2306</v>
      </c>
    </row>
    <row r="26" spans="1:14" s="21" customFormat="1" ht="12" customHeight="1">
      <c r="A26" s="257"/>
      <c r="B26" s="315"/>
      <c r="C26" s="68"/>
      <c r="D26" s="38"/>
      <c r="E26" s="38"/>
      <c r="F26" s="38"/>
      <c r="G26" s="38"/>
      <c r="H26" s="38"/>
      <c r="I26" s="38"/>
      <c r="J26" s="38"/>
      <c r="K26" s="38"/>
      <c r="L26" s="38"/>
      <c r="M26" s="38"/>
      <c r="N26" s="39"/>
    </row>
    <row r="27" spans="1:14" s="21" customFormat="1">
      <c r="A27" s="257"/>
      <c r="B27" s="315" t="s">
        <v>2307</v>
      </c>
      <c r="C27" s="68"/>
      <c r="D27" s="38"/>
      <c r="E27" s="38"/>
      <c r="F27" s="38"/>
      <c r="G27" s="38"/>
      <c r="H27" s="34"/>
      <c r="I27" s="328" t="s">
        <v>2308</v>
      </c>
      <c r="J27" s="328" t="s">
        <v>2308</v>
      </c>
      <c r="K27" s="35"/>
      <c r="L27" s="38"/>
      <c r="M27" s="38"/>
      <c r="N27" s="39"/>
    </row>
    <row r="28" spans="1:14" s="21" customFormat="1">
      <c r="A28" s="257"/>
      <c r="B28" s="315"/>
      <c r="C28" s="68"/>
      <c r="D28" s="38"/>
      <c r="E28" s="38"/>
      <c r="F28" s="35" t="s">
        <v>2309</v>
      </c>
      <c r="G28" s="244"/>
      <c r="H28" s="73" t="s">
        <v>2285</v>
      </c>
      <c r="I28" s="73" t="s">
        <v>2286</v>
      </c>
      <c r="J28" s="326" t="s">
        <v>2287</v>
      </c>
      <c r="K28" s="35"/>
      <c r="L28" s="38"/>
      <c r="M28" s="38"/>
      <c r="N28" s="39"/>
    </row>
    <row r="29" spans="1:14" ht="4.5" customHeight="1" thickBot="1">
      <c r="B29" s="186"/>
      <c r="C29" s="3"/>
      <c r="D29" s="3"/>
      <c r="E29" s="3"/>
      <c r="F29" s="3"/>
      <c r="G29" s="3"/>
      <c r="H29" s="3"/>
      <c r="I29" s="3"/>
      <c r="J29" s="3"/>
      <c r="K29" s="3"/>
      <c r="L29" s="3"/>
      <c r="M29" s="3"/>
      <c r="N29" s="187"/>
    </row>
    <row r="30" spans="1:14" s="21" customFormat="1" ht="25.5" customHeight="1" thickBot="1">
      <c r="B30" s="937" t="s">
        <v>2310</v>
      </c>
      <c r="C30" s="938"/>
      <c r="D30" s="938"/>
      <c r="E30" s="938"/>
      <c r="F30" s="938"/>
      <c r="G30" s="938"/>
      <c r="H30" s="938"/>
      <c r="I30" s="938"/>
      <c r="J30" s="938"/>
      <c r="K30" s="938"/>
      <c r="L30" s="938"/>
      <c r="M30" s="938"/>
      <c r="N30" s="939"/>
    </row>
    <row r="31" spans="1:14" ht="5.25" customHeight="1" thickBot="1">
      <c r="A31" s="11"/>
      <c r="B31" s="84"/>
      <c r="C31" s="85"/>
      <c r="D31" s="85"/>
      <c r="E31" s="85"/>
      <c r="F31" s="85"/>
      <c r="G31" s="85"/>
      <c r="H31" s="85"/>
      <c r="I31" s="85"/>
      <c r="J31" s="85"/>
      <c r="K31" s="85"/>
      <c r="L31" s="85"/>
      <c r="M31" s="85"/>
      <c r="N31" s="86"/>
    </row>
    <row r="32" spans="1:14" ht="25.5" customHeight="1">
      <c r="A32" s="11"/>
      <c r="B32" s="524" t="s">
        <v>326</v>
      </c>
      <c r="C32" s="902" t="s">
        <v>2311</v>
      </c>
      <c r="D32" s="902"/>
      <c r="E32" s="902"/>
      <c r="F32" s="902"/>
      <c r="G32" s="902"/>
      <c r="H32" s="902"/>
      <c r="I32" s="902"/>
      <c r="J32" s="940" t="s">
        <v>2312</v>
      </c>
      <c r="K32" s="940"/>
      <c r="L32" s="941" t="s">
        <v>327</v>
      </c>
      <c r="M32" s="941"/>
      <c r="N32" s="525" t="s">
        <v>2313</v>
      </c>
    </row>
    <row r="33" spans="1:14" ht="33" customHeight="1">
      <c r="B33" s="527" t="s">
        <v>489</v>
      </c>
      <c r="C33" s="942" t="s">
        <v>2351</v>
      </c>
      <c r="D33" s="943"/>
      <c r="E33" s="943"/>
      <c r="F33" s="943"/>
      <c r="G33" s="943"/>
      <c r="H33" s="943"/>
      <c r="I33" s="943"/>
      <c r="J33" s="943"/>
      <c r="K33" s="943"/>
      <c r="L33" s="943" t="s">
        <v>826</v>
      </c>
      <c r="M33" s="943"/>
      <c r="N33" s="526"/>
    </row>
    <row r="34" spans="1:14" ht="4.5" customHeight="1">
      <c r="A34" s="11"/>
      <c r="B34" s="933"/>
      <c r="C34" s="934"/>
      <c r="D34" s="934"/>
      <c r="E34" s="934"/>
      <c r="F34" s="934"/>
      <c r="G34" s="934"/>
      <c r="H34" s="934"/>
      <c r="I34" s="934"/>
      <c r="J34" s="934"/>
      <c r="K34" s="934"/>
      <c r="L34" s="934"/>
      <c r="M34" s="934"/>
      <c r="N34" s="935"/>
    </row>
    <row r="35" spans="1:14" ht="20.100000000000001" customHeight="1">
      <c r="A35" s="11"/>
      <c r="B35" s="873" t="s">
        <v>2314</v>
      </c>
      <c r="C35" s="874"/>
      <c r="D35" s="874"/>
      <c r="E35" s="874"/>
      <c r="F35" s="874"/>
      <c r="G35" s="874"/>
      <c r="H35" s="874"/>
      <c r="I35" s="874"/>
      <c r="J35" s="874"/>
      <c r="K35" s="874"/>
      <c r="L35" s="874"/>
      <c r="M35" s="874"/>
      <c r="N35" s="875"/>
    </row>
    <row r="36" spans="1:14" ht="5.25" customHeight="1" thickBot="1">
      <c r="A36" s="11"/>
      <c r="B36" s="92"/>
      <c r="C36" s="93"/>
      <c r="D36" s="93"/>
      <c r="E36" s="93"/>
      <c r="F36" s="93"/>
      <c r="G36" s="93"/>
      <c r="H36" s="93"/>
      <c r="I36" s="93"/>
      <c r="J36" s="93"/>
      <c r="K36" s="93"/>
      <c r="L36" s="93"/>
      <c r="M36" s="93"/>
      <c r="N36" s="94"/>
    </row>
    <row r="37" spans="1:14" ht="21" customHeight="1">
      <c r="A37" s="11"/>
      <c r="B37" s="528" t="s">
        <v>2277</v>
      </c>
      <c r="C37" s="902" t="s">
        <v>2311</v>
      </c>
      <c r="D37" s="902"/>
      <c r="E37" s="902"/>
      <c r="F37" s="902"/>
      <c r="G37" s="902"/>
      <c r="H37" s="902"/>
      <c r="I37" s="902"/>
      <c r="J37" s="529" t="s">
        <v>2315</v>
      </c>
      <c r="K37" s="529" t="s">
        <v>2316</v>
      </c>
      <c r="L37" s="902" t="s">
        <v>2317</v>
      </c>
      <c r="M37" s="902"/>
      <c r="N37" s="530" t="s">
        <v>2318</v>
      </c>
    </row>
    <row r="38" spans="1:14" ht="21" customHeight="1">
      <c r="B38" s="98" t="s">
        <v>1734</v>
      </c>
      <c r="C38" s="1057" t="s">
        <v>1735</v>
      </c>
      <c r="D38" s="1057"/>
      <c r="E38" s="1057"/>
      <c r="F38" s="1057"/>
      <c r="G38" s="1057"/>
      <c r="H38" s="1057"/>
      <c r="I38" s="1057"/>
      <c r="J38" s="236"/>
      <c r="K38" s="446">
        <f>IFERROR(VLOOKUP(B38,EQUIPOS!$C$6:$G$151,5,0),0)</f>
        <v>149137.65376214529</v>
      </c>
      <c r="L38" s="1060">
        <f>1/500</f>
        <v>2E-3</v>
      </c>
      <c r="M38" s="1060"/>
      <c r="N38" s="450">
        <f>K38*L38</f>
        <v>298.27530752429061</v>
      </c>
    </row>
    <row r="39" spans="1:14" ht="21" customHeight="1">
      <c r="B39" s="102" t="s">
        <v>1759</v>
      </c>
      <c r="C39" s="923" t="s">
        <v>1760</v>
      </c>
      <c r="D39" s="923"/>
      <c r="E39" s="923"/>
      <c r="F39" s="923"/>
      <c r="G39" s="923"/>
      <c r="H39" s="923"/>
      <c r="I39" s="923"/>
      <c r="J39" s="237"/>
      <c r="K39" s="448">
        <f>VLOOKUP(B39,EQUIPOS!$C$6:$G$137,5,0)</f>
        <v>115014.24563360387</v>
      </c>
      <c r="L39" s="929">
        <f>1/500</f>
        <v>2E-3</v>
      </c>
      <c r="M39" s="929"/>
      <c r="N39" s="450">
        <f t="shared" ref="N39:N40" si="0">K39*L39</f>
        <v>230.02849126720776</v>
      </c>
    </row>
    <row r="40" spans="1:14" ht="21" customHeight="1">
      <c r="B40" s="103"/>
      <c r="C40" s="923"/>
      <c r="D40" s="923"/>
      <c r="E40" s="923"/>
      <c r="F40" s="923"/>
      <c r="G40" s="923"/>
      <c r="H40" s="923"/>
      <c r="I40" s="923"/>
      <c r="J40" s="237"/>
      <c r="K40" s="448"/>
      <c r="L40" s="929"/>
      <c r="M40" s="929"/>
      <c r="N40" s="450">
        <f t="shared" si="0"/>
        <v>0</v>
      </c>
    </row>
    <row r="41" spans="1:14" ht="21" customHeight="1" thickBot="1">
      <c r="B41" s="104"/>
      <c r="C41" s="930" t="s">
        <v>2319</v>
      </c>
      <c r="D41" s="930"/>
      <c r="E41" s="930"/>
      <c r="F41" s="930"/>
      <c r="G41" s="930"/>
      <c r="H41" s="930"/>
      <c r="I41" s="930"/>
      <c r="J41" s="105"/>
      <c r="K41" s="443"/>
      <c r="L41" s="931">
        <v>0.05</v>
      </c>
      <c r="M41" s="931"/>
      <c r="N41" s="451">
        <f>L41*N87</f>
        <v>3.5766666666666667</v>
      </c>
    </row>
    <row r="42" spans="1:14" ht="15" thickBot="1">
      <c r="A42" s="11"/>
      <c r="B42" s="911" t="s">
        <v>2320</v>
      </c>
      <c r="C42" s="912"/>
      <c r="D42" s="912"/>
      <c r="E42" s="912"/>
      <c r="F42" s="912"/>
      <c r="G42" s="912"/>
      <c r="H42" s="912"/>
      <c r="I42" s="912"/>
      <c r="J42" s="912"/>
      <c r="K42" s="912"/>
      <c r="L42" s="912"/>
      <c r="M42" s="913"/>
      <c r="N42" s="114">
        <f>SUM(N38:N41)</f>
        <v>531.88046545816508</v>
      </c>
    </row>
    <row r="43" spans="1:14" ht="3" customHeight="1">
      <c r="A43" s="11"/>
      <c r="B43" s="115"/>
      <c r="C43" s="85"/>
      <c r="D43" s="85"/>
      <c r="E43" s="85"/>
      <c r="F43" s="85"/>
      <c r="G43" s="85"/>
      <c r="H43" s="85"/>
      <c r="I43" s="85"/>
      <c r="J43" s="85"/>
      <c r="K43" s="85"/>
      <c r="L43" s="85"/>
      <c r="M43" s="85"/>
      <c r="N43" s="86"/>
    </row>
    <row r="44" spans="1:14" ht="20.100000000000001" customHeight="1">
      <c r="A44" s="11"/>
      <c r="B44" s="917" t="s">
        <v>2321</v>
      </c>
      <c r="C44" s="918"/>
      <c r="D44" s="918"/>
      <c r="E44" s="918"/>
      <c r="F44" s="918"/>
      <c r="G44" s="918"/>
      <c r="H44" s="918"/>
      <c r="I44" s="918"/>
      <c r="J44" s="918"/>
      <c r="K44" s="918"/>
      <c r="L44" s="918"/>
      <c r="M44" s="918"/>
      <c r="N44" s="919"/>
    </row>
    <row r="45" spans="1:14" ht="6.75" customHeight="1" thickBot="1">
      <c r="A45" s="11"/>
      <c r="B45" s="118"/>
      <c r="C45" s="119"/>
      <c r="D45" s="119"/>
      <c r="E45" s="119"/>
      <c r="F45" s="119"/>
      <c r="G45" s="119"/>
      <c r="H45" s="119"/>
      <c r="I45" s="119"/>
      <c r="J45" s="119"/>
      <c r="K45" s="119"/>
      <c r="L45" s="119"/>
      <c r="M45" s="119"/>
      <c r="N45" s="120"/>
    </row>
    <row r="46" spans="1:14" ht="21" customHeight="1">
      <c r="A46" s="11"/>
      <c r="B46" s="528" t="s">
        <v>2277</v>
      </c>
      <c r="C46" s="902" t="s">
        <v>2311</v>
      </c>
      <c r="D46" s="902"/>
      <c r="E46" s="902"/>
      <c r="F46" s="902"/>
      <c r="G46" s="902"/>
      <c r="H46" s="902"/>
      <c r="I46" s="902"/>
      <c r="J46" s="529" t="s">
        <v>327</v>
      </c>
      <c r="K46" s="529" t="s">
        <v>2313</v>
      </c>
      <c r="L46" s="902" t="s">
        <v>2322</v>
      </c>
      <c r="M46" s="902"/>
      <c r="N46" s="530" t="s">
        <v>2318</v>
      </c>
    </row>
    <row r="47" spans="1:14">
      <c r="B47" s="98" t="s">
        <v>1097</v>
      </c>
      <c r="C47" s="1057" t="s">
        <v>1098</v>
      </c>
      <c r="D47" s="1057"/>
      <c r="E47" s="1057"/>
      <c r="F47" s="1057"/>
      <c r="G47" s="1057"/>
      <c r="H47" s="1057"/>
      <c r="I47" s="1057"/>
      <c r="J47" s="99" t="s">
        <v>874</v>
      </c>
      <c r="K47" s="342">
        <v>0.5867</v>
      </c>
      <c r="L47" s="1058">
        <f>VLOOKUP(B47,MATERIALES!$C$6:$F$373,4,0)</f>
        <v>2299.4441621104734</v>
      </c>
      <c r="M47" s="1059"/>
      <c r="N47" s="112">
        <f>K47*L47</f>
        <v>1349.0838899102148</v>
      </c>
    </row>
    <row r="48" spans="1:14">
      <c r="B48" s="102"/>
      <c r="C48" s="923"/>
      <c r="D48" s="923"/>
      <c r="E48" s="923"/>
      <c r="F48" s="923"/>
      <c r="G48" s="923"/>
      <c r="H48" s="923"/>
      <c r="I48" s="923"/>
      <c r="J48" s="101"/>
      <c r="K48" s="335"/>
      <c r="L48" s="926"/>
      <c r="M48" s="927"/>
      <c r="N48" s="112">
        <f t="shared" ref="N48:N61" si="1">K48*L48</f>
        <v>0</v>
      </c>
    </row>
    <row r="49" spans="1:14" hidden="1">
      <c r="B49" s="102"/>
      <c r="C49" s="923"/>
      <c r="D49" s="923"/>
      <c r="E49" s="923"/>
      <c r="F49" s="923"/>
      <c r="G49" s="923"/>
      <c r="H49" s="923"/>
      <c r="I49" s="923"/>
      <c r="J49" s="101"/>
      <c r="K49" s="335"/>
      <c r="L49" s="926"/>
      <c r="M49" s="927"/>
      <c r="N49" s="112">
        <f t="shared" si="1"/>
        <v>0</v>
      </c>
    </row>
    <row r="50" spans="1:14" hidden="1">
      <c r="B50" s="102"/>
      <c r="C50" s="923"/>
      <c r="D50" s="923"/>
      <c r="E50" s="923"/>
      <c r="F50" s="923"/>
      <c r="G50" s="923"/>
      <c r="H50" s="923"/>
      <c r="I50" s="923"/>
      <c r="J50" s="101"/>
      <c r="K50" s="335"/>
      <c r="L50" s="926"/>
      <c r="M50" s="927"/>
      <c r="N50" s="112">
        <f t="shared" si="1"/>
        <v>0</v>
      </c>
    </row>
    <row r="51" spans="1:14" hidden="1">
      <c r="B51" s="102"/>
      <c r="C51" s="923"/>
      <c r="D51" s="923"/>
      <c r="E51" s="923"/>
      <c r="F51" s="923"/>
      <c r="G51" s="923"/>
      <c r="H51" s="923"/>
      <c r="I51" s="923"/>
      <c r="J51" s="101"/>
      <c r="K51" s="335"/>
      <c r="L51" s="926"/>
      <c r="M51" s="927"/>
      <c r="N51" s="112">
        <f t="shared" si="1"/>
        <v>0</v>
      </c>
    </row>
    <row r="52" spans="1:14" hidden="1">
      <c r="B52" s="102"/>
      <c r="C52" s="923"/>
      <c r="D52" s="923"/>
      <c r="E52" s="923"/>
      <c r="F52" s="923"/>
      <c r="G52" s="923"/>
      <c r="H52" s="923"/>
      <c r="I52" s="923"/>
      <c r="J52" s="101"/>
      <c r="K52" s="335"/>
      <c r="L52" s="926"/>
      <c r="M52" s="927"/>
      <c r="N52" s="112">
        <f t="shared" si="1"/>
        <v>0</v>
      </c>
    </row>
    <row r="53" spans="1:14" hidden="1">
      <c r="B53" s="102"/>
      <c r="C53" s="923"/>
      <c r="D53" s="923"/>
      <c r="E53" s="923"/>
      <c r="F53" s="923"/>
      <c r="G53" s="923"/>
      <c r="H53" s="923"/>
      <c r="I53" s="923"/>
      <c r="J53" s="101"/>
      <c r="K53" s="335"/>
      <c r="L53" s="926"/>
      <c r="M53" s="927"/>
      <c r="N53" s="112">
        <f t="shared" si="1"/>
        <v>0</v>
      </c>
    </row>
    <row r="54" spans="1:14" hidden="1">
      <c r="B54" s="102"/>
      <c r="C54" s="923"/>
      <c r="D54" s="923"/>
      <c r="E54" s="923"/>
      <c r="F54" s="923"/>
      <c r="G54" s="923"/>
      <c r="H54" s="923"/>
      <c r="I54" s="923"/>
      <c r="J54" s="101"/>
      <c r="K54" s="335"/>
      <c r="L54" s="926"/>
      <c r="M54" s="927"/>
      <c r="N54" s="112">
        <f t="shared" si="1"/>
        <v>0</v>
      </c>
    </row>
    <row r="55" spans="1:14" hidden="1">
      <c r="B55" s="102"/>
      <c r="C55" s="923"/>
      <c r="D55" s="923"/>
      <c r="E55" s="923"/>
      <c r="F55" s="923"/>
      <c r="G55" s="923"/>
      <c r="H55" s="923"/>
      <c r="I55" s="923"/>
      <c r="J55" s="101"/>
      <c r="K55" s="335"/>
      <c r="L55" s="926"/>
      <c r="M55" s="927"/>
      <c r="N55" s="112">
        <f t="shared" si="1"/>
        <v>0</v>
      </c>
    </row>
    <row r="56" spans="1:14" hidden="1">
      <c r="B56" s="102"/>
      <c r="C56" s="923"/>
      <c r="D56" s="923"/>
      <c r="E56" s="923"/>
      <c r="F56" s="923"/>
      <c r="G56" s="923"/>
      <c r="H56" s="923"/>
      <c r="I56" s="923"/>
      <c r="J56" s="101"/>
      <c r="K56" s="335"/>
      <c r="L56" s="926"/>
      <c r="M56" s="927"/>
      <c r="N56" s="112">
        <f t="shared" si="1"/>
        <v>0</v>
      </c>
    </row>
    <row r="57" spans="1:14" hidden="1">
      <c r="B57" s="102"/>
      <c r="C57" s="923"/>
      <c r="D57" s="923"/>
      <c r="E57" s="923"/>
      <c r="F57" s="923"/>
      <c r="G57" s="923"/>
      <c r="H57" s="923"/>
      <c r="I57" s="923"/>
      <c r="J57" s="101"/>
      <c r="K57" s="335"/>
      <c r="L57" s="926"/>
      <c r="M57" s="927"/>
      <c r="N57" s="112">
        <f t="shared" si="1"/>
        <v>0</v>
      </c>
    </row>
    <row r="58" spans="1:14" hidden="1">
      <c r="B58" s="102"/>
      <c r="C58" s="923"/>
      <c r="D58" s="923"/>
      <c r="E58" s="923"/>
      <c r="F58" s="923"/>
      <c r="G58" s="923"/>
      <c r="H58" s="923"/>
      <c r="I58" s="923"/>
      <c r="J58" s="101"/>
      <c r="K58" s="335"/>
      <c r="L58" s="924"/>
      <c r="M58" s="925"/>
      <c r="N58" s="112">
        <f t="shared" si="1"/>
        <v>0</v>
      </c>
    </row>
    <row r="59" spans="1:14" hidden="1">
      <c r="B59" s="102"/>
      <c r="C59" s="923"/>
      <c r="D59" s="923"/>
      <c r="E59" s="923"/>
      <c r="F59" s="923"/>
      <c r="G59" s="923"/>
      <c r="H59" s="923"/>
      <c r="I59" s="923"/>
      <c r="J59" s="101"/>
      <c r="K59" s="335"/>
      <c r="L59" s="924"/>
      <c r="M59" s="925"/>
      <c r="N59" s="112">
        <f t="shared" si="1"/>
        <v>0</v>
      </c>
    </row>
    <row r="60" spans="1:14" hidden="1">
      <c r="B60" s="102"/>
      <c r="C60" s="923"/>
      <c r="D60" s="923"/>
      <c r="E60" s="923"/>
      <c r="F60" s="923"/>
      <c r="G60" s="923"/>
      <c r="H60" s="923"/>
      <c r="I60" s="923"/>
      <c r="J60" s="101"/>
      <c r="K60" s="335"/>
      <c r="L60" s="924"/>
      <c r="M60" s="925"/>
      <c r="N60" s="112">
        <f t="shared" si="1"/>
        <v>0</v>
      </c>
    </row>
    <row r="61" spans="1:14" ht="15.75" customHeight="1" thickBot="1">
      <c r="B61" s="124"/>
      <c r="C61" s="914"/>
      <c r="D61" s="914"/>
      <c r="E61" s="914"/>
      <c r="F61" s="914"/>
      <c r="G61" s="914"/>
      <c r="H61" s="914"/>
      <c r="I61" s="914"/>
      <c r="J61" s="105"/>
      <c r="K61" s="125"/>
      <c r="L61" s="915"/>
      <c r="M61" s="916"/>
      <c r="N61" s="311">
        <f t="shared" si="1"/>
        <v>0</v>
      </c>
    </row>
    <row r="62" spans="1:14" ht="15" thickBot="1">
      <c r="A62" s="11"/>
      <c r="B62" s="911" t="s">
        <v>2320</v>
      </c>
      <c r="C62" s="912"/>
      <c r="D62" s="912"/>
      <c r="E62" s="912"/>
      <c r="F62" s="912"/>
      <c r="G62" s="912"/>
      <c r="H62" s="912"/>
      <c r="I62" s="912"/>
      <c r="J62" s="912"/>
      <c r="K62" s="912"/>
      <c r="L62" s="912"/>
      <c r="M62" s="913"/>
      <c r="N62" s="180">
        <f>SUM(N47:N61)</f>
        <v>1349.0838899102148</v>
      </c>
    </row>
    <row r="63" spans="1:14" ht="4.5" customHeight="1">
      <c r="A63" s="11"/>
      <c r="B63" s="84"/>
      <c r="C63" s="85"/>
      <c r="D63" s="85"/>
      <c r="E63" s="85"/>
      <c r="F63" s="85"/>
      <c r="G63" s="85"/>
      <c r="H63" s="85"/>
      <c r="I63" s="85"/>
      <c r="J63" s="85"/>
      <c r="K63" s="85"/>
      <c r="L63" s="85"/>
      <c r="M63" s="85"/>
      <c r="N63" s="86"/>
    </row>
    <row r="64" spans="1:14" s="21" customFormat="1" ht="19.350000000000001" customHeight="1">
      <c r="B64" s="917" t="s">
        <v>2323</v>
      </c>
      <c r="C64" s="918"/>
      <c r="D64" s="918"/>
      <c r="E64" s="918"/>
      <c r="F64" s="918"/>
      <c r="G64" s="918"/>
      <c r="H64" s="918"/>
      <c r="I64" s="918"/>
      <c r="J64" s="918"/>
      <c r="K64" s="918"/>
      <c r="L64" s="918"/>
      <c r="M64" s="918"/>
      <c r="N64" s="919"/>
    </row>
    <row r="65" spans="1:14" ht="6.75" customHeight="1" thickBot="1">
      <c r="A65" s="11"/>
      <c r="B65" s="354"/>
      <c r="C65" s="355"/>
      <c r="D65" s="355"/>
      <c r="E65" s="355"/>
      <c r="F65" s="355"/>
      <c r="G65" s="355"/>
      <c r="H65" s="355"/>
      <c r="I65" s="355"/>
      <c r="J65" s="355"/>
      <c r="K65" s="355"/>
      <c r="L65" s="355"/>
      <c r="M65" s="355"/>
      <c r="N65" s="356"/>
    </row>
    <row r="66" spans="1:14" ht="21" customHeight="1">
      <c r="A66" s="11"/>
      <c r="B66" s="528" t="s">
        <v>2277</v>
      </c>
      <c r="C66" s="902" t="s">
        <v>2311</v>
      </c>
      <c r="D66" s="902"/>
      <c r="E66" s="902"/>
      <c r="F66" s="902"/>
      <c r="G66" s="902"/>
      <c r="H66" s="902"/>
      <c r="I66" s="529" t="s">
        <v>327</v>
      </c>
      <c r="J66" s="529" t="s">
        <v>2324</v>
      </c>
      <c r="K66" s="529" t="s">
        <v>2325</v>
      </c>
      <c r="L66" s="529" t="s">
        <v>2326</v>
      </c>
      <c r="M66" s="529" t="s">
        <v>2327</v>
      </c>
      <c r="N66" s="530" t="s">
        <v>2318</v>
      </c>
    </row>
    <row r="67" spans="1:14">
      <c r="B67" s="130"/>
      <c r="C67" s="920"/>
      <c r="D67" s="921"/>
      <c r="E67" s="921"/>
      <c r="F67" s="921"/>
      <c r="G67" s="921"/>
      <c r="H67" s="922"/>
      <c r="I67" s="131"/>
      <c r="J67" s="132"/>
      <c r="K67" s="132"/>
      <c r="L67" s="132"/>
      <c r="M67" s="133"/>
      <c r="N67" s="151">
        <f>L67*M67</f>
        <v>0</v>
      </c>
    </row>
    <row r="68" spans="1:14">
      <c r="B68" s="134"/>
      <c r="C68" s="905"/>
      <c r="D68" s="906"/>
      <c r="E68" s="906"/>
      <c r="F68" s="906"/>
      <c r="G68" s="906"/>
      <c r="H68" s="907"/>
      <c r="I68" s="135"/>
      <c r="J68" s="136"/>
      <c r="K68" s="136"/>
      <c r="L68" s="136"/>
      <c r="M68" s="137"/>
      <c r="N68" s="151">
        <f>L68*M68</f>
        <v>0</v>
      </c>
    </row>
    <row r="69" spans="1:14" hidden="1">
      <c r="B69" s="134"/>
      <c r="C69" s="905"/>
      <c r="D69" s="906"/>
      <c r="E69" s="906"/>
      <c r="F69" s="906"/>
      <c r="G69" s="906"/>
      <c r="H69" s="907"/>
      <c r="I69" s="135"/>
      <c r="J69" s="136"/>
      <c r="K69" s="136"/>
      <c r="L69" s="136"/>
      <c r="M69" s="137"/>
      <c r="N69" s="151">
        <f>L69*M69</f>
        <v>0</v>
      </c>
    </row>
    <row r="70" spans="1:14" hidden="1">
      <c r="B70" s="134"/>
      <c r="C70" s="905"/>
      <c r="D70" s="906"/>
      <c r="E70" s="906"/>
      <c r="F70" s="906"/>
      <c r="G70" s="906"/>
      <c r="H70" s="907"/>
      <c r="I70" s="135"/>
      <c r="J70" s="136"/>
      <c r="K70" s="136"/>
      <c r="L70" s="136"/>
      <c r="M70" s="137"/>
      <c r="N70" s="151">
        <f>L70*M70</f>
        <v>0</v>
      </c>
    </row>
    <row r="71" spans="1:14" ht="15.75" customHeight="1" thickBot="1">
      <c r="B71" s="104"/>
      <c r="C71" s="908"/>
      <c r="D71" s="909"/>
      <c r="E71" s="909"/>
      <c r="F71" s="909"/>
      <c r="G71" s="909"/>
      <c r="H71" s="910"/>
      <c r="I71" s="139"/>
      <c r="J71" s="331"/>
      <c r="K71" s="331"/>
      <c r="L71" s="331"/>
      <c r="M71" s="140"/>
      <c r="N71" s="313">
        <f>L71*M71</f>
        <v>0</v>
      </c>
    </row>
    <row r="72" spans="1:14" ht="15" thickBot="1">
      <c r="A72" s="11"/>
      <c r="B72" s="911" t="s">
        <v>2320</v>
      </c>
      <c r="C72" s="912"/>
      <c r="D72" s="912"/>
      <c r="E72" s="912"/>
      <c r="F72" s="912"/>
      <c r="G72" s="912"/>
      <c r="H72" s="912"/>
      <c r="I72" s="912"/>
      <c r="J72" s="912"/>
      <c r="K72" s="912"/>
      <c r="L72" s="912"/>
      <c r="M72" s="913"/>
      <c r="N72" s="180">
        <f>SUM(N67:N71)</f>
        <v>0</v>
      </c>
    </row>
    <row r="73" spans="1:14" ht="3.75" customHeight="1">
      <c r="A73" s="11"/>
      <c r="B73" s="84"/>
      <c r="C73" s="85"/>
      <c r="D73" s="85"/>
      <c r="E73" s="85"/>
      <c r="F73" s="85"/>
      <c r="G73" s="85"/>
      <c r="H73" s="85"/>
      <c r="I73" s="85"/>
      <c r="J73" s="85"/>
      <c r="K73" s="85"/>
      <c r="L73" s="85"/>
      <c r="M73" s="85"/>
      <c r="N73" s="86"/>
    </row>
    <row r="74" spans="1:14" ht="20.100000000000001" customHeight="1">
      <c r="A74" s="11"/>
      <c r="B74" s="873" t="s">
        <v>2328</v>
      </c>
      <c r="C74" s="874"/>
      <c r="D74" s="874"/>
      <c r="E74" s="874"/>
      <c r="F74" s="874"/>
      <c r="G74" s="874"/>
      <c r="H74" s="874"/>
      <c r="I74" s="874"/>
      <c r="J74" s="874"/>
      <c r="K74" s="874"/>
      <c r="L74" s="874"/>
      <c r="M74" s="874"/>
      <c r="N74" s="875"/>
    </row>
    <row r="75" spans="1:14" ht="5.25" customHeight="1" thickBot="1">
      <c r="A75" s="11"/>
      <c r="B75" s="154"/>
      <c r="C75" s="155"/>
      <c r="D75" s="155"/>
      <c r="E75" s="155"/>
      <c r="F75" s="155"/>
      <c r="G75" s="155"/>
      <c r="H75" s="155"/>
      <c r="I75" s="155"/>
      <c r="J75" s="155"/>
      <c r="K75" s="155"/>
      <c r="L75" s="155"/>
      <c r="M75" s="155"/>
      <c r="N75" s="156"/>
    </row>
    <row r="76" spans="1:14" ht="21" customHeight="1">
      <c r="A76" s="11"/>
      <c r="B76" s="528" t="s">
        <v>2277</v>
      </c>
      <c r="C76" s="902" t="s">
        <v>2311</v>
      </c>
      <c r="D76" s="902"/>
      <c r="E76" s="902"/>
      <c r="F76" s="902"/>
      <c r="G76" s="902"/>
      <c r="H76" s="902"/>
      <c r="I76" s="529" t="s">
        <v>2329</v>
      </c>
      <c r="J76" s="529" t="s">
        <v>2330</v>
      </c>
      <c r="K76" s="529" t="s">
        <v>2331</v>
      </c>
      <c r="L76" s="902" t="s">
        <v>2317</v>
      </c>
      <c r="M76" s="902"/>
      <c r="N76" s="530" t="s">
        <v>2318</v>
      </c>
    </row>
    <row r="77" spans="1:14">
      <c r="B77" s="149" t="s">
        <v>2075</v>
      </c>
      <c r="C77" s="1061" t="s">
        <v>2076</v>
      </c>
      <c r="D77" s="1062"/>
      <c r="E77" s="1062"/>
      <c r="F77" s="1062"/>
      <c r="G77" s="1062"/>
      <c r="H77" s="1062"/>
      <c r="I77" s="133">
        <f>K77/J77*100</f>
        <v>154666.66666666666</v>
      </c>
      <c r="J77" s="160">
        <v>185</v>
      </c>
      <c r="K77" s="161">
        <f>VLOOKUP(B77,'MANO DE OBRA'!$C$15:$F$79,4,0)</f>
        <v>286133.33333333331</v>
      </c>
      <c r="L77" s="1063">
        <v>4000</v>
      </c>
      <c r="M77" s="1064"/>
      <c r="N77" s="175">
        <f>K77/L77</f>
        <v>71.533333333333331</v>
      </c>
    </row>
    <row r="78" spans="1:14">
      <c r="B78" s="138"/>
      <c r="C78" s="886"/>
      <c r="D78" s="887"/>
      <c r="E78" s="887"/>
      <c r="F78" s="887"/>
      <c r="G78" s="887"/>
      <c r="H78" s="888"/>
      <c r="I78" s="137"/>
      <c r="J78" s="162"/>
      <c r="K78" s="172"/>
      <c r="L78" s="889"/>
      <c r="M78" s="890"/>
      <c r="N78" s="175"/>
    </row>
    <row r="79" spans="1:14" hidden="1">
      <c r="B79" s="138"/>
      <c r="C79" s="886"/>
      <c r="D79" s="887"/>
      <c r="E79" s="887"/>
      <c r="F79" s="887"/>
      <c r="G79" s="887"/>
      <c r="H79" s="888"/>
      <c r="I79" s="137"/>
      <c r="J79" s="162"/>
      <c r="K79" s="172"/>
      <c r="L79" s="889"/>
      <c r="M79" s="890"/>
      <c r="N79" s="176"/>
    </row>
    <row r="80" spans="1:14" hidden="1">
      <c r="B80" s="138"/>
      <c r="C80" s="886"/>
      <c r="D80" s="887"/>
      <c r="E80" s="887"/>
      <c r="F80" s="887"/>
      <c r="G80" s="887"/>
      <c r="H80" s="888"/>
      <c r="I80" s="137"/>
      <c r="J80" s="162"/>
      <c r="K80" s="172"/>
      <c r="L80" s="889"/>
      <c r="M80" s="890"/>
      <c r="N80" s="176"/>
    </row>
    <row r="81" spans="1:14" hidden="1">
      <c r="B81" s="138"/>
      <c r="C81" s="886"/>
      <c r="D81" s="887"/>
      <c r="E81" s="887"/>
      <c r="F81" s="887"/>
      <c r="G81" s="887"/>
      <c r="H81" s="888"/>
      <c r="I81" s="137"/>
      <c r="J81" s="162"/>
      <c r="K81" s="172"/>
      <c r="L81" s="889"/>
      <c r="M81" s="890"/>
      <c r="N81" s="176"/>
    </row>
    <row r="82" spans="1:14" hidden="1">
      <c r="B82" s="138"/>
      <c r="C82" s="886"/>
      <c r="D82" s="887"/>
      <c r="E82" s="887"/>
      <c r="F82" s="887"/>
      <c r="G82" s="887"/>
      <c r="H82" s="888"/>
      <c r="I82" s="137"/>
      <c r="J82" s="162"/>
      <c r="K82" s="172"/>
      <c r="L82" s="889"/>
      <c r="M82" s="890"/>
      <c r="N82" s="176"/>
    </row>
    <row r="83" spans="1:14" hidden="1">
      <c r="B83" s="138"/>
      <c r="C83" s="886"/>
      <c r="D83" s="887"/>
      <c r="E83" s="887"/>
      <c r="F83" s="887"/>
      <c r="G83" s="887"/>
      <c r="H83" s="888"/>
      <c r="I83" s="137"/>
      <c r="J83" s="162"/>
      <c r="K83" s="163"/>
      <c r="L83" s="889"/>
      <c r="M83" s="890"/>
      <c r="N83" s="176"/>
    </row>
    <row r="84" spans="1:14" hidden="1">
      <c r="B84" s="138"/>
      <c r="C84" s="886"/>
      <c r="D84" s="887"/>
      <c r="E84" s="887"/>
      <c r="F84" s="887"/>
      <c r="G84" s="887"/>
      <c r="H84" s="888"/>
      <c r="I84" s="137"/>
      <c r="J84" s="162"/>
      <c r="K84" s="163"/>
      <c r="L84" s="889"/>
      <c r="M84" s="890"/>
      <c r="N84" s="176"/>
    </row>
    <row r="85" spans="1:14" hidden="1">
      <c r="B85" s="138"/>
      <c r="C85" s="886"/>
      <c r="D85" s="887"/>
      <c r="E85" s="887"/>
      <c r="F85" s="887"/>
      <c r="G85" s="887"/>
      <c r="H85" s="888"/>
      <c r="I85" s="137"/>
      <c r="J85" s="162"/>
      <c r="K85" s="163"/>
      <c r="L85" s="889"/>
      <c r="M85" s="890"/>
      <c r="N85" s="176"/>
    </row>
    <row r="86" spans="1:14" ht="15.75" customHeight="1" thickBot="1">
      <c r="B86" s="164"/>
      <c r="C86" s="891"/>
      <c r="D86" s="892"/>
      <c r="E86" s="892"/>
      <c r="F86" s="892"/>
      <c r="G86" s="892"/>
      <c r="H86" s="893"/>
      <c r="I86" s="165"/>
      <c r="J86" s="166"/>
      <c r="K86" s="165"/>
      <c r="L86" s="894"/>
      <c r="M86" s="895"/>
      <c r="N86" s="178"/>
    </row>
    <row r="87" spans="1:14" ht="15" thickBot="1">
      <c r="A87" s="11"/>
      <c r="B87" s="896" t="s">
        <v>2320</v>
      </c>
      <c r="C87" s="897"/>
      <c r="D87" s="897"/>
      <c r="E87" s="897"/>
      <c r="F87" s="897"/>
      <c r="G87" s="897"/>
      <c r="H87" s="897"/>
      <c r="I87" s="897"/>
      <c r="J87" s="897"/>
      <c r="K87" s="897"/>
      <c r="L87" s="897"/>
      <c r="M87" s="898"/>
      <c r="N87" s="179">
        <f>SUM(N77:N86)</f>
        <v>71.533333333333331</v>
      </c>
    </row>
    <row r="88" spans="1:14" ht="5.0999999999999996" customHeight="1" thickBot="1">
      <c r="A88" s="11"/>
      <c r="B88" s="84"/>
      <c r="C88" s="85"/>
      <c r="D88" s="85"/>
      <c r="E88" s="85"/>
      <c r="F88" s="85"/>
      <c r="G88" s="85"/>
      <c r="H88" s="85"/>
      <c r="I88" s="85"/>
      <c r="J88" s="85"/>
      <c r="K88" s="85"/>
      <c r="L88" s="85"/>
      <c r="M88" s="85"/>
      <c r="N88" s="86"/>
    </row>
    <row r="89" spans="1:14" ht="15" thickBot="1">
      <c r="A89" s="11"/>
      <c r="B89" s="899" t="s">
        <v>2332</v>
      </c>
      <c r="C89" s="900"/>
      <c r="D89" s="900"/>
      <c r="E89" s="900"/>
      <c r="F89" s="900"/>
      <c r="G89" s="900"/>
      <c r="H89" s="900"/>
      <c r="I89" s="900"/>
      <c r="J89" s="900"/>
      <c r="K89" s="900"/>
      <c r="L89" s="900"/>
      <c r="M89" s="901"/>
      <c r="N89" s="179">
        <f>N42+N62+N72+N87</f>
        <v>1952.4976887017133</v>
      </c>
    </row>
    <row r="90" spans="1:14" ht="5.0999999999999996" customHeight="1">
      <c r="A90" s="11"/>
      <c r="B90" s="84"/>
      <c r="C90" s="85"/>
      <c r="D90" s="85"/>
      <c r="E90" s="85"/>
      <c r="F90" s="85"/>
      <c r="G90" s="85"/>
      <c r="H90" s="85"/>
      <c r="I90" s="85"/>
      <c r="J90" s="85"/>
      <c r="K90" s="85"/>
      <c r="L90" s="85"/>
      <c r="M90" s="85"/>
      <c r="N90" s="86"/>
    </row>
    <row r="91" spans="1:14" ht="22.5" customHeight="1">
      <c r="A91" s="11"/>
      <c r="B91" s="873" t="s">
        <v>2333</v>
      </c>
      <c r="C91" s="874"/>
      <c r="D91" s="874"/>
      <c r="E91" s="874"/>
      <c r="F91" s="874"/>
      <c r="G91" s="874"/>
      <c r="H91" s="874"/>
      <c r="I91" s="874"/>
      <c r="J91" s="874"/>
      <c r="K91" s="874"/>
      <c r="L91" s="874"/>
      <c r="M91" s="874"/>
      <c r="N91" s="875"/>
    </row>
    <row r="92" spans="1:14" ht="6.75" customHeight="1" thickBot="1">
      <c r="A92" s="11"/>
      <c r="B92" s="287"/>
      <c r="C92" s="153"/>
      <c r="D92" s="153"/>
      <c r="E92" s="153"/>
      <c r="F92" s="153"/>
      <c r="G92" s="153"/>
      <c r="H92" s="153"/>
      <c r="I92" s="153"/>
      <c r="J92" s="153"/>
      <c r="K92" s="153"/>
      <c r="L92" s="153"/>
      <c r="M92" s="153"/>
      <c r="N92" s="288"/>
    </row>
    <row r="93" spans="1:14" ht="17.25" customHeight="1">
      <c r="A93" s="11"/>
      <c r="B93" s="876" t="s">
        <v>2311</v>
      </c>
      <c r="C93" s="877"/>
      <c r="D93" s="877"/>
      <c r="E93" s="877"/>
      <c r="F93" s="877"/>
      <c r="G93" s="877"/>
      <c r="H93" s="877"/>
      <c r="I93" s="531"/>
      <c r="J93" s="532"/>
      <c r="K93" s="529" t="s">
        <v>2334</v>
      </c>
      <c r="L93" s="878" t="s">
        <v>2335</v>
      </c>
      <c r="M93" s="879"/>
      <c r="N93" s="880"/>
    </row>
    <row r="94" spans="1:14" ht="15">
      <c r="B94" s="881" t="s">
        <v>2336</v>
      </c>
      <c r="C94" s="882"/>
      <c r="D94" s="882"/>
      <c r="E94" s="882"/>
      <c r="F94" s="882"/>
      <c r="G94" s="882"/>
      <c r="H94" s="882"/>
      <c r="I94" s="292"/>
      <c r="J94" s="293"/>
      <c r="K94" s="533">
        <v>0.2</v>
      </c>
      <c r="L94" s="883">
        <f>K94*N89</f>
        <v>390.4995377403427</v>
      </c>
      <c r="M94" s="884"/>
      <c r="N94" s="885"/>
    </row>
    <row r="95" spans="1:14" ht="15">
      <c r="B95" s="294" t="s">
        <v>2337</v>
      </c>
      <c r="C95" s="295"/>
      <c r="D95" s="295"/>
      <c r="E95" s="295"/>
      <c r="F95" s="295"/>
      <c r="G95" s="295"/>
      <c r="H95" s="295"/>
      <c r="I95" s="292"/>
      <c r="J95" s="293"/>
      <c r="K95" s="533">
        <v>0.05</v>
      </c>
      <c r="L95" s="883">
        <f>K95*N89</f>
        <v>97.624884435085676</v>
      </c>
      <c r="M95" s="884"/>
      <c r="N95" s="885"/>
    </row>
    <row r="96" spans="1:14" ht="15.75" thickBot="1">
      <c r="B96" s="296" t="s">
        <v>2338</v>
      </c>
      <c r="C96" s="297"/>
      <c r="D96" s="297"/>
      <c r="E96" s="297"/>
      <c r="F96" s="297"/>
      <c r="G96" s="297"/>
      <c r="H96" s="297"/>
      <c r="I96" s="298"/>
      <c r="J96" s="299"/>
      <c r="K96" s="534">
        <v>0.05</v>
      </c>
      <c r="L96" s="858">
        <f>K96*N89</f>
        <v>97.624884435085676</v>
      </c>
      <c r="M96" s="859"/>
      <c r="N96" s="860"/>
    </row>
    <row r="97" spans="1:14" s="21" customFormat="1" ht="24.75" customHeight="1" thickBot="1">
      <c r="B97" s="861" t="s">
        <v>2320</v>
      </c>
      <c r="C97" s="862"/>
      <c r="D97" s="862"/>
      <c r="E97" s="862"/>
      <c r="F97" s="862"/>
      <c r="G97" s="862"/>
      <c r="H97" s="862"/>
      <c r="I97" s="862"/>
      <c r="J97" s="862"/>
      <c r="K97" s="862"/>
      <c r="L97" s="862"/>
      <c r="M97" s="863"/>
      <c r="N97" s="180">
        <f>L94+L95+L96</f>
        <v>585.74930661051405</v>
      </c>
    </row>
    <row r="98" spans="1:14" ht="6.75" customHeight="1" thickBot="1">
      <c r="A98" s="11"/>
      <c r="B98" s="84"/>
      <c r="C98" s="85"/>
      <c r="D98" s="85"/>
      <c r="E98" s="85"/>
      <c r="F98" s="85"/>
      <c r="G98" s="85"/>
      <c r="H98" s="85"/>
      <c r="I98" s="85"/>
      <c r="J98" s="85"/>
      <c r="K98" s="85"/>
      <c r="L98" s="85"/>
      <c r="M98" s="85"/>
      <c r="N98" s="86"/>
    </row>
    <row r="99" spans="1:14" ht="22.5" customHeight="1" thickBot="1">
      <c r="A99" s="11"/>
      <c r="B99" s="864" t="s">
        <v>2339</v>
      </c>
      <c r="C99" s="865"/>
      <c r="D99" s="865"/>
      <c r="E99" s="865"/>
      <c r="F99" s="865"/>
      <c r="G99" s="865"/>
      <c r="H99" s="865"/>
      <c r="I99" s="865"/>
      <c r="J99" s="865"/>
      <c r="K99" s="865"/>
      <c r="L99" s="865"/>
      <c r="M99" s="866"/>
      <c r="N99" s="697">
        <f>N89+N97</f>
        <v>2538.2469953122272</v>
      </c>
    </row>
    <row r="100" spans="1:14" ht="7.5" customHeight="1">
      <c r="B100" s="64"/>
      <c r="C100" s="65"/>
      <c r="D100" s="65"/>
      <c r="E100" s="65"/>
      <c r="F100" s="65"/>
      <c r="G100" s="65"/>
      <c r="H100" s="65"/>
      <c r="I100" s="65"/>
      <c r="J100" s="65"/>
      <c r="K100" s="65"/>
      <c r="L100" s="65"/>
      <c r="M100" s="65"/>
      <c r="N100" s="66"/>
    </row>
    <row r="101" spans="1:14" ht="7.5" customHeight="1">
      <c r="B101" s="186"/>
      <c r="C101" s="3"/>
      <c r="D101" s="3"/>
      <c r="E101" s="3"/>
      <c r="F101" s="3"/>
      <c r="G101" s="3"/>
      <c r="H101" s="3"/>
      <c r="I101" s="3"/>
      <c r="J101" s="3"/>
      <c r="K101" s="3"/>
      <c r="L101" s="3"/>
      <c r="M101" s="3"/>
      <c r="N101" s="187"/>
    </row>
    <row r="102" spans="1:14" ht="10.5" customHeight="1">
      <c r="B102" s="186"/>
      <c r="C102" s="3"/>
      <c r="D102" s="3"/>
      <c r="E102" s="3"/>
      <c r="F102" s="3"/>
      <c r="G102" s="3"/>
      <c r="H102" s="3"/>
      <c r="I102" s="3"/>
      <c r="J102" s="3"/>
      <c r="K102" s="3"/>
      <c r="L102" s="3"/>
      <c r="M102" s="3"/>
      <c r="N102" s="187"/>
    </row>
    <row r="103" spans="1:14" ht="12" customHeight="1">
      <c r="B103" s="186"/>
      <c r="C103" s="3"/>
      <c r="D103" s="3"/>
      <c r="E103" s="3"/>
      <c r="F103" s="3"/>
      <c r="G103" s="3"/>
      <c r="H103" s="3"/>
      <c r="I103" s="3"/>
      <c r="J103" s="3"/>
      <c r="K103" s="3"/>
      <c r="L103" s="3"/>
      <c r="M103" s="3"/>
      <c r="N103" s="187"/>
    </row>
    <row r="104" spans="1:14">
      <c r="B104" s="186"/>
      <c r="C104" s="3"/>
      <c r="D104" s="3"/>
      <c r="E104" s="2" t="s">
        <v>2340</v>
      </c>
      <c r="F104" s="2"/>
      <c r="G104" s="2"/>
      <c r="H104" s="2"/>
      <c r="I104" s="2"/>
      <c r="J104" s="2"/>
      <c r="K104" s="3"/>
      <c r="L104" s="3"/>
      <c r="M104" s="3"/>
      <c r="N104" s="187"/>
    </row>
    <row r="105" spans="1:14">
      <c r="B105" s="186"/>
      <c r="C105" s="3"/>
      <c r="D105" s="3"/>
      <c r="E105" s="3" t="s">
        <v>2341</v>
      </c>
      <c r="F105" s="3"/>
      <c r="G105" s="3"/>
      <c r="H105" s="3"/>
      <c r="I105" s="3"/>
      <c r="J105" s="3"/>
      <c r="K105" s="3"/>
      <c r="L105" s="3"/>
      <c r="M105" s="3"/>
      <c r="N105" s="187"/>
    </row>
    <row r="106" spans="1:14">
      <c r="B106" s="186"/>
      <c r="C106" s="3"/>
      <c r="D106" s="3"/>
      <c r="E106" s="3" t="s">
        <v>2342</v>
      </c>
      <c r="F106" s="3"/>
      <c r="G106" s="3"/>
      <c r="H106" s="3"/>
      <c r="I106" s="3"/>
      <c r="J106" s="3"/>
      <c r="K106" s="3"/>
      <c r="L106" s="3"/>
      <c r="M106" s="3"/>
      <c r="N106" s="187"/>
    </row>
    <row r="107" spans="1:14">
      <c r="B107" s="186"/>
      <c r="C107" s="3"/>
      <c r="D107" s="3"/>
      <c r="E107" s="3" t="s">
        <v>2343</v>
      </c>
      <c r="F107" s="3"/>
      <c r="G107" s="3"/>
      <c r="H107" s="3"/>
      <c r="I107" s="3"/>
      <c r="J107" s="3"/>
      <c r="K107" s="3"/>
      <c r="L107" s="3"/>
      <c r="M107" s="3"/>
      <c r="N107" s="187"/>
    </row>
    <row r="108" spans="1:14" ht="10.5" customHeight="1" thickBot="1">
      <c r="B108" s="186"/>
      <c r="C108" s="3"/>
      <c r="D108" s="3"/>
      <c r="E108" s="3"/>
      <c r="F108" s="3" t="s">
        <v>2344</v>
      </c>
      <c r="G108" s="3"/>
      <c r="H108" s="3"/>
      <c r="I108" s="3"/>
      <c r="J108" s="3"/>
      <c r="K108" s="3"/>
      <c r="L108" s="3"/>
      <c r="M108" s="3"/>
      <c r="N108" s="187"/>
    </row>
    <row r="109" spans="1:14">
      <c r="B109" s="188" t="s">
        <v>2345</v>
      </c>
      <c r="C109" s="189"/>
      <c r="D109" s="189"/>
      <c r="E109" s="189"/>
      <c r="F109" s="189"/>
      <c r="G109" s="189"/>
      <c r="H109" s="189"/>
      <c r="I109" s="189"/>
      <c r="J109" s="189"/>
      <c r="K109" s="189"/>
      <c r="L109" s="189"/>
      <c r="M109" s="189"/>
      <c r="N109" s="190"/>
    </row>
    <row r="110" spans="1:14">
      <c r="B110" s="191"/>
      <c r="C110" s="192"/>
      <c r="D110" s="192"/>
      <c r="E110" s="192"/>
      <c r="F110" s="192"/>
      <c r="G110" s="192"/>
      <c r="H110" s="192"/>
      <c r="I110" s="192"/>
      <c r="J110" s="192"/>
      <c r="K110" s="192"/>
      <c r="L110" s="192"/>
      <c r="M110" s="192"/>
      <c r="N110" s="193"/>
    </row>
    <row r="111" spans="1:14">
      <c r="B111" s="191"/>
      <c r="C111" s="192"/>
      <c r="D111" s="192"/>
      <c r="E111" s="192"/>
      <c r="F111" s="192"/>
      <c r="G111" s="192"/>
      <c r="H111" s="192"/>
      <c r="I111" s="192"/>
      <c r="J111" s="192"/>
      <c r="K111" s="192"/>
      <c r="L111" s="192"/>
      <c r="M111" s="192"/>
      <c r="N111" s="193"/>
    </row>
    <row r="112" spans="1:14" ht="15" thickBot="1">
      <c r="B112" s="194"/>
      <c r="C112" s="195"/>
      <c r="D112" s="195"/>
      <c r="E112" s="195"/>
      <c r="F112" s="195"/>
      <c r="G112" s="195"/>
      <c r="H112" s="195"/>
      <c r="I112" s="195"/>
      <c r="J112" s="195"/>
      <c r="K112" s="195"/>
      <c r="L112" s="195"/>
      <c r="M112" s="195"/>
      <c r="N112" s="196"/>
    </row>
    <row r="113" spans="1:14" ht="7.5" customHeight="1">
      <c r="A113" s="11"/>
      <c r="B113" s="261"/>
      <c r="C113" s="262"/>
      <c r="D113" s="262"/>
      <c r="E113" s="262"/>
      <c r="F113" s="262"/>
      <c r="G113" s="262"/>
      <c r="H113" s="262"/>
      <c r="I113" s="262"/>
      <c r="J113" s="262"/>
      <c r="K113" s="262"/>
      <c r="L113" s="262"/>
      <c r="M113" s="262"/>
      <c r="N113" s="263"/>
    </row>
    <row r="114" spans="1:14" ht="18" customHeight="1">
      <c r="A114" s="11"/>
      <c r="B114" s="214" t="s">
        <v>2346</v>
      </c>
      <c r="C114" s="215"/>
      <c r="D114" s="215"/>
      <c r="E114" s="215"/>
      <c r="F114" s="215"/>
      <c r="G114" s="215"/>
      <c r="H114" s="215"/>
      <c r="I114" s="215"/>
      <c r="J114" s="215"/>
      <c r="K114" s="215"/>
      <c r="L114" s="215"/>
      <c r="M114" s="215"/>
      <c r="N114" s="216"/>
    </row>
    <row r="115" spans="1:14">
      <c r="A115" s="11"/>
      <c r="B115" s="867" t="s">
        <v>2347</v>
      </c>
      <c r="C115" s="868"/>
      <c r="D115" s="868"/>
      <c r="E115" s="868"/>
      <c r="F115" s="868"/>
      <c r="G115" s="868"/>
      <c r="H115" s="868"/>
      <c r="I115" s="868"/>
      <c r="J115" s="868"/>
      <c r="K115" s="868"/>
      <c r="L115" s="868"/>
      <c r="M115" s="868"/>
      <c r="N115" s="869"/>
    </row>
    <row r="116" spans="1:14">
      <c r="A116" s="11"/>
      <c r="B116" s="867"/>
      <c r="C116" s="868"/>
      <c r="D116" s="868"/>
      <c r="E116" s="868"/>
      <c r="F116" s="868"/>
      <c r="G116" s="868"/>
      <c r="H116" s="868"/>
      <c r="I116" s="868"/>
      <c r="J116" s="868"/>
      <c r="K116" s="868"/>
      <c r="L116" s="868"/>
      <c r="M116" s="868"/>
      <c r="N116" s="869"/>
    </row>
    <row r="117" spans="1:14" ht="21" customHeight="1">
      <c r="A117" s="11"/>
      <c r="B117" s="867" t="s">
        <v>2348</v>
      </c>
      <c r="C117" s="868"/>
      <c r="D117" s="868"/>
      <c r="E117" s="868"/>
      <c r="F117" s="868"/>
      <c r="G117" s="868"/>
      <c r="H117" s="868"/>
      <c r="I117" s="868"/>
      <c r="J117" s="868"/>
      <c r="K117" s="868"/>
      <c r="L117" s="868"/>
      <c r="M117" s="868"/>
      <c r="N117" s="869"/>
    </row>
    <row r="118" spans="1:14" ht="9.75" customHeight="1">
      <c r="A118" s="11"/>
      <c r="B118" s="867"/>
      <c r="C118" s="868"/>
      <c r="D118" s="868"/>
      <c r="E118" s="868"/>
      <c r="F118" s="868"/>
      <c r="G118" s="868"/>
      <c r="H118" s="868"/>
      <c r="I118" s="868"/>
      <c r="J118" s="868"/>
      <c r="K118" s="868"/>
      <c r="L118" s="868"/>
      <c r="M118" s="868"/>
      <c r="N118" s="869"/>
    </row>
    <row r="119" spans="1:14" ht="5.25" customHeight="1">
      <c r="A119" s="11"/>
      <c r="B119" s="264"/>
      <c r="C119" s="265"/>
      <c r="D119" s="265"/>
      <c r="E119" s="265"/>
      <c r="F119" s="265"/>
      <c r="G119" s="265"/>
      <c r="H119" s="265"/>
      <c r="I119" s="265"/>
      <c r="J119" s="265"/>
      <c r="K119" s="265"/>
      <c r="L119" s="265"/>
      <c r="M119" s="265"/>
      <c r="N119" s="266"/>
    </row>
    <row r="120" spans="1:14" ht="5.25" customHeight="1">
      <c r="B120" s="300"/>
      <c r="C120" s="301"/>
      <c r="D120" s="301"/>
      <c r="E120" s="301"/>
      <c r="F120" s="301"/>
      <c r="G120" s="301"/>
      <c r="H120" s="301"/>
      <c r="I120" s="301"/>
      <c r="J120" s="301"/>
      <c r="K120" s="301"/>
      <c r="L120" s="301"/>
      <c r="M120" s="301"/>
      <c r="N120" s="302"/>
    </row>
    <row r="121" spans="1:14" ht="9.75" customHeight="1">
      <c r="B121" s="300"/>
      <c r="C121" s="301"/>
      <c r="D121" s="301"/>
      <c r="E121" s="301"/>
      <c r="F121" s="301"/>
      <c r="G121" s="301"/>
      <c r="H121" s="301"/>
      <c r="I121" s="301"/>
      <c r="J121" s="301"/>
      <c r="K121" s="301"/>
      <c r="L121" s="301"/>
      <c r="M121" s="301"/>
      <c r="N121" s="302"/>
    </row>
    <row r="122" spans="1:14">
      <c r="B122" s="1"/>
      <c r="C122" s="4"/>
      <c r="D122" s="4"/>
      <c r="E122" s="4"/>
      <c r="F122" s="4"/>
      <c r="G122" s="4"/>
      <c r="H122" s="4"/>
      <c r="I122" s="4"/>
      <c r="J122" s="4"/>
      <c r="K122" s="4"/>
      <c r="L122" s="4"/>
      <c r="M122" s="4"/>
      <c r="N122" s="5"/>
    </row>
    <row r="123" spans="1:14">
      <c r="B123" s="186"/>
      <c r="C123" s="3"/>
      <c r="D123" s="3"/>
      <c r="E123" s="3" t="s">
        <v>2340</v>
      </c>
      <c r="F123" s="2"/>
      <c r="G123" s="2"/>
      <c r="H123" s="3"/>
      <c r="I123" s="3"/>
      <c r="J123" s="3"/>
      <c r="K123" s="3"/>
      <c r="L123" s="3"/>
      <c r="M123" s="3"/>
      <c r="N123" s="187"/>
    </row>
    <row r="124" spans="1:14">
      <c r="B124" s="186"/>
      <c r="C124" s="3"/>
      <c r="D124" s="3"/>
      <c r="E124" s="220" t="s">
        <v>2341</v>
      </c>
      <c r="F124" s="3"/>
      <c r="G124" s="3"/>
      <c r="H124" s="220"/>
      <c r="I124" s="220"/>
      <c r="J124" s="220"/>
      <c r="K124" s="3"/>
      <c r="L124" s="3"/>
      <c r="M124" s="3"/>
      <c r="N124" s="187"/>
    </row>
    <row r="125" spans="1:14">
      <c r="B125" s="186"/>
      <c r="C125" s="3"/>
      <c r="D125" s="3"/>
      <c r="E125" s="221" t="s">
        <v>2349</v>
      </c>
      <c r="F125" s="3"/>
      <c r="G125" s="3"/>
      <c r="H125" s="221"/>
      <c r="I125" s="221"/>
      <c r="J125" s="221"/>
      <c r="K125" s="3"/>
      <c r="L125" s="3"/>
      <c r="M125" s="3"/>
      <c r="N125" s="187"/>
    </row>
    <row r="126" spans="1:14">
      <c r="B126" s="222"/>
      <c r="C126" s="4"/>
      <c r="D126" s="4"/>
      <c r="E126" s="3" t="s">
        <v>2343</v>
      </c>
      <c r="F126" s="3"/>
      <c r="G126" s="3"/>
      <c r="H126" s="3"/>
      <c r="I126" s="3"/>
      <c r="J126" s="3"/>
      <c r="K126" s="4"/>
      <c r="L126" s="4"/>
      <c r="M126" s="4"/>
      <c r="N126" s="5"/>
    </row>
    <row r="127" spans="1:14" ht="12.75" customHeight="1">
      <c r="B127" s="222"/>
      <c r="C127" s="4"/>
      <c r="D127" s="4"/>
      <c r="E127" s="4"/>
      <c r="F127" s="3"/>
      <c r="G127" s="3"/>
      <c r="H127" s="3"/>
      <c r="I127" s="3"/>
      <c r="J127" s="3"/>
      <c r="K127" s="4"/>
      <c r="L127" s="4"/>
      <c r="M127" s="4"/>
      <c r="N127" s="5"/>
    </row>
    <row r="128" spans="1:14" ht="24.75" customHeight="1">
      <c r="A128" s="11"/>
      <c r="B128" s="870" t="s">
        <v>2350</v>
      </c>
      <c r="C128" s="871"/>
      <c r="D128" s="871"/>
      <c r="E128" s="871"/>
      <c r="F128" s="871"/>
      <c r="G128" s="871"/>
      <c r="H128" s="871"/>
      <c r="I128" s="871"/>
      <c r="J128" s="871"/>
      <c r="K128" s="871"/>
      <c r="L128" s="871"/>
      <c r="M128" s="871"/>
      <c r="N128" s="872"/>
    </row>
    <row r="129" spans="2:14" ht="7.5" customHeight="1" thickBot="1">
      <c r="B129" s="226"/>
      <c r="C129" s="227"/>
      <c r="D129" s="227"/>
      <c r="E129" s="228"/>
      <c r="F129" s="228"/>
      <c r="G129" s="228"/>
      <c r="H129" s="228"/>
      <c r="I129" s="228"/>
      <c r="J129" s="229"/>
      <c r="K129" s="229"/>
      <c r="L129" s="229"/>
      <c r="M129" s="229"/>
      <c r="N129" s="230"/>
    </row>
  </sheetData>
  <sheetProtection algorithmName="SHA-512" hashValue="YIgDA8yoIea0veEQ1jUb6V2U2c/IvsNWZuFX8LFKyPAQj2EB+JO/Xi2BB7fQQcEU7wWYw5G9hQky54Lp3X0gIg==" saltValue="uNdccZTI6aAgf+ucPD/hTQ==" spinCount="100000" sheet="1" formatCells="0" formatColumns="0" formatRows="0" insertColumns="0" insertRows="0" insertHyperlinks="0" deleteColumns="0" deleteRows="0" sort="0" autoFilter="0" pivotTables="0"/>
  <mergeCells count="123">
    <mergeCell ref="L94:N94"/>
    <mergeCell ref="L95:N95"/>
    <mergeCell ref="B93:H93"/>
    <mergeCell ref="B94:H94"/>
    <mergeCell ref="B62:M62"/>
    <mergeCell ref="C66:H66"/>
    <mergeCell ref="C67:H67"/>
    <mergeCell ref="L85:M85"/>
    <mergeCell ref="B128:N128"/>
    <mergeCell ref="C86:H86"/>
    <mergeCell ref="B72:M72"/>
    <mergeCell ref="C61:I61"/>
    <mergeCell ref="L77:M77"/>
    <mergeCell ref="L78:M78"/>
    <mergeCell ref="L79:M79"/>
    <mergeCell ref="L80:M80"/>
    <mergeCell ref="L81:M81"/>
    <mergeCell ref="L82:M82"/>
    <mergeCell ref="L83:M83"/>
    <mergeCell ref="L84:M84"/>
    <mergeCell ref="C68:H68"/>
    <mergeCell ref="C69:H69"/>
    <mergeCell ref="C70:H70"/>
    <mergeCell ref="C71:H71"/>
    <mergeCell ref="B99:M99"/>
    <mergeCell ref="B115:N116"/>
    <mergeCell ref="B117:N118"/>
    <mergeCell ref="B97:M97"/>
    <mergeCell ref="L93:N93"/>
    <mergeCell ref="C77:H77"/>
    <mergeCell ref="C78:H78"/>
    <mergeCell ref="C81:H81"/>
    <mergeCell ref="B64:N64"/>
    <mergeCell ref="L96:N96"/>
    <mergeCell ref="B91:N91"/>
    <mergeCell ref="L57:M57"/>
    <mergeCell ref="L58:M58"/>
    <mergeCell ref="B74:N74"/>
    <mergeCell ref="B89:M89"/>
    <mergeCell ref="L59:M59"/>
    <mergeCell ref="L60:M60"/>
    <mergeCell ref="L61:M61"/>
    <mergeCell ref="C60:I60"/>
    <mergeCell ref="C59:I59"/>
    <mergeCell ref="L86:M86"/>
    <mergeCell ref="L76:M76"/>
    <mergeCell ref="C76:H76"/>
    <mergeCell ref="C82:H82"/>
    <mergeCell ref="C83:H83"/>
    <mergeCell ref="C85:H85"/>
    <mergeCell ref="B87:M87"/>
    <mergeCell ref="C84:H84"/>
    <mergeCell ref="L41:M41"/>
    <mergeCell ref="L46:M46"/>
    <mergeCell ref="B42:M42"/>
    <mergeCell ref="L39:M39"/>
    <mergeCell ref="C39:I39"/>
    <mergeCell ref="B44:N44"/>
    <mergeCell ref="C41:I41"/>
    <mergeCell ref="C40:I40"/>
    <mergeCell ref="L40:M40"/>
    <mergeCell ref="C46:I46"/>
    <mergeCell ref="F8:I9"/>
    <mergeCell ref="K5:K6"/>
    <mergeCell ref="B34:N34"/>
    <mergeCell ref="B35:N35"/>
    <mergeCell ref="L38:M38"/>
    <mergeCell ref="L37:M37"/>
    <mergeCell ref="C37:I37"/>
    <mergeCell ref="C38:I38"/>
    <mergeCell ref="N1:N6"/>
    <mergeCell ref="L15:N15"/>
    <mergeCell ref="B30:N30"/>
    <mergeCell ref="C32:I32"/>
    <mergeCell ref="L32:M32"/>
    <mergeCell ref="C80:H80"/>
    <mergeCell ref="C47:I47"/>
    <mergeCell ref="C48:I48"/>
    <mergeCell ref="L52:M52"/>
    <mergeCell ref="L47:M47"/>
    <mergeCell ref="L48:M48"/>
    <mergeCell ref="L49:M49"/>
    <mergeCell ref="L50:M50"/>
    <mergeCell ref="L51:M51"/>
    <mergeCell ref="C53:I53"/>
    <mergeCell ref="C54:I54"/>
    <mergeCell ref="C55:I55"/>
    <mergeCell ref="C56:I56"/>
    <mergeCell ref="C57:I57"/>
    <mergeCell ref="C52:I52"/>
    <mergeCell ref="C58:I58"/>
    <mergeCell ref="C51:I51"/>
    <mergeCell ref="L54:M54"/>
    <mergeCell ref="L55:M55"/>
    <mergeCell ref="L56:M56"/>
    <mergeCell ref="C50:I50"/>
    <mergeCell ref="L53:M53"/>
    <mergeCell ref="C49:I49"/>
    <mergeCell ref="C79:H79"/>
    <mergeCell ref="C2:J2"/>
    <mergeCell ref="K3:K4"/>
    <mergeCell ref="L1:M2"/>
    <mergeCell ref="C6:J6"/>
    <mergeCell ref="L5:L6"/>
    <mergeCell ref="H10:I10"/>
    <mergeCell ref="B13:D13"/>
    <mergeCell ref="C33:I33"/>
    <mergeCell ref="J33:K33"/>
    <mergeCell ref="M5:M6"/>
    <mergeCell ref="B10:D10"/>
    <mergeCell ref="B12:E12"/>
    <mergeCell ref="H13:I13"/>
    <mergeCell ref="B1:B6"/>
    <mergeCell ref="C1:J1"/>
    <mergeCell ref="K1:K2"/>
    <mergeCell ref="C5:J5"/>
    <mergeCell ref="L33:M33"/>
    <mergeCell ref="K13:L13"/>
    <mergeCell ref="F10:G10"/>
    <mergeCell ref="C3:J4"/>
    <mergeCell ref="J32:K32"/>
    <mergeCell ref="D14:E14"/>
    <mergeCell ref="L3:M4"/>
  </mergeCells>
  <printOptions verticalCentered="1"/>
  <pageMargins left="0.11811023622047245" right="0.11811023622047245" top="0.15748031496062992" bottom="0.15748031496062992" header="0.19685039370078741" footer="0.19685039370078741"/>
  <pageSetup paperSize="5" scale="55" orientation="portrait" verticalDpi="597"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C700-000000000000}">
  <sheetPr codeName="Hoja179">
    <tabColor theme="5" tint="-0.499984740745262"/>
    <pageSetUpPr fitToPage="1"/>
  </sheetPr>
  <dimension ref="A1:S140"/>
  <sheetViews>
    <sheetView view="pageBreakPreview" topLeftCell="A31" zoomScale="60" zoomScaleNormal="52" zoomScalePageLayoutView="51" workbookViewId="0">
      <selection activeCell="A31" sqref="A1:XFD1048576"/>
    </sheetView>
  </sheetViews>
  <sheetFormatPr baseColWidth="10" defaultColWidth="0" defaultRowHeight="14.25"/>
  <cols>
    <col min="1" max="1" width="3" style="254" customWidth="1"/>
    <col min="2" max="2" width="14.42578125" style="254" customWidth="1"/>
    <col min="3" max="3" width="11.5703125" style="254" customWidth="1"/>
    <col min="4" max="4" width="17" style="254" customWidth="1"/>
    <col min="5" max="5" width="12.5703125" style="254" customWidth="1"/>
    <col min="6" max="6" width="8" style="254" customWidth="1"/>
    <col min="7" max="7" width="8.5703125" style="254" customWidth="1"/>
    <col min="8" max="8" width="10.5703125" style="254" customWidth="1"/>
    <col min="9" max="9" width="14.5703125" style="254" customWidth="1"/>
    <col min="10" max="10" width="23.42578125" style="254" customWidth="1"/>
    <col min="11" max="11" width="18" style="254" customWidth="1"/>
    <col min="12" max="12" width="11.42578125" style="254" customWidth="1"/>
    <col min="13" max="13" width="12.5703125" style="254" customWidth="1"/>
    <col min="14" max="14" width="28.42578125" style="254" customWidth="1"/>
    <col min="15" max="15" width="4.42578125" style="11" customWidth="1"/>
    <col min="16" max="19" width="0" style="11" hidden="1" customWidth="1"/>
    <col min="20" max="16384" width="11.42578125" style="11" hidden="1"/>
  </cols>
  <sheetData>
    <row r="1" spans="1:14" ht="14.1" customHeight="1">
      <c r="A1" s="11"/>
      <c r="B1" s="962"/>
      <c r="C1" s="965"/>
      <c r="D1" s="965"/>
      <c r="E1" s="965"/>
      <c r="F1" s="965"/>
      <c r="G1" s="965"/>
      <c r="H1" s="965"/>
      <c r="I1" s="965"/>
      <c r="J1" s="966"/>
      <c r="K1" s="967" t="s">
        <v>2277</v>
      </c>
      <c r="L1" s="969" t="s">
        <v>2278</v>
      </c>
      <c r="M1" s="970"/>
      <c r="N1" s="973"/>
    </row>
    <row r="2" spans="1:14" ht="14.25" customHeight="1">
      <c r="A2" s="11"/>
      <c r="B2" s="963"/>
      <c r="C2" s="976" t="s">
        <v>2279</v>
      </c>
      <c r="D2" s="976"/>
      <c r="E2" s="976"/>
      <c r="F2" s="976"/>
      <c r="G2" s="976"/>
      <c r="H2" s="976"/>
      <c r="I2" s="976"/>
      <c r="J2" s="977"/>
      <c r="K2" s="968"/>
      <c r="L2" s="971"/>
      <c r="M2" s="972"/>
      <c r="N2" s="974"/>
    </row>
    <row r="3" spans="1:14" ht="17.850000000000001" customHeight="1">
      <c r="A3" s="11"/>
      <c r="B3" s="963"/>
      <c r="C3" s="978" t="s">
        <v>2280</v>
      </c>
      <c r="D3" s="978"/>
      <c r="E3" s="978"/>
      <c r="F3" s="978"/>
      <c r="G3" s="978"/>
      <c r="H3" s="978"/>
      <c r="I3" s="978"/>
      <c r="J3" s="979"/>
      <c r="K3" s="952" t="s">
        <v>2281</v>
      </c>
      <c r="L3" s="981">
        <v>2021</v>
      </c>
      <c r="M3" s="982"/>
      <c r="N3" s="974"/>
    </row>
    <row r="4" spans="1:14" ht="2.25" customHeight="1">
      <c r="A4" s="11"/>
      <c r="B4" s="963"/>
      <c r="C4" s="978"/>
      <c r="D4" s="978"/>
      <c r="E4" s="978"/>
      <c r="F4" s="978"/>
      <c r="G4" s="978"/>
      <c r="H4" s="978"/>
      <c r="I4" s="978"/>
      <c r="J4" s="979"/>
      <c r="K4" s="980"/>
      <c r="L4" s="971"/>
      <c r="M4" s="972"/>
      <c r="N4" s="974"/>
    </row>
    <row r="5" spans="1:14" ht="14.25" customHeight="1">
      <c r="A5" s="11"/>
      <c r="B5" s="963"/>
      <c r="C5" s="978" t="s">
        <v>2282</v>
      </c>
      <c r="D5" s="978"/>
      <c r="E5" s="978"/>
      <c r="F5" s="978"/>
      <c r="G5" s="978"/>
      <c r="H5" s="978"/>
      <c r="I5" s="978"/>
      <c r="J5" s="979"/>
      <c r="K5" s="952" t="s">
        <v>2283</v>
      </c>
      <c r="L5" s="954"/>
      <c r="M5" s="954"/>
      <c r="N5" s="974"/>
    </row>
    <row r="6" spans="1:14" ht="3.75" customHeight="1" thickBot="1">
      <c r="A6" s="11"/>
      <c r="B6" s="964"/>
      <c r="C6" s="956"/>
      <c r="D6" s="956"/>
      <c r="E6" s="956"/>
      <c r="F6" s="956"/>
      <c r="G6" s="956"/>
      <c r="H6" s="956"/>
      <c r="I6" s="956"/>
      <c r="J6" s="957"/>
      <c r="K6" s="953"/>
      <c r="L6" s="955"/>
      <c r="M6" s="955"/>
      <c r="N6" s="975"/>
    </row>
    <row r="7" spans="1:14" ht="3.75" customHeight="1" thickBot="1">
      <c r="A7" s="11"/>
      <c r="B7" s="491"/>
      <c r="C7" s="492"/>
      <c r="D7" s="492"/>
      <c r="E7" s="492"/>
      <c r="F7" s="492"/>
      <c r="G7" s="492"/>
      <c r="H7" s="492"/>
      <c r="I7" s="492"/>
      <c r="J7" s="492"/>
      <c r="K7" s="492"/>
      <c r="L7" s="493"/>
      <c r="M7" s="493"/>
      <c r="N7" s="494"/>
    </row>
    <row r="8" spans="1:14" ht="14.25" customHeight="1">
      <c r="B8" s="495"/>
      <c r="C8" s="496"/>
      <c r="D8" s="496"/>
      <c r="E8" s="496"/>
      <c r="F8" s="958"/>
      <c r="G8" s="958"/>
      <c r="H8" s="958"/>
      <c r="I8" s="958"/>
      <c r="J8" s="496"/>
      <c r="K8" s="497" t="s">
        <v>2284</v>
      </c>
      <c r="L8" s="498"/>
      <c r="M8" s="498"/>
      <c r="N8" s="499"/>
    </row>
    <row r="9" spans="1:14" ht="12" customHeight="1">
      <c r="B9" s="500"/>
      <c r="C9" s="501"/>
      <c r="D9" s="501"/>
      <c r="E9" s="501"/>
      <c r="F9" s="959"/>
      <c r="G9" s="959"/>
      <c r="H9" s="959"/>
      <c r="I9" s="959"/>
      <c r="J9" s="501"/>
      <c r="K9" s="502"/>
      <c r="L9" s="503" t="s">
        <v>2285</v>
      </c>
      <c r="M9" s="503" t="s">
        <v>2286</v>
      </c>
      <c r="N9" s="504" t="s">
        <v>2287</v>
      </c>
    </row>
    <row r="10" spans="1:14" ht="21.75" customHeight="1">
      <c r="B10" s="946" t="s">
        <v>2288</v>
      </c>
      <c r="C10" s="947"/>
      <c r="D10" s="947"/>
      <c r="E10" s="505" t="s">
        <v>2289</v>
      </c>
      <c r="F10" s="960" t="s">
        <v>2290</v>
      </c>
      <c r="G10" s="960"/>
      <c r="H10" s="961" t="e">
        <f>+#REF!</f>
        <v>#REF!</v>
      </c>
      <c r="I10" s="961"/>
      <c r="J10" s="501"/>
      <c r="K10" s="506"/>
      <c r="L10" s="503"/>
      <c r="M10" s="503"/>
      <c r="N10" s="504"/>
    </row>
    <row r="11" spans="1:14" ht="5.85" customHeight="1">
      <c r="B11" s="507"/>
      <c r="C11" s="508"/>
      <c r="D11" s="508"/>
      <c r="E11" s="509"/>
      <c r="F11" s="501"/>
      <c r="G11" s="501"/>
      <c r="H11" s="510"/>
      <c r="I11" s="501"/>
      <c r="J11" s="501"/>
      <c r="K11" s="506"/>
      <c r="L11" s="503"/>
      <c r="M11" s="503"/>
      <c r="N11" s="504"/>
    </row>
    <row r="12" spans="1:14" ht="19.350000000000001" customHeight="1">
      <c r="B12" s="944" t="s">
        <v>2292</v>
      </c>
      <c r="C12" s="945"/>
      <c r="D12" s="945"/>
      <c r="E12" s="945"/>
      <c r="F12" s="501"/>
      <c r="G12" s="501"/>
      <c r="H12" s="501"/>
      <c r="I12" s="501"/>
      <c r="J12" s="501"/>
      <c r="K12" s="502"/>
      <c r="L12" s="503"/>
      <c r="M12" s="503"/>
      <c r="N12" s="504"/>
    </row>
    <row r="13" spans="1:14" ht="23.1" customHeight="1">
      <c r="B13" s="946" t="s">
        <v>2293</v>
      </c>
      <c r="C13" s="947"/>
      <c r="D13" s="947"/>
      <c r="E13" s="511" t="s">
        <v>2294</v>
      </c>
      <c r="F13" s="511"/>
      <c r="G13" s="501"/>
      <c r="H13" s="948" t="s">
        <v>2295</v>
      </c>
      <c r="I13" s="948"/>
      <c r="J13" s="512" t="s">
        <v>2294</v>
      </c>
      <c r="K13" s="948" t="s">
        <v>2296</v>
      </c>
      <c r="L13" s="948"/>
      <c r="M13" s="512" t="s">
        <v>2294</v>
      </c>
      <c r="N13" s="513"/>
    </row>
    <row r="14" spans="1:14" ht="18" customHeight="1">
      <c r="B14" s="514" t="s">
        <v>2297</v>
      </c>
      <c r="C14" s="515"/>
      <c r="D14" s="949"/>
      <c r="E14" s="949"/>
      <c r="F14" s="516"/>
      <c r="G14" s="516"/>
      <c r="H14" s="515"/>
      <c r="I14" s="517"/>
      <c r="J14" s="518" t="s">
        <v>2298</v>
      </c>
      <c r="K14" s="519"/>
      <c r="L14" s="516"/>
      <c r="M14" s="516"/>
      <c r="N14" s="520"/>
    </row>
    <row r="15" spans="1:14" ht="14.25" customHeight="1" thickBot="1">
      <c r="B15" s="521"/>
      <c r="C15" s="522"/>
      <c r="D15" s="523"/>
      <c r="E15" s="523"/>
      <c r="F15" s="523"/>
      <c r="G15" s="523"/>
      <c r="H15" s="522"/>
      <c r="I15" s="523"/>
      <c r="J15" s="522"/>
      <c r="K15" s="523"/>
      <c r="L15" s="950"/>
      <c r="M15" s="950"/>
      <c r="N15" s="951"/>
    </row>
    <row r="16" spans="1:14" ht="8.85" customHeight="1">
      <c r="B16" s="64"/>
      <c r="C16" s="65"/>
      <c r="D16" s="65"/>
      <c r="E16" s="65"/>
      <c r="F16" s="65"/>
      <c r="G16" s="65"/>
      <c r="H16" s="65"/>
      <c r="I16" s="65"/>
      <c r="J16" s="65"/>
      <c r="K16" s="65"/>
      <c r="L16" s="65"/>
      <c r="M16" s="65"/>
      <c r="N16" s="66"/>
    </row>
    <row r="17" spans="1:19" s="21" customFormat="1" ht="18" customHeight="1">
      <c r="A17" s="257"/>
      <c r="B17" s="214" t="s">
        <v>2299</v>
      </c>
      <c r="C17" s="32"/>
      <c r="D17" s="240" t="s">
        <v>2300</v>
      </c>
      <c r="E17" s="34"/>
      <c r="F17" s="35"/>
      <c r="G17" s="35"/>
      <c r="H17" s="35"/>
      <c r="I17" s="35"/>
      <c r="J17" s="35"/>
      <c r="K17" s="35"/>
      <c r="L17" s="35"/>
      <c r="M17" s="35"/>
      <c r="N17" s="67"/>
    </row>
    <row r="18" spans="1:19" s="21" customFormat="1" ht="24" customHeight="1">
      <c r="A18" s="257"/>
      <c r="B18" s="314" t="s">
        <v>2301</v>
      </c>
      <c r="C18" s="68"/>
      <c r="D18" s="36"/>
      <c r="E18" s="36"/>
      <c r="F18" s="36"/>
      <c r="G18" s="36"/>
      <c r="H18" s="36"/>
      <c r="I18" s="36"/>
      <c r="J18" s="36"/>
      <c r="K18" s="36"/>
      <c r="L18" s="36"/>
      <c r="M18" s="36"/>
      <c r="N18" s="67"/>
    </row>
    <row r="19" spans="1:19" s="21" customFormat="1" ht="20.25" customHeight="1">
      <c r="A19" s="257"/>
      <c r="B19" s="315"/>
      <c r="C19" s="68"/>
      <c r="D19" s="37"/>
      <c r="E19" s="36"/>
      <c r="F19" s="36"/>
      <c r="G19" s="36"/>
      <c r="H19" s="36"/>
      <c r="I19" s="36"/>
      <c r="J19" s="36"/>
      <c r="K19" s="36"/>
      <c r="L19" s="36"/>
      <c r="M19" s="36"/>
      <c r="N19" s="67">
        <f>1/L38</f>
        <v>15</v>
      </c>
    </row>
    <row r="20" spans="1:19" s="21" customFormat="1" ht="11.25" customHeight="1">
      <c r="A20" s="257"/>
      <c r="B20" s="315"/>
      <c r="C20" s="68"/>
      <c r="D20" s="38"/>
      <c r="E20" s="38"/>
      <c r="F20" s="38"/>
      <c r="G20" s="38"/>
      <c r="H20" s="38"/>
      <c r="I20" s="38"/>
      <c r="J20" s="38"/>
      <c r="K20" s="38"/>
      <c r="L20" s="38"/>
      <c r="M20" s="38"/>
      <c r="N20" s="39"/>
    </row>
    <row r="21" spans="1:19" s="21" customFormat="1">
      <c r="A21" s="257"/>
      <c r="B21" s="315" t="s">
        <v>2302</v>
      </c>
      <c r="C21" s="69"/>
      <c r="D21" s="36"/>
      <c r="E21" s="36"/>
      <c r="F21" s="36"/>
      <c r="G21" s="36"/>
      <c r="H21" s="36"/>
      <c r="I21" s="34"/>
      <c r="J21" s="33" t="s">
        <v>2303</v>
      </c>
      <c r="K21" s="36"/>
      <c r="L21" s="36"/>
      <c r="M21" s="36"/>
      <c r="N21" s="39"/>
    </row>
    <row r="22" spans="1:19" s="21" customFormat="1">
      <c r="A22" s="257"/>
      <c r="B22" s="315"/>
      <c r="C22" s="68"/>
      <c r="D22" s="38"/>
      <c r="E22" s="38"/>
      <c r="F22" s="38"/>
      <c r="G22" s="38"/>
      <c r="H22" s="38"/>
      <c r="I22" s="38"/>
      <c r="J22" s="38"/>
      <c r="K22" s="38"/>
      <c r="L22" s="38"/>
      <c r="M22" s="38"/>
      <c r="N22" s="39"/>
    </row>
    <row r="23" spans="1:19" s="21" customFormat="1">
      <c r="A23" s="257"/>
      <c r="B23" s="315" t="s">
        <v>2304</v>
      </c>
      <c r="C23" s="69"/>
      <c r="D23" s="36"/>
      <c r="E23" s="36"/>
      <c r="F23" s="36"/>
      <c r="G23" s="36"/>
      <c r="H23" s="36"/>
      <c r="I23" s="36"/>
      <c r="J23" s="36"/>
      <c r="K23" s="36"/>
      <c r="L23" s="36"/>
      <c r="M23" s="36"/>
      <c r="N23" s="70"/>
    </row>
    <row r="24" spans="1:19" s="21" customFormat="1">
      <c r="A24" s="257"/>
      <c r="B24" s="315"/>
      <c r="C24" s="68"/>
      <c r="D24" s="38"/>
      <c r="E24" s="38"/>
      <c r="F24" s="38"/>
      <c r="G24" s="38"/>
      <c r="H24" s="38"/>
      <c r="I24" s="38"/>
      <c r="J24" s="38"/>
      <c r="K24" s="38"/>
      <c r="L24" s="38"/>
      <c r="M24" s="38"/>
      <c r="N24" s="39"/>
    </row>
    <row r="25" spans="1:19" s="21" customFormat="1">
      <c r="A25" s="257"/>
      <c r="B25" s="315" t="s">
        <v>2305</v>
      </c>
      <c r="C25" s="69"/>
      <c r="D25" s="36"/>
      <c r="E25" s="36"/>
      <c r="F25" s="36"/>
      <c r="G25" s="36"/>
      <c r="H25" s="36"/>
      <c r="I25" s="36"/>
      <c r="J25" s="36"/>
      <c r="K25" s="318" t="s">
        <v>2299</v>
      </c>
      <c r="L25" s="72"/>
      <c r="M25" s="71" t="s">
        <v>2300</v>
      </c>
      <c r="N25" s="242" t="s">
        <v>2306</v>
      </c>
    </row>
    <row r="26" spans="1:19" s="21" customFormat="1" ht="12" customHeight="1">
      <c r="A26" s="257"/>
      <c r="B26" s="315"/>
      <c r="C26" s="68"/>
      <c r="D26" s="38"/>
      <c r="E26" s="38"/>
      <c r="F26" s="38"/>
      <c r="G26" s="38"/>
      <c r="H26" s="38"/>
      <c r="I26" s="38"/>
      <c r="J26" s="38"/>
      <c r="K26" s="38"/>
      <c r="L26" s="38"/>
      <c r="M26" s="38"/>
      <c r="N26" s="39"/>
    </row>
    <row r="27" spans="1:19" s="21" customFormat="1">
      <c r="A27" s="257"/>
      <c r="B27" s="315" t="s">
        <v>2307</v>
      </c>
      <c r="C27" s="68"/>
      <c r="D27" s="38"/>
      <c r="E27" s="38"/>
      <c r="F27" s="38"/>
      <c r="G27" s="38"/>
      <c r="H27" s="34"/>
      <c r="I27" s="328" t="s">
        <v>2308</v>
      </c>
      <c r="J27" s="328" t="s">
        <v>2308</v>
      </c>
      <c r="K27" s="35"/>
      <c r="L27" s="38"/>
      <c r="M27" s="38"/>
      <c r="N27" s="39"/>
    </row>
    <row r="28" spans="1:19" s="21" customFormat="1">
      <c r="A28" s="257"/>
      <c r="B28" s="315"/>
      <c r="C28" s="68"/>
      <c r="D28" s="38"/>
      <c r="E28" s="38"/>
      <c r="F28" s="35" t="s">
        <v>2309</v>
      </c>
      <c r="G28" s="244"/>
      <c r="H28" s="73" t="s">
        <v>2285</v>
      </c>
      <c r="I28" s="73" t="s">
        <v>2286</v>
      </c>
      <c r="J28" s="326" t="s">
        <v>2287</v>
      </c>
      <c r="K28" s="35"/>
      <c r="L28" s="38"/>
      <c r="M28" s="38"/>
      <c r="N28" s="39"/>
    </row>
    <row r="29" spans="1:19" ht="4.5" customHeight="1" thickBot="1">
      <c r="B29" s="186"/>
      <c r="C29" s="3"/>
      <c r="D29" s="3"/>
      <c r="E29" s="3"/>
      <c r="F29" s="3"/>
      <c r="G29" s="3"/>
      <c r="H29" s="3"/>
      <c r="I29" s="3"/>
      <c r="J29" s="3"/>
      <c r="K29" s="3"/>
      <c r="L29" s="3"/>
      <c r="M29" s="3"/>
      <c r="N29" s="187"/>
    </row>
    <row r="30" spans="1:19" s="21" customFormat="1" ht="25.5" customHeight="1" thickBot="1">
      <c r="B30" s="937" t="s">
        <v>2310</v>
      </c>
      <c r="C30" s="938"/>
      <c r="D30" s="938"/>
      <c r="E30" s="938"/>
      <c r="F30" s="938"/>
      <c r="G30" s="938"/>
      <c r="H30" s="938"/>
      <c r="I30" s="938"/>
      <c r="J30" s="938"/>
      <c r="K30" s="938"/>
      <c r="L30" s="938"/>
      <c r="M30" s="938"/>
      <c r="N30" s="939"/>
    </row>
    <row r="31" spans="1:19" ht="5.25" customHeight="1" thickBot="1">
      <c r="A31" s="11"/>
      <c r="B31" s="84"/>
      <c r="C31" s="85"/>
      <c r="D31" s="85"/>
      <c r="E31" s="85"/>
      <c r="F31" s="85"/>
      <c r="G31" s="85"/>
      <c r="H31" s="85"/>
      <c r="I31" s="85"/>
      <c r="J31" s="85"/>
      <c r="K31" s="85"/>
      <c r="L31" s="85"/>
      <c r="M31" s="85"/>
      <c r="N31" s="86"/>
    </row>
    <row r="32" spans="1:19" ht="25.5" customHeight="1">
      <c r="A32" s="11"/>
      <c r="B32" s="524" t="s">
        <v>326</v>
      </c>
      <c r="C32" s="902" t="s">
        <v>2311</v>
      </c>
      <c r="D32" s="902"/>
      <c r="E32" s="902"/>
      <c r="F32" s="902"/>
      <c r="G32" s="902"/>
      <c r="H32" s="902"/>
      <c r="I32" s="902"/>
      <c r="J32" s="940" t="s">
        <v>2312</v>
      </c>
      <c r="K32" s="940"/>
      <c r="L32" s="941" t="s">
        <v>327</v>
      </c>
      <c r="M32" s="941"/>
      <c r="N32" s="525" t="s">
        <v>2313</v>
      </c>
      <c r="P32" s="1065" t="s">
        <v>2352</v>
      </c>
      <c r="Q32" s="1065"/>
      <c r="R32" s="1065"/>
      <c r="S32" s="1065"/>
    </row>
    <row r="33" spans="1:19" ht="33" customHeight="1" thickBot="1">
      <c r="B33" s="527" t="s">
        <v>527</v>
      </c>
      <c r="C33" s="943" t="s">
        <v>2353</v>
      </c>
      <c r="D33" s="943"/>
      <c r="E33" s="943"/>
      <c r="F33" s="943"/>
      <c r="G33" s="943"/>
      <c r="H33" s="943"/>
      <c r="I33" s="943"/>
      <c r="J33" s="943"/>
      <c r="K33" s="943"/>
      <c r="L33" s="943" t="s">
        <v>829</v>
      </c>
      <c r="M33" s="943"/>
      <c r="N33" s="526"/>
      <c r="P33" s="1065"/>
      <c r="Q33" s="1065"/>
      <c r="R33" s="1065"/>
      <c r="S33" s="1065"/>
    </row>
    <row r="34" spans="1:19" ht="4.5" customHeight="1">
      <c r="A34" s="11"/>
      <c r="B34" s="284"/>
      <c r="C34" s="285"/>
      <c r="D34" s="285"/>
      <c r="E34" s="285"/>
      <c r="F34" s="285"/>
      <c r="G34" s="285"/>
      <c r="H34" s="285"/>
      <c r="I34" s="285"/>
      <c r="J34" s="285"/>
      <c r="K34" s="285"/>
      <c r="L34" s="285"/>
      <c r="M34" s="285"/>
      <c r="N34" s="286"/>
      <c r="P34" s="1065"/>
      <c r="Q34" s="1065"/>
      <c r="R34" s="1065"/>
      <c r="S34" s="1065"/>
    </row>
    <row r="35" spans="1:19" ht="20.100000000000001" customHeight="1">
      <c r="A35" s="11"/>
      <c r="B35" s="873" t="s">
        <v>2314</v>
      </c>
      <c r="C35" s="874"/>
      <c r="D35" s="874"/>
      <c r="E35" s="874"/>
      <c r="F35" s="874"/>
      <c r="G35" s="874"/>
      <c r="H35" s="874"/>
      <c r="I35" s="874"/>
      <c r="J35" s="874"/>
      <c r="K35" s="874"/>
      <c r="L35" s="874"/>
      <c r="M35" s="874"/>
      <c r="N35" s="875"/>
      <c r="P35" s="1065"/>
      <c r="Q35" s="1065"/>
      <c r="R35" s="1065"/>
      <c r="S35" s="1065"/>
    </row>
    <row r="36" spans="1:19" ht="5.25" customHeight="1" thickBot="1">
      <c r="A36" s="11"/>
      <c r="B36" s="92"/>
      <c r="C36" s="93"/>
      <c r="D36" s="93"/>
      <c r="E36" s="93"/>
      <c r="F36" s="93"/>
      <c r="G36" s="93"/>
      <c r="H36" s="93"/>
      <c r="I36" s="93"/>
      <c r="J36" s="93"/>
      <c r="K36" s="93"/>
      <c r="L36" s="93"/>
      <c r="M36" s="93"/>
      <c r="N36" s="94"/>
      <c r="P36" s="1065"/>
      <c r="Q36" s="1065"/>
      <c r="R36" s="1065"/>
      <c r="S36" s="1065"/>
    </row>
    <row r="37" spans="1:19" ht="21" customHeight="1">
      <c r="A37" s="11"/>
      <c r="B37" s="528" t="s">
        <v>2277</v>
      </c>
      <c r="C37" s="902" t="s">
        <v>2311</v>
      </c>
      <c r="D37" s="902"/>
      <c r="E37" s="902"/>
      <c r="F37" s="902"/>
      <c r="G37" s="902"/>
      <c r="H37" s="902"/>
      <c r="I37" s="902"/>
      <c r="J37" s="529" t="s">
        <v>2315</v>
      </c>
      <c r="K37" s="529" t="s">
        <v>2316</v>
      </c>
      <c r="L37" s="902" t="s">
        <v>2317</v>
      </c>
      <c r="M37" s="902"/>
      <c r="N37" s="530" t="s">
        <v>2318</v>
      </c>
      <c r="P37" s="1065"/>
      <c r="Q37" s="1065"/>
      <c r="R37" s="1065"/>
      <c r="S37" s="1065"/>
    </row>
    <row r="38" spans="1:19" ht="21" customHeight="1">
      <c r="B38" s="98" t="s">
        <v>1753</v>
      </c>
      <c r="C38" s="1057" t="s">
        <v>1754</v>
      </c>
      <c r="D38" s="1057"/>
      <c r="E38" s="1057"/>
      <c r="F38" s="1057"/>
      <c r="G38" s="1057"/>
      <c r="H38" s="1057"/>
      <c r="I38" s="1057"/>
      <c r="J38" s="236"/>
      <c r="K38" s="446">
        <v>180000</v>
      </c>
      <c r="L38" s="1060">
        <f>1/15</f>
        <v>6.6666666666666666E-2</v>
      </c>
      <c r="M38" s="1060"/>
      <c r="N38" s="450">
        <f>K38*L38</f>
        <v>12000</v>
      </c>
    </row>
    <row r="39" spans="1:19" ht="21" customHeight="1">
      <c r="B39" s="102" t="s">
        <v>1741</v>
      </c>
      <c r="C39" s="923" t="s">
        <v>1742</v>
      </c>
      <c r="D39" s="923"/>
      <c r="E39" s="923"/>
      <c r="F39" s="923"/>
      <c r="G39" s="923"/>
      <c r="H39" s="923"/>
      <c r="I39" s="923"/>
      <c r="J39" s="237"/>
      <c r="K39" s="448">
        <v>180000</v>
      </c>
      <c r="L39" s="929">
        <f>1/15</f>
        <v>6.6666666666666666E-2</v>
      </c>
      <c r="M39" s="929"/>
      <c r="N39" s="450">
        <f t="shared" ref="N39:N51" si="0">K39*L39</f>
        <v>12000</v>
      </c>
    </row>
    <row r="40" spans="1:19" ht="33.6" customHeight="1">
      <c r="B40" s="102"/>
      <c r="C40" s="923" t="s">
        <v>1936</v>
      </c>
      <c r="D40" s="923"/>
      <c r="E40" s="923"/>
      <c r="F40" s="923"/>
      <c r="G40" s="923"/>
      <c r="H40" s="923"/>
      <c r="I40" s="923"/>
      <c r="J40" s="237"/>
      <c r="K40" s="448">
        <v>250000</v>
      </c>
      <c r="L40" s="929">
        <f>1/15</f>
        <v>6.6666666666666666E-2</v>
      </c>
      <c r="M40" s="929"/>
      <c r="N40" s="450">
        <f t="shared" si="0"/>
        <v>16666.666666666668</v>
      </c>
    </row>
    <row r="41" spans="1:19" ht="21" customHeight="1">
      <c r="B41" s="102"/>
      <c r="C41" s="923"/>
      <c r="D41" s="923"/>
      <c r="E41" s="923"/>
      <c r="F41" s="923"/>
      <c r="G41" s="923"/>
      <c r="H41" s="923"/>
      <c r="I41" s="923"/>
      <c r="J41" s="237"/>
      <c r="K41" s="448"/>
      <c r="L41" s="929"/>
      <c r="M41" s="929"/>
      <c r="N41" s="450">
        <f t="shared" si="0"/>
        <v>0</v>
      </c>
    </row>
    <row r="42" spans="1:19" ht="21" hidden="1" customHeight="1">
      <c r="B42" s="102"/>
      <c r="C42" s="923"/>
      <c r="D42" s="923"/>
      <c r="E42" s="923"/>
      <c r="F42" s="923"/>
      <c r="G42" s="923"/>
      <c r="H42" s="923"/>
      <c r="I42" s="923"/>
      <c r="J42" s="237"/>
      <c r="K42" s="448"/>
      <c r="L42" s="929"/>
      <c r="M42" s="929"/>
      <c r="N42" s="450">
        <f t="shared" si="0"/>
        <v>0</v>
      </c>
    </row>
    <row r="43" spans="1:19" ht="21" hidden="1" customHeight="1">
      <c r="B43" s="102"/>
      <c r="C43" s="923"/>
      <c r="D43" s="923"/>
      <c r="E43" s="923"/>
      <c r="F43" s="923"/>
      <c r="G43" s="923"/>
      <c r="H43" s="923"/>
      <c r="I43" s="923"/>
      <c r="J43" s="237"/>
      <c r="K43" s="448"/>
      <c r="L43" s="929"/>
      <c r="M43" s="929"/>
      <c r="N43" s="450">
        <f t="shared" si="0"/>
        <v>0</v>
      </c>
    </row>
    <row r="44" spans="1:19" ht="21" hidden="1" customHeight="1">
      <c r="B44" s="102"/>
      <c r="C44" s="923"/>
      <c r="D44" s="923"/>
      <c r="E44" s="923"/>
      <c r="F44" s="923"/>
      <c r="G44" s="923"/>
      <c r="H44" s="923"/>
      <c r="I44" s="923"/>
      <c r="J44" s="237"/>
      <c r="K44" s="448"/>
      <c r="L44" s="929"/>
      <c r="M44" s="929"/>
      <c r="N44" s="450">
        <f t="shared" si="0"/>
        <v>0</v>
      </c>
    </row>
    <row r="45" spans="1:19" ht="21" hidden="1" customHeight="1">
      <c r="B45" s="102"/>
      <c r="C45" s="923"/>
      <c r="D45" s="923"/>
      <c r="E45" s="923"/>
      <c r="F45" s="923"/>
      <c r="G45" s="923"/>
      <c r="H45" s="923"/>
      <c r="I45" s="923"/>
      <c r="J45" s="237"/>
      <c r="K45" s="448"/>
      <c r="L45" s="929"/>
      <c r="M45" s="929"/>
      <c r="N45" s="450">
        <f t="shared" si="0"/>
        <v>0</v>
      </c>
    </row>
    <row r="46" spans="1:19" ht="21" hidden="1" customHeight="1">
      <c r="B46" s="102"/>
      <c r="C46" s="923"/>
      <c r="D46" s="923"/>
      <c r="E46" s="923"/>
      <c r="F46" s="923"/>
      <c r="G46" s="923"/>
      <c r="H46" s="923"/>
      <c r="I46" s="923"/>
      <c r="J46" s="237"/>
      <c r="K46" s="448"/>
      <c r="L46" s="929"/>
      <c r="M46" s="929"/>
      <c r="N46" s="450">
        <f t="shared" si="0"/>
        <v>0</v>
      </c>
    </row>
    <row r="47" spans="1:19" ht="21" hidden="1" customHeight="1">
      <c r="B47" s="102"/>
      <c r="C47" s="923"/>
      <c r="D47" s="923"/>
      <c r="E47" s="923"/>
      <c r="F47" s="923"/>
      <c r="G47" s="923"/>
      <c r="H47" s="923"/>
      <c r="I47" s="923"/>
      <c r="J47" s="237"/>
      <c r="K47" s="448"/>
      <c r="L47" s="929"/>
      <c r="M47" s="929"/>
      <c r="N47" s="450">
        <f t="shared" si="0"/>
        <v>0</v>
      </c>
    </row>
    <row r="48" spans="1:19" ht="21" hidden="1" customHeight="1">
      <c r="B48" s="102"/>
      <c r="C48" s="923"/>
      <c r="D48" s="923"/>
      <c r="E48" s="923"/>
      <c r="F48" s="923"/>
      <c r="G48" s="923"/>
      <c r="H48" s="923"/>
      <c r="I48" s="923"/>
      <c r="J48" s="237"/>
      <c r="K48" s="448"/>
      <c r="L48" s="929"/>
      <c r="M48" s="929"/>
      <c r="N48" s="450">
        <f t="shared" si="0"/>
        <v>0</v>
      </c>
    </row>
    <row r="49" spans="1:14" ht="21" hidden="1" customHeight="1">
      <c r="B49" s="102"/>
      <c r="C49" s="923"/>
      <c r="D49" s="923"/>
      <c r="E49" s="923"/>
      <c r="F49" s="923"/>
      <c r="G49" s="923"/>
      <c r="H49" s="923"/>
      <c r="I49" s="923"/>
      <c r="J49" s="237"/>
      <c r="K49" s="448"/>
      <c r="L49" s="929"/>
      <c r="M49" s="929"/>
      <c r="N49" s="450">
        <f t="shared" si="0"/>
        <v>0</v>
      </c>
    </row>
    <row r="50" spans="1:14" ht="21" hidden="1" customHeight="1">
      <c r="B50" s="102"/>
      <c r="C50" s="923"/>
      <c r="D50" s="923"/>
      <c r="E50" s="923"/>
      <c r="F50" s="923"/>
      <c r="G50" s="923"/>
      <c r="H50" s="923"/>
      <c r="I50" s="923"/>
      <c r="J50" s="237"/>
      <c r="K50" s="448"/>
      <c r="L50" s="929"/>
      <c r="M50" s="929"/>
      <c r="N50" s="450">
        <f t="shared" si="0"/>
        <v>0</v>
      </c>
    </row>
    <row r="51" spans="1:14" ht="21" hidden="1" customHeight="1">
      <c r="B51" s="103"/>
      <c r="C51" s="923"/>
      <c r="D51" s="923"/>
      <c r="E51" s="923"/>
      <c r="F51" s="923"/>
      <c r="G51" s="923"/>
      <c r="H51" s="923"/>
      <c r="I51" s="923"/>
      <c r="J51" s="237"/>
      <c r="K51" s="448"/>
      <c r="L51" s="929"/>
      <c r="M51" s="929"/>
      <c r="N51" s="450">
        <f t="shared" si="0"/>
        <v>0</v>
      </c>
    </row>
    <row r="52" spans="1:14" ht="21" customHeight="1" thickBot="1">
      <c r="B52" s="104"/>
      <c r="C52" s="930" t="s">
        <v>2319</v>
      </c>
      <c r="D52" s="930"/>
      <c r="E52" s="930"/>
      <c r="F52" s="930"/>
      <c r="G52" s="930"/>
      <c r="H52" s="930"/>
      <c r="I52" s="930"/>
      <c r="J52" s="105"/>
      <c r="K52" s="443"/>
      <c r="L52" s="931">
        <v>0.1</v>
      </c>
      <c r="M52" s="931"/>
      <c r="N52" s="451">
        <f>L52*N98</f>
        <v>974.44296296296295</v>
      </c>
    </row>
    <row r="53" spans="1:14" ht="15" thickBot="1">
      <c r="A53" s="11"/>
      <c r="B53" s="911" t="s">
        <v>2320</v>
      </c>
      <c r="C53" s="912"/>
      <c r="D53" s="912"/>
      <c r="E53" s="912"/>
      <c r="F53" s="912"/>
      <c r="G53" s="912"/>
      <c r="H53" s="912"/>
      <c r="I53" s="912"/>
      <c r="J53" s="912"/>
      <c r="K53" s="912"/>
      <c r="L53" s="912"/>
      <c r="M53" s="913"/>
      <c r="N53" s="114">
        <f>SUM(N38:N52)</f>
        <v>41641.109629629631</v>
      </c>
    </row>
    <row r="54" spans="1:14" ht="3" customHeight="1">
      <c r="A54" s="11"/>
      <c r="B54" s="115"/>
      <c r="C54" s="85"/>
      <c r="D54" s="85"/>
      <c r="E54" s="85"/>
      <c r="F54" s="85"/>
      <c r="G54" s="85"/>
      <c r="H54" s="85"/>
      <c r="I54" s="85"/>
      <c r="J54" s="85"/>
      <c r="K54" s="85"/>
      <c r="L54" s="85"/>
      <c r="M54" s="85"/>
      <c r="N54" s="86"/>
    </row>
    <row r="55" spans="1:14" ht="20.100000000000001" customHeight="1">
      <c r="A55" s="11"/>
      <c r="B55" s="917" t="s">
        <v>2321</v>
      </c>
      <c r="C55" s="918"/>
      <c r="D55" s="918"/>
      <c r="E55" s="918"/>
      <c r="F55" s="918"/>
      <c r="G55" s="918"/>
      <c r="H55" s="918"/>
      <c r="I55" s="918"/>
      <c r="J55" s="918"/>
      <c r="K55" s="918"/>
      <c r="L55" s="918"/>
      <c r="M55" s="918"/>
      <c r="N55" s="919"/>
    </row>
    <row r="56" spans="1:14" ht="6.75" customHeight="1" thickBot="1">
      <c r="A56" s="11"/>
      <c r="B56" s="118"/>
      <c r="C56" s="119"/>
      <c r="D56" s="119"/>
      <c r="E56" s="119"/>
      <c r="F56" s="119"/>
      <c r="G56" s="119"/>
      <c r="H56" s="119"/>
      <c r="I56" s="119"/>
      <c r="J56" s="119"/>
      <c r="K56" s="119"/>
      <c r="L56" s="119"/>
      <c r="M56" s="119"/>
      <c r="N56" s="120"/>
    </row>
    <row r="57" spans="1:14" ht="21" customHeight="1">
      <c r="A57" s="11"/>
      <c r="B57" s="528" t="s">
        <v>2277</v>
      </c>
      <c r="C57" s="902" t="s">
        <v>2311</v>
      </c>
      <c r="D57" s="902"/>
      <c r="E57" s="902"/>
      <c r="F57" s="902"/>
      <c r="G57" s="902"/>
      <c r="H57" s="902"/>
      <c r="I57" s="902"/>
      <c r="J57" s="529" t="s">
        <v>327</v>
      </c>
      <c r="K57" s="529" t="s">
        <v>2313</v>
      </c>
      <c r="L57" s="902" t="s">
        <v>2322</v>
      </c>
      <c r="M57" s="902"/>
      <c r="N57" s="530" t="s">
        <v>2318</v>
      </c>
    </row>
    <row r="58" spans="1:14">
      <c r="B58" s="98" t="s">
        <v>1332</v>
      </c>
      <c r="C58" s="1057" t="s">
        <v>2396</v>
      </c>
      <c r="D58" s="1057"/>
      <c r="E58" s="1057"/>
      <c r="F58" s="1057"/>
      <c r="G58" s="1057"/>
      <c r="H58" s="1057"/>
      <c r="I58" s="1057"/>
      <c r="J58" s="99" t="s">
        <v>829</v>
      </c>
      <c r="K58" s="342">
        <v>1.25</v>
      </c>
      <c r="L58" s="1058">
        <v>750890</v>
      </c>
      <c r="M58" s="1059"/>
      <c r="N58" s="112">
        <f>K58*L58</f>
        <v>938612.5</v>
      </c>
    </row>
    <row r="59" spans="1:14">
      <c r="B59" s="102"/>
      <c r="C59" s="923"/>
      <c r="D59" s="923"/>
      <c r="E59" s="923"/>
      <c r="F59" s="923"/>
      <c r="G59" s="923"/>
      <c r="H59" s="923"/>
      <c r="I59" s="923"/>
      <c r="J59" s="101"/>
      <c r="K59" s="335"/>
      <c r="L59" s="926"/>
      <c r="M59" s="927"/>
      <c r="N59" s="112">
        <f t="shared" ref="N59:N72" si="1">K59*L59</f>
        <v>0</v>
      </c>
    </row>
    <row r="60" spans="1:14" hidden="1">
      <c r="B60" s="102"/>
      <c r="C60" s="923"/>
      <c r="D60" s="923"/>
      <c r="E60" s="923"/>
      <c r="F60" s="923"/>
      <c r="G60" s="923"/>
      <c r="H60" s="923"/>
      <c r="I60" s="923"/>
      <c r="J60" s="101"/>
      <c r="K60" s="335"/>
      <c r="L60" s="926"/>
      <c r="M60" s="927"/>
      <c r="N60" s="112">
        <f t="shared" si="1"/>
        <v>0</v>
      </c>
    </row>
    <row r="61" spans="1:14" hidden="1">
      <c r="B61" s="102"/>
      <c r="C61" s="923"/>
      <c r="D61" s="923"/>
      <c r="E61" s="923"/>
      <c r="F61" s="923"/>
      <c r="G61" s="923"/>
      <c r="H61" s="923"/>
      <c r="I61" s="923"/>
      <c r="J61" s="101"/>
      <c r="K61" s="335"/>
      <c r="L61" s="926"/>
      <c r="M61" s="927"/>
      <c r="N61" s="112">
        <f t="shared" si="1"/>
        <v>0</v>
      </c>
    </row>
    <row r="62" spans="1:14" hidden="1">
      <c r="B62" s="102"/>
      <c r="C62" s="923"/>
      <c r="D62" s="923"/>
      <c r="E62" s="923"/>
      <c r="F62" s="923"/>
      <c r="G62" s="923"/>
      <c r="H62" s="923"/>
      <c r="I62" s="923"/>
      <c r="J62" s="101"/>
      <c r="K62" s="335"/>
      <c r="L62" s="926"/>
      <c r="M62" s="927"/>
      <c r="N62" s="112">
        <f t="shared" si="1"/>
        <v>0</v>
      </c>
    </row>
    <row r="63" spans="1:14" hidden="1">
      <c r="B63" s="102"/>
      <c r="C63" s="923"/>
      <c r="D63" s="923"/>
      <c r="E63" s="923"/>
      <c r="F63" s="923"/>
      <c r="G63" s="923"/>
      <c r="H63" s="923"/>
      <c r="I63" s="923"/>
      <c r="J63" s="101"/>
      <c r="K63" s="335"/>
      <c r="L63" s="926"/>
      <c r="M63" s="927"/>
      <c r="N63" s="112">
        <f t="shared" si="1"/>
        <v>0</v>
      </c>
    </row>
    <row r="64" spans="1:14" hidden="1">
      <c r="B64" s="102"/>
      <c r="C64" s="923"/>
      <c r="D64" s="923"/>
      <c r="E64" s="923"/>
      <c r="F64" s="923"/>
      <c r="G64" s="923"/>
      <c r="H64" s="923"/>
      <c r="I64" s="923"/>
      <c r="J64" s="101"/>
      <c r="K64" s="335"/>
      <c r="L64" s="926"/>
      <c r="M64" s="927"/>
      <c r="N64" s="112">
        <f t="shared" si="1"/>
        <v>0</v>
      </c>
    </row>
    <row r="65" spans="1:14" hidden="1">
      <c r="B65" s="102"/>
      <c r="C65" s="923"/>
      <c r="D65" s="923"/>
      <c r="E65" s="923"/>
      <c r="F65" s="923"/>
      <c r="G65" s="923"/>
      <c r="H65" s="923"/>
      <c r="I65" s="923"/>
      <c r="J65" s="101"/>
      <c r="K65" s="335"/>
      <c r="L65" s="926"/>
      <c r="M65" s="927"/>
      <c r="N65" s="112">
        <f t="shared" si="1"/>
        <v>0</v>
      </c>
    </row>
    <row r="66" spans="1:14" hidden="1">
      <c r="B66" s="102"/>
      <c r="C66" s="923"/>
      <c r="D66" s="923"/>
      <c r="E66" s="923"/>
      <c r="F66" s="923"/>
      <c r="G66" s="923"/>
      <c r="H66" s="923"/>
      <c r="I66" s="923"/>
      <c r="J66" s="101"/>
      <c r="K66" s="335"/>
      <c r="L66" s="926"/>
      <c r="M66" s="927"/>
      <c r="N66" s="112">
        <f t="shared" si="1"/>
        <v>0</v>
      </c>
    </row>
    <row r="67" spans="1:14" hidden="1">
      <c r="B67" s="102"/>
      <c r="C67" s="923"/>
      <c r="D67" s="923"/>
      <c r="E67" s="923"/>
      <c r="F67" s="923"/>
      <c r="G67" s="923"/>
      <c r="H67" s="923"/>
      <c r="I67" s="923"/>
      <c r="J67" s="101"/>
      <c r="K67" s="335"/>
      <c r="L67" s="926"/>
      <c r="M67" s="927"/>
      <c r="N67" s="112">
        <f t="shared" si="1"/>
        <v>0</v>
      </c>
    </row>
    <row r="68" spans="1:14" hidden="1">
      <c r="B68" s="102"/>
      <c r="C68" s="923"/>
      <c r="D68" s="923"/>
      <c r="E68" s="923"/>
      <c r="F68" s="923"/>
      <c r="G68" s="923"/>
      <c r="H68" s="923"/>
      <c r="I68" s="923"/>
      <c r="J68" s="101"/>
      <c r="K68" s="335"/>
      <c r="L68" s="926"/>
      <c r="M68" s="927"/>
      <c r="N68" s="112">
        <f t="shared" si="1"/>
        <v>0</v>
      </c>
    </row>
    <row r="69" spans="1:14" hidden="1">
      <c r="B69" s="102"/>
      <c r="C69" s="923"/>
      <c r="D69" s="923"/>
      <c r="E69" s="923"/>
      <c r="F69" s="923"/>
      <c r="G69" s="923"/>
      <c r="H69" s="923"/>
      <c r="I69" s="923"/>
      <c r="J69" s="101"/>
      <c r="K69" s="335"/>
      <c r="L69" s="926"/>
      <c r="M69" s="927"/>
      <c r="N69" s="112">
        <f t="shared" si="1"/>
        <v>0</v>
      </c>
    </row>
    <row r="70" spans="1:14" hidden="1">
      <c r="B70" s="102"/>
      <c r="C70" s="923"/>
      <c r="D70" s="923"/>
      <c r="E70" s="923"/>
      <c r="F70" s="923"/>
      <c r="G70" s="923"/>
      <c r="H70" s="923"/>
      <c r="I70" s="923"/>
      <c r="J70" s="101"/>
      <c r="K70" s="335"/>
      <c r="L70" s="924"/>
      <c r="M70" s="925"/>
      <c r="N70" s="112">
        <f t="shared" si="1"/>
        <v>0</v>
      </c>
    </row>
    <row r="71" spans="1:14" hidden="1">
      <c r="B71" s="102"/>
      <c r="C71" s="923"/>
      <c r="D71" s="923"/>
      <c r="E71" s="923"/>
      <c r="F71" s="923"/>
      <c r="G71" s="923"/>
      <c r="H71" s="923"/>
      <c r="I71" s="923"/>
      <c r="J71" s="101"/>
      <c r="K71" s="335"/>
      <c r="L71" s="924"/>
      <c r="M71" s="925"/>
      <c r="N71" s="112">
        <f t="shared" si="1"/>
        <v>0</v>
      </c>
    </row>
    <row r="72" spans="1:14" ht="15" thickBot="1">
      <c r="B72" s="124"/>
      <c r="C72" s="914"/>
      <c r="D72" s="914"/>
      <c r="E72" s="914"/>
      <c r="F72" s="914"/>
      <c r="G72" s="914"/>
      <c r="H72" s="914"/>
      <c r="I72" s="914"/>
      <c r="J72" s="105"/>
      <c r="K72" s="125"/>
      <c r="L72" s="915"/>
      <c r="M72" s="916"/>
      <c r="N72" s="311">
        <f t="shared" si="1"/>
        <v>0</v>
      </c>
    </row>
    <row r="73" spans="1:14" ht="15" thickBot="1">
      <c r="A73" s="11"/>
      <c r="B73" s="911" t="s">
        <v>2320</v>
      </c>
      <c r="C73" s="912"/>
      <c r="D73" s="912"/>
      <c r="E73" s="912"/>
      <c r="F73" s="912"/>
      <c r="G73" s="912"/>
      <c r="H73" s="912"/>
      <c r="I73" s="912"/>
      <c r="J73" s="912"/>
      <c r="K73" s="912"/>
      <c r="L73" s="912"/>
      <c r="M73" s="913"/>
      <c r="N73" s="180">
        <f>SUM(N58:N72)</f>
        <v>938612.5</v>
      </c>
    </row>
    <row r="74" spans="1:14" ht="4.5" customHeight="1">
      <c r="A74" s="11"/>
      <c r="B74" s="84"/>
      <c r="C74" s="85"/>
      <c r="D74" s="85"/>
      <c r="E74" s="85"/>
      <c r="F74" s="85"/>
      <c r="G74" s="85"/>
      <c r="H74" s="85"/>
      <c r="I74" s="85"/>
      <c r="J74" s="85"/>
      <c r="K74" s="85"/>
      <c r="L74" s="85"/>
      <c r="M74" s="85"/>
      <c r="N74" s="86"/>
    </row>
    <row r="75" spans="1:14" s="21" customFormat="1" ht="19.350000000000001" customHeight="1">
      <c r="B75" s="917" t="s">
        <v>2323</v>
      </c>
      <c r="C75" s="918"/>
      <c r="D75" s="918"/>
      <c r="E75" s="918"/>
      <c r="F75" s="918"/>
      <c r="G75" s="918"/>
      <c r="H75" s="918"/>
      <c r="I75" s="918"/>
      <c r="J75" s="918"/>
      <c r="K75" s="918"/>
      <c r="L75" s="918"/>
      <c r="M75" s="918"/>
      <c r="N75" s="919"/>
    </row>
    <row r="76" spans="1:14" ht="6.75" customHeight="1" thickBot="1">
      <c r="A76" s="11"/>
      <c r="B76" s="354"/>
      <c r="C76" s="355"/>
      <c r="D76" s="355"/>
      <c r="E76" s="355"/>
      <c r="F76" s="355"/>
      <c r="G76" s="355"/>
      <c r="H76" s="355"/>
      <c r="I76" s="355"/>
      <c r="J76" s="355"/>
      <c r="K76" s="355"/>
      <c r="L76" s="355"/>
      <c r="M76" s="355"/>
      <c r="N76" s="356"/>
    </row>
    <row r="77" spans="1:14" ht="21" customHeight="1">
      <c r="A77" s="11"/>
      <c r="B77" s="528" t="s">
        <v>2277</v>
      </c>
      <c r="C77" s="902" t="s">
        <v>2311</v>
      </c>
      <c r="D77" s="902"/>
      <c r="E77" s="902"/>
      <c r="F77" s="902"/>
      <c r="G77" s="902"/>
      <c r="H77" s="902"/>
      <c r="I77" s="529" t="s">
        <v>327</v>
      </c>
      <c r="J77" s="529" t="s">
        <v>2324</v>
      </c>
      <c r="K77" s="529" t="s">
        <v>2325</v>
      </c>
      <c r="L77" s="529" t="s">
        <v>2326</v>
      </c>
      <c r="M77" s="529" t="s">
        <v>2327</v>
      </c>
      <c r="N77" s="530" t="s">
        <v>2318</v>
      </c>
    </row>
    <row r="78" spans="1:14">
      <c r="B78" s="130" t="s">
        <v>2029</v>
      </c>
      <c r="C78" s="920" t="s">
        <v>2030</v>
      </c>
      <c r="D78" s="921"/>
      <c r="E78" s="921"/>
      <c r="F78" s="921"/>
      <c r="G78" s="921"/>
      <c r="H78" s="922"/>
      <c r="I78" s="131" t="s">
        <v>1978</v>
      </c>
      <c r="J78" s="132">
        <v>1.25</v>
      </c>
      <c r="K78" s="132">
        <v>75</v>
      </c>
      <c r="L78" s="132">
        <f>J78*K78</f>
        <v>93.75</v>
      </c>
      <c r="M78" s="133">
        <v>1200</v>
      </c>
      <c r="N78" s="151">
        <f>L78*M78</f>
        <v>112500</v>
      </c>
    </row>
    <row r="79" spans="1:14">
      <c r="B79" s="134"/>
      <c r="C79" s="905"/>
      <c r="D79" s="906"/>
      <c r="E79" s="906"/>
      <c r="F79" s="906"/>
      <c r="G79" s="906"/>
      <c r="H79" s="907"/>
      <c r="I79" s="135"/>
      <c r="J79" s="136"/>
      <c r="K79" s="136"/>
      <c r="L79" s="136"/>
      <c r="M79" s="137"/>
      <c r="N79" s="151">
        <f>L79*M79</f>
        <v>0</v>
      </c>
    </row>
    <row r="80" spans="1:14" hidden="1">
      <c r="B80" s="134"/>
      <c r="C80" s="905"/>
      <c r="D80" s="906"/>
      <c r="E80" s="906"/>
      <c r="F80" s="906"/>
      <c r="G80" s="906"/>
      <c r="H80" s="907"/>
      <c r="I80" s="135"/>
      <c r="J80" s="136"/>
      <c r="K80" s="136"/>
      <c r="L80" s="136"/>
      <c r="M80" s="137"/>
      <c r="N80" s="151">
        <f>L80*M80</f>
        <v>0</v>
      </c>
    </row>
    <row r="81" spans="1:16" hidden="1">
      <c r="B81" s="134"/>
      <c r="C81" s="905"/>
      <c r="D81" s="906"/>
      <c r="E81" s="906"/>
      <c r="F81" s="906"/>
      <c r="G81" s="906"/>
      <c r="H81" s="907"/>
      <c r="I81" s="135"/>
      <c r="J81" s="136"/>
      <c r="K81" s="136"/>
      <c r="L81" s="136"/>
      <c r="M81" s="137"/>
      <c r="N81" s="151">
        <f>L81*M81</f>
        <v>0</v>
      </c>
    </row>
    <row r="82" spans="1:16" ht="15.75" customHeight="1" thickBot="1">
      <c r="B82" s="104"/>
      <c r="C82" s="908"/>
      <c r="D82" s="909"/>
      <c r="E82" s="909"/>
      <c r="F82" s="909"/>
      <c r="G82" s="909"/>
      <c r="H82" s="910"/>
      <c r="I82" s="139"/>
      <c r="J82" s="331"/>
      <c r="K82" s="331"/>
      <c r="L82" s="331"/>
      <c r="M82" s="140"/>
      <c r="N82" s="313">
        <f>L82*M82</f>
        <v>0</v>
      </c>
    </row>
    <row r="83" spans="1:16" ht="15" thickBot="1">
      <c r="A83" s="11"/>
      <c r="B83" s="911" t="s">
        <v>2320</v>
      </c>
      <c r="C83" s="912"/>
      <c r="D83" s="912"/>
      <c r="E83" s="912"/>
      <c r="F83" s="912"/>
      <c r="G83" s="912"/>
      <c r="H83" s="912"/>
      <c r="I83" s="912"/>
      <c r="J83" s="912"/>
      <c r="K83" s="912"/>
      <c r="L83" s="912"/>
      <c r="M83" s="913"/>
      <c r="N83" s="180">
        <f>SUM(N78:N82)</f>
        <v>112500</v>
      </c>
    </row>
    <row r="84" spans="1:16" ht="3.75" customHeight="1">
      <c r="A84" s="11"/>
      <c r="B84" s="84"/>
      <c r="C84" s="85"/>
      <c r="D84" s="85"/>
      <c r="E84" s="85"/>
      <c r="F84" s="85"/>
      <c r="G84" s="85"/>
      <c r="H84" s="85"/>
      <c r="I84" s="85"/>
      <c r="J84" s="85"/>
      <c r="K84" s="85"/>
      <c r="L84" s="85"/>
      <c r="M84" s="85"/>
      <c r="N84" s="86"/>
    </row>
    <row r="85" spans="1:16" ht="20.100000000000001" customHeight="1">
      <c r="A85" s="11"/>
      <c r="B85" s="873" t="s">
        <v>2328</v>
      </c>
      <c r="C85" s="874"/>
      <c r="D85" s="874"/>
      <c r="E85" s="874"/>
      <c r="F85" s="874"/>
      <c r="G85" s="874"/>
      <c r="H85" s="874"/>
      <c r="I85" s="874"/>
      <c r="J85" s="874"/>
      <c r="K85" s="874"/>
      <c r="L85" s="874"/>
      <c r="M85" s="874"/>
      <c r="N85" s="875"/>
    </row>
    <row r="86" spans="1:16" ht="5.25" customHeight="1" thickBot="1">
      <c r="A86" s="11"/>
      <c r="B86" s="154"/>
      <c r="C86" s="155"/>
      <c r="D86" s="155"/>
      <c r="E86" s="155"/>
      <c r="F86" s="155"/>
      <c r="G86" s="155"/>
      <c r="H86" s="155"/>
      <c r="I86" s="155"/>
      <c r="J86" s="155"/>
      <c r="K86" s="155"/>
      <c r="L86" s="155"/>
      <c r="M86" s="155"/>
      <c r="N86" s="156"/>
    </row>
    <row r="87" spans="1:16" ht="21" customHeight="1">
      <c r="A87" s="11"/>
      <c r="B87" s="528" t="s">
        <v>2277</v>
      </c>
      <c r="C87" s="902" t="s">
        <v>2311</v>
      </c>
      <c r="D87" s="902"/>
      <c r="E87" s="902"/>
      <c r="F87" s="902"/>
      <c r="G87" s="902"/>
      <c r="H87" s="902"/>
      <c r="I87" s="529" t="s">
        <v>2329</v>
      </c>
      <c r="J87" s="529" t="s">
        <v>2330</v>
      </c>
      <c r="K87" s="529" t="s">
        <v>2331</v>
      </c>
      <c r="L87" s="902" t="s">
        <v>2317</v>
      </c>
      <c r="M87" s="902"/>
      <c r="N87" s="530" t="s">
        <v>2318</v>
      </c>
    </row>
    <row r="88" spans="1:16">
      <c r="B88" s="149" t="s">
        <v>2083</v>
      </c>
      <c r="C88" s="1061" t="s">
        <v>2084</v>
      </c>
      <c r="D88" s="1062"/>
      <c r="E88" s="1062"/>
      <c r="F88" s="1062"/>
      <c r="G88" s="1062"/>
      <c r="H88" s="1062"/>
      <c r="I88" s="133">
        <f>K88/J88*100</f>
        <v>309333.33333333331</v>
      </c>
      <c r="J88" s="160">
        <v>185</v>
      </c>
      <c r="K88" s="161">
        <f>VLOOKUP(B88,'MANO DE OBRA'!$C$15:$F$79,4,0)</f>
        <v>572266.66666666663</v>
      </c>
      <c r="L88" s="1066">
        <v>90</v>
      </c>
      <c r="M88" s="1067"/>
      <c r="N88" s="175">
        <f>K88/L88</f>
        <v>6358.5185185185182</v>
      </c>
      <c r="P88" s="374"/>
    </row>
    <row r="89" spans="1:16">
      <c r="B89" s="138" t="s">
        <v>2099</v>
      </c>
      <c r="C89" s="886" t="s">
        <v>2100</v>
      </c>
      <c r="D89" s="887"/>
      <c r="E89" s="887"/>
      <c r="F89" s="887"/>
      <c r="G89" s="887"/>
      <c r="H89" s="888"/>
      <c r="I89" s="137">
        <f>K89/J89*100</f>
        <v>65733.333333333328</v>
      </c>
      <c r="J89" s="162">
        <v>185</v>
      </c>
      <c r="K89" s="172">
        <f>VLOOKUP(B89,'MANO DE OBRA'!$C$15:$F$79,4,0)</f>
        <v>121606.66666666666</v>
      </c>
      <c r="L89" s="1066">
        <v>90</v>
      </c>
      <c r="M89" s="1067"/>
      <c r="N89" s="175">
        <f>K89/L89</f>
        <v>1351.185185185185</v>
      </c>
    </row>
    <row r="90" spans="1:16">
      <c r="B90" s="138" t="s">
        <v>2137</v>
      </c>
      <c r="C90" s="886" t="s">
        <v>2138</v>
      </c>
      <c r="D90" s="887"/>
      <c r="E90" s="887"/>
      <c r="F90" s="887"/>
      <c r="G90" s="887"/>
      <c r="H90" s="888"/>
      <c r="I90" s="137">
        <f>K90/J90*100</f>
        <v>98986.666666666657</v>
      </c>
      <c r="J90" s="162">
        <v>185</v>
      </c>
      <c r="K90" s="172">
        <f>VLOOKUP(B90,'MANO DE OBRA'!$C$15:$F$79,4,0)</f>
        <v>183125.33333333331</v>
      </c>
      <c r="L90" s="1066">
        <v>90</v>
      </c>
      <c r="M90" s="1067"/>
      <c r="N90" s="176">
        <f>K90/L90</f>
        <v>2034.7259259259258</v>
      </c>
    </row>
    <row r="91" spans="1:16">
      <c r="B91" s="138"/>
      <c r="C91" s="886"/>
      <c r="D91" s="887"/>
      <c r="E91" s="887"/>
      <c r="F91" s="887"/>
      <c r="G91" s="887"/>
      <c r="H91" s="888"/>
      <c r="I91" s="137"/>
      <c r="J91" s="162"/>
      <c r="K91" s="172"/>
      <c r="L91" s="889"/>
      <c r="M91" s="890"/>
      <c r="N91" s="176"/>
    </row>
    <row r="92" spans="1:16" hidden="1">
      <c r="B92" s="138"/>
      <c r="C92" s="886"/>
      <c r="D92" s="887"/>
      <c r="E92" s="887"/>
      <c r="F92" s="887"/>
      <c r="G92" s="887"/>
      <c r="H92" s="888"/>
      <c r="I92" s="137"/>
      <c r="J92" s="162"/>
      <c r="K92" s="172"/>
      <c r="L92" s="889"/>
      <c r="M92" s="890"/>
      <c r="N92" s="176"/>
    </row>
    <row r="93" spans="1:16" hidden="1">
      <c r="B93" s="138"/>
      <c r="C93" s="886"/>
      <c r="D93" s="887"/>
      <c r="E93" s="887"/>
      <c r="F93" s="887"/>
      <c r="G93" s="887"/>
      <c r="H93" s="888"/>
      <c r="I93" s="137"/>
      <c r="J93" s="162"/>
      <c r="K93" s="172"/>
      <c r="L93" s="889"/>
      <c r="M93" s="890"/>
      <c r="N93" s="176"/>
    </row>
    <row r="94" spans="1:16" hidden="1">
      <c r="B94" s="138"/>
      <c r="C94" s="886"/>
      <c r="D94" s="887"/>
      <c r="E94" s="887"/>
      <c r="F94" s="887"/>
      <c r="G94" s="887"/>
      <c r="H94" s="888"/>
      <c r="I94" s="137"/>
      <c r="J94" s="162"/>
      <c r="K94" s="172"/>
      <c r="L94" s="889"/>
      <c r="M94" s="890"/>
      <c r="N94" s="176"/>
    </row>
    <row r="95" spans="1:16" hidden="1">
      <c r="B95" s="138"/>
      <c r="C95" s="886"/>
      <c r="D95" s="887"/>
      <c r="E95" s="887"/>
      <c r="F95" s="887"/>
      <c r="G95" s="887"/>
      <c r="H95" s="888"/>
      <c r="I95" s="137"/>
      <c r="J95" s="162"/>
      <c r="K95" s="163"/>
      <c r="L95" s="889"/>
      <c r="M95" s="890"/>
      <c r="N95" s="176"/>
    </row>
    <row r="96" spans="1:16" hidden="1">
      <c r="B96" s="138"/>
      <c r="C96" s="886"/>
      <c r="D96" s="887"/>
      <c r="E96" s="887"/>
      <c r="F96" s="887"/>
      <c r="G96" s="887"/>
      <c r="H96" s="888"/>
      <c r="I96" s="137"/>
      <c r="J96" s="162"/>
      <c r="K96" s="163"/>
      <c r="L96" s="889"/>
      <c r="M96" s="890"/>
      <c r="N96" s="176"/>
    </row>
    <row r="97" spans="1:14" ht="15.75" customHeight="1" thickBot="1">
      <c r="B97" s="164"/>
      <c r="C97" s="891"/>
      <c r="D97" s="892"/>
      <c r="E97" s="892"/>
      <c r="F97" s="892"/>
      <c r="G97" s="892"/>
      <c r="H97" s="893"/>
      <c r="I97" s="165"/>
      <c r="J97" s="166"/>
      <c r="K97" s="165"/>
      <c r="L97" s="894"/>
      <c r="M97" s="895"/>
      <c r="N97" s="178"/>
    </row>
    <row r="98" spans="1:14" ht="15" thickBot="1">
      <c r="A98" s="11"/>
      <c r="B98" s="896" t="s">
        <v>2320</v>
      </c>
      <c r="C98" s="897"/>
      <c r="D98" s="897"/>
      <c r="E98" s="897"/>
      <c r="F98" s="897"/>
      <c r="G98" s="897"/>
      <c r="H98" s="897"/>
      <c r="I98" s="897"/>
      <c r="J98" s="897"/>
      <c r="K98" s="897"/>
      <c r="L98" s="897"/>
      <c r="M98" s="898"/>
      <c r="N98" s="179">
        <f>SUM(N88:N97)</f>
        <v>9744.4296296296288</v>
      </c>
    </row>
    <row r="99" spans="1:14" ht="5.0999999999999996" customHeight="1" thickBot="1">
      <c r="A99" s="11"/>
      <c r="B99" s="84"/>
      <c r="C99" s="85"/>
      <c r="D99" s="85"/>
      <c r="E99" s="85"/>
      <c r="F99" s="85"/>
      <c r="G99" s="85"/>
      <c r="H99" s="85"/>
      <c r="I99" s="85"/>
      <c r="J99" s="85"/>
      <c r="K99" s="85"/>
      <c r="L99" s="85"/>
      <c r="M99" s="85"/>
      <c r="N99" s="86"/>
    </row>
    <row r="100" spans="1:14" ht="15" thickBot="1">
      <c r="A100" s="11"/>
      <c r="B100" s="899" t="s">
        <v>2332</v>
      </c>
      <c r="C100" s="900"/>
      <c r="D100" s="900"/>
      <c r="E100" s="900"/>
      <c r="F100" s="900"/>
      <c r="G100" s="900"/>
      <c r="H100" s="900"/>
      <c r="I100" s="900"/>
      <c r="J100" s="900"/>
      <c r="K100" s="900"/>
      <c r="L100" s="900"/>
      <c r="M100" s="901"/>
      <c r="N100" s="179">
        <f>+N98+N83+N73+N53</f>
        <v>1102498.0392592594</v>
      </c>
    </row>
    <row r="101" spans="1:14" ht="5.0999999999999996" customHeight="1">
      <c r="A101" s="11"/>
      <c r="B101" s="84"/>
      <c r="C101" s="85"/>
      <c r="D101" s="85"/>
      <c r="E101" s="85"/>
      <c r="F101" s="85"/>
      <c r="G101" s="85"/>
      <c r="H101" s="85"/>
      <c r="I101" s="85"/>
      <c r="J101" s="85"/>
      <c r="K101" s="85"/>
      <c r="L101" s="85"/>
      <c r="M101" s="85"/>
      <c r="N101" s="86"/>
    </row>
    <row r="102" spans="1:14" ht="22.5" customHeight="1">
      <c r="A102" s="11"/>
      <c r="B102" s="873" t="s">
        <v>2333</v>
      </c>
      <c r="C102" s="874"/>
      <c r="D102" s="874"/>
      <c r="E102" s="874"/>
      <c r="F102" s="874"/>
      <c r="G102" s="874"/>
      <c r="H102" s="874"/>
      <c r="I102" s="874"/>
      <c r="J102" s="874"/>
      <c r="K102" s="874"/>
      <c r="L102" s="874"/>
      <c r="M102" s="874"/>
      <c r="N102" s="875"/>
    </row>
    <row r="103" spans="1:14" ht="6.75" customHeight="1" thickBot="1">
      <c r="A103" s="11"/>
      <c r="B103" s="287"/>
      <c r="C103" s="153"/>
      <c r="D103" s="153"/>
      <c r="E103" s="153"/>
      <c r="F103" s="153"/>
      <c r="G103" s="153"/>
      <c r="H103" s="153"/>
      <c r="I103" s="153"/>
      <c r="J103" s="153"/>
      <c r="K103" s="153"/>
      <c r="L103" s="153"/>
      <c r="M103" s="153"/>
      <c r="N103" s="288"/>
    </row>
    <row r="104" spans="1:14" ht="17.25" customHeight="1">
      <c r="A104" s="11"/>
      <c r="B104" s="876" t="s">
        <v>2311</v>
      </c>
      <c r="C104" s="877"/>
      <c r="D104" s="877"/>
      <c r="E104" s="877"/>
      <c r="F104" s="877"/>
      <c r="G104" s="877"/>
      <c r="H104" s="877"/>
      <c r="I104" s="531"/>
      <c r="J104" s="532"/>
      <c r="K104" s="529" t="s">
        <v>2334</v>
      </c>
      <c r="L104" s="878" t="s">
        <v>2335</v>
      </c>
      <c r="M104" s="879"/>
      <c r="N104" s="880"/>
    </row>
    <row r="105" spans="1:14" ht="15">
      <c r="B105" s="881" t="s">
        <v>2336</v>
      </c>
      <c r="C105" s="882"/>
      <c r="D105" s="882"/>
      <c r="E105" s="882"/>
      <c r="F105" s="882"/>
      <c r="G105" s="882"/>
      <c r="H105" s="882"/>
      <c r="I105" s="292"/>
      <c r="J105" s="293"/>
      <c r="K105" s="533">
        <v>0.2</v>
      </c>
      <c r="L105" s="883">
        <f>K105*N100</f>
        <v>220499.60785185188</v>
      </c>
      <c r="M105" s="884"/>
      <c r="N105" s="885"/>
    </row>
    <row r="106" spans="1:14" ht="15">
      <c r="B106" s="294" t="s">
        <v>2337</v>
      </c>
      <c r="C106" s="295"/>
      <c r="D106" s="295"/>
      <c r="E106" s="295"/>
      <c r="F106" s="295"/>
      <c r="G106" s="295"/>
      <c r="H106" s="295"/>
      <c r="I106" s="292"/>
      <c r="J106" s="293"/>
      <c r="K106" s="533">
        <v>0.05</v>
      </c>
      <c r="L106" s="883">
        <f>K106*N100</f>
        <v>55124.901962962969</v>
      </c>
      <c r="M106" s="884"/>
      <c r="N106" s="885"/>
    </row>
    <row r="107" spans="1:14" ht="15.75" thickBot="1">
      <c r="B107" s="296" t="s">
        <v>2338</v>
      </c>
      <c r="C107" s="297"/>
      <c r="D107" s="297"/>
      <c r="E107" s="297"/>
      <c r="F107" s="297"/>
      <c r="G107" s="297"/>
      <c r="H107" s="297"/>
      <c r="I107" s="298"/>
      <c r="J107" s="299"/>
      <c r="K107" s="534">
        <v>0.05</v>
      </c>
      <c r="L107" s="858">
        <f>K107*N100</f>
        <v>55124.901962962969</v>
      </c>
      <c r="M107" s="859"/>
      <c r="N107" s="860"/>
    </row>
    <row r="108" spans="1:14" s="21" customFormat="1" ht="24.75" customHeight="1" thickBot="1">
      <c r="B108" s="861" t="s">
        <v>2320</v>
      </c>
      <c r="C108" s="862"/>
      <c r="D108" s="862"/>
      <c r="E108" s="862"/>
      <c r="F108" s="862"/>
      <c r="G108" s="862"/>
      <c r="H108" s="862"/>
      <c r="I108" s="862"/>
      <c r="J108" s="862"/>
      <c r="K108" s="862"/>
      <c r="L108" s="862"/>
      <c r="M108" s="863"/>
      <c r="N108" s="180">
        <f>L105+L106+L107</f>
        <v>330749.41177777783</v>
      </c>
    </row>
    <row r="109" spans="1:14" ht="6.75" customHeight="1" thickBot="1">
      <c r="A109" s="11"/>
      <c r="B109" s="84"/>
      <c r="C109" s="85"/>
      <c r="D109" s="85"/>
      <c r="E109" s="85"/>
      <c r="F109" s="85"/>
      <c r="G109" s="85"/>
      <c r="H109" s="85"/>
      <c r="I109" s="85"/>
      <c r="J109" s="85"/>
      <c r="K109" s="85"/>
      <c r="L109" s="85"/>
      <c r="M109" s="85"/>
      <c r="N109" s="86"/>
    </row>
    <row r="110" spans="1:14" ht="22.5" customHeight="1" thickBot="1">
      <c r="A110" s="11"/>
      <c r="B110" s="864" t="s">
        <v>2339</v>
      </c>
      <c r="C110" s="865"/>
      <c r="D110" s="865"/>
      <c r="E110" s="865"/>
      <c r="F110" s="865"/>
      <c r="G110" s="865"/>
      <c r="H110" s="865"/>
      <c r="I110" s="865"/>
      <c r="J110" s="865"/>
      <c r="K110" s="865"/>
      <c r="L110" s="865"/>
      <c r="M110" s="866"/>
      <c r="N110" s="184">
        <f>N100+N108</f>
        <v>1433247.4510370372</v>
      </c>
    </row>
    <row r="111" spans="1:14" ht="7.5" customHeight="1">
      <c r="B111" s="64"/>
      <c r="C111" s="65"/>
      <c r="D111" s="65"/>
      <c r="E111" s="65"/>
      <c r="F111" s="65"/>
      <c r="G111" s="65"/>
      <c r="H111" s="65"/>
      <c r="I111" s="65"/>
      <c r="J111" s="65"/>
      <c r="K111" s="65"/>
      <c r="L111" s="65"/>
      <c r="M111" s="65"/>
      <c r="N111" s="66"/>
    </row>
    <row r="112" spans="1:14" ht="7.5" customHeight="1">
      <c r="B112" s="186"/>
      <c r="C112" s="3"/>
      <c r="D112" s="3"/>
      <c r="E112" s="3"/>
      <c r="F112" s="3"/>
      <c r="G112" s="3"/>
      <c r="H112" s="3"/>
      <c r="I112" s="3"/>
      <c r="J112" s="3"/>
      <c r="K112" s="3"/>
      <c r="L112" s="3"/>
      <c r="M112" s="3"/>
      <c r="N112" s="187"/>
    </row>
    <row r="113" spans="1:14" ht="10.5" customHeight="1">
      <c r="B113" s="186"/>
      <c r="C113" s="3"/>
      <c r="D113" s="3"/>
      <c r="E113" s="3"/>
      <c r="F113" s="3"/>
      <c r="G113" s="3"/>
      <c r="H113" s="3"/>
      <c r="I113" s="3"/>
      <c r="J113" s="3"/>
      <c r="K113" s="3"/>
      <c r="L113" s="3"/>
      <c r="M113" s="3"/>
      <c r="N113" s="187"/>
    </row>
    <row r="114" spans="1:14" ht="12" customHeight="1">
      <c r="B114" s="186"/>
      <c r="C114" s="3"/>
      <c r="D114" s="3"/>
      <c r="E114" s="3"/>
      <c r="F114" s="3"/>
      <c r="G114" s="3"/>
      <c r="H114" s="3"/>
      <c r="I114" s="3"/>
      <c r="J114" s="3"/>
      <c r="K114" s="3"/>
      <c r="L114" s="3"/>
      <c r="M114" s="3"/>
      <c r="N114" s="731"/>
    </row>
    <row r="115" spans="1:14">
      <c r="B115" s="186"/>
      <c r="C115" s="3"/>
      <c r="D115" s="3"/>
      <c r="E115" s="2" t="s">
        <v>2340</v>
      </c>
      <c r="F115" s="2"/>
      <c r="G115" s="2"/>
      <c r="H115" s="2"/>
      <c r="I115" s="2"/>
      <c r="J115" s="2"/>
      <c r="K115" s="3"/>
      <c r="L115" s="3"/>
      <c r="M115" s="3"/>
      <c r="N115" s="187"/>
    </row>
    <row r="116" spans="1:14">
      <c r="B116" s="186"/>
      <c r="C116" s="3"/>
      <c r="D116" s="3"/>
      <c r="E116" s="3" t="s">
        <v>2341</v>
      </c>
      <c r="F116" s="3"/>
      <c r="G116" s="3"/>
      <c r="H116" s="3"/>
      <c r="I116" s="3"/>
      <c r="J116" s="3"/>
      <c r="K116" s="3"/>
      <c r="L116" s="3"/>
      <c r="M116" s="3"/>
      <c r="N116" s="187"/>
    </row>
    <row r="117" spans="1:14">
      <c r="B117" s="186"/>
      <c r="C117" s="3"/>
      <c r="D117" s="3"/>
      <c r="E117" s="3" t="s">
        <v>2342</v>
      </c>
      <c r="F117" s="3"/>
      <c r="G117" s="3"/>
      <c r="H117" s="3"/>
      <c r="I117" s="3"/>
      <c r="J117" s="3"/>
      <c r="K117" s="3"/>
      <c r="L117" s="3"/>
      <c r="M117" s="3"/>
      <c r="N117" s="187"/>
    </row>
    <row r="118" spans="1:14">
      <c r="B118" s="186"/>
      <c r="C118" s="3"/>
      <c r="D118" s="3"/>
      <c r="E118" s="3" t="s">
        <v>2343</v>
      </c>
      <c r="F118" s="3"/>
      <c r="G118" s="3"/>
      <c r="H118" s="3"/>
      <c r="I118" s="3"/>
      <c r="J118" s="3"/>
      <c r="K118" s="3"/>
      <c r="L118" s="3"/>
      <c r="M118" s="3"/>
      <c r="N118" s="187"/>
    </row>
    <row r="119" spans="1:14" ht="10.5" customHeight="1" thickBot="1">
      <c r="B119" s="186"/>
      <c r="C119" s="3"/>
      <c r="D119" s="3"/>
      <c r="E119" s="3"/>
      <c r="F119" s="3" t="s">
        <v>2344</v>
      </c>
      <c r="G119" s="3"/>
      <c r="H119" s="3"/>
      <c r="I119" s="3"/>
      <c r="J119" s="3"/>
      <c r="K119" s="3"/>
      <c r="L119" s="3"/>
      <c r="M119" s="3"/>
      <c r="N119" s="187"/>
    </row>
    <row r="120" spans="1:14">
      <c r="B120" s="188" t="s">
        <v>2345</v>
      </c>
      <c r="C120" s="189"/>
      <c r="D120" s="189"/>
      <c r="E120" s="189"/>
      <c r="F120" s="189"/>
      <c r="G120" s="189"/>
      <c r="H120" s="189"/>
      <c r="I120" s="189"/>
      <c r="J120" s="189"/>
      <c r="K120" s="189"/>
      <c r="L120" s="189"/>
      <c r="M120" s="189"/>
      <c r="N120" s="190"/>
    </row>
    <row r="121" spans="1:14">
      <c r="B121" s="191"/>
      <c r="C121" s="192"/>
      <c r="D121" s="192"/>
      <c r="E121" s="192"/>
      <c r="F121" s="192"/>
      <c r="G121" s="192"/>
      <c r="H121" s="192"/>
      <c r="I121" s="192"/>
      <c r="J121" s="192"/>
      <c r="K121" s="192"/>
      <c r="L121" s="192"/>
      <c r="M121" s="192"/>
      <c r="N121" s="193"/>
    </row>
    <row r="122" spans="1:14">
      <c r="B122" s="191"/>
      <c r="C122" s="192"/>
      <c r="D122" s="192"/>
      <c r="E122" s="192"/>
      <c r="F122" s="192"/>
      <c r="G122" s="192"/>
      <c r="H122" s="192"/>
      <c r="I122" s="192"/>
      <c r="J122" s="192"/>
      <c r="K122" s="192"/>
      <c r="L122" s="192"/>
      <c r="M122" s="192"/>
      <c r="N122" s="193"/>
    </row>
    <row r="123" spans="1:14" ht="15" thickBot="1">
      <c r="B123" s="194"/>
      <c r="C123" s="195"/>
      <c r="D123" s="195"/>
      <c r="E123" s="195"/>
      <c r="F123" s="195"/>
      <c r="G123" s="195"/>
      <c r="H123" s="195"/>
      <c r="I123" s="195"/>
      <c r="J123" s="195"/>
      <c r="K123" s="195"/>
      <c r="L123" s="195"/>
      <c r="M123" s="195"/>
      <c r="N123" s="196"/>
    </row>
    <row r="124" spans="1:14" ht="7.5" customHeight="1">
      <c r="A124" s="11"/>
      <c r="B124" s="261"/>
      <c r="C124" s="262"/>
      <c r="D124" s="262"/>
      <c r="E124" s="262"/>
      <c r="F124" s="262"/>
      <c r="G124" s="262"/>
      <c r="H124" s="262"/>
      <c r="I124" s="262"/>
      <c r="J124" s="262"/>
      <c r="K124" s="262"/>
      <c r="L124" s="262"/>
      <c r="M124" s="262"/>
      <c r="N124" s="263"/>
    </row>
    <row r="125" spans="1:14" ht="18" customHeight="1">
      <c r="A125" s="11"/>
      <c r="B125" s="214" t="s">
        <v>2346</v>
      </c>
      <c r="C125" s="215"/>
      <c r="D125" s="215"/>
      <c r="E125" s="215"/>
      <c r="F125" s="215"/>
      <c r="G125" s="215"/>
      <c r="H125" s="215"/>
      <c r="I125" s="215"/>
      <c r="J125" s="215"/>
      <c r="K125" s="215"/>
      <c r="L125" s="215"/>
      <c r="M125" s="215"/>
      <c r="N125" s="216"/>
    </row>
    <row r="126" spans="1:14">
      <c r="A126" s="11"/>
      <c r="B126" s="867" t="s">
        <v>2347</v>
      </c>
      <c r="C126" s="868"/>
      <c r="D126" s="868"/>
      <c r="E126" s="868"/>
      <c r="F126" s="868"/>
      <c r="G126" s="868"/>
      <c r="H126" s="868"/>
      <c r="I126" s="868"/>
      <c r="J126" s="868"/>
      <c r="K126" s="868"/>
      <c r="L126" s="868"/>
      <c r="M126" s="868"/>
      <c r="N126" s="869"/>
    </row>
    <row r="127" spans="1:14">
      <c r="A127" s="11"/>
      <c r="B127" s="867"/>
      <c r="C127" s="868"/>
      <c r="D127" s="868"/>
      <c r="E127" s="868"/>
      <c r="F127" s="868"/>
      <c r="G127" s="868"/>
      <c r="H127" s="868"/>
      <c r="I127" s="868"/>
      <c r="J127" s="868"/>
      <c r="K127" s="868"/>
      <c r="L127" s="868"/>
      <c r="M127" s="868"/>
      <c r="N127" s="869"/>
    </row>
    <row r="128" spans="1:14" ht="21" customHeight="1">
      <c r="A128" s="11"/>
      <c r="B128" s="867" t="s">
        <v>2348</v>
      </c>
      <c r="C128" s="868"/>
      <c r="D128" s="868"/>
      <c r="E128" s="868"/>
      <c r="F128" s="868"/>
      <c r="G128" s="868"/>
      <c r="H128" s="868"/>
      <c r="I128" s="868"/>
      <c r="J128" s="868"/>
      <c r="K128" s="868"/>
      <c r="L128" s="868"/>
      <c r="M128" s="868"/>
      <c r="N128" s="869"/>
    </row>
    <row r="129" spans="1:14" ht="9.75" customHeight="1">
      <c r="A129" s="11"/>
      <c r="B129" s="867"/>
      <c r="C129" s="868"/>
      <c r="D129" s="868"/>
      <c r="E129" s="868"/>
      <c r="F129" s="868"/>
      <c r="G129" s="868"/>
      <c r="H129" s="868"/>
      <c r="I129" s="868"/>
      <c r="J129" s="868"/>
      <c r="K129" s="868"/>
      <c r="L129" s="868"/>
      <c r="M129" s="868"/>
      <c r="N129" s="869"/>
    </row>
    <row r="130" spans="1:14" ht="5.25" customHeight="1">
      <c r="A130" s="11"/>
      <c r="B130" s="264"/>
      <c r="C130" s="265"/>
      <c r="D130" s="265"/>
      <c r="E130" s="265"/>
      <c r="F130" s="265"/>
      <c r="G130" s="265"/>
      <c r="H130" s="265"/>
      <c r="I130" s="265"/>
      <c r="J130" s="265"/>
      <c r="K130" s="265"/>
      <c r="L130" s="265"/>
      <c r="M130" s="265"/>
      <c r="N130" s="266"/>
    </row>
    <row r="131" spans="1:14" ht="5.25" customHeight="1">
      <c r="B131" s="300"/>
      <c r="C131" s="301"/>
      <c r="D131" s="301"/>
      <c r="E131" s="301"/>
      <c r="F131" s="301"/>
      <c r="G131" s="301"/>
      <c r="H131" s="301"/>
      <c r="I131" s="301"/>
      <c r="J131" s="301"/>
      <c r="K131" s="301"/>
      <c r="L131" s="301"/>
      <c r="M131" s="301"/>
      <c r="N131" s="302"/>
    </row>
    <row r="132" spans="1:14" ht="9.75" customHeight="1">
      <c r="B132" s="300"/>
      <c r="C132" s="301"/>
      <c r="D132" s="301"/>
      <c r="E132" s="301"/>
      <c r="F132" s="301"/>
      <c r="G132" s="301"/>
      <c r="H132" s="301"/>
      <c r="I132" s="301"/>
      <c r="J132" s="301"/>
      <c r="K132" s="301"/>
      <c r="L132" s="301"/>
      <c r="M132" s="301"/>
      <c r="N132" s="302"/>
    </row>
    <row r="133" spans="1:14">
      <c r="B133" s="1"/>
      <c r="C133" s="4"/>
      <c r="D133" s="4"/>
      <c r="E133" s="4"/>
      <c r="F133" s="4"/>
      <c r="G133" s="4"/>
      <c r="H133" s="4"/>
      <c r="I133" s="4"/>
      <c r="J133" s="4"/>
      <c r="K133" s="4"/>
      <c r="L133" s="4"/>
      <c r="M133" s="4"/>
      <c r="N133" s="5"/>
    </row>
    <row r="134" spans="1:14">
      <c r="B134" s="186"/>
      <c r="C134" s="3"/>
      <c r="D134" s="3"/>
      <c r="E134" s="3" t="s">
        <v>2340</v>
      </c>
      <c r="F134" s="2"/>
      <c r="G134" s="2"/>
      <c r="H134" s="3"/>
      <c r="I134" s="3"/>
      <c r="J134" s="3"/>
      <c r="K134" s="3"/>
      <c r="L134" s="3"/>
      <c r="M134" s="3"/>
      <c r="N134" s="187"/>
    </row>
    <row r="135" spans="1:14">
      <c r="B135" s="186"/>
      <c r="C135" s="3"/>
      <c r="D135" s="3"/>
      <c r="E135" s="220" t="s">
        <v>2341</v>
      </c>
      <c r="F135" s="3"/>
      <c r="G135" s="3"/>
      <c r="H135" s="220"/>
      <c r="I135" s="220"/>
      <c r="J135" s="220"/>
      <c r="K135" s="3"/>
      <c r="L135" s="3"/>
      <c r="M135" s="3"/>
      <c r="N135" s="187"/>
    </row>
    <row r="136" spans="1:14">
      <c r="B136" s="186"/>
      <c r="C136" s="3"/>
      <c r="D136" s="3"/>
      <c r="E136" s="221" t="s">
        <v>2349</v>
      </c>
      <c r="F136" s="3"/>
      <c r="G136" s="3"/>
      <c r="H136" s="221"/>
      <c r="I136" s="221"/>
      <c r="J136" s="221"/>
      <c r="K136" s="3"/>
      <c r="L136" s="3"/>
      <c r="M136" s="3"/>
      <c r="N136" s="187"/>
    </row>
    <row r="137" spans="1:14">
      <c r="B137" s="222"/>
      <c r="C137" s="4"/>
      <c r="D137" s="4"/>
      <c r="E137" s="3" t="s">
        <v>2343</v>
      </c>
      <c r="F137" s="3"/>
      <c r="G137" s="3"/>
      <c r="H137" s="3"/>
      <c r="I137" s="3"/>
      <c r="J137" s="3"/>
      <c r="K137" s="4"/>
      <c r="L137" s="4"/>
      <c r="M137" s="4"/>
      <c r="N137" s="5"/>
    </row>
    <row r="138" spans="1:14" ht="12.75" customHeight="1">
      <c r="B138" s="222"/>
      <c r="C138" s="4"/>
      <c r="D138" s="4"/>
      <c r="E138" s="4"/>
      <c r="F138" s="3"/>
      <c r="G138" s="3"/>
      <c r="H138" s="3"/>
      <c r="I138" s="3"/>
      <c r="J138" s="3"/>
      <c r="K138" s="4"/>
      <c r="L138" s="4"/>
      <c r="M138" s="4"/>
      <c r="N138" s="5"/>
    </row>
    <row r="139" spans="1:14" ht="24.75" customHeight="1">
      <c r="A139" s="11"/>
      <c r="B139" s="870" t="s">
        <v>2350</v>
      </c>
      <c r="C139" s="871"/>
      <c r="D139" s="871"/>
      <c r="E139" s="871"/>
      <c r="F139" s="871"/>
      <c r="G139" s="871"/>
      <c r="H139" s="871"/>
      <c r="I139" s="871"/>
      <c r="J139" s="871"/>
      <c r="K139" s="871"/>
      <c r="L139" s="871"/>
      <c r="M139" s="871"/>
      <c r="N139" s="872"/>
    </row>
    <row r="140" spans="1:14" ht="7.5" customHeight="1" thickBot="1">
      <c r="B140" s="226"/>
      <c r="C140" s="227"/>
      <c r="D140" s="227"/>
      <c r="E140" s="228"/>
      <c r="F140" s="228"/>
      <c r="G140" s="228"/>
      <c r="H140" s="228"/>
      <c r="I140" s="228"/>
      <c r="J140" s="229"/>
      <c r="K140" s="229"/>
      <c r="L140" s="229"/>
      <c r="M140" s="229"/>
      <c r="N140" s="230"/>
    </row>
  </sheetData>
  <sheetProtection algorithmName="SHA-512" hashValue="b2uGsqhoy5C5OxAyfKL/OGVH2QVFtwenLal4mOLKt8H2qAPa5DbEte7qZjpEZyQPzzvpgaaMNTgzfsSfJ3k7Qg==" saltValue="i8J/HhtonJMP9BXhJ0Ya8w==" spinCount="100000" sheet="1" formatCells="0" formatColumns="0" formatRows="0" insertColumns="0" insertRows="0" insertHyperlinks="0" deleteColumns="0" deleteRows="0" sort="0" autoFilter="0" pivotTables="0"/>
  <mergeCells count="145">
    <mergeCell ref="H10:I10"/>
    <mergeCell ref="P32:S37"/>
    <mergeCell ref="B102:N102"/>
    <mergeCell ref="L104:N104"/>
    <mergeCell ref="L105:N105"/>
    <mergeCell ref="L106:N106"/>
    <mergeCell ref="L107:N107"/>
    <mergeCell ref="B139:N139"/>
    <mergeCell ref="C87:H87"/>
    <mergeCell ref="C71:I71"/>
    <mergeCell ref="C72:I72"/>
    <mergeCell ref="C97:H97"/>
    <mergeCell ref="L88:M88"/>
    <mergeCell ref="L89:M89"/>
    <mergeCell ref="L90:M90"/>
    <mergeCell ref="L91:M91"/>
    <mergeCell ref="L92:M92"/>
    <mergeCell ref="L93:M93"/>
    <mergeCell ref="L94:M94"/>
    <mergeCell ref="L95:M95"/>
    <mergeCell ref="L96:M96"/>
    <mergeCell ref="L97:M97"/>
    <mergeCell ref="C88:H88"/>
    <mergeCell ref="C89:H89"/>
    <mergeCell ref="C90:H90"/>
    <mergeCell ref="B126:N127"/>
    <mergeCell ref="B85:N85"/>
    <mergeCell ref="C61:I61"/>
    <mergeCell ref="B75:N75"/>
    <mergeCell ref="L67:M67"/>
    <mergeCell ref="L68:M68"/>
    <mergeCell ref="L69:M69"/>
    <mergeCell ref="L70:M70"/>
    <mergeCell ref="L71:M71"/>
    <mergeCell ref="C66:I66"/>
    <mergeCell ref="C67:I67"/>
    <mergeCell ref="C68:I68"/>
    <mergeCell ref="C69:I69"/>
    <mergeCell ref="C70:I70"/>
    <mergeCell ref="C62:I62"/>
    <mergeCell ref="C63:I63"/>
    <mergeCell ref="C64:I64"/>
    <mergeCell ref="B83:M83"/>
    <mergeCell ref="L72:M72"/>
    <mergeCell ref="B73:M73"/>
    <mergeCell ref="K13:L13"/>
    <mergeCell ref="F10:G10"/>
    <mergeCell ref="C57:I57"/>
    <mergeCell ref="C58:I58"/>
    <mergeCell ref="C44:I44"/>
    <mergeCell ref="C45:I45"/>
    <mergeCell ref="C47:I47"/>
    <mergeCell ref="C48:I48"/>
    <mergeCell ref="C49:I49"/>
    <mergeCell ref="L49:M49"/>
    <mergeCell ref="C46:I46"/>
    <mergeCell ref="L46:M46"/>
    <mergeCell ref="L58:M58"/>
    <mergeCell ref="C51:I51"/>
    <mergeCell ref="B55:N55"/>
    <mergeCell ref="L42:M42"/>
    <mergeCell ref="L43:M43"/>
    <mergeCell ref="L44:M44"/>
    <mergeCell ref="L45:M45"/>
    <mergeCell ref="L47:M47"/>
    <mergeCell ref="C42:I42"/>
    <mergeCell ref="C43:I43"/>
    <mergeCell ref="B53:M53"/>
    <mergeCell ref="L57:M57"/>
    <mergeCell ref="B1:B6"/>
    <mergeCell ref="C1:J1"/>
    <mergeCell ref="K1:K2"/>
    <mergeCell ref="C5:J5"/>
    <mergeCell ref="K5:K6"/>
    <mergeCell ref="C2:J2"/>
    <mergeCell ref="K3:K4"/>
    <mergeCell ref="L1:M2"/>
    <mergeCell ref="L5:L6"/>
    <mergeCell ref="M5:M6"/>
    <mergeCell ref="C6:J6"/>
    <mergeCell ref="N1:N6"/>
    <mergeCell ref="C3:J4"/>
    <mergeCell ref="D14:E14"/>
    <mergeCell ref="F8:I9"/>
    <mergeCell ref="L38:M38"/>
    <mergeCell ref="L39:M39"/>
    <mergeCell ref="L37:M37"/>
    <mergeCell ref="C37:I37"/>
    <mergeCell ref="C38:I38"/>
    <mergeCell ref="C39:I39"/>
    <mergeCell ref="B35:N35"/>
    <mergeCell ref="L33:M33"/>
    <mergeCell ref="C33:I33"/>
    <mergeCell ref="J32:K32"/>
    <mergeCell ref="J33:K33"/>
    <mergeCell ref="L15:N15"/>
    <mergeCell ref="B30:N30"/>
    <mergeCell ref="C32:I32"/>
    <mergeCell ref="L32:M32"/>
    <mergeCell ref="B10:D10"/>
    <mergeCell ref="B12:E12"/>
    <mergeCell ref="H13:I13"/>
    <mergeCell ref="B13:D13"/>
    <mergeCell ref="L3:M4"/>
    <mergeCell ref="C59:I59"/>
    <mergeCell ref="C60:I60"/>
    <mergeCell ref="C78:H78"/>
    <mergeCell ref="C79:H79"/>
    <mergeCell ref="C80:H80"/>
    <mergeCell ref="C81:H81"/>
    <mergeCell ref="C82:H82"/>
    <mergeCell ref="C65:I65"/>
    <mergeCell ref="L51:M51"/>
    <mergeCell ref="L59:M59"/>
    <mergeCell ref="L60:M60"/>
    <mergeCell ref="L61:M61"/>
    <mergeCell ref="L62:M62"/>
    <mergeCell ref="L63:M63"/>
    <mergeCell ref="L64:M64"/>
    <mergeCell ref="L65:M65"/>
    <mergeCell ref="L66:M66"/>
    <mergeCell ref="B128:N129"/>
    <mergeCell ref="L40:M40"/>
    <mergeCell ref="L41:M41"/>
    <mergeCell ref="C40:I40"/>
    <mergeCell ref="C41:I41"/>
    <mergeCell ref="L48:M48"/>
    <mergeCell ref="L50:M50"/>
    <mergeCell ref="L52:M52"/>
    <mergeCell ref="C50:I50"/>
    <mergeCell ref="C52:I52"/>
    <mergeCell ref="C77:H77"/>
    <mergeCell ref="L87:M87"/>
    <mergeCell ref="B98:M98"/>
    <mergeCell ref="B100:M100"/>
    <mergeCell ref="B104:H104"/>
    <mergeCell ref="B105:H105"/>
    <mergeCell ref="C91:H91"/>
    <mergeCell ref="C92:H92"/>
    <mergeCell ref="C93:H93"/>
    <mergeCell ref="C94:H94"/>
    <mergeCell ref="C95:H95"/>
    <mergeCell ref="C96:H96"/>
    <mergeCell ref="B108:M108"/>
    <mergeCell ref="B110:M110"/>
  </mergeCells>
  <printOptions verticalCentered="1"/>
  <pageMargins left="0.11811023622047245" right="0.11811023622047245" top="0.15748031496062992" bottom="0.15748031496062992" header="0.19685039370078741" footer="0.19685039370078741"/>
  <pageSetup paperSize="5" scale="53" orientation="portrait" verticalDpi="597"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43EE75-1CDD-45AD-A148-DB8BB38D281A}">
  <sheetPr>
    <tabColor theme="5" tint="-0.499984740745262"/>
  </sheetPr>
  <dimension ref="A1:O140"/>
  <sheetViews>
    <sheetView topLeftCell="A23" zoomScale="70" zoomScaleNormal="70" workbookViewId="0">
      <selection activeCell="A23" sqref="A1:XFD1048576"/>
    </sheetView>
  </sheetViews>
  <sheetFormatPr baseColWidth="10" defaultColWidth="0" defaultRowHeight="14.25"/>
  <cols>
    <col min="1" max="1" width="3" style="254" customWidth="1"/>
    <col min="2" max="2" width="14.42578125" style="254" customWidth="1"/>
    <col min="3" max="3" width="11.5703125" style="254" customWidth="1"/>
    <col min="4" max="4" width="17" style="254" customWidth="1"/>
    <col min="5" max="5" width="12.5703125" style="254" customWidth="1"/>
    <col min="6" max="6" width="8" style="254" customWidth="1"/>
    <col min="7" max="7" width="8.5703125" style="254" customWidth="1"/>
    <col min="8" max="8" width="10.5703125" style="254" customWidth="1"/>
    <col min="9" max="9" width="14.5703125" style="254" customWidth="1"/>
    <col min="10" max="10" width="23.42578125" style="254" customWidth="1"/>
    <col min="11" max="11" width="18" style="254" customWidth="1"/>
    <col min="12" max="12" width="11.42578125" style="254" customWidth="1"/>
    <col min="13" max="13" width="12.5703125" style="254" customWidth="1"/>
    <col min="14" max="14" width="21.5703125" style="254" customWidth="1"/>
    <col min="15" max="15" width="4.42578125" style="11" customWidth="1"/>
    <col min="16" max="16384" width="11.42578125" style="11" hidden="1"/>
  </cols>
  <sheetData>
    <row r="1" spans="1:14" ht="14.1" customHeight="1">
      <c r="A1" s="11"/>
      <c r="B1" s="962"/>
      <c r="C1" s="965"/>
      <c r="D1" s="965"/>
      <c r="E1" s="965"/>
      <c r="F1" s="965"/>
      <c r="G1" s="965"/>
      <c r="H1" s="965"/>
      <c r="I1" s="965"/>
      <c r="J1" s="966"/>
      <c r="K1" s="967" t="s">
        <v>2277</v>
      </c>
      <c r="L1" s="969" t="s">
        <v>2278</v>
      </c>
      <c r="M1" s="970"/>
      <c r="N1" s="973"/>
    </row>
    <row r="2" spans="1:14" ht="14.25" customHeight="1">
      <c r="A2" s="11"/>
      <c r="B2" s="963"/>
      <c r="C2" s="976" t="s">
        <v>2279</v>
      </c>
      <c r="D2" s="976"/>
      <c r="E2" s="976"/>
      <c r="F2" s="976"/>
      <c r="G2" s="976"/>
      <c r="H2" s="976"/>
      <c r="I2" s="976"/>
      <c r="J2" s="977"/>
      <c r="K2" s="968"/>
      <c r="L2" s="971"/>
      <c r="M2" s="972"/>
      <c r="N2" s="974"/>
    </row>
    <row r="3" spans="1:14" ht="17.850000000000001" customHeight="1">
      <c r="A3" s="11"/>
      <c r="B3" s="963"/>
      <c r="C3" s="978" t="s">
        <v>2280</v>
      </c>
      <c r="D3" s="978"/>
      <c r="E3" s="978"/>
      <c r="F3" s="978"/>
      <c r="G3" s="978"/>
      <c r="H3" s="978"/>
      <c r="I3" s="978"/>
      <c r="J3" s="979"/>
      <c r="K3" s="952" t="s">
        <v>2281</v>
      </c>
      <c r="L3" s="981">
        <v>2021</v>
      </c>
      <c r="M3" s="982"/>
      <c r="N3" s="974"/>
    </row>
    <row r="4" spans="1:14" ht="2.25" customHeight="1">
      <c r="A4" s="11"/>
      <c r="B4" s="963"/>
      <c r="C4" s="978"/>
      <c r="D4" s="978"/>
      <c r="E4" s="978"/>
      <c r="F4" s="978"/>
      <c r="G4" s="978"/>
      <c r="H4" s="978"/>
      <c r="I4" s="978"/>
      <c r="J4" s="979"/>
      <c r="K4" s="980"/>
      <c r="L4" s="971"/>
      <c r="M4" s="972"/>
      <c r="N4" s="974"/>
    </row>
    <row r="5" spans="1:14" ht="14.25" customHeight="1">
      <c r="A5" s="11"/>
      <c r="B5" s="963"/>
      <c r="C5" s="978" t="s">
        <v>2282</v>
      </c>
      <c r="D5" s="978"/>
      <c r="E5" s="978"/>
      <c r="F5" s="978"/>
      <c r="G5" s="978"/>
      <c r="H5" s="978"/>
      <c r="I5" s="978"/>
      <c r="J5" s="979"/>
      <c r="K5" s="952" t="s">
        <v>2283</v>
      </c>
      <c r="L5" s="954"/>
      <c r="M5" s="954"/>
      <c r="N5" s="974"/>
    </row>
    <row r="6" spans="1:14" ht="3.75" customHeight="1" thickBot="1">
      <c r="A6" s="11"/>
      <c r="B6" s="964"/>
      <c r="C6" s="956"/>
      <c r="D6" s="956"/>
      <c r="E6" s="956"/>
      <c r="F6" s="956"/>
      <c r="G6" s="956"/>
      <c r="H6" s="956"/>
      <c r="I6" s="956"/>
      <c r="J6" s="957"/>
      <c r="K6" s="953"/>
      <c r="L6" s="955"/>
      <c r="M6" s="955"/>
      <c r="N6" s="975"/>
    </row>
    <row r="7" spans="1:14" ht="3.75" customHeight="1" thickBot="1">
      <c r="A7" s="11"/>
      <c r="B7" s="491"/>
      <c r="C7" s="492"/>
      <c r="D7" s="492"/>
      <c r="E7" s="492"/>
      <c r="F7" s="492"/>
      <c r="G7" s="492"/>
      <c r="H7" s="492"/>
      <c r="I7" s="492"/>
      <c r="J7" s="492"/>
      <c r="K7" s="492"/>
      <c r="L7" s="493"/>
      <c r="M7" s="493"/>
      <c r="N7" s="494"/>
    </row>
    <row r="8" spans="1:14" ht="14.25" customHeight="1">
      <c r="B8" s="495"/>
      <c r="C8" s="496"/>
      <c r="D8" s="496"/>
      <c r="E8" s="496"/>
      <c r="F8" s="958"/>
      <c r="G8" s="958"/>
      <c r="H8" s="958"/>
      <c r="I8" s="958"/>
      <c r="J8" s="496"/>
      <c r="K8" s="497" t="s">
        <v>2284</v>
      </c>
      <c r="L8" s="498"/>
      <c r="M8" s="498"/>
      <c r="N8" s="499"/>
    </row>
    <row r="9" spans="1:14" ht="12" customHeight="1">
      <c r="B9" s="500"/>
      <c r="C9" s="501"/>
      <c r="D9" s="501"/>
      <c r="E9" s="501"/>
      <c r="F9" s="959"/>
      <c r="G9" s="959"/>
      <c r="H9" s="959"/>
      <c r="I9" s="959"/>
      <c r="J9" s="501"/>
      <c r="K9" s="502"/>
      <c r="L9" s="503" t="s">
        <v>2285</v>
      </c>
      <c r="M9" s="503" t="s">
        <v>2286</v>
      </c>
      <c r="N9" s="504" t="s">
        <v>2287</v>
      </c>
    </row>
    <row r="10" spans="1:14" ht="21.75" customHeight="1">
      <c r="B10" s="946" t="s">
        <v>2288</v>
      </c>
      <c r="C10" s="947"/>
      <c r="D10" s="947"/>
      <c r="E10" s="505" t="s">
        <v>2289</v>
      </c>
      <c r="F10" s="960" t="s">
        <v>2290</v>
      </c>
      <c r="G10" s="960"/>
      <c r="H10" s="961" t="s">
        <v>2291</v>
      </c>
      <c r="I10" s="961"/>
      <c r="J10" s="501"/>
      <c r="K10" s="506"/>
      <c r="L10" s="503"/>
      <c r="M10" s="503"/>
      <c r="N10" s="504"/>
    </row>
    <row r="11" spans="1:14" ht="5.85" customHeight="1">
      <c r="B11" s="507"/>
      <c r="C11" s="508"/>
      <c r="D11" s="508"/>
      <c r="E11" s="509"/>
      <c r="F11" s="501"/>
      <c r="G11" s="501"/>
      <c r="H11" s="510"/>
      <c r="I11" s="501"/>
      <c r="J11" s="501"/>
      <c r="K11" s="506"/>
      <c r="L11" s="503"/>
      <c r="M11" s="503"/>
      <c r="N11" s="504"/>
    </row>
    <row r="12" spans="1:14" ht="19.350000000000001" customHeight="1">
      <c r="B12" s="944" t="s">
        <v>2292</v>
      </c>
      <c r="C12" s="945"/>
      <c r="D12" s="945"/>
      <c r="E12" s="945"/>
      <c r="F12" s="501"/>
      <c r="G12" s="501"/>
      <c r="H12" s="501"/>
      <c r="I12" s="501"/>
      <c r="J12" s="501"/>
      <c r="K12" s="502"/>
      <c r="L12" s="503"/>
      <c r="M12" s="503"/>
      <c r="N12" s="504"/>
    </row>
    <row r="13" spans="1:14" ht="23.1" customHeight="1">
      <c r="B13" s="946" t="s">
        <v>2293</v>
      </c>
      <c r="C13" s="947"/>
      <c r="D13" s="947"/>
      <c r="E13" s="511" t="s">
        <v>2294</v>
      </c>
      <c r="F13" s="511"/>
      <c r="G13" s="501"/>
      <c r="H13" s="948" t="s">
        <v>2295</v>
      </c>
      <c r="I13" s="948"/>
      <c r="J13" s="512" t="s">
        <v>2294</v>
      </c>
      <c r="K13" s="948" t="s">
        <v>2296</v>
      </c>
      <c r="L13" s="948"/>
      <c r="M13" s="512" t="s">
        <v>2294</v>
      </c>
      <c r="N13" s="513"/>
    </row>
    <row r="14" spans="1:14" ht="18" customHeight="1">
      <c r="B14" s="514" t="s">
        <v>2297</v>
      </c>
      <c r="C14" s="515"/>
      <c r="D14" s="949"/>
      <c r="E14" s="949"/>
      <c r="F14" s="516"/>
      <c r="G14" s="516"/>
      <c r="H14" s="515"/>
      <c r="I14" s="517"/>
      <c r="J14" s="518" t="s">
        <v>2298</v>
      </c>
      <c r="K14" s="519"/>
      <c r="L14" s="516"/>
      <c r="M14" s="516"/>
      <c r="N14" s="520"/>
    </row>
    <row r="15" spans="1:14" ht="14.25" customHeight="1" thickBot="1">
      <c r="B15" s="521"/>
      <c r="C15" s="522"/>
      <c r="D15" s="523"/>
      <c r="E15" s="523"/>
      <c r="F15" s="523"/>
      <c r="G15" s="523"/>
      <c r="H15" s="522"/>
      <c r="I15" s="523"/>
      <c r="J15" s="522"/>
      <c r="K15" s="523"/>
      <c r="L15" s="950"/>
      <c r="M15" s="950"/>
      <c r="N15" s="951"/>
    </row>
    <row r="16" spans="1:14" ht="8.85" customHeight="1">
      <c r="B16" s="64"/>
      <c r="C16" s="65"/>
      <c r="D16" s="65"/>
      <c r="E16" s="65"/>
      <c r="F16" s="65"/>
      <c r="G16" s="65"/>
      <c r="H16" s="65"/>
      <c r="I16" s="65"/>
      <c r="J16" s="65"/>
      <c r="K16" s="65"/>
      <c r="L16" s="65"/>
      <c r="M16" s="65"/>
      <c r="N16" s="66"/>
    </row>
    <row r="17" spans="1:14" s="21" customFormat="1" ht="18" customHeight="1">
      <c r="A17" s="257"/>
      <c r="B17" s="214" t="s">
        <v>2299</v>
      </c>
      <c r="C17" s="32"/>
      <c r="D17" s="394" t="s">
        <v>2300</v>
      </c>
      <c r="E17" s="34"/>
      <c r="F17" s="395"/>
      <c r="G17" s="395"/>
      <c r="H17" s="395"/>
      <c r="I17" s="395"/>
      <c r="J17" s="395"/>
      <c r="K17" s="395"/>
      <c r="L17" s="395"/>
      <c r="M17" s="395"/>
      <c r="N17" s="67"/>
    </row>
    <row r="18" spans="1:14" s="21" customFormat="1" ht="24" customHeight="1">
      <c r="A18" s="257"/>
      <c r="B18" s="314" t="s">
        <v>2301</v>
      </c>
      <c r="C18" s="396"/>
      <c r="D18" s="36"/>
      <c r="E18" s="36"/>
      <c r="F18" s="36"/>
      <c r="G18" s="36"/>
      <c r="H18" s="36"/>
      <c r="I18" s="36"/>
      <c r="J18" s="36"/>
      <c r="K18" s="36"/>
      <c r="L18" s="36"/>
      <c r="M18" s="36"/>
      <c r="N18" s="67"/>
    </row>
    <row r="19" spans="1:14" s="21" customFormat="1" ht="20.25" customHeight="1">
      <c r="A19" s="257"/>
      <c r="B19" s="315"/>
      <c r="C19" s="396"/>
      <c r="D19" s="37"/>
      <c r="E19" s="36"/>
      <c r="F19" s="36"/>
      <c r="G19" s="36"/>
      <c r="H19" s="36"/>
      <c r="I19" s="36"/>
      <c r="J19" s="36"/>
      <c r="K19" s="36"/>
      <c r="L19" s="36"/>
      <c r="M19" s="36"/>
      <c r="N19" s="67"/>
    </row>
    <row r="20" spans="1:14" s="21" customFormat="1" ht="11.25" customHeight="1">
      <c r="A20" s="257"/>
      <c r="B20" s="315"/>
      <c r="C20" s="396"/>
      <c r="D20" s="397"/>
      <c r="E20" s="397"/>
      <c r="F20" s="397"/>
      <c r="G20" s="397"/>
      <c r="H20" s="397"/>
      <c r="I20" s="397"/>
      <c r="J20" s="397"/>
      <c r="K20" s="397"/>
      <c r="L20" s="397"/>
      <c r="M20" s="397"/>
      <c r="N20" s="39"/>
    </row>
    <row r="21" spans="1:14" s="21" customFormat="1">
      <c r="A21" s="257"/>
      <c r="B21" s="315" t="s">
        <v>2302</v>
      </c>
      <c r="C21" s="69"/>
      <c r="D21" s="36"/>
      <c r="E21" s="36"/>
      <c r="F21" s="36"/>
      <c r="G21" s="36"/>
      <c r="H21" s="36"/>
      <c r="I21" s="34"/>
      <c r="J21" s="398" t="s">
        <v>2303</v>
      </c>
      <c r="K21" s="36"/>
      <c r="L21" s="36"/>
      <c r="M21" s="36"/>
      <c r="N21" s="39"/>
    </row>
    <row r="22" spans="1:14" s="21" customFormat="1">
      <c r="A22" s="257"/>
      <c r="B22" s="315"/>
      <c r="C22" s="396"/>
      <c r="D22" s="397"/>
      <c r="E22" s="397"/>
      <c r="F22" s="397"/>
      <c r="G22" s="397"/>
      <c r="H22" s="397"/>
      <c r="I22" s="397"/>
      <c r="J22" s="397"/>
      <c r="K22" s="397"/>
      <c r="L22" s="397"/>
      <c r="M22" s="397"/>
      <c r="N22" s="39"/>
    </row>
    <row r="23" spans="1:14" s="21" customFormat="1">
      <c r="A23" s="257"/>
      <c r="B23" s="315" t="s">
        <v>2304</v>
      </c>
      <c r="C23" s="69"/>
      <c r="D23" s="36"/>
      <c r="E23" s="36"/>
      <c r="F23" s="36"/>
      <c r="G23" s="36"/>
      <c r="H23" s="36"/>
      <c r="I23" s="36"/>
      <c r="J23" s="36"/>
      <c r="K23" s="36"/>
      <c r="L23" s="36"/>
      <c r="M23" s="36"/>
      <c r="N23" s="70"/>
    </row>
    <row r="24" spans="1:14" s="21" customFormat="1">
      <c r="A24" s="257"/>
      <c r="B24" s="315"/>
      <c r="C24" s="396"/>
      <c r="D24" s="397"/>
      <c r="E24" s="397"/>
      <c r="F24" s="397"/>
      <c r="G24" s="397"/>
      <c r="H24" s="397"/>
      <c r="I24" s="397"/>
      <c r="J24" s="397"/>
      <c r="K24" s="397"/>
      <c r="L24" s="397"/>
      <c r="M24" s="397"/>
      <c r="N24" s="39"/>
    </row>
    <row r="25" spans="1:14" s="21" customFormat="1">
      <c r="A25" s="257"/>
      <c r="B25" s="315" t="s">
        <v>2305</v>
      </c>
      <c r="C25" s="69"/>
      <c r="D25" s="36"/>
      <c r="E25" s="36"/>
      <c r="F25" s="36"/>
      <c r="G25" s="36"/>
      <c r="H25" s="36"/>
      <c r="I25" s="36"/>
      <c r="J25" s="36"/>
      <c r="K25" s="399" t="s">
        <v>2299</v>
      </c>
      <c r="L25" s="72"/>
      <c r="M25" s="400" t="s">
        <v>2300</v>
      </c>
      <c r="N25" s="242" t="s">
        <v>2306</v>
      </c>
    </row>
    <row r="26" spans="1:14" s="21" customFormat="1" ht="12" customHeight="1">
      <c r="A26" s="257"/>
      <c r="B26" s="315"/>
      <c r="C26" s="396"/>
      <c r="D26" s="397"/>
      <c r="E26" s="397"/>
      <c r="F26" s="397"/>
      <c r="G26" s="397"/>
      <c r="H26" s="397"/>
      <c r="I26" s="397"/>
      <c r="J26" s="397"/>
      <c r="K26" s="397"/>
      <c r="L26" s="397"/>
      <c r="M26" s="397"/>
      <c r="N26" s="39"/>
    </row>
    <row r="27" spans="1:14" s="21" customFormat="1">
      <c r="A27" s="257"/>
      <c r="B27" s="315" t="s">
        <v>2307</v>
      </c>
      <c r="C27" s="396"/>
      <c r="D27" s="397"/>
      <c r="E27" s="397"/>
      <c r="F27" s="397"/>
      <c r="G27" s="397"/>
      <c r="H27" s="34"/>
      <c r="I27" s="328" t="s">
        <v>2308</v>
      </c>
      <c r="J27" s="328" t="s">
        <v>2308</v>
      </c>
      <c r="K27" s="395"/>
      <c r="L27" s="397"/>
      <c r="M27" s="397"/>
      <c r="N27" s="39"/>
    </row>
    <row r="28" spans="1:14" s="21" customFormat="1">
      <c r="A28" s="257"/>
      <c r="B28" s="315"/>
      <c r="C28" s="396"/>
      <c r="D28" s="397"/>
      <c r="E28" s="397"/>
      <c r="F28" s="395" t="s">
        <v>2309</v>
      </c>
      <c r="G28" s="401"/>
      <c r="H28" s="402" t="s">
        <v>2285</v>
      </c>
      <c r="I28" s="402" t="s">
        <v>2286</v>
      </c>
      <c r="J28" s="403" t="s">
        <v>2287</v>
      </c>
      <c r="K28" s="395"/>
      <c r="L28" s="397"/>
      <c r="M28" s="397"/>
      <c r="N28" s="39"/>
    </row>
    <row r="29" spans="1:14" ht="4.5" customHeight="1" thickBot="1">
      <c r="B29" s="186"/>
      <c r="C29" s="404"/>
      <c r="D29" s="404"/>
      <c r="E29" s="404"/>
      <c r="F29" s="404"/>
      <c r="G29" s="404"/>
      <c r="H29" s="404"/>
      <c r="I29" s="404"/>
      <c r="J29" s="404"/>
      <c r="K29" s="404"/>
      <c r="L29" s="404"/>
      <c r="M29" s="404"/>
      <c r="N29" s="187"/>
    </row>
    <row r="30" spans="1:14" s="21" customFormat="1" ht="25.5" customHeight="1" thickBot="1">
      <c r="B30" s="937" t="s">
        <v>2310</v>
      </c>
      <c r="C30" s="938"/>
      <c r="D30" s="938"/>
      <c r="E30" s="938"/>
      <c r="F30" s="938"/>
      <c r="G30" s="938"/>
      <c r="H30" s="938"/>
      <c r="I30" s="938"/>
      <c r="J30" s="938"/>
      <c r="K30" s="938"/>
      <c r="L30" s="938"/>
      <c r="M30" s="938"/>
      <c r="N30" s="939"/>
    </row>
    <row r="31" spans="1:14" ht="5.25" customHeight="1" thickBot="1">
      <c r="A31" s="11"/>
      <c r="B31" s="84"/>
      <c r="C31" s="405"/>
      <c r="D31" s="405"/>
      <c r="E31" s="405"/>
      <c r="F31" s="405"/>
      <c r="G31" s="405"/>
      <c r="H31" s="405"/>
      <c r="I31" s="405"/>
      <c r="J31" s="405"/>
      <c r="K31" s="405"/>
      <c r="L31" s="405"/>
      <c r="M31" s="405"/>
      <c r="N31" s="86"/>
    </row>
    <row r="32" spans="1:14" ht="25.5" customHeight="1">
      <c r="A32" s="11"/>
      <c r="B32" s="524" t="s">
        <v>326</v>
      </c>
      <c r="C32" s="902" t="s">
        <v>2311</v>
      </c>
      <c r="D32" s="902"/>
      <c r="E32" s="902"/>
      <c r="F32" s="902"/>
      <c r="G32" s="902"/>
      <c r="H32" s="902"/>
      <c r="I32" s="902"/>
      <c r="J32" s="940" t="s">
        <v>2312</v>
      </c>
      <c r="K32" s="940"/>
      <c r="L32" s="941" t="s">
        <v>327</v>
      </c>
      <c r="M32" s="941"/>
      <c r="N32" s="525" t="s">
        <v>2313</v>
      </c>
    </row>
    <row r="33" spans="1:14" ht="33" customHeight="1" thickBot="1">
      <c r="B33" s="527" t="s">
        <v>2388</v>
      </c>
      <c r="C33" s="942" t="s">
        <v>2389</v>
      </c>
      <c r="D33" s="943"/>
      <c r="E33" s="943"/>
      <c r="F33" s="943"/>
      <c r="G33" s="943"/>
      <c r="H33" s="943"/>
      <c r="I33" s="943"/>
      <c r="J33" s="943"/>
      <c r="K33" s="943"/>
      <c r="L33" s="943" t="s">
        <v>2372</v>
      </c>
      <c r="M33" s="943"/>
      <c r="N33" s="526"/>
    </row>
    <row r="34" spans="1:14" ht="4.5" customHeight="1">
      <c r="A34" s="11"/>
      <c r="B34" s="284"/>
      <c r="C34" s="453"/>
      <c r="D34" s="453"/>
      <c r="E34" s="453"/>
      <c r="F34" s="453"/>
      <c r="G34" s="453"/>
      <c r="H34" s="453"/>
      <c r="I34" s="453"/>
      <c r="J34" s="453"/>
      <c r="K34" s="453"/>
      <c r="L34" s="453"/>
      <c r="M34" s="453"/>
      <c r="N34" s="286"/>
    </row>
    <row r="35" spans="1:14" ht="20.100000000000001" customHeight="1">
      <c r="A35" s="11"/>
      <c r="B35" s="873" t="s">
        <v>2314</v>
      </c>
      <c r="C35" s="874"/>
      <c r="D35" s="874"/>
      <c r="E35" s="874"/>
      <c r="F35" s="874"/>
      <c r="G35" s="874"/>
      <c r="H35" s="874"/>
      <c r="I35" s="874"/>
      <c r="J35" s="874"/>
      <c r="K35" s="874"/>
      <c r="L35" s="874"/>
      <c r="M35" s="874"/>
      <c r="N35" s="875"/>
    </row>
    <row r="36" spans="1:14" ht="5.25" customHeight="1" thickBot="1">
      <c r="A36" s="11"/>
      <c r="B36" s="92"/>
      <c r="C36" s="406"/>
      <c r="D36" s="406"/>
      <c r="E36" s="406"/>
      <c r="F36" s="406"/>
      <c r="G36" s="406"/>
      <c r="H36" s="406"/>
      <c r="I36" s="406"/>
      <c r="J36" s="406"/>
      <c r="K36" s="406"/>
      <c r="L36" s="406"/>
      <c r="M36" s="406"/>
      <c r="N36" s="94"/>
    </row>
    <row r="37" spans="1:14" ht="21" customHeight="1">
      <c r="A37" s="11"/>
      <c r="B37" s="528" t="s">
        <v>2277</v>
      </c>
      <c r="C37" s="902" t="s">
        <v>2311</v>
      </c>
      <c r="D37" s="902"/>
      <c r="E37" s="902"/>
      <c r="F37" s="902"/>
      <c r="G37" s="902"/>
      <c r="H37" s="902"/>
      <c r="I37" s="902"/>
      <c r="J37" s="529" t="s">
        <v>2315</v>
      </c>
      <c r="K37" s="529" t="s">
        <v>2316</v>
      </c>
      <c r="L37" s="902" t="s">
        <v>2317</v>
      </c>
      <c r="M37" s="902"/>
      <c r="N37" s="530" t="s">
        <v>2318</v>
      </c>
    </row>
    <row r="38" spans="1:14" ht="21" customHeight="1">
      <c r="B38" s="98" t="s">
        <v>1689</v>
      </c>
      <c r="C38" s="1057" t="s">
        <v>1690</v>
      </c>
      <c r="D38" s="1057"/>
      <c r="E38" s="1057"/>
      <c r="F38" s="1057"/>
      <c r="G38" s="1057"/>
      <c r="H38" s="1057"/>
      <c r="I38" s="1057"/>
      <c r="J38" s="236"/>
      <c r="K38" s="446">
        <v>148089.30394273152</v>
      </c>
      <c r="L38" s="1085">
        <v>20</v>
      </c>
      <c r="M38" s="1085"/>
      <c r="N38" s="450">
        <f>K38/L38</f>
        <v>7404.4651971365765</v>
      </c>
    </row>
    <row r="39" spans="1:14" ht="27" customHeight="1">
      <c r="B39" s="102" t="s">
        <v>1829</v>
      </c>
      <c r="C39" s="923" t="s">
        <v>1830</v>
      </c>
      <c r="D39" s="923"/>
      <c r="E39" s="923"/>
      <c r="F39" s="923"/>
      <c r="G39" s="923"/>
      <c r="H39" s="923"/>
      <c r="I39" s="923"/>
      <c r="J39" s="237"/>
      <c r="K39" s="448">
        <v>622672.4214972331</v>
      </c>
      <c r="L39" s="1085">
        <v>20</v>
      </c>
      <c r="M39" s="1085"/>
      <c r="N39" s="450">
        <f t="shared" ref="N39:N40" si="0">K39/L39</f>
        <v>31133.621074861654</v>
      </c>
    </row>
    <row r="40" spans="1:14" ht="21" customHeight="1">
      <c r="B40" s="102" t="s">
        <v>1728</v>
      </c>
      <c r="C40" s="923" t="s">
        <v>2354</v>
      </c>
      <c r="D40" s="923"/>
      <c r="E40" s="923"/>
      <c r="F40" s="923"/>
      <c r="G40" s="923"/>
      <c r="H40" s="923"/>
      <c r="I40" s="923"/>
      <c r="J40" s="237"/>
      <c r="K40" s="448">
        <v>240624.397618811</v>
      </c>
      <c r="L40" s="1085">
        <v>20</v>
      </c>
      <c r="M40" s="1085"/>
      <c r="N40" s="450">
        <f t="shared" si="0"/>
        <v>12031.219880940549</v>
      </c>
    </row>
    <row r="41" spans="1:14" ht="21" customHeight="1">
      <c r="B41" s="102"/>
      <c r="C41" s="923"/>
      <c r="D41" s="923"/>
      <c r="E41" s="923"/>
      <c r="F41" s="923"/>
      <c r="G41" s="923"/>
      <c r="H41" s="923"/>
      <c r="I41" s="923"/>
      <c r="J41" s="237"/>
      <c r="K41" s="448"/>
      <c r="L41" s="1060"/>
      <c r="M41" s="1060"/>
      <c r="N41" s="450">
        <f t="shared" ref="N41:N51" si="1">K41*L41</f>
        <v>0</v>
      </c>
    </row>
    <row r="42" spans="1:14" ht="21" hidden="1" customHeight="1">
      <c r="B42" s="102"/>
      <c r="C42" s="923"/>
      <c r="D42" s="923"/>
      <c r="E42" s="923"/>
      <c r="F42" s="923"/>
      <c r="G42" s="923"/>
      <c r="H42" s="923"/>
      <c r="I42" s="923"/>
      <c r="J42" s="237"/>
      <c r="K42" s="448"/>
      <c r="L42" s="929"/>
      <c r="M42" s="929"/>
      <c r="N42" s="450">
        <f t="shared" si="1"/>
        <v>0</v>
      </c>
    </row>
    <row r="43" spans="1:14" ht="21" hidden="1" customHeight="1">
      <c r="B43" s="102"/>
      <c r="C43" s="923"/>
      <c r="D43" s="923"/>
      <c r="E43" s="923"/>
      <c r="F43" s="923"/>
      <c r="G43" s="923"/>
      <c r="H43" s="923"/>
      <c r="I43" s="923"/>
      <c r="J43" s="237"/>
      <c r="K43" s="448"/>
      <c r="L43" s="929"/>
      <c r="M43" s="929"/>
      <c r="N43" s="450">
        <f t="shared" si="1"/>
        <v>0</v>
      </c>
    </row>
    <row r="44" spans="1:14" ht="21" hidden="1" customHeight="1">
      <c r="B44" s="102"/>
      <c r="C44" s="923"/>
      <c r="D44" s="923"/>
      <c r="E44" s="923"/>
      <c r="F44" s="923"/>
      <c r="G44" s="923"/>
      <c r="H44" s="923"/>
      <c r="I44" s="923"/>
      <c r="J44" s="237"/>
      <c r="K44" s="448"/>
      <c r="L44" s="929"/>
      <c r="M44" s="929"/>
      <c r="N44" s="450">
        <f t="shared" si="1"/>
        <v>0</v>
      </c>
    </row>
    <row r="45" spans="1:14" ht="21" hidden="1" customHeight="1">
      <c r="B45" s="102"/>
      <c r="C45" s="923"/>
      <c r="D45" s="923"/>
      <c r="E45" s="923"/>
      <c r="F45" s="923"/>
      <c r="G45" s="923"/>
      <c r="H45" s="923"/>
      <c r="I45" s="923"/>
      <c r="J45" s="237"/>
      <c r="K45" s="448"/>
      <c r="L45" s="929"/>
      <c r="M45" s="929"/>
      <c r="N45" s="450">
        <f t="shared" si="1"/>
        <v>0</v>
      </c>
    </row>
    <row r="46" spans="1:14" ht="21" hidden="1" customHeight="1">
      <c r="B46" s="102"/>
      <c r="C46" s="923"/>
      <c r="D46" s="923"/>
      <c r="E46" s="923"/>
      <c r="F46" s="923"/>
      <c r="G46" s="923"/>
      <c r="H46" s="923"/>
      <c r="I46" s="923"/>
      <c r="J46" s="237"/>
      <c r="K46" s="448"/>
      <c r="L46" s="929"/>
      <c r="M46" s="929"/>
      <c r="N46" s="450">
        <f t="shared" si="1"/>
        <v>0</v>
      </c>
    </row>
    <row r="47" spans="1:14" ht="21" hidden="1" customHeight="1">
      <c r="B47" s="102"/>
      <c r="C47" s="923"/>
      <c r="D47" s="923"/>
      <c r="E47" s="923"/>
      <c r="F47" s="923"/>
      <c r="G47" s="923"/>
      <c r="H47" s="923"/>
      <c r="I47" s="923"/>
      <c r="J47" s="237"/>
      <c r="K47" s="448"/>
      <c r="L47" s="929"/>
      <c r="M47" s="929"/>
      <c r="N47" s="450">
        <f t="shared" si="1"/>
        <v>0</v>
      </c>
    </row>
    <row r="48" spans="1:14" ht="21" hidden="1" customHeight="1">
      <c r="B48" s="102"/>
      <c r="C48" s="923"/>
      <c r="D48" s="923"/>
      <c r="E48" s="923"/>
      <c r="F48" s="923"/>
      <c r="G48" s="923"/>
      <c r="H48" s="923"/>
      <c r="I48" s="923"/>
      <c r="J48" s="237"/>
      <c r="K48" s="448"/>
      <c r="L48" s="929"/>
      <c r="M48" s="929"/>
      <c r="N48" s="450">
        <f t="shared" si="1"/>
        <v>0</v>
      </c>
    </row>
    <row r="49" spans="1:14" ht="21" hidden="1" customHeight="1">
      <c r="B49" s="102"/>
      <c r="C49" s="923"/>
      <c r="D49" s="923"/>
      <c r="E49" s="923"/>
      <c r="F49" s="923"/>
      <c r="G49" s="923"/>
      <c r="H49" s="923"/>
      <c r="I49" s="923"/>
      <c r="J49" s="237"/>
      <c r="K49" s="448"/>
      <c r="L49" s="929"/>
      <c r="M49" s="929"/>
      <c r="N49" s="450">
        <f t="shared" si="1"/>
        <v>0</v>
      </c>
    </row>
    <row r="50" spans="1:14" ht="21" hidden="1" customHeight="1">
      <c r="B50" s="102"/>
      <c r="C50" s="923"/>
      <c r="D50" s="923"/>
      <c r="E50" s="923"/>
      <c r="F50" s="923"/>
      <c r="G50" s="923"/>
      <c r="H50" s="923"/>
      <c r="I50" s="923"/>
      <c r="J50" s="237"/>
      <c r="K50" s="448"/>
      <c r="L50" s="929"/>
      <c r="M50" s="929"/>
      <c r="N50" s="450">
        <f t="shared" si="1"/>
        <v>0</v>
      </c>
    </row>
    <row r="51" spans="1:14" ht="21" hidden="1" customHeight="1">
      <c r="B51" s="103"/>
      <c r="C51" s="923"/>
      <c r="D51" s="923"/>
      <c r="E51" s="923"/>
      <c r="F51" s="923"/>
      <c r="G51" s="923"/>
      <c r="H51" s="923"/>
      <c r="I51" s="923"/>
      <c r="J51" s="237"/>
      <c r="K51" s="448"/>
      <c r="L51" s="929"/>
      <c r="M51" s="929"/>
      <c r="N51" s="450">
        <f t="shared" si="1"/>
        <v>0</v>
      </c>
    </row>
    <row r="52" spans="1:14" ht="21" customHeight="1" thickBot="1">
      <c r="B52" s="104"/>
      <c r="C52" s="930" t="s">
        <v>2319</v>
      </c>
      <c r="D52" s="930"/>
      <c r="E52" s="930"/>
      <c r="F52" s="930"/>
      <c r="G52" s="930"/>
      <c r="H52" s="930"/>
      <c r="I52" s="930"/>
      <c r="J52" s="105"/>
      <c r="K52" s="689"/>
      <c r="L52" s="1084">
        <v>0.05</v>
      </c>
      <c r="M52" s="1084"/>
      <c r="N52" s="451">
        <f>L52*N98</f>
        <v>119.22222222222223</v>
      </c>
    </row>
    <row r="53" spans="1:14" ht="15" thickBot="1">
      <c r="A53" s="11"/>
      <c r="B53" s="911" t="s">
        <v>2320</v>
      </c>
      <c r="C53" s="912"/>
      <c r="D53" s="912"/>
      <c r="E53" s="912"/>
      <c r="F53" s="912"/>
      <c r="G53" s="912"/>
      <c r="H53" s="912"/>
      <c r="I53" s="912"/>
      <c r="J53" s="912"/>
      <c r="K53" s="912"/>
      <c r="L53" s="912"/>
      <c r="M53" s="913"/>
      <c r="N53" s="114">
        <f>SUM(N38:N52)</f>
        <v>50688.528375160997</v>
      </c>
    </row>
    <row r="54" spans="1:14" ht="3" customHeight="1">
      <c r="A54" s="11"/>
      <c r="B54" s="115"/>
      <c r="C54" s="405"/>
      <c r="D54" s="405"/>
      <c r="E54" s="405"/>
      <c r="F54" s="405"/>
      <c r="G54" s="405"/>
      <c r="H54" s="405"/>
      <c r="I54" s="405"/>
      <c r="J54" s="405"/>
      <c r="K54" s="405"/>
      <c r="L54" s="405"/>
      <c r="M54" s="405"/>
      <c r="N54" s="86"/>
    </row>
    <row r="55" spans="1:14" ht="20.100000000000001" customHeight="1">
      <c r="A55" s="11"/>
      <c r="B55" s="917" t="s">
        <v>2321</v>
      </c>
      <c r="C55" s="918"/>
      <c r="D55" s="918"/>
      <c r="E55" s="918"/>
      <c r="F55" s="918"/>
      <c r="G55" s="918"/>
      <c r="H55" s="918"/>
      <c r="I55" s="918"/>
      <c r="J55" s="918"/>
      <c r="K55" s="918"/>
      <c r="L55" s="918"/>
      <c r="M55" s="918"/>
      <c r="N55" s="919"/>
    </row>
    <row r="56" spans="1:14" ht="6.75" customHeight="1" thickBot="1">
      <c r="A56" s="11"/>
      <c r="B56" s="118"/>
      <c r="C56" s="407"/>
      <c r="D56" s="407"/>
      <c r="E56" s="407"/>
      <c r="F56" s="407"/>
      <c r="G56" s="407"/>
      <c r="H56" s="407"/>
      <c r="I56" s="407"/>
      <c r="J56" s="407"/>
      <c r="K56" s="407"/>
      <c r="L56" s="407"/>
      <c r="M56" s="407"/>
      <c r="N56" s="120"/>
    </row>
    <row r="57" spans="1:14" ht="21" customHeight="1">
      <c r="A57" s="11"/>
      <c r="B57" s="528" t="s">
        <v>2277</v>
      </c>
      <c r="C57" s="902" t="s">
        <v>2311</v>
      </c>
      <c r="D57" s="902"/>
      <c r="E57" s="902"/>
      <c r="F57" s="902"/>
      <c r="G57" s="902"/>
      <c r="H57" s="902"/>
      <c r="I57" s="902"/>
      <c r="J57" s="529" t="s">
        <v>327</v>
      </c>
      <c r="K57" s="529" t="s">
        <v>2313</v>
      </c>
      <c r="L57" s="902" t="s">
        <v>2322</v>
      </c>
      <c r="M57" s="902"/>
      <c r="N57" s="530" t="s">
        <v>2318</v>
      </c>
    </row>
    <row r="58" spans="1:14">
      <c r="B58" s="98"/>
      <c r="C58" s="1057"/>
      <c r="D58" s="1057"/>
      <c r="E58" s="1057"/>
      <c r="F58" s="1057"/>
      <c r="G58" s="1057"/>
      <c r="H58" s="1057"/>
      <c r="I58" s="1057"/>
      <c r="J58" s="99"/>
      <c r="K58" s="342"/>
      <c r="L58" s="1082"/>
      <c r="M58" s="1083"/>
      <c r="N58" s="112">
        <f>K58*L58</f>
        <v>0</v>
      </c>
    </row>
    <row r="59" spans="1:14" hidden="1">
      <c r="B59" s="102"/>
      <c r="C59" s="923"/>
      <c r="D59" s="923"/>
      <c r="E59" s="923"/>
      <c r="F59" s="923"/>
      <c r="G59" s="923"/>
      <c r="H59" s="923"/>
      <c r="I59" s="923"/>
      <c r="J59" s="101"/>
      <c r="K59" s="335"/>
      <c r="L59" s="1080"/>
      <c r="M59" s="1081"/>
      <c r="N59" s="112">
        <f t="shared" ref="N59:N72" si="2">K59*L59</f>
        <v>0</v>
      </c>
    </row>
    <row r="60" spans="1:14" hidden="1">
      <c r="B60" s="102"/>
      <c r="C60" s="923"/>
      <c r="D60" s="923"/>
      <c r="E60" s="923"/>
      <c r="F60" s="923"/>
      <c r="G60" s="923"/>
      <c r="H60" s="923"/>
      <c r="I60" s="923"/>
      <c r="J60" s="101"/>
      <c r="K60" s="335"/>
      <c r="L60" s="1080"/>
      <c r="M60" s="1081"/>
      <c r="N60" s="112">
        <f t="shared" si="2"/>
        <v>0</v>
      </c>
    </row>
    <row r="61" spans="1:14" hidden="1">
      <c r="B61" s="102"/>
      <c r="C61" s="923"/>
      <c r="D61" s="923"/>
      <c r="E61" s="923"/>
      <c r="F61" s="923"/>
      <c r="G61" s="923"/>
      <c r="H61" s="923"/>
      <c r="I61" s="923"/>
      <c r="J61" s="101"/>
      <c r="K61" s="335"/>
      <c r="L61" s="1080"/>
      <c r="M61" s="1081"/>
      <c r="N61" s="112">
        <f t="shared" si="2"/>
        <v>0</v>
      </c>
    </row>
    <row r="62" spans="1:14" hidden="1">
      <c r="B62" s="102"/>
      <c r="C62" s="923"/>
      <c r="D62" s="923"/>
      <c r="E62" s="923"/>
      <c r="F62" s="923"/>
      <c r="G62" s="923"/>
      <c r="H62" s="923"/>
      <c r="I62" s="923"/>
      <c r="J62" s="101"/>
      <c r="K62" s="335"/>
      <c r="L62" s="1080"/>
      <c r="M62" s="1081"/>
      <c r="N62" s="112">
        <f t="shared" si="2"/>
        <v>0</v>
      </c>
    </row>
    <row r="63" spans="1:14" hidden="1">
      <c r="B63" s="102"/>
      <c r="C63" s="923"/>
      <c r="D63" s="923"/>
      <c r="E63" s="923"/>
      <c r="F63" s="923"/>
      <c r="G63" s="923"/>
      <c r="H63" s="923"/>
      <c r="I63" s="923"/>
      <c r="J63" s="101"/>
      <c r="K63" s="335"/>
      <c r="L63" s="1080"/>
      <c r="M63" s="1081"/>
      <c r="N63" s="112">
        <f t="shared" si="2"/>
        <v>0</v>
      </c>
    </row>
    <row r="64" spans="1:14" hidden="1">
      <c r="B64" s="102"/>
      <c r="C64" s="923"/>
      <c r="D64" s="923"/>
      <c r="E64" s="923"/>
      <c r="F64" s="923"/>
      <c r="G64" s="923"/>
      <c r="H64" s="923"/>
      <c r="I64" s="923"/>
      <c r="J64" s="101"/>
      <c r="K64" s="335"/>
      <c r="L64" s="1080"/>
      <c r="M64" s="1081"/>
      <c r="N64" s="112">
        <f t="shared" si="2"/>
        <v>0</v>
      </c>
    </row>
    <row r="65" spans="1:14" hidden="1">
      <c r="B65" s="102"/>
      <c r="C65" s="923"/>
      <c r="D65" s="923"/>
      <c r="E65" s="923"/>
      <c r="F65" s="923"/>
      <c r="G65" s="923"/>
      <c r="H65" s="923"/>
      <c r="I65" s="923"/>
      <c r="J65" s="101"/>
      <c r="K65" s="335"/>
      <c r="L65" s="1080"/>
      <c r="M65" s="1081"/>
      <c r="N65" s="112">
        <f t="shared" si="2"/>
        <v>0</v>
      </c>
    </row>
    <row r="66" spans="1:14" hidden="1">
      <c r="B66" s="102"/>
      <c r="C66" s="923"/>
      <c r="D66" s="923"/>
      <c r="E66" s="923"/>
      <c r="F66" s="923"/>
      <c r="G66" s="923"/>
      <c r="H66" s="923"/>
      <c r="I66" s="923"/>
      <c r="J66" s="101"/>
      <c r="K66" s="335"/>
      <c r="L66" s="1080"/>
      <c r="M66" s="1081"/>
      <c r="N66" s="112">
        <f t="shared" si="2"/>
        <v>0</v>
      </c>
    </row>
    <row r="67" spans="1:14" hidden="1">
      <c r="B67" s="102"/>
      <c r="C67" s="923"/>
      <c r="D67" s="923"/>
      <c r="E67" s="923"/>
      <c r="F67" s="923"/>
      <c r="G67" s="923"/>
      <c r="H67" s="923"/>
      <c r="I67" s="923"/>
      <c r="J67" s="101"/>
      <c r="K67" s="335"/>
      <c r="L67" s="1080"/>
      <c r="M67" s="1081"/>
      <c r="N67" s="112">
        <f t="shared" si="2"/>
        <v>0</v>
      </c>
    </row>
    <row r="68" spans="1:14" hidden="1">
      <c r="B68" s="102"/>
      <c r="C68" s="923"/>
      <c r="D68" s="923"/>
      <c r="E68" s="923"/>
      <c r="F68" s="923"/>
      <c r="G68" s="923"/>
      <c r="H68" s="923"/>
      <c r="I68" s="923"/>
      <c r="J68" s="101"/>
      <c r="K68" s="335"/>
      <c r="L68" s="1080"/>
      <c r="M68" s="1081"/>
      <c r="N68" s="112">
        <f t="shared" si="2"/>
        <v>0</v>
      </c>
    </row>
    <row r="69" spans="1:14" hidden="1">
      <c r="B69" s="102"/>
      <c r="C69" s="923"/>
      <c r="D69" s="923"/>
      <c r="E69" s="923"/>
      <c r="F69" s="923"/>
      <c r="G69" s="923"/>
      <c r="H69" s="923"/>
      <c r="I69" s="923"/>
      <c r="J69" s="101"/>
      <c r="K69" s="335"/>
      <c r="L69" s="1080"/>
      <c r="M69" s="1081"/>
      <c r="N69" s="112">
        <f t="shared" si="2"/>
        <v>0</v>
      </c>
    </row>
    <row r="70" spans="1:14" hidden="1">
      <c r="B70" s="102"/>
      <c r="C70" s="923"/>
      <c r="D70" s="923"/>
      <c r="E70" s="923"/>
      <c r="F70" s="923"/>
      <c r="G70" s="923"/>
      <c r="H70" s="923"/>
      <c r="I70" s="923"/>
      <c r="J70" s="101"/>
      <c r="K70" s="335"/>
      <c r="L70" s="924"/>
      <c r="M70" s="925"/>
      <c r="N70" s="112">
        <f t="shared" si="2"/>
        <v>0</v>
      </c>
    </row>
    <row r="71" spans="1:14" hidden="1">
      <c r="B71" s="102"/>
      <c r="C71" s="923"/>
      <c r="D71" s="923"/>
      <c r="E71" s="923"/>
      <c r="F71" s="923"/>
      <c r="G71" s="923"/>
      <c r="H71" s="923"/>
      <c r="I71" s="923"/>
      <c r="J71" s="101"/>
      <c r="K71" s="335"/>
      <c r="L71" s="924"/>
      <c r="M71" s="925"/>
      <c r="N71" s="112">
        <f t="shared" si="2"/>
        <v>0</v>
      </c>
    </row>
    <row r="72" spans="1:14" ht="15" thickBot="1">
      <c r="B72" s="124"/>
      <c r="C72" s="914"/>
      <c r="D72" s="914"/>
      <c r="E72" s="914"/>
      <c r="F72" s="914"/>
      <c r="G72" s="914"/>
      <c r="H72" s="914"/>
      <c r="I72" s="914"/>
      <c r="J72" s="105"/>
      <c r="K72" s="125"/>
      <c r="L72" s="915"/>
      <c r="M72" s="916"/>
      <c r="N72" s="311">
        <f t="shared" si="2"/>
        <v>0</v>
      </c>
    </row>
    <row r="73" spans="1:14" ht="15" thickBot="1">
      <c r="A73" s="11"/>
      <c r="B73" s="911" t="s">
        <v>2320</v>
      </c>
      <c r="C73" s="912"/>
      <c r="D73" s="912"/>
      <c r="E73" s="912"/>
      <c r="F73" s="912"/>
      <c r="G73" s="912"/>
      <c r="H73" s="912"/>
      <c r="I73" s="912"/>
      <c r="J73" s="912"/>
      <c r="K73" s="912"/>
      <c r="L73" s="912"/>
      <c r="M73" s="913"/>
      <c r="N73" s="180">
        <f>SUM(N58:N72)</f>
        <v>0</v>
      </c>
    </row>
    <row r="74" spans="1:14" ht="4.5" customHeight="1">
      <c r="A74" s="11"/>
      <c r="B74" s="84"/>
      <c r="C74" s="405"/>
      <c r="D74" s="405"/>
      <c r="E74" s="405"/>
      <c r="F74" s="405"/>
      <c r="G74" s="405"/>
      <c r="H74" s="405"/>
      <c r="I74" s="405"/>
      <c r="J74" s="405"/>
      <c r="K74" s="405"/>
      <c r="L74" s="405"/>
      <c r="M74" s="405"/>
      <c r="N74" s="86"/>
    </row>
    <row r="75" spans="1:14" s="21" customFormat="1" ht="19.350000000000001" customHeight="1">
      <c r="B75" s="917" t="s">
        <v>2323</v>
      </c>
      <c r="C75" s="918"/>
      <c r="D75" s="918"/>
      <c r="E75" s="918"/>
      <c r="F75" s="918"/>
      <c r="G75" s="918"/>
      <c r="H75" s="918"/>
      <c r="I75" s="918"/>
      <c r="J75" s="918"/>
      <c r="K75" s="918"/>
      <c r="L75" s="918"/>
      <c r="M75" s="918"/>
      <c r="N75" s="919"/>
    </row>
    <row r="76" spans="1:14" ht="6.75" customHeight="1" thickBot="1">
      <c r="A76" s="11"/>
      <c r="B76" s="354"/>
      <c r="C76" s="408"/>
      <c r="D76" s="408"/>
      <c r="E76" s="408"/>
      <c r="F76" s="408"/>
      <c r="G76" s="408"/>
      <c r="H76" s="408"/>
      <c r="I76" s="408"/>
      <c r="J76" s="408"/>
      <c r="K76" s="408"/>
      <c r="L76" s="408"/>
      <c r="M76" s="408"/>
      <c r="N76" s="356"/>
    </row>
    <row r="77" spans="1:14" ht="21" customHeight="1">
      <c r="A77" s="11"/>
      <c r="B77" s="528" t="s">
        <v>2277</v>
      </c>
      <c r="C77" s="902" t="s">
        <v>2311</v>
      </c>
      <c r="D77" s="902"/>
      <c r="E77" s="902"/>
      <c r="F77" s="902"/>
      <c r="G77" s="902"/>
      <c r="H77" s="902"/>
      <c r="I77" s="529" t="s">
        <v>327</v>
      </c>
      <c r="J77" s="529" t="s">
        <v>2324</v>
      </c>
      <c r="K77" s="529" t="s">
        <v>2325</v>
      </c>
      <c r="L77" s="529" t="s">
        <v>2326</v>
      </c>
      <c r="M77" s="529" t="s">
        <v>2327</v>
      </c>
      <c r="N77" s="530" t="s">
        <v>2318</v>
      </c>
    </row>
    <row r="78" spans="1:14">
      <c r="B78" s="130" t="s">
        <v>2021</v>
      </c>
      <c r="C78" s="920" t="s">
        <v>2022</v>
      </c>
      <c r="D78" s="921"/>
      <c r="E78" s="921"/>
      <c r="F78" s="921"/>
      <c r="G78" s="921"/>
      <c r="H78" s="922"/>
      <c r="I78" s="131" t="s">
        <v>1978</v>
      </c>
      <c r="J78" s="132">
        <v>1.3</v>
      </c>
      <c r="K78" s="132">
        <v>10</v>
      </c>
      <c r="L78" s="132">
        <f>J78*K78</f>
        <v>13</v>
      </c>
      <c r="M78" s="133">
        <v>894.24621486574779</v>
      </c>
      <c r="N78" s="151">
        <f>L78*M78</f>
        <v>11625.20079325472</v>
      </c>
    </row>
    <row r="79" spans="1:14" ht="15" thickBot="1">
      <c r="B79" s="134"/>
      <c r="C79" s="905"/>
      <c r="D79" s="906"/>
      <c r="E79" s="906"/>
      <c r="F79" s="906"/>
      <c r="G79" s="906"/>
      <c r="H79" s="907"/>
      <c r="I79" s="135"/>
      <c r="J79" s="136"/>
      <c r="K79" s="136"/>
      <c r="L79" s="136"/>
      <c r="M79" s="137"/>
      <c r="N79" s="151">
        <f>L79*M79</f>
        <v>0</v>
      </c>
    </row>
    <row r="80" spans="1:14" hidden="1">
      <c r="B80" s="134"/>
      <c r="C80" s="905"/>
      <c r="D80" s="906"/>
      <c r="E80" s="906"/>
      <c r="F80" s="906"/>
      <c r="G80" s="906"/>
      <c r="H80" s="907"/>
      <c r="I80" s="135"/>
      <c r="J80" s="136"/>
      <c r="K80" s="136"/>
      <c r="L80" s="136"/>
      <c r="M80" s="137"/>
      <c r="N80" s="151">
        <f>L80*M80</f>
        <v>0</v>
      </c>
    </row>
    <row r="81" spans="1:14" hidden="1">
      <c r="B81" s="134"/>
      <c r="C81" s="905"/>
      <c r="D81" s="906"/>
      <c r="E81" s="906"/>
      <c r="F81" s="906"/>
      <c r="G81" s="906"/>
      <c r="H81" s="907"/>
      <c r="I81" s="135"/>
      <c r="J81" s="136"/>
      <c r="K81" s="136"/>
      <c r="L81" s="136"/>
      <c r="M81" s="137"/>
      <c r="N81" s="151">
        <f>L81*M81</f>
        <v>0</v>
      </c>
    </row>
    <row r="82" spans="1:14" ht="15.75" hidden="1" customHeight="1" thickBot="1">
      <c r="B82" s="104"/>
      <c r="C82" s="908"/>
      <c r="D82" s="909"/>
      <c r="E82" s="909"/>
      <c r="F82" s="909"/>
      <c r="G82" s="909"/>
      <c r="H82" s="910"/>
      <c r="I82" s="139"/>
      <c r="J82" s="331"/>
      <c r="K82" s="331"/>
      <c r="L82" s="331"/>
      <c r="M82" s="140"/>
      <c r="N82" s="313">
        <f>L82*M82</f>
        <v>0</v>
      </c>
    </row>
    <row r="83" spans="1:14" ht="15" thickBot="1">
      <c r="A83" s="11"/>
      <c r="B83" s="911" t="s">
        <v>2320</v>
      </c>
      <c r="C83" s="912"/>
      <c r="D83" s="912"/>
      <c r="E83" s="912"/>
      <c r="F83" s="912"/>
      <c r="G83" s="912"/>
      <c r="H83" s="912"/>
      <c r="I83" s="912"/>
      <c r="J83" s="912"/>
      <c r="K83" s="912"/>
      <c r="L83" s="912"/>
      <c r="M83" s="913"/>
      <c r="N83" s="180">
        <f>SUM(N78:N82)</f>
        <v>11625.20079325472</v>
      </c>
    </row>
    <row r="84" spans="1:14" ht="3.75" customHeight="1">
      <c r="A84" s="11"/>
      <c r="B84" s="84"/>
      <c r="C84" s="405"/>
      <c r="D84" s="405"/>
      <c r="E84" s="405"/>
      <c r="F84" s="405"/>
      <c r="G84" s="405"/>
      <c r="H84" s="405"/>
      <c r="I84" s="405"/>
      <c r="J84" s="405"/>
      <c r="K84" s="405"/>
      <c r="L84" s="405"/>
      <c r="M84" s="405"/>
      <c r="N84" s="86"/>
    </row>
    <row r="85" spans="1:14" ht="20.100000000000001" customHeight="1">
      <c r="A85" s="11"/>
      <c r="B85" s="873" t="s">
        <v>2328</v>
      </c>
      <c r="C85" s="874"/>
      <c r="D85" s="874"/>
      <c r="E85" s="874"/>
      <c r="F85" s="874"/>
      <c r="G85" s="874"/>
      <c r="H85" s="874"/>
      <c r="I85" s="874"/>
      <c r="J85" s="874"/>
      <c r="K85" s="874"/>
      <c r="L85" s="874"/>
      <c r="M85" s="874"/>
      <c r="N85" s="875"/>
    </row>
    <row r="86" spans="1:14" ht="5.25" customHeight="1" thickBot="1">
      <c r="A86" s="11"/>
      <c r="B86" s="154"/>
      <c r="C86" s="409"/>
      <c r="D86" s="409"/>
      <c r="E86" s="409"/>
      <c r="F86" s="409"/>
      <c r="G86" s="409"/>
      <c r="H86" s="409"/>
      <c r="I86" s="409"/>
      <c r="J86" s="409"/>
      <c r="K86" s="409"/>
      <c r="L86" s="409"/>
      <c r="M86" s="409"/>
      <c r="N86" s="156"/>
    </row>
    <row r="87" spans="1:14" ht="21" customHeight="1">
      <c r="A87" s="11"/>
      <c r="B87" s="528" t="s">
        <v>2277</v>
      </c>
      <c r="C87" s="902" t="s">
        <v>2311</v>
      </c>
      <c r="D87" s="902"/>
      <c r="E87" s="902"/>
      <c r="F87" s="902"/>
      <c r="G87" s="902"/>
      <c r="H87" s="902"/>
      <c r="I87" s="529" t="s">
        <v>2329</v>
      </c>
      <c r="J87" s="529" t="s">
        <v>2330</v>
      </c>
      <c r="K87" s="529" t="s">
        <v>2331</v>
      </c>
      <c r="L87" s="902" t="s">
        <v>2317</v>
      </c>
      <c r="M87" s="902"/>
      <c r="N87" s="530" t="s">
        <v>2318</v>
      </c>
    </row>
    <row r="88" spans="1:14">
      <c r="B88" s="149" t="s">
        <v>2075</v>
      </c>
      <c r="C88" s="1061" t="s">
        <v>2076</v>
      </c>
      <c r="D88" s="1062"/>
      <c r="E88" s="1062"/>
      <c r="F88" s="1062"/>
      <c r="G88" s="1062"/>
      <c r="H88" s="1062"/>
      <c r="I88" s="133">
        <f>K88/J88*100</f>
        <v>154666.66666666666</v>
      </c>
      <c r="J88" s="160">
        <v>185</v>
      </c>
      <c r="K88" s="690">
        <v>286133.33333333331</v>
      </c>
      <c r="L88" s="1078">
        <v>120</v>
      </c>
      <c r="M88" s="1079"/>
      <c r="N88" s="175">
        <f>K88/L88</f>
        <v>2384.4444444444443</v>
      </c>
    </row>
    <row r="89" spans="1:14">
      <c r="B89" s="138"/>
      <c r="C89" s="886"/>
      <c r="D89" s="887"/>
      <c r="E89" s="887"/>
      <c r="F89" s="887"/>
      <c r="G89" s="887"/>
      <c r="H89" s="888"/>
      <c r="I89" s="137"/>
      <c r="J89" s="162"/>
      <c r="K89" s="691"/>
      <c r="L89" s="889"/>
      <c r="M89" s="890"/>
      <c r="N89" s="175"/>
    </row>
    <row r="90" spans="1:14" hidden="1">
      <c r="B90" s="138"/>
      <c r="C90" s="886"/>
      <c r="D90" s="887"/>
      <c r="E90" s="887"/>
      <c r="F90" s="887"/>
      <c r="G90" s="887"/>
      <c r="H90" s="888"/>
      <c r="I90" s="137"/>
      <c r="J90" s="162"/>
      <c r="K90" s="691"/>
      <c r="L90" s="889"/>
      <c r="M90" s="890"/>
      <c r="N90" s="176"/>
    </row>
    <row r="91" spans="1:14" hidden="1">
      <c r="B91" s="138"/>
      <c r="C91" s="886"/>
      <c r="D91" s="887"/>
      <c r="E91" s="887"/>
      <c r="F91" s="887"/>
      <c r="G91" s="887"/>
      <c r="H91" s="888"/>
      <c r="I91" s="137"/>
      <c r="J91" s="162"/>
      <c r="K91" s="691"/>
      <c r="L91" s="889"/>
      <c r="M91" s="890"/>
      <c r="N91" s="176"/>
    </row>
    <row r="92" spans="1:14" hidden="1">
      <c r="B92" s="138"/>
      <c r="C92" s="886"/>
      <c r="D92" s="887"/>
      <c r="E92" s="887"/>
      <c r="F92" s="887"/>
      <c r="G92" s="887"/>
      <c r="H92" s="888"/>
      <c r="I92" s="137"/>
      <c r="J92" s="162"/>
      <c r="K92" s="691"/>
      <c r="L92" s="889"/>
      <c r="M92" s="890"/>
      <c r="N92" s="176"/>
    </row>
    <row r="93" spans="1:14" hidden="1">
      <c r="B93" s="138"/>
      <c r="C93" s="886"/>
      <c r="D93" s="887"/>
      <c r="E93" s="887"/>
      <c r="F93" s="887"/>
      <c r="G93" s="887"/>
      <c r="H93" s="888"/>
      <c r="I93" s="137"/>
      <c r="J93" s="162"/>
      <c r="K93" s="691"/>
      <c r="L93" s="889"/>
      <c r="M93" s="890"/>
      <c r="N93" s="176"/>
    </row>
    <row r="94" spans="1:14" hidden="1">
      <c r="B94" s="138"/>
      <c r="C94" s="886"/>
      <c r="D94" s="887"/>
      <c r="E94" s="887"/>
      <c r="F94" s="887"/>
      <c r="G94" s="887"/>
      <c r="H94" s="888"/>
      <c r="I94" s="137"/>
      <c r="J94" s="162"/>
      <c r="K94" s="163"/>
      <c r="L94" s="889"/>
      <c r="M94" s="890"/>
      <c r="N94" s="176"/>
    </row>
    <row r="95" spans="1:14" hidden="1">
      <c r="B95" s="138"/>
      <c r="C95" s="886"/>
      <c r="D95" s="887"/>
      <c r="E95" s="887"/>
      <c r="F95" s="887"/>
      <c r="G95" s="887"/>
      <c r="H95" s="888"/>
      <c r="I95" s="137"/>
      <c r="J95" s="162"/>
      <c r="K95" s="163"/>
      <c r="L95" s="889"/>
      <c r="M95" s="890"/>
      <c r="N95" s="176"/>
    </row>
    <row r="96" spans="1:14" hidden="1">
      <c r="B96" s="138"/>
      <c r="C96" s="886"/>
      <c r="D96" s="887"/>
      <c r="E96" s="887"/>
      <c r="F96" s="887"/>
      <c r="G96" s="887"/>
      <c r="H96" s="888"/>
      <c r="I96" s="137"/>
      <c r="J96" s="162"/>
      <c r="K96" s="163"/>
      <c r="L96" s="889"/>
      <c r="M96" s="890"/>
      <c r="N96" s="176"/>
    </row>
    <row r="97" spans="1:14" ht="15.75" customHeight="1" thickBot="1">
      <c r="B97" s="164"/>
      <c r="C97" s="891"/>
      <c r="D97" s="892"/>
      <c r="E97" s="892"/>
      <c r="F97" s="892"/>
      <c r="G97" s="892"/>
      <c r="H97" s="893"/>
      <c r="I97" s="165"/>
      <c r="J97" s="166"/>
      <c r="K97" s="165"/>
      <c r="L97" s="894"/>
      <c r="M97" s="895"/>
      <c r="N97" s="178"/>
    </row>
    <row r="98" spans="1:14" ht="15" thickBot="1">
      <c r="A98" s="11"/>
      <c r="B98" s="896" t="s">
        <v>2320</v>
      </c>
      <c r="C98" s="897"/>
      <c r="D98" s="897"/>
      <c r="E98" s="897"/>
      <c r="F98" s="897"/>
      <c r="G98" s="897"/>
      <c r="H98" s="897"/>
      <c r="I98" s="897"/>
      <c r="J98" s="897"/>
      <c r="K98" s="897"/>
      <c r="L98" s="897"/>
      <c r="M98" s="898"/>
      <c r="N98" s="179">
        <f>SUM(N88:N97)</f>
        <v>2384.4444444444443</v>
      </c>
    </row>
    <row r="99" spans="1:14" ht="5.0999999999999996" customHeight="1" thickBot="1">
      <c r="A99" s="11"/>
      <c r="B99" s="84"/>
      <c r="C99" s="405"/>
      <c r="D99" s="405"/>
      <c r="E99" s="405"/>
      <c r="F99" s="405"/>
      <c r="G99" s="405"/>
      <c r="H99" s="405"/>
      <c r="I99" s="405"/>
      <c r="J99" s="405"/>
      <c r="K99" s="405"/>
      <c r="L99" s="405"/>
      <c r="M99" s="405"/>
      <c r="N99" s="86"/>
    </row>
    <row r="100" spans="1:14" ht="15" thickBot="1">
      <c r="A100" s="11"/>
      <c r="B100" s="899" t="s">
        <v>2332</v>
      </c>
      <c r="C100" s="900"/>
      <c r="D100" s="900"/>
      <c r="E100" s="900"/>
      <c r="F100" s="900"/>
      <c r="G100" s="900"/>
      <c r="H100" s="900"/>
      <c r="I100" s="900"/>
      <c r="J100" s="900"/>
      <c r="K100" s="900"/>
      <c r="L100" s="900"/>
      <c r="M100" s="901"/>
      <c r="N100" s="179">
        <f>N53+N73+N83+N98</f>
        <v>64698.173612860162</v>
      </c>
    </row>
    <row r="101" spans="1:14" ht="5.0999999999999996" customHeight="1">
      <c r="A101" s="11"/>
      <c r="B101" s="84"/>
      <c r="C101" s="405"/>
      <c r="D101" s="405"/>
      <c r="E101" s="405"/>
      <c r="F101" s="405"/>
      <c r="G101" s="405"/>
      <c r="H101" s="405"/>
      <c r="I101" s="405"/>
      <c r="J101" s="405"/>
      <c r="K101" s="405"/>
      <c r="L101" s="405"/>
      <c r="M101" s="405"/>
      <c r="N101" s="86"/>
    </row>
    <row r="102" spans="1:14" ht="22.5" customHeight="1">
      <c r="A102" s="11"/>
      <c r="B102" s="873" t="s">
        <v>2333</v>
      </c>
      <c r="C102" s="874"/>
      <c r="D102" s="874"/>
      <c r="E102" s="874"/>
      <c r="F102" s="874"/>
      <c r="G102" s="874"/>
      <c r="H102" s="874"/>
      <c r="I102" s="874"/>
      <c r="J102" s="874"/>
      <c r="K102" s="874"/>
      <c r="L102" s="874"/>
      <c r="M102" s="874"/>
      <c r="N102" s="875"/>
    </row>
    <row r="103" spans="1:14" ht="6.75" customHeight="1" thickBot="1">
      <c r="A103" s="11"/>
      <c r="B103" s="287"/>
      <c r="C103" s="410"/>
      <c r="D103" s="410"/>
      <c r="E103" s="410"/>
      <c r="F103" s="410"/>
      <c r="G103" s="410"/>
      <c r="H103" s="410"/>
      <c r="I103" s="410"/>
      <c r="J103" s="410"/>
      <c r="K103" s="410"/>
      <c r="L103" s="410"/>
      <c r="M103" s="410"/>
      <c r="N103" s="288"/>
    </row>
    <row r="104" spans="1:14" ht="17.25" customHeight="1">
      <c r="A104" s="11"/>
      <c r="B104" s="876" t="s">
        <v>2311</v>
      </c>
      <c r="C104" s="877"/>
      <c r="D104" s="877"/>
      <c r="E104" s="877"/>
      <c r="F104" s="877"/>
      <c r="G104" s="877"/>
      <c r="H104" s="877"/>
      <c r="I104" s="531"/>
      <c r="J104" s="532"/>
      <c r="K104" s="529" t="s">
        <v>2334</v>
      </c>
      <c r="L104" s="878" t="s">
        <v>2335</v>
      </c>
      <c r="M104" s="879"/>
      <c r="N104" s="880"/>
    </row>
    <row r="105" spans="1:14" ht="15">
      <c r="B105" s="1070" t="s">
        <v>2336</v>
      </c>
      <c r="C105" s="1071"/>
      <c r="D105" s="1071"/>
      <c r="E105" s="1071"/>
      <c r="F105" s="1071"/>
      <c r="G105" s="1071"/>
      <c r="H105" s="1071"/>
      <c r="I105" s="692"/>
      <c r="J105" s="693"/>
      <c r="K105" s="533">
        <v>0.2</v>
      </c>
      <c r="L105" s="1072">
        <f>K105*N100</f>
        <v>12939.634722572033</v>
      </c>
      <c r="M105" s="1073"/>
      <c r="N105" s="1074"/>
    </row>
    <row r="106" spans="1:14" ht="15">
      <c r="B106" s="535" t="s">
        <v>2337</v>
      </c>
      <c r="C106" s="536"/>
      <c r="D106" s="536"/>
      <c r="E106" s="536"/>
      <c r="F106" s="536"/>
      <c r="G106" s="536"/>
      <c r="H106" s="536"/>
      <c r="I106" s="692"/>
      <c r="J106" s="693"/>
      <c r="K106" s="533">
        <v>0.05</v>
      </c>
      <c r="L106" s="1072">
        <f>K106*N100</f>
        <v>3234.9086806430082</v>
      </c>
      <c r="M106" s="1073"/>
      <c r="N106" s="1074"/>
    </row>
    <row r="107" spans="1:14" ht="15.75" thickBot="1">
      <c r="B107" s="537" t="s">
        <v>2338</v>
      </c>
      <c r="C107" s="538"/>
      <c r="D107" s="538"/>
      <c r="E107" s="538"/>
      <c r="F107" s="538"/>
      <c r="G107" s="538"/>
      <c r="H107" s="538"/>
      <c r="I107" s="694"/>
      <c r="J107" s="695"/>
      <c r="K107" s="534">
        <v>0.05</v>
      </c>
      <c r="L107" s="1075">
        <f>K107*N100</f>
        <v>3234.9086806430082</v>
      </c>
      <c r="M107" s="1076"/>
      <c r="N107" s="1077"/>
    </row>
    <row r="108" spans="1:14" s="21" customFormat="1" ht="24.75" customHeight="1" thickBot="1">
      <c r="B108" s="861" t="s">
        <v>2320</v>
      </c>
      <c r="C108" s="862"/>
      <c r="D108" s="862"/>
      <c r="E108" s="862"/>
      <c r="F108" s="862"/>
      <c r="G108" s="862"/>
      <c r="H108" s="862"/>
      <c r="I108" s="862"/>
      <c r="J108" s="862"/>
      <c r="K108" s="862"/>
      <c r="L108" s="862"/>
      <c r="M108" s="863"/>
      <c r="N108" s="180">
        <f>L105+L106+L107</f>
        <v>19409.45208385805</v>
      </c>
    </row>
    <row r="109" spans="1:14" ht="6.75" customHeight="1" thickBot="1">
      <c r="A109" s="11"/>
      <c r="B109" s="84"/>
      <c r="C109" s="405"/>
      <c r="D109" s="405"/>
      <c r="E109" s="405"/>
      <c r="F109" s="405"/>
      <c r="G109" s="405"/>
      <c r="H109" s="405"/>
      <c r="I109" s="405"/>
      <c r="J109" s="405"/>
      <c r="K109" s="405"/>
      <c r="L109" s="405"/>
      <c r="M109" s="405"/>
      <c r="N109" s="86"/>
    </row>
    <row r="110" spans="1:14" ht="22.5" customHeight="1" thickBot="1">
      <c r="A110" s="11"/>
      <c r="B110" s="864" t="s">
        <v>2339</v>
      </c>
      <c r="C110" s="865"/>
      <c r="D110" s="865"/>
      <c r="E110" s="865"/>
      <c r="F110" s="865"/>
      <c r="G110" s="865"/>
      <c r="H110" s="865"/>
      <c r="I110" s="865"/>
      <c r="J110" s="865"/>
      <c r="K110" s="865"/>
      <c r="L110" s="865"/>
      <c r="M110" s="866"/>
      <c r="N110" s="184">
        <f>N100+N108</f>
        <v>84107.625696718213</v>
      </c>
    </row>
    <row r="111" spans="1:14" ht="7.5" customHeight="1">
      <c r="B111" s="64"/>
      <c r="C111" s="65"/>
      <c r="D111" s="65"/>
      <c r="E111" s="65"/>
      <c r="F111" s="65"/>
      <c r="G111" s="65"/>
      <c r="H111" s="65"/>
      <c r="I111" s="65"/>
      <c r="J111" s="65"/>
      <c r="K111" s="65"/>
      <c r="L111" s="65"/>
      <c r="M111" s="65"/>
      <c r="N111" s="66"/>
    </row>
    <row r="112" spans="1:14" ht="7.5" customHeight="1">
      <c r="B112" s="186"/>
      <c r="C112" s="404"/>
      <c r="D112" s="404"/>
      <c r="E112" s="404"/>
      <c r="F112" s="404"/>
      <c r="G112" s="404"/>
      <c r="H112" s="404"/>
      <c r="I112" s="404"/>
      <c r="J112" s="404"/>
      <c r="K112" s="404"/>
      <c r="L112" s="404"/>
      <c r="M112" s="404"/>
      <c r="N112" s="187"/>
    </row>
    <row r="113" spans="1:14" ht="10.5" customHeight="1">
      <c r="B113" s="186"/>
      <c r="C113" s="404"/>
      <c r="D113" s="404"/>
      <c r="E113" s="404"/>
      <c r="F113" s="404"/>
      <c r="G113" s="404"/>
      <c r="H113" s="404"/>
      <c r="I113" s="404"/>
      <c r="J113" s="404"/>
      <c r="K113" s="404"/>
      <c r="L113" s="404"/>
      <c r="M113" s="404"/>
      <c r="N113" s="187"/>
    </row>
    <row r="114" spans="1:14" ht="12" customHeight="1">
      <c r="B114" s="186"/>
      <c r="C114" s="404"/>
      <c r="D114" s="404"/>
      <c r="E114" s="404"/>
      <c r="F114" s="404"/>
      <c r="G114" s="404"/>
      <c r="H114" s="404"/>
      <c r="I114" s="404"/>
      <c r="J114" s="404"/>
      <c r="K114" s="404"/>
      <c r="L114" s="404"/>
      <c r="M114" s="404"/>
      <c r="N114" s="187"/>
    </row>
    <row r="115" spans="1:14">
      <c r="B115" s="186"/>
      <c r="C115" s="404"/>
      <c r="D115" s="404"/>
      <c r="E115" s="2" t="s">
        <v>2340</v>
      </c>
      <c r="F115" s="2"/>
      <c r="G115" s="2"/>
      <c r="H115" s="2"/>
      <c r="I115" s="2"/>
      <c r="J115" s="2"/>
      <c r="K115" s="404"/>
      <c r="L115" s="404"/>
      <c r="M115" s="404"/>
      <c r="N115" s="187"/>
    </row>
    <row r="116" spans="1:14">
      <c r="B116" s="186"/>
      <c r="C116" s="404"/>
      <c r="D116" s="404"/>
      <c r="E116" s="404" t="s">
        <v>2341</v>
      </c>
      <c r="F116" s="404"/>
      <c r="G116" s="404"/>
      <c r="H116" s="404"/>
      <c r="I116" s="404"/>
      <c r="J116" s="404"/>
      <c r="K116" s="404"/>
      <c r="L116" s="404"/>
      <c r="M116" s="404"/>
      <c r="N116" s="187"/>
    </row>
    <row r="117" spans="1:14">
      <c r="B117" s="186"/>
      <c r="C117" s="404"/>
      <c r="D117" s="404"/>
      <c r="E117" s="404" t="s">
        <v>2342</v>
      </c>
      <c r="F117" s="404"/>
      <c r="G117" s="404"/>
      <c r="H117" s="404"/>
      <c r="I117" s="404"/>
      <c r="J117" s="404"/>
      <c r="K117" s="404"/>
      <c r="L117" s="404"/>
      <c r="M117" s="404"/>
      <c r="N117" s="187"/>
    </row>
    <row r="118" spans="1:14">
      <c r="B118" s="186"/>
      <c r="C118" s="404"/>
      <c r="D118" s="404"/>
      <c r="E118" s="404" t="s">
        <v>2343</v>
      </c>
      <c r="F118" s="404"/>
      <c r="G118" s="404"/>
      <c r="H118" s="404"/>
      <c r="I118" s="404"/>
      <c r="J118" s="404"/>
      <c r="K118" s="404"/>
      <c r="L118" s="404"/>
      <c r="M118" s="404"/>
      <c r="N118" s="187"/>
    </row>
    <row r="119" spans="1:14" ht="10.5" customHeight="1" thickBot="1">
      <c r="B119" s="186"/>
      <c r="C119" s="404"/>
      <c r="D119" s="404"/>
      <c r="E119" s="404"/>
      <c r="F119" s="404" t="s">
        <v>2344</v>
      </c>
      <c r="G119" s="404"/>
      <c r="H119" s="404"/>
      <c r="I119" s="404"/>
      <c r="J119" s="404"/>
      <c r="K119" s="404"/>
      <c r="L119" s="404"/>
      <c r="M119" s="404"/>
      <c r="N119" s="187"/>
    </row>
    <row r="120" spans="1:14">
      <c r="B120" s="188" t="s">
        <v>2345</v>
      </c>
      <c r="C120" s="189"/>
      <c r="D120" s="189"/>
      <c r="E120" s="189"/>
      <c r="F120" s="189"/>
      <c r="G120" s="189"/>
      <c r="H120" s="189"/>
      <c r="I120" s="189"/>
      <c r="J120" s="189"/>
      <c r="K120" s="189"/>
      <c r="L120" s="189"/>
      <c r="M120" s="189"/>
      <c r="N120" s="190"/>
    </row>
    <row r="121" spans="1:14">
      <c r="B121" s="208"/>
      <c r="C121" s="209"/>
      <c r="D121" s="209"/>
      <c r="E121" s="209"/>
      <c r="F121" s="209"/>
      <c r="G121" s="209"/>
      <c r="H121" s="209"/>
      <c r="I121" s="209"/>
      <c r="J121" s="209"/>
      <c r="K121" s="209"/>
      <c r="L121" s="209"/>
      <c r="M121" s="209"/>
      <c r="N121" s="210"/>
    </row>
    <row r="122" spans="1:14">
      <c r="B122" s="208"/>
      <c r="C122" s="209"/>
      <c r="D122" s="209"/>
      <c r="E122" s="209"/>
      <c r="F122" s="209"/>
      <c r="G122" s="209"/>
      <c r="H122" s="209"/>
      <c r="I122" s="209"/>
      <c r="J122" s="209"/>
      <c r="K122" s="209"/>
      <c r="L122" s="209"/>
      <c r="M122" s="209"/>
      <c r="N122" s="210"/>
    </row>
    <row r="123" spans="1:14" ht="15" thickBot="1">
      <c r="B123" s="211"/>
      <c r="C123" s="212"/>
      <c r="D123" s="212"/>
      <c r="E123" s="212"/>
      <c r="F123" s="212"/>
      <c r="G123" s="212"/>
      <c r="H123" s="212"/>
      <c r="I123" s="212"/>
      <c r="J123" s="212"/>
      <c r="K123" s="212"/>
      <c r="L123" s="212"/>
      <c r="M123" s="212"/>
      <c r="N123" s="213"/>
    </row>
    <row r="124" spans="1:14" ht="7.5" customHeight="1">
      <c r="A124" s="11"/>
      <c r="B124" s="259"/>
      <c r="C124" s="411"/>
      <c r="D124" s="411"/>
      <c r="E124" s="411"/>
      <c r="F124" s="411"/>
      <c r="G124" s="411"/>
      <c r="H124" s="411"/>
      <c r="I124" s="411"/>
      <c r="J124" s="411"/>
      <c r="K124" s="411"/>
      <c r="L124" s="411"/>
      <c r="M124" s="411"/>
      <c r="N124" s="260"/>
    </row>
    <row r="125" spans="1:14" ht="18" customHeight="1">
      <c r="A125" s="11"/>
      <c r="B125" s="214" t="s">
        <v>2346</v>
      </c>
      <c r="C125" s="412"/>
      <c r="D125" s="412"/>
      <c r="E125" s="412"/>
      <c r="F125" s="412"/>
      <c r="G125" s="412"/>
      <c r="H125" s="412"/>
      <c r="I125" s="412"/>
      <c r="J125" s="412"/>
      <c r="K125" s="412"/>
      <c r="L125" s="412"/>
      <c r="M125" s="412"/>
      <c r="N125" s="216"/>
    </row>
    <row r="126" spans="1:14">
      <c r="A126" s="11"/>
      <c r="B126" s="867" t="s">
        <v>2347</v>
      </c>
      <c r="C126" s="1068"/>
      <c r="D126" s="1068"/>
      <c r="E126" s="1068"/>
      <c r="F126" s="1068"/>
      <c r="G126" s="1068"/>
      <c r="H126" s="1068"/>
      <c r="I126" s="1068"/>
      <c r="J126" s="1068"/>
      <c r="K126" s="1068"/>
      <c r="L126" s="1068"/>
      <c r="M126" s="1068"/>
      <c r="N126" s="869"/>
    </row>
    <row r="127" spans="1:14">
      <c r="A127" s="11"/>
      <c r="B127" s="867"/>
      <c r="C127" s="1068"/>
      <c r="D127" s="1068"/>
      <c r="E127" s="1068"/>
      <c r="F127" s="1068"/>
      <c r="G127" s="1068"/>
      <c r="H127" s="1068"/>
      <c r="I127" s="1068"/>
      <c r="J127" s="1068"/>
      <c r="K127" s="1068"/>
      <c r="L127" s="1068"/>
      <c r="M127" s="1068"/>
      <c r="N127" s="869"/>
    </row>
    <row r="128" spans="1:14" ht="21" customHeight="1">
      <c r="A128" s="11"/>
      <c r="B128" s="867" t="s">
        <v>2348</v>
      </c>
      <c r="C128" s="1068"/>
      <c r="D128" s="1068"/>
      <c r="E128" s="1068"/>
      <c r="F128" s="1068"/>
      <c r="G128" s="1068"/>
      <c r="H128" s="1068"/>
      <c r="I128" s="1068"/>
      <c r="J128" s="1068"/>
      <c r="K128" s="1068"/>
      <c r="L128" s="1068"/>
      <c r="M128" s="1068"/>
      <c r="N128" s="869"/>
    </row>
    <row r="129" spans="1:14" ht="9.75" customHeight="1">
      <c r="A129" s="11"/>
      <c r="B129" s="867"/>
      <c r="C129" s="1068"/>
      <c r="D129" s="1068"/>
      <c r="E129" s="1068"/>
      <c r="F129" s="1068"/>
      <c r="G129" s="1068"/>
      <c r="H129" s="1068"/>
      <c r="I129" s="1068"/>
      <c r="J129" s="1068"/>
      <c r="K129" s="1068"/>
      <c r="L129" s="1068"/>
      <c r="M129" s="1068"/>
      <c r="N129" s="869"/>
    </row>
    <row r="130" spans="1:14" ht="5.25" customHeight="1">
      <c r="A130" s="11"/>
      <c r="B130" s="264"/>
      <c r="C130" s="413"/>
      <c r="D130" s="413"/>
      <c r="E130" s="413"/>
      <c r="F130" s="413"/>
      <c r="G130" s="413"/>
      <c r="H130" s="413"/>
      <c r="I130" s="413"/>
      <c r="J130" s="413"/>
      <c r="K130" s="413"/>
      <c r="L130" s="413"/>
      <c r="M130" s="413"/>
      <c r="N130" s="266"/>
    </row>
    <row r="131" spans="1:14" ht="5.25" customHeight="1">
      <c r="B131" s="300"/>
      <c r="C131" s="414"/>
      <c r="D131" s="414"/>
      <c r="E131" s="414"/>
      <c r="F131" s="414"/>
      <c r="G131" s="414"/>
      <c r="H131" s="414"/>
      <c r="I131" s="414"/>
      <c r="J131" s="414"/>
      <c r="K131" s="414"/>
      <c r="L131" s="414"/>
      <c r="M131" s="414"/>
      <c r="N131" s="302"/>
    </row>
    <row r="132" spans="1:14" ht="9.75" customHeight="1">
      <c r="B132" s="300"/>
      <c r="C132" s="414"/>
      <c r="D132" s="414"/>
      <c r="E132" s="414"/>
      <c r="F132" s="414"/>
      <c r="G132" s="414"/>
      <c r="H132" s="414"/>
      <c r="I132" s="414"/>
      <c r="J132" s="414"/>
      <c r="K132" s="414"/>
      <c r="L132" s="414"/>
      <c r="M132" s="414"/>
      <c r="N132" s="302"/>
    </row>
    <row r="133" spans="1:14">
      <c r="B133" s="1"/>
      <c r="C133" s="415"/>
      <c r="D133" s="415"/>
      <c r="E133" s="415"/>
      <c r="F133" s="415"/>
      <c r="G133" s="415"/>
      <c r="H133" s="415"/>
      <c r="I133" s="415"/>
      <c r="J133" s="415"/>
      <c r="K133" s="415"/>
      <c r="L133" s="415"/>
      <c r="M133" s="415"/>
      <c r="N133" s="5"/>
    </row>
    <row r="134" spans="1:14">
      <c r="B134" s="186"/>
      <c r="C134" s="404"/>
      <c r="D134" s="404"/>
      <c r="E134" s="404" t="s">
        <v>2340</v>
      </c>
      <c r="F134" s="2"/>
      <c r="G134" s="2"/>
      <c r="H134" s="404"/>
      <c r="I134" s="404"/>
      <c r="J134" s="404"/>
      <c r="K134" s="404"/>
      <c r="L134" s="404"/>
      <c r="M134" s="404"/>
      <c r="N134" s="187"/>
    </row>
    <row r="135" spans="1:14">
      <c r="B135" s="186"/>
      <c r="C135" s="404"/>
      <c r="D135" s="404"/>
      <c r="E135" s="220" t="s">
        <v>2341</v>
      </c>
      <c r="F135" s="404"/>
      <c r="G135" s="404"/>
      <c r="H135" s="220"/>
      <c r="I135" s="220"/>
      <c r="J135" s="220"/>
      <c r="K135" s="404"/>
      <c r="L135" s="404"/>
      <c r="M135" s="404"/>
      <c r="N135" s="187"/>
    </row>
    <row r="136" spans="1:14">
      <c r="B136" s="186"/>
      <c r="C136" s="404"/>
      <c r="D136" s="404"/>
      <c r="E136" s="416" t="s">
        <v>2349</v>
      </c>
      <c r="F136" s="404"/>
      <c r="G136" s="404"/>
      <c r="H136" s="416"/>
      <c r="I136" s="416"/>
      <c r="J136" s="416"/>
      <c r="K136" s="404"/>
      <c r="L136" s="404"/>
      <c r="M136" s="404"/>
      <c r="N136" s="187"/>
    </row>
    <row r="137" spans="1:14">
      <c r="B137" s="222"/>
      <c r="C137" s="415"/>
      <c r="D137" s="415"/>
      <c r="E137" s="404" t="s">
        <v>2343</v>
      </c>
      <c r="F137" s="404"/>
      <c r="G137" s="404"/>
      <c r="H137" s="404"/>
      <c r="I137" s="404"/>
      <c r="J137" s="404"/>
      <c r="K137" s="415"/>
      <c r="L137" s="415"/>
      <c r="M137" s="415"/>
      <c r="N137" s="5"/>
    </row>
    <row r="138" spans="1:14" ht="12.75" customHeight="1">
      <c r="B138" s="222"/>
      <c r="C138" s="415"/>
      <c r="D138" s="415"/>
      <c r="E138" s="415"/>
      <c r="F138" s="404"/>
      <c r="G138" s="404"/>
      <c r="H138" s="404"/>
      <c r="I138" s="404"/>
      <c r="J138" s="404"/>
      <c r="K138" s="415"/>
      <c r="L138" s="415"/>
      <c r="M138" s="415"/>
      <c r="N138" s="5"/>
    </row>
    <row r="139" spans="1:14" ht="24.75" customHeight="1">
      <c r="A139" s="11"/>
      <c r="B139" s="870" t="s">
        <v>2350</v>
      </c>
      <c r="C139" s="1069"/>
      <c r="D139" s="1069"/>
      <c r="E139" s="1069"/>
      <c r="F139" s="1069"/>
      <c r="G139" s="1069"/>
      <c r="H139" s="1069"/>
      <c r="I139" s="1069"/>
      <c r="J139" s="1069"/>
      <c r="K139" s="1069"/>
      <c r="L139" s="1069"/>
      <c r="M139" s="1069"/>
      <c r="N139" s="872"/>
    </row>
    <row r="140" spans="1:14" ht="7.5" customHeight="1" thickBot="1">
      <c r="B140" s="226"/>
      <c r="C140" s="227"/>
      <c r="D140" s="227"/>
      <c r="E140" s="228"/>
      <c r="F140" s="228"/>
      <c r="G140" s="228"/>
      <c r="H140" s="228"/>
      <c r="I140" s="228"/>
      <c r="J140" s="228"/>
      <c r="K140" s="228"/>
      <c r="L140" s="228"/>
      <c r="M140" s="228"/>
      <c r="N140" s="417"/>
    </row>
  </sheetData>
  <sheetProtection algorithmName="SHA-512" hashValue="GOXkfEO2asW+l5PbJdc6EWcjeCvVox+9epOTZGtJsI1RjBB0fJ38J6iBAglnsrovu7XnkBsZq4VTNKa6nUa70w==" saltValue="Jfsh8lXCF5MsnYQTpkIiZg==" spinCount="100000" sheet="1" formatCells="0" formatColumns="0" formatRows="0" insertColumns="0" insertRows="0" insertHyperlinks="0" deleteColumns="0" deleteRows="0" sort="0" autoFilter="0" pivotTables="0"/>
  <mergeCells count="144">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C58:I58"/>
    <mergeCell ref="L58:M58"/>
    <mergeCell ref="C59:I59"/>
    <mergeCell ref="L59:M59"/>
    <mergeCell ref="C60:I60"/>
    <mergeCell ref="L60:M60"/>
    <mergeCell ref="C52:I52"/>
    <mergeCell ref="L52:M52"/>
    <mergeCell ref="B53:M53"/>
    <mergeCell ref="B55:N55"/>
    <mergeCell ref="C57:I57"/>
    <mergeCell ref="L57:M57"/>
    <mergeCell ref="C64:I64"/>
    <mergeCell ref="L64:M64"/>
    <mergeCell ref="C65:I65"/>
    <mergeCell ref="L65:M65"/>
    <mergeCell ref="C66:I66"/>
    <mergeCell ref="L66:M66"/>
    <mergeCell ref="C61:I61"/>
    <mergeCell ref="L61:M61"/>
    <mergeCell ref="C62:I62"/>
    <mergeCell ref="L62:M62"/>
    <mergeCell ref="C63:I63"/>
    <mergeCell ref="L63:M63"/>
    <mergeCell ref="C70:I70"/>
    <mergeCell ref="L70:M70"/>
    <mergeCell ref="C71:I71"/>
    <mergeCell ref="L71:M71"/>
    <mergeCell ref="C72:I72"/>
    <mergeCell ref="L72:M72"/>
    <mergeCell ref="C67:I67"/>
    <mergeCell ref="L67:M67"/>
    <mergeCell ref="C68:I68"/>
    <mergeCell ref="L68:M68"/>
    <mergeCell ref="C69:I69"/>
    <mergeCell ref="L69:M69"/>
    <mergeCell ref="C81:H81"/>
    <mergeCell ref="C82:H82"/>
    <mergeCell ref="B83:M83"/>
    <mergeCell ref="B85:N85"/>
    <mergeCell ref="C87:H87"/>
    <mergeCell ref="L87:M87"/>
    <mergeCell ref="B73:M73"/>
    <mergeCell ref="B75:N75"/>
    <mergeCell ref="C77:H77"/>
    <mergeCell ref="C78:H78"/>
    <mergeCell ref="C79:H79"/>
    <mergeCell ref="C80:H80"/>
    <mergeCell ref="C91:H91"/>
    <mergeCell ref="L91:M91"/>
    <mergeCell ref="C92:H92"/>
    <mergeCell ref="L92:M92"/>
    <mergeCell ref="C93:H93"/>
    <mergeCell ref="L93:M93"/>
    <mergeCell ref="C88:H88"/>
    <mergeCell ref="L88:M88"/>
    <mergeCell ref="C89:H89"/>
    <mergeCell ref="L89:M89"/>
    <mergeCell ref="C90:H90"/>
    <mergeCell ref="L90:M9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B126:N127"/>
    <mergeCell ref="B128:N129"/>
    <mergeCell ref="B139:N139"/>
    <mergeCell ref="B105:H105"/>
    <mergeCell ref="L105:N105"/>
    <mergeCell ref="L106:N106"/>
    <mergeCell ref="L107:N107"/>
    <mergeCell ref="B108:M108"/>
    <mergeCell ref="B110:M110"/>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1-000000000000}">
  <sheetPr codeName="Hoja263">
    <tabColor theme="1"/>
    <pageSetUpPr fitToPage="1"/>
  </sheetPr>
  <dimension ref="A1:O142"/>
  <sheetViews>
    <sheetView topLeftCell="A39" workbookViewId="0">
      <selection activeCell="B126" sqref="B126:N127"/>
    </sheetView>
  </sheetViews>
  <sheetFormatPr baseColWidth="10" defaultColWidth="0" defaultRowHeight="14.25"/>
  <cols>
    <col min="1" max="1" width="3" style="256" customWidth="1"/>
    <col min="2" max="2" width="14.42578125" style="256" customWidth="1"/>
    <col min="3" max="3" width="11.5703125" style="256" customWidth="1"/>
    <col min="4" max="4" width="17" style="256" customWidth="1"/>
    <col min="5" max="5" width="12.5703125" style="256" customWidth="1"/>
    <col min="6" max="6" width="8" style="256" customWidth="1"/>
    <col min="7" max="7" width="8.5703125" style="256" customWidth="1"/>
    <col min="8" max="8" width="9.42578125" style="256" customWidth="1"/>
    <col min="9" max="9" width="14.5703125" style="256" customWidth="1"/>
    <col min="10" max="10" width="23.42578125" style="256" customWidth="1"/>
    <col min="11" max="11" width="18" style="256" customWidth="1"/>
    <col min="12" max="12" width="11.42578125" style="256" customWidth="1"/>
    <col min="13" max="13" width="12.5703125" style="256" customWidth="1"/>
    <col min="14" max="14" width="21.5703125" style="256" customWidth="1"/>
    <col min="15" max="15" width="4.42578125" style="19" customWidth="1"/>
    <col min="16" max="16384" width="9.42578125" style="19" hidden="1"/>
  </cols>
  <sheetData>
    <row r="1" spans="1:14" ht="14.1" customHeight="1">
      <c r="A1" s="18"/>
      <c r="B1" s="1137"/>
      <c r="C1" s="1102"/>
      <c r="D1" s="1102"/>
      <c r="E1" s="1102"/>
      <c r="F1" s="1102"/>
      <c r="G1" s="1102"/>
      <c r="H1" s="1102"/>
      <c r="I1" s="1102"/>
      <c r="J1" s="1103"/>
      <c r="K1" s="1104" t="s">
        <v>2277</v>
      </c>
      <c r="L1" s="1112" t="s">
        <v>2278</v>
      </c>
      <c r="M1" s="1113"/>
      <c r="N1" s="1140"/>
    </row>
    <row r="2" spans="1:14" ht="14.25" customHeight="1">
      <c r="A2" s="18"/>
      <c r="B2" s="1138"/>
      <c r="C2" s="1106" t="s">
        <v>2279</v>
      </c>
      <c r="D2" s="1106"/>
      <c r="E2" s="1106"/>
      <c r="F2" s="1106"/>
      <c r="G2" s="1106"/>
      <c r="H2" s="1106"/>
      <c r="I2" s="1106"/>
      <c r="J2" s="1107"/>
      <c r="K2" s="1105"/>
      <c r="L2" s="1114"/>
      <c r="M2" s="1115"/>
      <c r="N2" s="1141"/>
    </row>
    <row r="3" spans="1:14" ht="17.850000000000001" customHeight="1">
      <c r="A3" s="18"/>
      <c r="B3" s="1138"/>
      <c r="C3" s="1125" t="s">
        <v>2280</v>
      </c>
      <c r="D3" s="1125"/>
      <c r="E3" s="1125"/>
      <c r="F3" s="1125"/>
      <c r="G3" s="1125"/>
      <c r="H3" s="1125"/>
      <c r="I3" s="1125"/>
      <c r="J3" s="1126"/>
      <c r="K3" s="1127" t="s">
        <v>2281</v>
      </c>
      <c r="L3" s="1116">
        <v>2021</v>
      </c>
      <c r="M3" s="1117"/>
      <c r="N3" s="1141"/>
    </row>
    <row r="4" spans="1:14" ht="2.25" customHeight="1">
      <c r="A4" s="18"/>
      <c r="B4" s="1138"/>
      <c r="C4" s="1125"/>
      <c r="D4" s="1125"/>
      <c r="E4" s="1125"/>
      <c r="F4" s="1125"/>
      <c r="G4" s="1125"/>
      <c r="H4" s="1125"/>
      <c r="I4" s="1125"/>
      <c r="J4" s="1126"/>
      <c r="K4" s="1129"/>
      <c r="L4" s="1114"/>
      <c r="M4" s="1115"/>
      <c r="N4" s="1141"/>
    </row>
    <row r="5" spans="1:14" ht="14.25" customHeight="1">
      <c r="A5" s="18"/>
      <c r="B5" s="1138"/>
      <c r="C5" s="1125" t="s">
        <v>2282</v>
      </c>
      <c r="D5" s="1125"/>
      <c r="E5" s="1125"/>
      <c r="F5" s="1125"/>
      <c r="G5" s="1125"/>
      <c r="H5" s="1125"/>
      <c r="I5" s="1125"/>
      <c r="J5" s="1126"/>
      <c r="K5" s="1127" t="s">
        <v>2283</v>
      </c>
      <c r="L5" s="1108"/>
      <c r="M5" s="1108"/>
      <c r="N5" s="1141"/>
    </row>
    <row r="6" spans="1:14" ht="3.75" customHeight="1" thickBot="1">
      <c r="A6" s="18"/>
      <c r="B6" s="1139"/>
      <c r="C6" s="1130"/>
      <c r="D6" s="1130"/>
      <c r="E6" s="1130"/>
      <c r="F6" s="1130"/>
      <c r="G6" s="1130"/>
      <c r="H6" s="1130"/>
      <c r="I6" s="1130"/>
      <c r="J6" s="1131"/>
      <c r="K6" s="1128"/>
      <c r="L6" s="1109"/>
      <c r="M6" s="1109"/>
      <c r="N6" s="1142"/>
    </row>
    <row r="7" spans="1:14" ht="3.75" customHeight="1" thickBot="1">
      <c r="A7" s="18"/>
      <c r="B7" s="250"/>
      <c r="C7" s="251"/>
      <c r="D7" s="251"/>
      <c r="E7" s="251"/>
      <c r="F7" s="251"/>
      <c r="G7" s="251"/>
      <c r="H7" s="251"/>
      <c r="I7" s="251"/>
      <c r="J7" s="251"/>
      <c r="K7" s="251"/>
      <c r="L7" s="252"/>
      <c r="M7" s="252"/>
      <c r="N7" s="253"/>
    </row>
    <row r="8" spans="1:14" ht="14.25" customHeight="1">
      <c r="A8" s="255"/>
      <c r="B8" s="44"/>
      <c r="C8" s="340"/>
      <c r="D8" s="340"/>
      <c r="E8" s="340"/>
      <c r="F8" s="1132"/>
      <c r="G8" s="1132"/>
      <c r="H8" s="1132"/>
      <c r="I8" s="1132"/>
      <c r="J8" s="340"/>
      <c r="K8" s="45" t="s">
        <v>2284</v>
      </c>
      <c r="L8" s="46"/>
      <c r="M8" s="46"/>
      <c r="N8" s="47"/>
    </row>
    <row r="9" spans="1:14" ht="12" customHeight="1">
      <c r="A9" s="255"/>
      <c r="B9" s="48"/>
      <c r="C9" s="338"/>
      <c r="D9" s="338"/>
      <c r="E9" s="338"/>
      <c r="F9" s="1133"/>
      <c r="G9" s="1133"/>
      <c r="H9" s="1133"/>
      <c r="I9" s="1133"/>
      <c r="J9" s="338"/>
      <c r="K9" s="49"/>
      <c r="L9" s="50" t="s">
        <v>2285</v>
      </c>
      <c r="M9" s="50" t="s">
        <v>2286</v>
      </c>
      <c r="N9" s="51" t="s">
        <v>2287</v>
      </c>
    </row>
    <row r="10" spans="1:14" ht="21.75" customHeight="1">
      <c r="A10" s="255"/>
      <c r="B10" s="1086" t="s">
        <v>2288</v>
      </c>
      <c r="C10" s="1087"/>
      <c r="D10" s="1087"/>
      <c r="E10" s="377" t="s">
        <v>2289</v>
      </c>
      <c r="F10" s="1091" t="s">
        <v>2290</v>
      </c>
      <c r="G10" s="1091"/>
      <c r="H10" s="1168" t="e">
        <f>+#REF!</f>
        <v>#REF!</v>
      </c>
      <c r="I10" s="1168"/>
      <c r="J10" s="338"/>
      <c r="K10" s="324"/>
      <c r="L10" s="50"/>
      <c r="M10" s="50"/>
      <c r="N10" s="51"/>
    </row>
    <row r="11" spans="1:14" ht="5.85" customHeight="1">
      <c r="A11" s="255"/>
      <c r="B11" s="336"/>
      <c r="C11" s="337"/>
      <c r="D11" s="337"/>
      <c r="E11" s="323"/>
      <c r="F11" s="338"/>
      <c r="G11" s="338"/>
      <c r="H11" s="325"/>
      <c r="I11" s="338"/>
      <c r="J11" s="338"/>
      <c r="K11" s="324"/>
      <c r="L11" s="50"/>
      <c r="M11" s="50"/>
      <c r="N11" s="51"/>
    </row>
    <row r="12" spans="1:14" ht="19.350000000000001" customHeight="1">
      <c r="A12" s="255"/>
      <c r="B12" s="1088" t="s">
        <v>2292</v>
      </c>
      <c r="C12" s="1089"/>
      <c r="D12" s="1089"/>
      <c r="E12" s="1089"/>
      <c r="F12" s="338"/>
      <c r="G12" s="338"/>
      <c r="H12" s="338"/>
      <c r="I12" s="338"/>
      <c r="J12" s="338"/>
      <c r="K12" s="49"/>
      <c r="L12" s="50"/>
      <c r="M12" s="50"/>
      <c r="N12" s="51"/>
    </row>
    <row r="13" spans="1:14" ht="23.1" customHeight="1">
      <c r="A13" s="255"/>
      <c r="B13" s="1086" t="s">
        <v>2293</v>
      </c>
      <c r="C13" s="1087"/>
      <c r="D13" s="1087"/>
      <c r="E13" s="52" t="s">
        <v>2294</v>
      </c>
      <c r="F13" s="52"/>
      <c r="G13" s="53"/>
      <c r="H13" s="1090" t="s">
        <v>2295</v>
      </c>
      <c r="I13" s="1090"/>
      <c r="J13" s="55" t="s">
        <v>2294</v>
      </c>
      <c r="K13" s="1090" t="s">
        <v>2296</v>
      </c>
      <c r="L13" s="1090"/>
      <c r="M13" s="55" t="s">
        <v>2294</v>
      </c>
      <c r="N13" s="56"/>
    </row>
    <row r="14" spans="1:14" ht="18" customHeight="1">
      <c r="A14" s="255"/>
      <c r="B14" s="57" t="s">
        <v>2297</v>
      </c>
      <c r="C14" s="58"/>
      <c r="D14" s="1122"/>
      <c r="E14" s="1122"/>
      <c r="F14" s="341"/>
      <c r="G14" s="341"/>
      <c r="H14" s="58"/>
      <c r="I14" s="54"/>
      <c r="J14" s="59" t="s">
        <v>2298</v>
      </c>
      <c r="K14" s="60"/>
      <c r="L14" s="341"/>
      <c r="M14" s="341"/>
      <c r="N14" s="61"/>
    </row>
    <row r="15" spans="1:14" ht="14.25" customHeight="1" thickBot="1">
      <c r="A15" s="255"/>
      <c r="B15" s="62"/>
      <c r="C15" s="63"/>
      <c r="D15" s="339"/>
      <c r="E15" s="339"/>
      <c r="F15" s="339"/>
      <c r="G15" s="339"/>
      <c r="H15" s="63"/>
      <c r="I15" s="339"/>
      <c r="J15" s="63"/>
      <c r="K15" s="339"/>
      <c r="L15" s="1123"/>
      <c r="M15" s="1123"/>
      <c r="N15" s="1124"/>
    </row>
    <row r="16" spans="1:14" ht="8.85" customHeight="1">
      <c r="A16" s="255"/>
      <c r="B16" s="74"/>
      <c r="C16" s="75"/>
      <c r="D16" s="75"/>
      <c r="E16" s="75"/>
      <c r="F16" s="75"/>
      <c r="G16" s="75"/>
      <c r="H16" s="75"/>
      <c r="I16" s="75"/>
      <c r="J16" s="75"/>
      <c r="K16" s="75"/>
      <c r="L16" s="75"/>
      <c r="M16" s="75"/>
      <c r="N16" s="76"/>
    </row>
    <row r="17" spans="1:14" s="22" customFormat="1" ht="18" customHeight="1">
      <c r="A17" s="258"/>
      <c r="B17" s="217" t="s">
        <v>2299</v>
      </c>
      <c r="C17" s="25"/>
      <c r="D17" s="241" t="s">
        <v>2300</v>
      </c>
      <c r="E17" s="27"/>
      <c r="F17" s="28"/>
      <c r="G17" s="28"/>
      <c r="H17" s="28"/>
      <c r="I17" s="28"/>
      <c r="J17" s="28"/>
      <c r="K17" s="28"/>
      <c r="L17" s="28"/>
      <c r="M17" s="28"/>
      <c r="N17" s="77"/>
    </row>
    <row r="18" spans="1:14" s="22" customFormat="1" ht="24" customHeight="1">
      <c r="A18" s="258"/>
      <c r="B18" s="316" t="s">
        <v>2301</v>
      </c>
      <c r="C18" s="78"/>
      <c r="D18" s="24"/>
      <c r="E18" s="24"/>
      <c r="F18" s="24"/>
      <c r="G18" s="24"/>
      <c r="H18" s="24"/>
      <c r="I18" s="24"/>
      <c r="J18" s="24"/>
      <c r="K18" s="24"/>
      <c r="L18" s="24"/>
      <c r="M18" s="24"/>
      <c r="N18" s="77"/>
    </row>
    <row r="19" spans="1:14" s="22" customFormat="1" ht="20.25" customHeight="1">
      <c r="A19" s="258"/>
      <c r="B19" s="317"/>
      <c r="C19" s="78"/>
      <c r="D19" s="40"/>
      <c r="E19" s="24"/>
      <c r="F19" s="24"/>
      <c r="G19" s="24"/>
      <c r="H19" s="24"/>
      <c r="I19" s="24"/>
      <c r="J19" s="24"/>
      <c r="K19" s="24"/>
      <c r="L19" s="24"/>
      <c r="M19" s="24"/>
      <c r="N19" s="77"/>
    </row>
    <row r="20" spans="1:14" s="22" customFormat="1" ht="11.25" customHeight="1">
      <c r="A20" s="258"/>
      <c r="B20" s="317"/>
      <c r="C20" s="78"/>
      <c r="D20" s="42"/>
      <c r="E20" s="42"/>
      <c r="F20" s="42"/>
      <c r="G20" s="42"/>
      <c r="H20" s="42"/>
      <c r="I20" s="42"/>
      <c r="J20" s="42"/>
      <c r="K20" s="42"/>
      <c r="L20" s="42"/>
      <c r="M20" s="42"/>
      <c r="N20" s="41"/>
    </row>
    <row r="21" spans="1:14" s="22" customFormat="1">
      <c r="A21" s="258"/>
      <c r="B21" s="317" t="s">
        <v>2302</v>
      </c>
      <c r="C21" s="79"/>
      <c r="D21" s="24"/>
      <c r="E21" s="24"/>
      <c r="F21" s="24"/>
      <c r="G21" s="24"/>
      <c r="H21" s="24"/>
      <c r="I21" s="27"/>
      <c r="J21" s="26" t="s">
        <v>2303</v>
      </c>
      <c r="K21" s="24"/>
      <c r="L21" s="24"/>
      <c r="M21" s="24"/>
      <c r="N21" s="41"/>
    </row>
    <row r="22" spans="1:14" s="22" customFormat="1">
      <c r="A22" s="258"/>
      <c r="B22" s="317"/>
      <c r="C22" s="78"/>
      <c r="D22" s="42"/>
      <c r="E22" s="42"/>
      <c r="F22" s="42"/>
      <c r="G22" s="42"/>
      <c r="H22" s="42"/>
      <c r="I22" s="42"/>
      <c r="J22" s="42"/>
      <c r="K22" s="42"/>
      <c r="L22" s="42"/>
      <c r="M22" s="42"/>
      <c r="N22" s="41"/>
    </row>
    <row r="23" spans="1:14" s="22" customFormat="1">
      <c r="A23" s="258"/>
      <c r="B23" s="317" t="s">
        <v>2304</v>
      </c>
      <c r="C23" s="79"/>
      <c r="D23" s="24"/>
      <c r="E23" s="24"/>
      <c r="F23" s="24"/>
      <c r="G23" s="24"/>
      <c r="H23" s="24"/>
      <c r="I23" s="24"/>
      <c r="J23" s="24"/>
      <c r="K23" s="24"/>
      <c r="L23" s="24"/>
      <c r="M23" s="24"/>
      <c r="N23" s="80"/>
    </row>
    <row r="24" spans="1:14" s="22" customFormat="1">
      <c r="A24" s="258"/>
      <c r="B24" s="317"/>
      <c r="C24" s="78"/>
      <c r="D24" s="42"/>
      <c r="E24" s="42"/>
      <c r="F24" s="42"/>
      <c r="G24" s="42"/>
      <c r="H24" s="42"/>
      <c r="I24" s="42"/>
      <c r="J24" s="42"/>
      <c r="K24" s="42"/>
      <c r="L24" s="42"/>
      <c r="M24" s="42"/>
      <c r="N24" s="41"/>
    </row>
    <row r="25" spans="1:14" s="22" customFormat="1">
      <c r="A25" s="258"/>
      <c r="B25" s="317" t="s">
        <v>2305</v>
      </c>
      <c r="C25" s="79"/>
      <c r="D25" s="24"/>
      <c r="E25" s="24"/>
      <c r="F25" s="24"/>
      <c r="G25" s="24"/>
      <c r="H25" s="24"/>
      <c r="I25" s="24"/>
      <c r="J25" s="24"/>
      <c r="K25" s="319" t="s">
        <v>2299</v>
      </c>
      <c r="L25" s="81"/>
      <c r="M25" s="82" t="s">
        <v>2300</v>
      </c>
      <c r="N25" s="243" t="s">
        <v>2306</v>
      </c>
    </row>
    <row r="26" spans="1:14" s="22" customFormat="1" ht="12" customHeight="1">
      <c r="A26" s="258"/>
      <c r="B26" s="317"/>
      <c r="C26" s="78"/>
      <c r="D26" s="42"/>
      <c r="E26" s="42"/>
      <c r="F26" s="42"/>
      <c r="G26" s="42"/>
      <c r="H26" s="42"/>
      <c r="I26" s="42"/>
      <c r="J26" s="42"/>
      <c r="K26" s="42"/>
      <c r="L26" s="42"/>
      <c r="M26" s="42"/>
      <c r="N26" s="41"/>
    </row>
    <row r="27" spans="1:14" s="22" customFormat="1">
      <c r="A27" s="258"/>
      <c r="B27" s="317" t="s">
        <v>2307</v>
      </c>
      <c r="C27" s="78"/>
      <c r="D27" s="42"/>
      <c r="E27" s="42"/>
      <c r="F27" s="42"/>
      <c r="G27" s="42"/>
      <c r="H27" s="27"/>
      <c r="I27" s="329" t="s">
        <v>2308</v>
      </c>
      <c r="J27" s="329" t="s">
        <v>2308</v>
      </c>
      <c r="K27" s="28"/>
      <c r="L27" s="42"/>
      <c r="M27" s="42"/>
      <c r="N27" s="41"/>
    </row>
    <row r="28" spans="1:14" s="22" customFormat="1">
      <c r="A28" s="258"/>
      <c r="B28" s="317"/>
      <c r="C28" s="78"/>
      <c r="D28" s="42"/>
      <c r="E28" s="42"/>
      <c r="F28" s="28" t="s">
        <v>2309</v>
      </c>
      <c r="G28" s="245"/>
      <c r="H28" s="83" t="s">
        <v>2285</v>
      </c>
      <c r="I28" s="83" t="s">
        <v>2286</v>
      </c>
      <c r="J28" s="327" t="s">
        <v>2287</v>
      </c>
      <c r="K28" s="28"/>
      <c r="L28" s="42"/>
      <c r="M28" s="42"/>
      <c r="N28" s="41"/>
    </row>
    <row r="29" spans="1:14" ht="4.5" customHeight="1" thickBot="1">
      <c r="A29" s="255"/>
      <c r="B29" s="197"/>
      <c r="C29" s="8"/>
      <c r="D29" s="8"/>
      <c r="E29" s="8"/>
      <c r="F29" s="8"/>
      <c r="G29" s="8"/>
      <c r="H29" s="8"/>
      <c r="I29" s="8"/>
      <c r="J29" s="8"/>
      <c r="K29" s="8"/>
      <c r="L29" s="8"/>
      <c r="M29" s="8"/>
      <c r="N29" s="198"/>
    </row>
    <row r="30" spans="1:14" s="22" customFormat="1" ht="25.5" customHeight="1" thickBot="1">
      <c r="A30" s="20"/>
      <c r="B30" s="1134" t="s">
        <v>2310</v>
      </c>
      <c r="C30" s="1135"/>
      <c r="D30" s="1135"/>
      <c r="E30" s="1135"/>
      <c r="F30" s="1135"/>
      <c r="G30" s="1135"/>
      <c r="H30" s="1135"/>
      <c r="I30" s="1135"/>
      <c r="J30" s="1135"/>
      <c r="K30" s="1135"/>
      <c r="L30" s="1135"/>
      <c r="M30" s="1135"/>
      <c r="N30" s="1136"/>
    </row>
    <row r="31" spans="1:14" ht="5.25" customHeight="1" thickBot="1">
      <c r="A31" s="18"/>
      <c r="B31" s="87"/>
      <c r="C31" s="89"/>
      <c r="D31" s="89"/>
      <c r="E31" s="89"/>
      <c r="F31" s="89"/>
      <c r="G31" s="89"/>
      <c r="H31" s="89"/>
      <c r="I31" s="89"/>
      <c r="J31" s="89"/>
      <c r="K31" s="89"/>
      <c r="L31" s="89"/>
      <c r="M31" s="89"/>
      <c r="N31" s="88"/>
    </row>
    <row r="32" spans="1:14" ht="25.5" customHeight="1">
      <c r="A32" s="18"/>
      <c r="B32" s="365" t="s">
        <v>326</v>
      </c>
      <c r="C32" s="1093"/>
      <c r="D32" s="1093"/>
      <c r="E32" s="1093"/>
      <c r="F32" s="1093"/>
      <c r="G32" s="1093"/>
      <c r="H32" s="1093"/>
      <c r="I32" s="1093"/>
      <c r="J32" s="1120" t="s">
        <v>2312</v>
      </c>
      <c r="K32" s="1120"/>
      <c r="L32" s="1110" t="s">
        <v>327</v>
      </c>
      <c r="M32" s="1110"/>
      <c r="N32" s="367" t="s">
        <v>2313</v>
      </c>
    </row>
    <row r="33" spans="1:14" ht="33" customHeight="1">
      <c r="A33" s="255"/>
      <c r="B33" s="90" t="s">
        <v>610</v>
      </c>
      <c r="C33" s="1118" t="s">
        <v>2355</v>
      </c>
      <c r="D33" s="1119"/>
      <c r="E33" s="1119"/>
      <c r="F33" s="1119"/>
      <c r="G33" s="1119"/>
      <c r="H33" s="1119"/>
      <c r="I33" s="1119"/>
      <c r="J33" s="1121"/>
      <c r="K33" s="1121"/>
      <c r="L33" s="1111" t="s">
        <v>822</v>
      </c>
      <c r="M33" s="1111"/>
      <c r="N33" s="91"/>
    </row>
    <row r="34" spans="1:14" ht="4.5" customHeight="1">
      <c r="A34" s="18"/>
      <c r="B34" s="267"/>
      <c r="C34" s="268"/>
      <c r="D34" s="268"/>
      <c r="E34" s="268"/>
      <c r="F34" s="268"/>
      <c r="G34" s="268"/>
      <c r="H34" s="268"/>
      <c r="I34" s="268"/>
      <c r="J34" s="268"/>
      <c r="K34" s="268"/>
      <c r="L34" s="268"/>
      <c r="M34" s="268"/>
      <c r="N34" s="269"/>
    </row>
    <row r="35" spans="1:14" ht="20.100000000000001" customHeight="1">
      <c r="A35" s="18"/>
      <c r="B35" s="1094" t="s">
        <v>2314</v>
      </c>
      <c r="C35" s="1095"/>
      <c r="D35" s="1095"/>
      <c r="E35" s="1095"/>
      <c r="F35" s="1095"/>
      <c r="G35" s="1095"/>
      <c r="H35" s="1095"/>
      <c r="I35" s="1095"/>
      <c r="J35" s="1095"/>
      <c r="K35" s="1095"/>
      <c r="L35" s="1095"/>
      <c r="M35" s="1095"/>
      <c r="N35" s="1096"/>
    </row>
    <row r="36" spans="1:14" ht="5.25" customHeight="1" thickBot="1">
      <c r="A36" s="18"/>
      <c r="B36" s="1097"/>
      <c r="C36" s="1098"/>
      <c r="D36" s="1098"/>
      <c r="E36" s="1098"/>
      <c r="F36" s="1098"/>
      <c r="G36" s="1098"/>
      <c r="H36" s="1098"/>
      <c r="I36" s="1098"/>
      <c r="J36" s="1098"/>
      <c r="K36" s="1098"/>
      <c r="L36" s="1098"/>
      <c r="M36" s="1098"/>
      <c r="N36" s="1099"/>
    </row>
    <row r="37" spans="1:14" ht="21" customHeight="1">
      <c r="A37" s="18"/>
      <c r="B37" s="368" t="s">
        <v>2277</v>
      </c>
      <c r="C37" s="1093" t="s">
        <v>2311</v>
      </c>
      <c r="D37" s="1093"/>
      <c r="E37" s="1093"/>
      <c r="F37" s="1093"/>
      <c r="G37" s="1093"/>
      <c r="H37" s="1093"/>
      <c r="I37" s="1093"/>
      <c r="J37" s="366" t="s">
        <v>2315</v>
      </c>
      <c r="K37" s="366" t="s">
        <v>2316</v>
      </c>
      <c r="L37" s="1093" t="s">
        <v>2317</v>
      </c>
      <c r="M37" s="1093"/>
      <c r="N37" s="369" t="s">
        <v>2318</v>
      </c>
    </row>
    <row r="38" spans="1:14" ht="21" customHeight="1">
      <c r="A38" s="306"/>
      <c r="B38" s="98"/>
      <c r="C38" s="1057"/>
      <c r="D38" s="1057"/>
      <c r="E38" s="1057"/>
      <c r="F38" s="1057"/>
      <c r="G38" s="1057"/>
      <c r="H38" s="1057"/>
      <c r="I38" s="1057"/>
      <c r="J38" s="238"/>
      <c r="K38" s="446"/>
      <c r="L38" s="932"/>
      <c r="M38" s="932"/>
      <c r="N38" s="445"/>
    </row>
    <row r="39" spans="1:14" ht="21" customHeight="1">
      <c r="A39" s="306"/>
      <c r="B39" s="102"/>
      <c r="C39" s="923"/>
      <c r="D39" s="923"/>
      <c r="E39" s="923"/>
      <c r="F39" s="923"/>
      <c r="G39" s="923"/>
      <c r="H39" s="923"/>
      <c r="I39" s="923"/>
      <c r="J39" s="239"/>
      <c r="K39" s="448"/>
      <c r="L39" s="1092"/>
      <c r="M39" s="1092"/>
      <c r="N39" s="445"/>
    </row>
    <row r="40" spans="1:14" ht="21" customHeight="1">
      <c r="A40" s="306"/>
      <c r="B40" s="102"/>
      <c r="C40" s="923"/>
      <c r="D40" s="923"/>
      <c r="E40" s="923"/>
      <c r="F40" s="923"/>
      <c r="G40" s="923"/>
      <c r="H40" s="923"/>
      <c r="I40" s="923"/>
      <c r="J40" s="239"/>
      <c r="K40" s="448"/>
      <c r="L40" s="932"/>
      <c r="M40" s="932"/>
      <c r="N40" s="445"/>
    </row>
    <row r="41" spans="1:14" ht="21" customHeight="1">
      <c r="A41" s="255"/>
      <c r="B41" s="102"/>
      <c r="C41" s="923"/>
      <c r="D41" s="923"/>
      <c r="E41" s="923"/>
      <c r="F41" s="923"/>
      <c r="G41" s="923"/>
      <c r="H41" s="923"/>
      <c r="I41" s="923"/>
      <c r="J41" s="239"/>
      <c r="K41" s="448"/>
      <c r="L41" s="1092"/>
      <c r="M41" s="1092"/>
      <c r="N41" s="445"/>
    </row>
    <row r="42" spans="1:14" ht="21" customHeight="1">
      <c r="A42" s="255"/>
      <c r="B42" s="102"/>
      <c r="C42" s="923"/>
      <c r="D42" s="923"/>
      <c r="E42" s="923"/>
      <c r="F42" s="923"/>
      <c r="G42" s="923"/>
      <c r="H42" s="923"/>
      <c r="I42" s="923"/>
      <c r="J42" s="239"/>
      <c r="K42" s="448"/>
      <c r="L42" s="932"/>
      <c r="M42" s="932"/>
      <c r="N42" s="445"/>
    </row>
    <row r="43" spans="1:14" ht="21" customHeight="1">
      <c r="A43" s="255"/>
      <c r="B43" s="102"/>
      <c r="C43" s="923"/>
      <c r="D43" s="923"/>
      <c r="E43" s="923"/>
      <c r="F43" s="923"/>
      <c r="G43" s="923"/>
      <c r="H43" s="923"/>
      <c r="I43" s="923"/>
      <c r="J43" s="239"/>
      <c r="K43" s="448"/>
      <c r="L43" s="1092"/>
      <c r="M43" s="1092"/>
      <c r="N43" s="445"/>
    </row>
    <row r="44" spans="1:14" ht="21" customHeight="1">
      <c r="A44" s="255"/>
      <c r="B44" s="102"/>
      <c r="C44" s="923"/>
      <c r="D44" s="923"/>
      <c r="E44" s="923"/>
      <c r="F44" s="923"/>
      <c r="G44" s="923"/>
      <c r="H44" s="923"/>
      <c r="I44" s="923"/>
      <c r="J44" s="239"/>
      <c r="K44" s="448"/>
      <c r="L44" s="1092"/>
      <c r="M44" s="1092"/>
      <c r="N44" s="445"/>
    </row>
    <row r="45" spans="1:14" ht="21" customHeight="1">
      <c r="A45" s="255"/>
      <c r="B45" s="102"/>
      <c r="C45" s="923"/>
      <c r="D45" s="923"/>
      <c r="E45" s="923"/>
      <c r="F45" s="923"/>
      <c r="G45" s="923"/>
      <c r="H45" s="923"/>
      <c r="I45" s="923"/>
      <c r="J45" s="239"/>
      <c r="K45" s="448"/>
      <c r="L45" s="1092"/>
      <c r="M45" s="1092"/>
      <c r="N45" s="445"/>
    </row>
    <row r="46" spans="1:14" ht="21" customHeight="1">
      <c r="A46" s="255"/>
      <c r="B46" s="102"/>
      <c r="C46" s="923"/>
      <c r="D46" s="923"/>
      <c r="E46" s="923"/>
      <c r="F46" s="923"/>
      <c r="G46" s="923"/>
      <c r="H46" s="923"/>
      <c r="I46" s="923"/>
      <c r="J46" s="239"/>
      <c r="K46" s="448"/>
      <c r="L46" s="1092"/>
      <c r="M46" s="1092"/>
      <c r="N46" s="445"/>
    </row>
    <row r="47" spans="1:14" ht="21" customHeight="1">
      <c r="A47" s="255"/>
      <c r="B47" s="100"/>
      <c r="C47" s="923"/>
      <c r="D47" s="923"/>
      <c r="E47" s="923"/>
      <c r="F47" s="923"/>
      <c r="G47" s="923"/>
      <c r="H47" s="923"/>
      <c r="I47" s="923"/>
      <c r="J47" s="239"/>
      <c r="K47" s="448"/>
      <c r="L47" s="929"/>
      <c r="M47" s="929"/>
      <c r="N47" s="445"/>
    </row>
    <row r="48" spans="1:14" ht="21" customHeight="1">
      <c r="A48" s="255"/>
      <c r="B48" s="100"/>
      <c r="C48" s="923"/>
      <c r="D48" s="923"/>
      <c r="E48" s="923"/>
      <c r="F48" s="923"/>
      <c r="G48" s="923"/>
      <c r="H48" s="923"/>
      <c r="I48" s="923"/>
      <c r="J48" s="239"/>
      <c r="K48" s="448"/>
      <c r="L48" s="929"/>
      <c r="M48" s="929"/>
      <c r="N48" s="445"/>
    </row>
    <row r="49" spans="1:14" ht="21" customHeight="1">
      <c r="A49" s="255"/>
      <c r="B49" s="100"/>
      <c r="C49" s="923"/>
      <c r="D49" s="923"/>
      <c r="E49" s="923"/>
      <c r="F49" s="923"/>
      <c r="G49" s="923"/>
      <c r="H49" s="923"/>
      <c r="I49" s="923"/>
      <c r="J49" s="239"/>
      <c r="K49" s="448"/>
      <c r="L49" s="929"/>
      <c r="M49" s="929"/>
      <c r="N49" s="445"/>
    </row>
    <row r="50" spans="1:14" ht="21" customHeight="1">
      <c r="A50" s="255"/>
      <c r="B50" s="100"/>
      <c r="C50" s="923"/>
      <c r="D50" s="923"/>
      <c r="E50" s="923"/>
      <c r="F50" s="923"/>
      <c r="G50" s="923"/>
      <c r="H50" s="923"/>
      <c r="I50" s="923"/>
      <c r="J50" s="239"/>
      <c r="K50" s="448"/>
      <c r="L50" s="929"/>
      <c r="M50" s="929"/>
      <c r="N50" s="445"/>
    </row>
    <row r="51" spans="1:14" ht="21" customHeight="1">
      <c r="A51" s="255"/>
      <c r="B51" s="103"/>
      <c r="C51" s="923"/>
      <c r="D51" s="923"/>
      <c r="E51" s="923"/>
      <c r="F51" s="923"/>
      <c r="G51" s="923"/>
      <c r="H51" s="923"/>
      <c r="I51" s="923"/>
      <c r="J51" s="239"/>
      <c r="K51" s="448"/>
      <c r="L51" s="929"/>
      <c r="M51" s="929"/>
      <c r="N51" s="445"/>
    </row>
    <row r="52" spans="1:14" ht="21" customHeight="1" thickBot="1">
      <c r="A52" s="255"/>
      <c r="B52" s="109"/>
      <c r="C52" s="930" t="s">
        <v>2319</v>
      </c>
      <c r="D52" s="930"/>
      <c r="E52" s="930"/>
      <c r="F52" s="930"/>
      <c r="G52" s="930"/>
      <c r="H52" s="930"/>
      <c r="I52" s="930"/>
      <c r="J52" s="110"/>
      <c r="K52" s="442"/>
      <c r="L52" s="931">
        <v>0.05</v>
      </c>
      <c r="M52" s="931"/>
      <c r="N52" s="451"/>
    </row>
    <row r="53" spans="1:14" ht="15" thickBot="1">
      <c r="A53" s="18"/>
      <c r="B53" s="1034" t="s">
        <v>2320</v>
      </c>
      <c r="C53" s="1035"/>
      <c r="D53" s="1035"/>
      <c r="E53" s="1035"/>
      <c r="F53" s="1035"/>
      <c r="G53" s="1035"/>
      <c r="H53" s="1035"/>
      <c r="I53" s="1035"/>
      <c r="J53" s="1035"/>
      <c r="K53" s="1035"/>
      <c r="L53" s="1035"/>
      <c r="M53" s="1036"/>
      <c r="N53" s="116">
        <f>SUM(N38:N52)</f>
        <v>0</v>
      </c>
    </row>
    <row r="54" spans="1:14" ht="3" customHeight="1">
      <c r="A54" s="18"/>
      <c r="B54" s="117"/>
      <c r="C54" s="89"/>
      <c r="D54" s="89"/>
      <c r="E54" s="89"/>
      <c r="F54" s="89"/>
      <c r="G54" s="89"/>
      <c r="H54" s="89"/>
      <c r="I54" s="89"/>
      <c r="J54" s="89"/>
      <c r="K54" s="89"/>
      <c r="L54" s="89"/>
      <c r="M54" s="89"/>
      <c r="N54" s="88"/>
    </row>
    <row r="55" spans="1:14" ht="20.100000000000001" customHeight="1">
      <c r="A55" s="18"/>
      <c r="B55" s="1143" t="s">
        <v>2321</v>
      </c>
      <c r="C55" s="1144"/>
      <c r="D55" s="1144"/>
      <c r="E55" s="1144"/>
      <c r="F55" s="1144"/>
      <c r="G55" s="1144"/>
      <c r="H55" s="1144"/>
      <c r="I55" s="1144"/>
      <c r="J55" s="1144"/>
      <c r="K55" s="1144"/>
      <c r="L55" s="1144"/>
      <c r="M55" s="1144"/>
      <c r="N55" s="1145"/>
    </row>
    <row r="56" spans="1:14" ht="6.75" customHeight="1" thickBot="1">
      <c r="A56" s="18"/>
      <c r="B56" s="1146"/>
      <c r="C56" s="1147"/>
      <c r="D56" s="1147"/>
      <c r="E56" s="1147"/>
      <c r="F56" s="1147"/>
      <c r="G56" s="1147"/>
      <c r="H56" s="1147"/>
      <c r="I56" s="1147"/>
      <c r="J56" s="1147"/>
      <c r="K56" s="1147"/>
      <c r="L56" s="1147"/>
      <c r="M56" s="1147"/>
      <c r="N56" s="1148"/>
    </row>
    <row r="57" spans="1:14" ht="21" customHeight="1">
      <c r="A57" s="18"/>
      <c r="B57" s="368" t="s">
        <v>2277</v>
      </c>
      <c r="C57" s="1093" t="s">
        <v>2311</v>
      </c>
      <c r="D57" s="1093"/>
      <c r="E57" s="1093"/>
      <c r="F57" s="1093"/>
      <c r="G57" s="1093"/>
      <c r="H57" s="1093"/>
      <c r="I57" s="1093"/>
      <c r="J57" s="366" t="s">
        <v>327</v>
      </c>
      <c r="K57" s="366" t="s">
        <v>2313</v>
      </c>
      <c r="L57" s="1093" t="s">
        <v>2322</v>
      </c>
      <c r="M57" s="1093"/>
      <c r="N57" s="369" t="s">
        <v>2318</v>
      </c>
    </row>
    <row r="58" spans="1:14">
      <c r="A58" s="307"/>
      <c r="B58" s="98"/>
      <c r="C58" s="1057"/>
      <c r="D58" s="1057"/>
      <c r="E58" s="1057"/>
      <c r="F58" s="1057"/>
      <c r="G58" s="1057"/>
      <c r="H58" s="1057"/>
      <c r="I58" s="1057"/>
      <c r="J58" s="99"/>
      <c r="K58" s="128"/>
      <c r="L58" s="1048"/>
      <c r="M58" s="1049"/>
      <c r="N58" s="113"/>
    </row>
    <row r="59" spans="1:14">
      <c r="A59" s="307"/>
      <c r="B59" s="102"/>
      <c r="C59" s="923"/>
      <c r="D59" s="923"/>
      <c r="E59" s="923"/>
      <c r="F59" s="923"/>
      <c r="G59" s="923"/>
      <c r="H59" s="923"/>
      <c r="I59" s="923"/>
      <c r="J59" s="101"/>
      <c r="K59" s="129"/>
      <c r="L59" s="1046"/>
      <c r="M59" s="1047"/>
      <c r="N59" s="113"/>
    </row>
    <row r="60" spans="1:14">
      <c r="A60" s="307"/>
      <c r="B60" s="102"/>
      <c r="C60" s="923"/>
      <c r="D60" s="923"/>
      <c r="E60" s="923"/>
      <c r="F60" s="923"/>
      <c r="G60" s="923"/>
      <c r="H60" s="923"/>
      <c r="I60" s="923"/>
      <c r="J60" s="101"/>
      <c r="K60" s="129"/>
      <c r="L60" s="1046"/>
      <c r="M60" s="1047"/>
      <c r="N60" s="113"/>
    </row>
    <row r="61" spans="1:14">
      <c r="A61" s="307"/>
      <c r="B61" s="102"/>
      <c r="C61" s="923"/>
      <c r="D61" s="923"/>
      <c r="E61" s="923"/>
      <c r="F61" s="923"/>
      <c r="G61" s="923"/>
      <c r="H61" s="923"/>
      <c r="I61" s="923"/>
      <c r="J61" s="101"/>
      <c r="K61" s="129"/>
      <c r="L61" s="1046"/>
      <c r="M61" s="1047"/>
      <c r="N61" s="113"/>
    </row>
    <row r="62" spans="1:14" ht="26.25" customHeight="1">
      <c r="A62" s="307"/>
      <c r="B62" s="102"/>
      <c r="C62" s="886"/>
      <c r="D62" s="887"/>
      <c r="E62" s="887"/>
      <c r="F62" s="887"/>
      <c r="G62" s="887"/>
      <c r="H62" s="887"/>
      <c r="I62" s="888"/>
      <c r="J62" s="101"/>
      <c r="K62" s="129"/>
      <c r="L62" s="1046"/>
      <c r="M62" s="1047"/>
      <c r="N62" s="113"/>
    </row>
    <row r="63" spans="1:14" ht="30" customHeight="1">
      <c r="A63" s="307"/>
      <c r="B63" s="102"/>
      <c r="C63" s="886"/>
      <c r="D63" s="887"/>
      <c r="E63" s="887"/>
      <c r="F63" s="887"/>
      <c r="G63" s="887"/>
      <c r="H63" s="887"/>
      <c r="I63" s="888"/>
      <c r="J63" s="101"/>
      <c r="K63" s="129"/>
      <c r="L63" s="1046"/>
      <c r="M63" s="1047"/>
      <c r="N63" s="113"/>
    </row>
    <row r="64" spans="1:14" ht="16.5" customHeight="1">
      <c r="A64" s="307"/>
      <c r="B64" s="98"/>
      <c r="C64" s="886"/>
      <c r="D64" s="887"/>
      <c r="E64" s="887"/>
      <c r="F64" s="887"/>
      <c r="G64" s="887"/>
      <c r="H64" s="887"/>
      <c r="I64" s="888"/>
      <c r="J64" s="107"/>
      <c r="K64" s="349"/>
      <c r="L64" s="1048"/>
      <c r="M64" s="1049"/>
      <c r="N64" s="113"/>
    </row>
    <row r="65" spans="1:14" ht="16.5" customHeight="1">
      <c r="A65" s="307"/>
      <c r="B65" s="102"/>
      <c r="C65" s="886"/>
      <c r="D65" s="887"/>
      <c r="E65" s="887"/>
      <c r="F65" s="887"/>
      <c r="G65" s="887"/>
      <c r="H65" s="887"/>
      <c r="I65" s="888"/>
      <c r="J65" s="101"/>
      <c r="K65" s="348"/>
      <c r="L65" s="1046"/>
      <c r="M65" s="1047"/>
      <c r="N65" s="113"/>
    </row>
    <row r="66" spans="1:14" ht="16.5" customHeight="1">
      <c r="A66" s="307"/>
      <c r="B66" s="102"/>
      <c r="C66" s="886"/>
      <c r="D66" s="887"/>
      <c r="E66" s="887"/>
      <c r="F66" s="887"/>
      <c r="G66" s="887"/>
      <c r="H66" s="887"/>
      <c r="I66" s="888"/>
      <c r="J66" s="101"/>
      <c r="K66" s="348"/>
      <c r="L66" s="1046"/>
      <c r="M66" s="1047"/>
      <c r="N66" s="113"/>
    </row>
    <row r="67" spans="1:14" ht="16.5" customHeight="1">
      <c r="A67" s="307"/>
      <c r="B67" s="102"/>
      <c r="C67" s="923"/>
      <c r="D67" s="923"/>
      <c r="E67" s="923"/>
      <c r="F67" s="923"/>
      <c r="G67" s="923"/>
      <c r="H67" s="923"/>
      <c r="I67" s="923"/>
      <c r="J67" s="101"/>
      <c r="K67" s="348"/>
      <c r="L67" s="1046"/>
      <c r="M67" s="1047"/>
      <c r="N67" s="113"/>
    </row>
    <row r="68" spans="1:14" ht="17.25" customHeight="1">
      <c r="A68" s="307"/>
      <c r="B68" s="102"/>
      <c r="C68" s="923"/>
      <c r="D68" s="923"/>
      <c r="E68" s="923"/>
      <c r="F68" s="923"/>
      <c r="G68" s="923"/>
      <c r="H68" s="923"/>
      <c r="I68" s="923"/>
      <c r="J68" s="101"/>
      <c r="K68" s="348"/>
      <c r="L68" s="1046"/>
      <c r="M68" s="1047"/>
      <c r="N68" s="113"/>
    </row>
    <row r="69" spans="1:14" ht="17.25" customHeight="1">
      <c r="A69" s="307"/>
      <c r="B69" s="102"/>
      <c r="C69" s="923"/>
      <c r="D69" s="923"/>
      <c r="E69" s="923"/>
      <c r="F69" s="923"/>
      <c r="G69" s="923"/>
      <c r="H69" s="923"/>
      <c r="I69" s="923"/>
      <c r="J69" s="101"/>
      <c r="K69" s="348"/>
      <c r="L69" s="1046"/>
      <c r="M69" s="1047"/>
      <c r="N69" s="113"/>
    </row>
    <row r="70" spans="1:14">
      <c r="A70" s="307"/>
      <c r="B70" s="102"/>
      <c r="C70" s="923"/>
      <c r="D70" s="923"/>
      <c r="E70" s="923"/>
      <c r="F70" s="923"/>
      <c r="G70" s="923"/>
      <c r="H70" s="923"/>
      <c r="I70" s="923"/>
      <c r="J70" s="101"/>
      <c r="K70" s="348"/>
      <c r="L70" s="1046"/>
      <c r="M70" s="1047"/>
      <c r="N70" s="113"/>
    </row>
    <row r="71" spans="1:14">
      <c r="A71" s="307"/>
      <c r="B71" s="100"/>
      <c r="C71" s="928"/>
      <c r="D71" s="928"/>
      <c r="E71" s="928"/>
      <c r="F71" s="928"/>
      <c r="G71" s="928"/>
      <c r="H71" s="928"/>
      <c r="I71" s="928"/>
      <c r="J71" s="108"/>
      <c r="K71" s="348"/>
      <c r="L71" s="1046"/>
      <c r="M71" s="1047"/>
      <c r="N71" s="113"/>
    </row>
    <row r="72" spans="1:14" ht="15.75" customHeight="1">
      <c r="A72" s="255"/>
      <c r="B72" s="126"/>
      <c r="C72" s="1043"/>
      <c r="D72" s="1043"/>
      <c r="E72" s="1043"/>
      <c r="F72" s="1043"/>
      <c r="G72" s="1043"/>
      <c r="H72" s="1043"/>
      <c r="I72" s="1043"/>
      <c r="J72" s="110"/>
      <c r="K72" s="127"/>
      <c r="L72" s="1100"/>
      <c r="M72" s="1101"/>
      <c r="N72" s="310"/>
    </row>
    <row r="73" spans="1:14" ht="15" thickBot="1">
      <c r="A73" s="18"/>
      <c r="B73" s="1034" t="s">
        <v>2320</v>
      </c>
      <c r="C73" s="1035"/>
      <c r="D73" s="1035"/>
      <c r="E73" s="1035"/>
      <c r="F73" s="1035"/>
      <c r="G73" s="1035"/>
      <c r="H73" s="1035"/>
      <c r="I73" s="1035"/>
      <c r="J73" s="1035"/>
      <c r="K73" s="1035"/>
      <c r="L73" s="1035"/>
      <c r="M73" s="1036"/>
      <c r="N73" s="181">
        <f>SUM(N58:N72)</f>
        <v>0</v>
      </c>
    </row>
    <row r="74" spans="1:14" ht="4.5" customHeight="1">
      <c r="A74" s="18"/>
      <c r="B74" s="87"/>
      <c r="C74" s="89"/>
      <c r="D74" s="89"/>
      <c r="E74" s="89"/>
      <c r="F74" s="89"/>
      <c r="G74" s="89"/>
      <c r="H74" s="89"/>
      <c r="I74" s="89"/>
      <c r="J74" s="89"/>
      <c r="K74" s="89"/>
      <c r="L74" s="89"/>
      <c r="M74" s="89"/>
      <c r="N74" s="88"/>
    </row>
    <row r="75" spans="1:14" s="22" customFormat="1" ht="19.350000000000001" customHeight="1">
      <c r="A75" s="20"/>
      <c r="B75" s="1143" t="s">
        <v>2323</v>
      </c>
      <c r="C75" s="1144"/>
      <c r="D75" s="1144"/>
      <c r="E75" s="1144"/>
      <c r="F75" s="1144"/>
      <c r="G75" s="1144"/>
      <c r="H75" s="1144"/>
      <c r="I75" s="1144"/>
      <c r="J75" s="1144"/>
      <c r="K75" s="1144"/>
      <c r="L75" s="1144"/>
      <c r="M75" s="1144"/>
      <c r="N75" s="1145"/>
    </row>
    <row r="76" spans="1:14" ht="6.75" customHeight="1" thickBot="1">
      <c r="A76" s="18"/>
      <c r="B76" s="1165"/>
      <c r="C76" s="1166"/>
      <c r="D76" s="1166"/>
      <c r="E76" s="1166"/>
      <c r="F76" s="1166"/>
      <c r="G76" s="1166"/>
      <c r="H76" s="1166"/>
      <c r="I76" s="1166"/>
      <c r="J76" s="1166"/>
      <c r="K76" s="1166"/>
      <c r="L76" s="1166"/>
      <c r="M76" s="1166"/>
      <c r="N76" s="1167"/>
    </row>
    <row r="77" spans="1:14" ht="21" customHeight="1">
      <c r="A77" s="18"/>
      <c r="B77" s="351" t="s">
        <v>2277</v>
      </c>
      <c r="C77" s="1161" t="s">
        <v>2311</v>
      </c>
      <c r="D77" s="1161"/>
      <c r="E77" s="1161"/>
      <c r="F77" s="1161"/>
      <c r="G77" s="1161"/>
      <c r="H77" s="1161"/>
      <c r="I77" s="352" t="s">
        <v>327</v>
      </c>
      <c r="J77" s="352" t="s">
        <v>2324</v>
      </c>
      <c r="K77" s="352" t="s">
        <v>2325</v>
      </c>
      <c r="L77" s="352" t="s">
        <v>2326</v>
      </c>
      <c r="M77" s="352" t="s">
        <v>2327</v>
      </c>
      <c r="N77" s="353" t="s">
        <v>2318</v>
      </c>
    </row>
    <row r="78" spans="1:14">
      <c r="A78" s="255"/>
      <c r="B78" s="427"/>
      <c r="C78" s="1162"/>
      <c r="D78" s="1163"/>
      <c r="E78" s="1163"/>
      <c r="F78" s="1163"/>
      <c r="G78" s="1163"/>
      <c r="H78" s="1164"/>
      <c r="I78" s="430"/>
      <c r="J78" s="431"/>
      <c r="K78" s="431"/>
      <c r="L78" s="431"/>
      <c r="M78" s="432"/>
      <c r="N78" s="429"/>
    </row>
    <row r="79" spans="1:14">
      <c r="A79" s="255"/>
      <c r="B79" s="428"/>
      <c r="C79" s="1149"/>
      <c r="D79" s="1150"/>
      <c r="E79" s="1150"/>
      <c r="F79" s="1150"/>
      <c r="G79" s="1150"/>
      <c r="H79" s="1151"/>
      <c r="I79" s="456"/>
      <c r="J79" s="457"/>
      <c r="K79" s="457"/>
      <c r="L79" s="457"/>
      <c r="M79" s="461"/>
      <c r="N79" s="429"/>
    </row>
    <row r="80" spans="1:14">
      <c r="A80" s="255"/>
      <c r="B80" s="428"/>
      <c r="C80" s="1149"/>
      <c r="D80" s="1150"/>
      <c r="E80" s="1150"/>
      <c r="F80" s="1150"/>
      <c r="G80" s="1150"/>
      <c r="H80" s="1151"/>
      <c r="I80" s="456"/>
      <c r="J80" s="457"/>
      <c r="K80" s="457"/>
      <c r="L80" s="457"/>
      <c r="M80" s="461"/>
      <c r="N80" s="429"/>
    </row>
    <row r="81" spans="1:14">
      <c r="A81" s="255"/>
      <c r="B81" s="428"/>
      <c r="C81" s="1149"/>
      <c r="D81" s="1150"/>
      <c r="E81" s="1150"/>
      <c r="F81" s="1150"/>
      <c r="G81" s="1150"/>
      <c r="H81" s="1151"/>
      <c r="I81" s="456"/>
      <c r="J81" s="457"/>
      <c r="K81" s="457"/>
      <c r="L81" s="457"/>
      <c r="M81" s="461"/>
      <c r="N81" s="429"/>
    </row>
    <row r="82" spans="1:14" ht="15.75" customHeight="1">
      <c r="A82" s="255"/>
      <c r="B82" s="462"/>
      <c r="C82" s="1152"/>
      <c r="D82" s="1153"/>
      <c r="E82" s="1153"/>
      <c r="F82" s="1153"/>
      <c r="G82" s="1153"/>
      <c r="H82" s="1154"/>
      <c r="I82" s="463"/>
      <c r="J82" s="464"/>
      <c r="K82" s="464"/>
      <c r="L82" s="464"/>
      <c r="M82" s="465"/>
      <c r="N82" s="466"/>
    </row>
    <row r="83" spans="1:14" ht="15" thickBot="1">
      <c r="A83" s="18"/>
      <c r="B83" s="1034" t="s">
        <v>2320</v>
      </c>
      <c r="C83" s="1035"/>
      <c r="D83" s="1035"/>
      <c r="E83" s="1035"/>
      <c r="F83" s="1035"/>
      <c r="G83" s="1035"/>
      <c r="H83" s="1035"/>
      <c r="I83" s="1035"/>
      <c r="J83" s="1035"/>
      <c r="K83" s="1035"/>
      <c r="L83" s="1035"/>
      <c r="M83" s="1036"/>
      <c r="N83" s="181">
        <f>SUM(N78:N82)</f>
        <v>0</v>
      </c>
    </row>
    <row r="84" spans="1:14" ht="3.75" customHeight="1">
      <c r="A84" s="18"/>
      <c r="B84" s="87"/>
      <c r="C84" s="89"/>
      <c r="D84" s="89"/>
      <c r="E84" s="89"/>
      <c r="F84" s="89"/>
      <c r="G84" s="89"/>
      <c r="H84" s="89"/>
      <c r="I84" s="89"/>
      <c r="J84" s="89"/>
      <c r="K84" s="89"/>
      <c r="L84" s="89"/>
      <c r="M84" s="89"/>
      <c r="N84" s="88"/>
    </row>
    <row r="85" spans="1:14" ht="20.100000000000001" customHeight="1">
      <c r="A85" s="18"/>
      <c r="B85" s="1094" t="s">
        <v>2328</v>
      </c>
      <c r="C85" s="1095"/>
      <c r="D85" s="1095"/>
      <c r="E85" s="1095"/>
      <c r="F85" s="1095"/>
      <c r="G85" s="1095"/>
      <c r="H85" s="1095"/>
      <c r="I85" s="1095"/>
      <c r="J85" s="1095"/>
      <c r="K85" s="1095"/>
      <c r="L85" s="1095"/>
      <c r="M85" s="1095"/>
      <c r="N85" s="1096"/>
    </row>
    <row r="86" spans="1:14" ht="5.25" customHeight="1" thickBot="1">
      <c r="A86" s="18"/>
      <c r="B86" s="1155"/>
      <c r="C86" s="1156"/>
      <c r="D86" s="1156"/>
      <c r="E86" s="1156"/>
      <c r="F86" s="1156"/>
      <c r="G86" s="1156"/>
      <c r="H86" s="1156"/>
      <c r="I86" s="1156"/>
      <c r="J86" s="1156"/>
      <c r="K86" s="1156"/>
      <c r="L86" s="1156"/>
      <c r="M86" s="1156"/>
      <c r="N86" s="1157"/>
    </row>
    <row r="87" spans="1:14" ht="21" customHeight="1">
      <c r="A87" s="18"/>
      <c r="B87" s="368" t="s">
        <v>2277</v>
      </c>
      <c r="C87" s="1093" t="s">
        <v>2311</v>
      </c>
      <c r="D87" s="1093"/>
      <c r="E87" s="1093"/>
      <c r="F87" s="1093"/>
      <c r="G87" s="1093"/>
      <c r="H87" s="1093"/>
      <c r="I87" s="366" t="s">
        <v>2329</v>
      </c>
      <c r="J87" s="366" t="s">
        <v>2330</v>
      </c>
      <c r="K87" s="366" t="s">
        <v>2331</v>
      </c>
      <c r="L87" s="1093" t="s">
        <v>2317</v>
      </c>
      <c r="M87" s="1093"/>
      <c r="N87" s="369" t="s">
        <v>2318</v>
      </c>
    </row>
    <row r="88" spans="1:14">
      <c r="A88" s="308"/>
      <c r="B88" s="149"/>
      <c r="C88" s="1027"/>
      <c r="D88" s="1028"/>
      <c r="E88" s="1028"/>
      <c r="F88" s="1028"/>
      <c r="G88" s="1028"/>
      <c r="H88" s="1028"/>
      <c r="I88" s="143"/>
      <c r="J88" s="160"/>
      <c r="K88" s="167"/>
      <c r="L88" s="1029"/>
      <c r="M88" s="1030"/>
      <c r="N88" s="175"/>
    </row>
    <row r="89" spans="1:14">
      <c r="A89" s="308"/>
      <c r="B89" s="138"/>
      <c r="C89" s="1022"/>
      <c r="D89" s="1023"/>
      <c r="E89" s="1023"/>
      <c r="F89" s="1023"/>
      <c r="G89" s="1023"/>
      <c r="H89" s="1024"/>
      <c r="I89" s="146"/>
      <c r="J89" s="160"/>
      <c r="K89" s="168"/>
      <c r="L89" s="1025"/>
      <c r="M89" s="1026"/>
      <c r="N89" s="175"/>
    </row>
    <row r="90" spans="1:14">
      <c r="A90" s="255"/>
      <c r="B90" s="138"/>
      <c r="C90" s="1022"/>
      <c r="D90" s="1023"/>
      <c r="E90" s="1023"/>
      <c r="F90" s="1023"/>
      <c r="G90" s="1023"/>
      <c r="H90" s="1024"/>
      <c r="I90" s="146"/>
      <c r="J90" s="160"/>
      <c r="K90" s="163"/>
      <c r="L90" s="1025"/>
      <c r="M90" s="1026"/>
      <c r="N90" s="176"/>
    </row>
    <row r="91" spans="1:14">
      <c r="A91" s="255"/>
      <c r="B91" s="138"/>
      <c r="C91" s="1022"/>
      <c r="D91" s="1023"/>
      <c r="E91" s="1023"/>
      <c r="F91" s="1023"/>
      <c r="G91" s="1023"/>
      <c r="H91" s="1024"/>
      <c r="I91" s="146"/>
      <c r="J91" s="162"/>
      <c r="K91" s="163"/>
      <c r="L91" s="1025"/>
      <c r="M91" s="1026"/>
      <c r="N91" s="176"/>
    </row>
    <row r="92" spans="1:14">
      <c r="A92" s="255"/>
      <c r="B92" s="138"/>
      <c r="C92" s="1022"/>
      <c r="D92" s="1023"/>
      <c r="E92" s="1023"/>
      <c r="F92" s="1023"/>
      <c r="G92" s="1023"/>
      <c r="H92" s="1024"/>
      <c r="I92" s="146"/>
      <c r="J92" s="162"/>
      <c r="K92" s="163"/>
      <c r="L92" s="1025"/>
      <c r="M92" s="1026"/>
      <c r="N92" s="176"/>
    </row>
    <row r="93" spans="1:14">
      <c r="A93" s="255"/>
      <c r="B93" s="138"/>
      <c r="C93" s="1022"/>
      <c r="D93" s="1023"/>
      <c r="E93" s="1023"/>
      <c r="F93" s="1023"/>
      <c r="G93" s="1023"/>
      <c r="H93" s="1024"/>
      <c r="I93" s="146"/>
      <c r="J93" s="162"/>
      <c r="K93" s="163"/>
      <c r="L93" s="1025"/>
      <c r="M93" s="1026"/>
      <c r="N93" s="176"/>
    </row>
    <row r="94" spans="1:14">
      <c r="A94" s="255"/>
      <c r="B94" s="138"/>
      <c r="C94" s="1022"/>
      <c r="D94" s="1023"/>
      <c r="E94" s="1023"/>
      <c r="F94" s="1023"/>
      <c r="G94" s="1023"/>
      <c r="H94" s="1024"/>
      <c r="I94" s="146"/>
      <c r="J94" s="162"/>
      <c r="K94" s="163"/>
      <c r="L94" s="1025"/>
      <c r="M94" s="1026"/>
      <c r="N94" s="176"/>
    </row>
    <row r="95" spans="1:14">
      <c r="A95" s="255"/>
      <c r="B95" s="138"/>
      <c r="C95" s="1022"/>
      <c r="D95" s="1023"/>
      <c r="E95" s="1023"/>
      <c r="F95" s="1023"/>
      <c r="G95" s="1023"/>
      <c r="H95" s="1024"/>
      <c r="I95" s="146"/>
      <c r="J95" s="162"/>
      <c r="K95" s="163"/>
      <c r="L95" s="1025"/>
      <c r="M95" s="1026"/>
      <c r="N95" s="176"/>
    </row>
    <row r="96" spans="1:14">
      <c r="A96" s="255"/>
      <c r="B96" s="138"/>
      <c r="C96" s="1022"/>
      <c r="D96" s="1023"/>
      <c r="E96" s="1023"/>
      <c r="F96" s="1023"/>
      <c r="G96" s="1023"/>
      <c r="H96" s="1024"/>
      <c r="I96" s="146"/>
      <c r="J96" s="162"/>
      <c r="K96" s="163"/>
      <c r="L96" s="1025"/>
      <c r="M96" s="1026"/>
      <c r="N96" s="176"/>
    </row>
    <row r="97" spans="1:14" ht="15" thickBot="1">
      <c r="A97" s="255"/>
      <c r="B97" s="169"/>
      <c r="C97" s="1003"/>
      <c r="D97" s="1004"/>
      <c r="E97" s="1004"/>
      <c r="F97" s="1004"/>
      <c r="G97" s="1004"/>
      <c r="H97" s="1005"/>
      <c r="I97" s="170"/>
      <c r="J97" s="171"/>
      <c r="K97" s="170"/>
      <c r="L97" s="1006"/>
      <c r="M97" s="1007"/>
      <c r="N97" s="177"/>
    </row>
    <row r="98" spans="1:14" ht="15" thickBot="1">
      <c r="A98" s="18"/>
      <c r="B98" s="1008" t="s">
        <v>2320</v>
      </c>
      <c r="C98" s="1009"/>
      <c r="D98" s="1009"/>
      <c r="E98" s="1009"/>
      <c r="F98" s="1009"/>
      <c r="G98" s="1009"/>
      <c r="H98" s="1009"/>
      <c r="I98" s="1009"/>
      <c r="J98" s="1009"/>
      <c r="K98" s="1009"/>
      <c r="L98" s="1009"/>
      <c r="M98" s="1010"/>
      <c r="N98" s="179">
        <f>SUM(N88:N97)</f>
        <v>0</v>
      </c>
    </row>
    <row r="99" spans="1:14" ht="15.75" customHeight="1" thickBot="1">
      <c r="A99" s="18"/>
      <c r="B99" s="87"/>
      <c r="C99" s="89"/>
      <c r="D99" s="89"/>
      <c r="E99" s="89"/>
      <c r="F99" s="89"/>
      <c r="G99" s="89"/>
      <c r="H99" s="89"/>
      <c r="I99" s="89"/>
      <c r="J99" s="89"/>
      <c r="K99" s="89"/>
      <c r="L99" s="89"/>
      <c r="M99" s="89"/>
      <c r="N99" s="88"/>
    </row>
    <row r="100" spans="1:14" ht="15" thickBot="1">
      <c r="A100" s="18"/>
      <c r="B100" s="1175" t="s">
        <v>2332</v>
      </c>
      <c r="C100" s="1176"/>
      <c r="D100" s="1176"/>
      <c r="E100" s="1176"/>
      <c r="F100" s="1176"/>
      <c r="G100" s="1176"/>
      <c r="H100" s="1176"/>
      <c r="I100" s="1176"/>
      <c r="J100" s="1176"/>
      <c r="K100" s="1176"/>
      <c r="L100" s="1176"/>
      <c r="M100" s="1177"/>
      <c r="N100" s="179">
        <f>N53+N73+N83+N98</f>
        <v>0</v>
      </c>
    </row>
    <row r="101" spans="1:14" ht="5.0999999999999996" customHeight="1">
      <c r="A101" s="18"/>
      <c r="B101" s="87"/>
      <c r="C101" s="89"/>
      <c r="D101" s="89"/>
      <c r="E101" s="89"/>
      <c r="F101" s="89"/>
      <c r="G101" s="89"/>
      <c r="H101" s="89"/>
      <c r="I101" s="89"/>
      <c r="J101" s="89"/>
      <c r="K101" s="89"/>
      <c r="L101" s="89"/>
      <c r="M101" s="89"/>
      <c r="N101" s="88"/>
    </row>
    <row r="102" spans="1:14" ht="22.5" customHeight="1">
      <c r="A102" s="18"/>
      <c r="B102" s="1094" t="s">
        <v>2333</v>
      </c>
      <c r="C102" s="1095"/>
      <c r="D102" s="1095"/>
      <c r="E102" s="1095"/>
      <c r="F102" s="1095"/>
      <c r="G102" s="1095"/>
      <c r="H102" s="1095"/>
      <c r="I102" s="1095"/>
      <c r="J102" s="1095"/>
      <c r="K102" s="1095"/>
      <c r="L102" s="1095"/>
      <c r="M102" s="1095"/>
      <c r="N102" s="1096"/>
    </row>
    <row r="103" spans="1:14" ht="6.75" customHeight="1" thickBot="1">
      <c r="A103" s="18"/>
      <c r="B103" s="1178"/>
      <c r="C103" s="1179"/>
      <c r="D103" s="1179"/>
      <c r="E103" s="1179"/>
      <c r="F103" s="1179"/>
      <c r="G103" s="1179"/>
      <c r="H103" s="1179"/>
      <c r="I103" s="1179"/>
      <c r="J103" s="1179"/>
      <c r="K103" s="1179"/>
      <c r="L103" s="1179"/>
      <c r="M103" s="1179"/>
      <c r="N103" s="1180"/>
    </row>
    <row r="104" spans="1:14" ht="17.25" customHeight="1">
      <c r="A104" s="18"/>
      <c r="B104" s="1186" t="s">
        <v>2311</v>
      </c>
      <c r="C104" s="1187"/>
      <c r="D104" s="1187"/>
      <c r="E104" s="1187"/>
      <c r="F104" s="1187"/>
      <c r="G104" s="1187"/>
      <c r="H104" s="1187"/>
      <c r="I104" s="370"/>
      <c r="J104" s="371"/>
      <c r="K104" s="366" t="s">
        <v>2334</v>
      </c>
      <c r="L104" s="1158" t="s">
        <v>2335</v>
      </c>
      <c r="M104" s="1159"/>
      <c r="N104" s="1160"/>
    </row>
    <row r="105" spans="1:14" ht="13.35" customHeight="1">
      <c r="A105" s="255"/>
      <c r="B105" s="1181" t="s">
        <v>2336</v>
      </c>
      <c r="C105" s="1182"/>
      <c r="D105" s="1182"/>
      <c r="E105" s="1182"/>
      <c r="F105" s="1182"/>
      <c r="G105" s="1182"/>
      <c r="H105" s="1182"/>
      <c r="I105" s="270"/>
      <c r="J105" s="271"/>
      <c r="K105" s="182">
        <v>0.2</v>
      </c>
      <c r="L105" s="1169">
        <f>K105*N100</f>
        <v>0</v>
      </c>
      <c r="M105" s="1170"/>
      <c r="N105" s="1171"/>
    </row>
    <row r="106" spans="1:14" ht="15">
      <c r="A106" s="255"/>
      <c r="B106" s="277" t="s">
        <v>2337</v>
      </c>
      <c r="C106" s="278"/>
      <c r="D106" s="278"/>
      <c r="E106" s="278"/>
      <c r="F106" s="278"/>
      <c r="G106" s="278"/>
      <c r="H106" s="278"/>
      <c r="I106" s="270"/>
      <c r="J106" s="271"/>
      <c r="K106" s="182">
        <v>0.05</v>
      </c>
      <c r="L106" s="1169">
        <f>K106*N100</f>
        <v>0</v>
      </c>
      <c r="M106" s="1170"/>
      <c r="N106" s="1171"/>
    </row>
    <row r="107" spans="1:14" ht="15.75" thickBot="1">
      <c r="A107" s="255"/>
      <c r="B107" s="279" t="s">
        <v>2338</v>
      </c>
      <c r="C107" s="280"/>
      <c r="D107" s="280"/>
      <c r="E107" s="280"/>
      <c r="F107" s="280"/>
      <c r="G107" s="280"/>
      <c r="H107" s="280"/>
      <c r="I107" s="272"/>
      <c r="J107" s="273"/>
      <c r="K107" s="183">
        <v>0.05</v>
      </c>
      <c r="L107" s="1172">
        <f>K107*N100</f>
        <v>0</v>
      </c>
      <c r="M107" s="1173"/>
      <c r="N107" s="1174"/>
    </row>
    <row r="108" spans="1:14" s="22" customFormat="1" ht="24.75" customHeight="1" thickBot="1">
      <c r="A108" s="20"/>
      <c r="B108" s="997" t="s">
        <v>2320</v>
      </c>
      <c r="C108" s="998"/>
      <c r="D108" s="998"/>
      <c r="E108" s="998"/>
      <c r="F108" s="998"/>
      <c r="G108" s="998"/>
      <c r="H108" s="998"/>
      <c r="I108" s="998"/>
      <c r="J108" s="998"/>
      <c r="K108" s="998"/>
      <c r="L108" s="998"/>
      <c r="M108" s="999"/>
      <c r="N108" s="181">
        <f>L105+L106+L107</f>
        <v>0</v>
      </c>
    </row>
    <row r="109" spans="1:14" ht="6.75" customHeight="1" thickBot="1">
      <c r="A109" s="18"/>
      <c r="B109" s="87"/>
      <c r="C109" s="89"/>
      <c r="D109" s="89"/>
      <c r="E109" s="89"/>
      <c r="F109" s="89"/>
      <c r="G109" s="89"/>
      <c r="H109" s="89"/>
      <c r="I109" s="89"/>
      <c r="J109" s="89"/>
      <c r="K109" s="89"/>
      <c r="L109" s="89"/>
      <c r="M109" s="89"/>
      <c r="N109" s="88"/>
    </row>
    <row r="110" spans="1:14" ht="22.5" customHeight="1" thickBot="1">
      <c r="A110" s="18"/>
      <c r="B110" s="1183" t="s">
        <v>2339</v>
      </c>
      <c r="C110" s="1184"/>
      <c r="D110" s="1184"/>
      <c r="E110" s="1184"/>
      <c r="F110" s="1184"/>
      <c r="G110" s="1184"/>
      <c r="H110" s="1184"/>
      <c r="I110" s="1184"/>
      <c r="J110" s="1184"/>
      <c r="K110" s="1184"/>
      <c r="L110" s="1184"/>
      <c r="M110" s="1185"/>
      <c r="N110" s="185">
        <f>N100+N108</f>
        <v>0</v>
      </c>
    </row>
    <row r="111" spans="1:14" ht="7.5" customHeight="1">
      <c r="A111" s="255"/>
      <c r="B111" s="74"/>
      <c r="C111" s="75"/>
      <c r="D111" s="75"/>
      <c r="E111" s="75"/>
      <c r="F111" s="75"/>
      <c r="G111" s="75"/>
      <c r="H111" s="75"/>
      <c r="I111" s="75"/>
      <c r="J111" s="75"/>
      <c r="K111" s="75"/>
      <c r="L111" s="75"/>
      <c r="M111" s="75"/>
      <c r="N111" s="76"/>
    </row>
    <row r="112" spans="1:14" ht="7.5" customHeight="1">
      <c r="A112" s="255"/>
      <c r="B112" s="197"/>
      <c r="C112" s="8"/>
      <c r="D112" s="8"/>
      <c r="E112" s="8"/>
      <c r="F112" s="8"/>
      <c r="G112" s="8"/>
      <c r="H112" s="8"/>
      <c r="I112" s="8"/>
      <c r="J112" s="8"/>
      <c r="K112" s="8"/>
      <c r="L112" s="8"/>
      <c r="M112" s="8"/>
      <c r="N112" s="198"/>
    </row>
    <row r="113" spans="1:14" ht="10.5" customHeight="1">
      <c r="A113" s="255"/>
      <c r="B113" s="197"/>
      <c r="C113" s="8"/>
      <c r="D113" s="8"/>
      <c r="E113" s="8"/>
      <c r="F113" s="8"/>
      <c r="G113" s="8"/>
      <c r="H113" s="8"/>
      <c r="I113" s="8"/>
      <c r="J113" s="8"/>
      <c r="K113" s="8"/>
      <c r="L113" s="8"/>
      <c r="M113" s="8"/>
      <c r="N113" s="198"/>
    </row>
    <row r="114" spans="1:14" ht="12" customHeight="1">
      <c r="A114" s="255"/>
      <c r="B114" s="197"/>
      <c r="C114" s="8"/>
      <c r="D114" s="8"/>
      <c r="E114" s="8"/>
      <c r="F114" s="8"/>
      <c r="G114" s="8"/>
      <c r="H114" s="8"/>
      <c r="I114" s="8"/>
      <c r="J114" s="8"/>
      <c r="K114" s="8"/>
      <c r="L114" s="8"/>
      <c r="M114" s="8"/>
      <c r="N114" s="198"/>
    </row>
    <row r="115" spans="1:14">
      <c r="A115" s="255"/>
      <c r="B115" s="197"/>
      <c r="C115" s="8"/>
      <c r="D115" s="8"/>
      <c r="E115" s="7" t="s">
        <v>2340</v>
      </c>
      <c r="F115" s="7"/>
      <c r="G115" s="7"/>
      <c r="H115" s="7"/>
      <c r="I115" s="7"/>
      <c r="J115" s="7"/>
      <c r="K115" s="8"/>
      <c r="L115" s="8"/>
      <c r="M115" s="8"/>
      <c r="N115" s="198"/>
    </row>
    <row r="116" spans="1:14">
      <c r="A116" s="255"/>
      <c r="B116" s="197"/>
      <c r="C116" s="8"/>
      <c r="D116" s="8"/>
      <c r="E116" s="8" t="s">
        <v>2341</v>
      </c>
      <c r="F116" s="8"/>
      <c r="G116" s="8"/>
      <c r="H116" s="8"/>
      <c r="I116" s="8"/>
      <c r="J116" s="8"/>
      <c r="K116" s="8"/>
      <c r="L116" s="8"/>
      <c r="M116" s="8"/>
      <c r="N116" s="198"/>
    </row>
    <row r="117" spans="1:14">
      <c r="A117" s="255"/>
      <c r="B117" s="197"/>
      <c r="C117" s="8"/>
      <c r="D117" s="8"/>
      <c r="E117" s="8" t="s">
        <v>2342</v>
      </c>
      <c r="F117" s="8"/>
      <c r="G117" s="8"/>
      <c r="H117" s="8"/>
      <c r="I117" s="8"/>
      <c r="J117" s="8"/>
      <c r="K117" s="8"/>
      <c r="L117" s="8"/>
      <c r="M117" s="8"/>
      <c r="N117" s="198"/>
    </row>
    <row r="118" spans="1:14">
      <c r="A118" s="255"/>
      <c r="B118" s="197"/>
      <c r="C118" s="8"/>
      <c r="D118" s="8"/>
      <c r="E118" s="8" t="s">
        <v>2343</v>
      </c>
      <c r="F118" s="8"/>
      <c r="G118" s="8"/>
      <c r="H118" s="8"/>
      <c r="I118" s="8"/>
      <c r="J118" s="8"/>
      <c r="K118" s="8"/>
      <c r="L118" s="8"/>
      <c r="M118" s="8"/>
      <c r="N118" s="198"/>
    </row>
    <row r="119" spans="1:14" ht="10.5" customHeight="1" thickBot="1">
      <c r="A119" s="255"/>
      <c r="B119" s="197"/>
      <c r="C119" s="8"/>
      <c r="D119" s="8"/>
      <c r="E119" s="8"/>
      <c r="F119" s="8" t="s">
        <v>2344</v>
      </c>
      <c r="G119" s="8"/>
      <c r="H119" s="8"/>
      <c r="I119" s="8"/>
      <c r="J119" s="8"/>
      <c r="K119" s="8"/>
      <c r="L119" s="8"/>
      <c r="M119" s="8"/>
      <c r="N119" s="198"/>
    </row>
    <row r="120" spans="1:14">
      <c r="A120" s="255"/>
      <c r="B120" s="199" t="s">
        <v>2345</v>
      </c>
      <c r="C120" s="200"/>
      <c r="D120" s="200"/>
      <c r="E120" s="200"/>
      <c r="F120" s="200"/>
      <c r="G120" s="200"/>
      <c r="H120" s="200"/>
      <c r="I120" s="200"/>
      <c r="J120" s="200"/>
      <c r="K120" s="200"/>
      <c r="L120" s="200"/>
      <c r="M120" s="200"/>
      <c r="N120" s="201"/>
    </row>
    <row r="121" spans="1:14">
      <c r="A121" s="255"/>
      <c r="B121" s="202"/>
      <c r="C121" s="203"/>
      <c r="D121" s="203"/>
      <c r="E121" s="203"/>
      <c r="F121" s="203"/>
      <c r="G121" s="203"/>
      <c r="H121" s="203"/>
      <c r="I121" s="203"/>
      <c r="J121" s="203"/>
      <c r="K121" s="203"/>
      <c r="L121" s="203"/>
      <c r="M121" s="203"/>
      <c r="N121" s="204"/>
    </row>
    <row r="122" spans="1:14">
      <c r="A122" s="255"/>
      <c r="B122" s="202"/>
      <c r="C122" s="203"/>
      <c r="D122" s="203"/>
      <c r="E122" s="203"/>
      <c r="F122" s="203"/>
      <c r="G122" s="203"/>
      <c r="H122" s="203"/>
      <c r="I122" s="203"/>
      <c r="J122" s="203"/>
      <c r="K122" s="203"/>
      <c r="L122" s="203"/>
      <c r="M122" s="203"/>
      <c r="N122" s="204"/>
    </row>
    <row r="123" spans="1:14" ht="15" thickBot="1">
      <c r="A123" s="255"/>
      <c r="B123" s="205"/>
      <c r="C123" s="206"/>
      <c r="D123" s="206"/>
      <c r="E123" s="206"/>
      <c r="F123" s="206"/>
      <c r="G123" s="206"/>
      <c r="H123" s="206"/>
      <c r="I123" s="206"/>
      <c r="J123" s="206"/>
      <c r="K123" s="206"/>
      <c r="L123" s="206"/>
      <c r="M123" s="206"/>
      <c r="N123" s="207"/>
    </row>
    <row r="124" spans="1:14" ht="7.5" customHeight="1">
      <c r="A124" s="18"/>
      <c r="B124" s="281"/>
      <c r="C124" s="282"/>
      <c r="D124" s="282"/>
      <c r="E124" s="282"/>
      <c r="F124" s="282"/>
      <c r="G124" s="282"/>
      <c r="H124" s="282"/>
      <c r="I124" s="282"/>
      <c r="J124" s="282"/>
      <c r="K124" s="282"/>
      <c r="L124" s="282"/>
      <c r="M124" s="282"/>
      <c r="N124" s="283"/>
    </row>
    <row r="125" spans="1:14" ht="18" customHeight="1">
      <c r="A125" s="18"/>
      <c r="B125" s="217" t="s">
        <v>2346</v>
      </c>
      <c r="C125" s="219"/>
      <c r="D125" s="219"/>
      <c r="E125" s="219"/>
      <c r="F125" s="219"/>
      <c r="G125" s="219"/>
      <c r="H125" s="219"/>
      <c r="I125" s="219"/>
      <c r="J125" s="219"/>
      <c r="K125" s="219"/>
      <c r="L125" s="219"/>
      <c r="M125" s="219"/>
      <c r="N125" s="218"/>
    </row>
    <row r="126" spans="1:14">
      <c r="A126" s="18"/>
      <c r="B126" s="983" t="s">
        <v>2347</v>
      </c>
      <c r="C126" s="984"/>
      <c r="D126" s="984"/>
      <c r="E126" s="984"/>
      <c r="F126" s="984"/>
      <c r="G126" s="984"/>
      <c r="H126" s="984"/>
      <c r="I126" s="984"/>
      <c r="J126" s="984"/>
      <c r="K126" s="984"/>
      <c r="L126" s="984"/>
      <c r="M126" s="984"/>
      <c r="N126" s="985"/>
    </row>
    <row r="127" spans="1:14">
      <c r="A127" s="18"/>
      <c r="B127" s="983"/>
      <c r="C127" s="984"/>
      <c r="D127" s="984"/>
      <c r="E127" s="984"/>
      <c r="F127" s="984"/>
      <c r="G127" s="984"/>
      <c r="H127" s="984"/>
      <c r="I127" s="984"/>
      <c r="J127" s="984"/>
      <c r="K127" s="984"/>
      <c r="L127" s="984"/>
      <c r="M127" s="984"/>
      <c r="N127" s="985"/>
    </row>
    <row r="128" spans="1:14" ht="21" customHeight="1">
      <c r="A128" s="18"/>
      <c r="B128" s="983" t="s">
        <v>2348</v>
      </c>
      <c r="C128" s="984"/>
      <c r="D128" s="984"/>
      <c r="E128" s="984"/>
      <c r="F128" s="984"/>
      <c r="G128" s="984"/>
      <c r="H128" s="984"/>
      <c r="I128" s="984"/>
      <c r="J128" s="984"/>
      <c r="K128" s="984"/>
      <c r="L128" s="984"/>
      <c r="M128" s="984"/>
      <c r="N128" s="985"/>
    </row>
    <row r="129" spans="1:14" ht="9.75" customHeight="1">
      <c r="A129" s="18"/>
      <c r="B129" s="983"/>
      <c r="C129" s="984"/>
      <c r="D129" s="984"/>
      <c r="E129" s="984"/>
      <c r="F129" s="984"/>
      <c r="G129" s="984"/>
      <c r="H129" s="984"/>
      <c r="I129" s="984"/>
      <c r="J129" s="984"/>
      <c r="K129" s="984"/>
      <c r="L129" s="984"/>
      <c r="M129" s="984"/>
      <c r="N129" s="985"/>
    </row>
    <row r="130" spans="1:14" ht="5.25" customHeight="1">
      <c r="A130" s="18"/>
      <c r="B130" s="274"/>
      <c r="C130" s="275"/>
      <c r="D130" s="275"/>
      <c r="E130" s="275"/>
      <c r="F130" s="275"/>
      <c r="G130" s="275"/>
      <c r="H130" s="275"/>
      <c r="I130" s="275"/>
      <c r="J130" s="275"/>
      <c r="K130" s="275"/>
      <c r="L130" s="275"/>
      <c r="M130" s="275"/>
      <c r="N130" s="276"/>
    </row>
    <row r="131" spans="1:14" ht="5.25" customHeight="1">
      <c r="A131" s="255"/>
      <c r="B131" s="303"/>
      <c r="C131" s="304"/>
      <c r="D131" s="304"/>
      <c r="E131" s="304"/>
      <c r="F131" s="304"/>
      <c r="G131" s="304"/>
      <c r="H131" s="304"/>
      <c r="I131" s="304"/>
      <c r="J131" s="304"/>
      <c r="K131" s="304"/>
      <c r="L131" s="304"/>
      <c r="M131" s="304"/>
      <c r="N131" s="305"/>
    </row>
    <row r="132" spans="1:14" ht="9.75" customHeight="1">
      <c r="A132" s="255"/>
      <c r="B132" s="303"/>
      <c r="C132" s="304"/>
      <c r="D132" s="304"/>
      <c r="E132" s="304"/>
      <c r="F132" s="304"/>
      <c r="G132" s="304"/>
      <c r="H132" s="304"/>
      <c r="I132" s="304"/>
      <c r="J132" s="304"/>
      <c r="K132" s="304"/>
      <c r="L132" s="304"/>
      <c r="M132" s="304"/>
      <c r="N132" s="305"/>
    </row>
    <row r="133" spans="1:14">
      <c r="A133" s="255"/>
      <c r="B133" s="6"/>
      <c r="C133" s="9"/>
      <c r="D133" s="9"/>
      <c r="E133" s="9"/>
      <c r="F133" s="9"/>
      <c r="G133" s="9"/>
      <c r="H133" s="9"/>
      <c r="I133" s="9"/>
      <c r="J133" s="9"/>
      <c r="K133" s="9"/>
      <c r="L133" s="9"/>
      <c r="M133" s="9"/>
      <c r="N133" s="10"/>
    </row>
    <row r="134" spans="1:14">
      <c r="A134" s="255"/>
      <c r="B134" s="197"/>
      <c r="C134" s="8"/>
      <c r="D134" s="8"/>
      <c r="E134" s="8" t="s">
        <v>2340</v>
      </c>
      <c r="F134" s="7"/>
      <c r="G134" s="7"/>
      <c r="H134" s="8"/>
      <c r="I134" s="8"/>
      <c r="J134" s="8"/>
      <c r="K134" s="8"/>
      <c r="L134" s="8"/>
      <c r="M134" s="8"/>
      <c r="N134" s="198"/>
    </row>
    <row r="135" spans="1:14">
      <c r="A135" s="255"/>
      <c r="B135" s="197"/>
      <c r="C135" s="8"/>
      <c r="D135" s="8"/>
      <c r="E135" s="223" t="s">
        <v>2341</v>
      </c>
      <c r="F135" s="8"/>
      <c r="G135" s="8"/>
      <c r="H135" s="223"/>
      <c r="I135" s="223"/>
      <c r="J135" s="223"/>
      <c r="K135" s="8"/>
      <c r="L135" s="8"/>
      <c r="M135" s="8"/>
      <c r="N135" s="198"/>
    </row>
    <row r="136" spans="1:14">
      <c r="A136" s="255"/>
      <c r="B136" s="197"/>
      <c r="C136" s="8"/>
      <c r="D136" s="8"/>
      <c r="E136" s="225" t="s">
        <v>2349</v>
      </c>
      <c r="F136" s="8"/>
      <c r="G136" s="8"/>
      <c r="H136" s="225"/>
      <c r="I136" s="225"/>
      <c r="J136" s="225"/>
      <c r="K136" s="8"/>
      <c r="L136" s="8"/>
      <c r="M136" s="8"/>
      <c r="N136" s="198"/>
    </row>
    <row r="137" spans="1:14">
      <c r="A137" s="255"/>
      <c r="B137" s="224"/>
      <c r="C137" s="9"/>
      <c r="D137" s="9"/>
      <c r="E137" s="8" t="s">
        <v>2343</v>
      </c>
      <c r="F137" s="8"/>
      <c r="G137" s="8"/>
      <c r="H137" s="8"/>
      <c r="I137" s="8"/>
      <c r="J137" s="8"/>
      <c r="K137" s="9"/>
      <c r="L137" s="9"/>
      <c r="M137" s="9"/>
      <c r="N137" s="10"/>
    </row>
    <row r="138" spans="1:14" ht="12.75" customHeight="1">
      <c r="A138" s="255"/>
      <c r="B138" s="224"/>
      <c r="C138" s="9"/>
      <c r="D138" s="9"/>
      <c r="E138" s="9"/>
      <c r="F138" s="8"/>
      <c r="G138" s="8"/>
      <c r="H138" s="8"/>
      <c r="I138" s="8"/>
      <c r="J138" s="8"/>
      <c r="K138" s="9"/>
      <c r="L138" s="9"/>
      <c r="M138" s="9"/>
      <c r="N138" s="10"/>
    </row>
    <row r="139" spans="1:14" ht="24.75" customHeight="1">
      <c r="A139" s="18"/>
      <c r="B139" s="986" t="s">
        <v>2350</v>
      </c>
      <c r="C139" s="987"/>
      <c r="D139" s="987"/>
      <c r="E139" s="987"/>
      <c r="F139" s="987"/>
      <c r="G139" s="987"/>
      <c r="H139" s="987"/>
      <c r="I139" s="987"/>
      <c r="J139" s="987"/>
      <c r="K139" s="987"/>
      <c r="L139" s="987"/>
      <c r="M139" s="987"/>
      <c r="N139" s="988"/>
    </row>
    <row r="140" spans="1:14" ht="7.5" customHeight="1" thickBot="1">
      <c r="A140" s="255"/>
      <c r="B140" s="231"/>
      <c r="C140" s="232"/>
      <c r="D140" s="232"/>
      <c r="E140" s="233"/>
      <c r="F140" s="233"/>
      <c r="G140" s="233"/>
      <c r="H140" s="233"/>
      <c r="I140" s="233"/>
      <c r="J140" s="234"/>
      <c r="K140" s="234"/>
      <c r="L140" s="234"/>
      <c r="M140" s="234"/>
      <c r="N140" s="235"/>
    </row>
    <row r="141" spans="1:14">
      <c r="A141" s="255"/>
    </row>
    <row r="142" spans="1:14">
      <c r="A142" s="255"/>
    </row>
  </sheetData>
  <mergeCells count="149">
    <mergeCell ref="H10:I10"/>
    <mergeCell ref="L105:N105"/>
    <mergeCell ref="L106:N106"/>
    <mergeCell ref="L107:N107"/>
    <mergeCell ref="B139:N139"/>
    <mergeCell ref="L88:M88"/>
    <mergeCell ref="L89:M89"/>
    <mergeCell ref="L90:M90"/>
    <mergeCell ref="L91:M91"/>
    <mergeCell ref="L94:M94"/>
    <mergeCell ref="L95:M95"/>
    <mergeCell ref="L96:M96"/>
    <mergeCell ref="L92:M92"/>
    <mergeCell ref="L93:M93"/>
    <mergeCell ref="B100:M100"/>
    <mergeCell ref="B103:N103"/>
    <mergeCell ref="L97:M97"/>
    <mergeCell ref="B128:N129"/>
    <mergeCell ref="B105:H105"/>
    <mergeCell ref="B108:M108"/>
    <mergeCell ref="B110:M110"/>
    <mergeCell ref="B126:N127"/>
    <mergeCell ref="B104:H104"/>
    <mergeCell ref="C79:H79"/>
    <mergeCell ref="C3:J4"/>
    <mergeCell ref="L104:N104"/>
    <mergeCell ref="L69:M69"/>
    <mergeCell ref="B75:N75"/>
    <mergeCell ref="B85:N85"/>
    <mergeCell ref="B102:N102"/>
    <mergeCell ref="C90:H90"/>
    <mergeCell ref="C91:H91"/>
    <mergeCell ref="C94:H94"/>
    <mergeCell ref="C95:H95"/>
    <mergeCell ref="C96:H96"/>
    <mergeCell ref="C97:H97"/>
    <mergeCell ref="C92:H92"/>
    <mergeCell ref="C93:H93"/>
    <mergeCell ref="C87:H87"/>
    <mergeCell ref="L65:M65"/>
    <mergeCell ref="L66:M66"/>
    <mergeCell ref="C77:H77"/>
    <mergeCell ref="C78:H78"/>
    <mergeCell ref="L68:M68"/>
    <mergeCell ref="B73:M73"/>
    <mergeCell ref="B76:N76"/>
    <mergeCell ref="C67:I67"/>
    <mergeCell ref="C68:I68"/>
    <mergeCell ref="C80:H80"/>
    <mergeCell ref="C81:H81"/>
    <mergeCell ref="C82:H82"/>
    <mergeCell ref="B83:M83"/>
    <mergeCell ref="B86:N86"/>
    <mergeCell ref="L87:M87"/>
    <mergeCell ref="B98:M98"/>
    <mergeCell ref="C88:H88"/>
    <mergeCell ref="C89:H89"/>
    <mergeCell ref="C40:I40"/>
    <mergeCell ref="C41:I41"/>
    <mergeCell ref="C42:I42"/>
    <mergeCell ref="L52:M52"/>
    <mergeCell ref="L60:M60"/>
    <mergeCell ref="L61:M61"/>
    <mergeCell ref="L62:M62"/>
    <mergeCell ref="L63:M63"/>
    <mergeCell ref="L64:M64"/>
    <mergeCell ref="L41:M41"/>
    <mergeCell ref="L42:M42"/>
    <mergeCell ref="L43:M43"/>
    <mergeCell ref="L44:M44"/>
    <mergeCell ref="L45:M45"/>
    <mergeCell ref="L46:M46"/>
    <mergeCell ref="L47:M47"/>
    <mergeCell ref="L48:M48"/>
    <mergeCell ref="L49:M49"/>
    <mergeCell ref="B55:N55"/>
    <mergeCell ref="B53:M53"/>
    <mergeCell ref="B56:N56"/>
    <mergeCell ref="L57:M57"/>
    <mergeCell ref="C57:I57"/>
    <mergeCell ref="C62:I62"/>
    <mergeCell ref="C1:J1"/>
    <mergeCell ref="K1:K2"/>
    <mergeCell ref="C2:J2"/>
    <mergeCell ref="L5:L6"/>
    <mergeCell ref="M5:M6"/>
    <mergeCell ref="C32:I32"/>
    <mergeCell ref="L32:M32"/>
    <mergeCell ref="L33:M33"/>
    <mergeCell ref="L1:M2"/>
    <mergeCell ref="L3:M4"/>
    <mergeCell ref="C33:I33"/>
    <mergeCell ref="J32:K32"/>
    <mergeCell ref="J33:K33"/>
    <mergeCell ref="D14:E14"/>
    <mergeCell ref="L15:N15"/>
    <mergeCell ref="C5:J5"/>
    <mergeCell ref="K5:K6"/>
    <mergeCell ref="K3:K4"/>
    <mergeCell ref="C6:J6"/>
    <mergeCell ref="F8:I9"/>
    <mergeCell ref="B30:N30"/>
    <mergeCell ref="B1:B6"/>
    <mergeCell ref="B13:D13"/>
    <mergeCell ref="N1:N6"/>
    <mergeCell ref="C65:I65"/>
    <mergeCell ref="C66:I66"/>
    <mergeCell ref="L72:M72"/>
    <mergeCell ref="C71:I71"/>
    <mergeCell ref="C72:I72"/>
    <mergeCell ref="L58:M58"/>
    <mergeCell ref="L59:M59"/>
    <mergeCell ref="C48:I48"/>
    <mergeCell ref="C49:I49"/>
    <mergeCell ref="C58:I58"/>
    <mergeCell ref="C59:I59"/>
    <mergeCell ref="C60:I60"/>
    <mergeCell ref="C61:I61"/>
    <mergeCell ref="L67:M67"/>
    <mergeCell ref="L70:M70"/>
    <mergeCell ref="L71:M71"/>
    <mergeCell ref="C63:I63"/>
    <mergeCell ref="C64:I64"/>
    <mergeCell ref="C69:I69"/>
    <mergeCell ref="C70:I70"/>
    <mergeCell ref="B10:D10"/>
    <mergeCell ref="B12:E12"/>
    <mergeCell ref="H13:I13"/>
    <mergeCell ref="K13:L13"/>
    <mergeCell ref="F10:G10"/>
    <mergeCell ref="C50:I50"/>
    <mergeCell ref="C52:I52"/>
    <mergeCell ref="C51:I51"/>
    <mergeCell ref="L51:M51"/>
    <mergeCell ref="C43:I43"/>
    <mergeCell ref="C44:I44"/>
    <mergeCell ref="C45:I45"/>
    <mergeCell ref="C46:I46"/>
    <mergeCell ref="C47:I47"/>
    <mergeCell ref="L38:M38"/>
    <mergeCell ref="L39:M39"/>
    <mergeCell ref="L50:M50"/>
    <mergeCell ref="L40:M40"/>
    <mergeCell ref="C37:I37"/>
    <mergeCell ref="C38:I38"/>
    <mergeCell ref="C39:I39"/>
    <mergeCell ref="B35:N35"/>
    <mergeCell ref="B36:N36"/>
    <mergeCell ref="L37:M37"/>
  </mergeCells>
  <printOptions verticalCentered="1"/>
  <pageMargins left="0.11811023622047245" right="0.11811023622047245" top="0.15748031496062992" bottom="0.15748031496062992" header="0.19685039370078741" footer="0.19685039370078741"/>
  <pageSetup paperSize="5" scale="49" orientation="portrait" verticalDpi="597"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1-000000000000}">
  <sheetPr codeName="Hoja267">
    <tabColor theme="1"/>
    <pageSetUpPr fitToPage="1"/>
  </sheetPr>
  <dimension ref="A1:O140"/>
  <sheetViews>
    <sheetView topLeftCell="A87" workbookViewId="0">
      <selection activeCell="L94" sqref="L94:M94"/>
    </sheetView>
  </sheetViews>
  <sheetFormatPr baseColWidth="10" defaultColWidth="0" defaultRowHeight="14.25"/>
  <cols>
    <col min="1" max="1" width="3" style="256" customWidth="1"/>
    <col min="2" max="2" width="14.42578125" style="256" customWidth="1"/>
    <col min="3" max="3" width="11.5703125" style="256" customWidth="1"/>
    <col min="4" max="4" width="17" style="256" customWidth="1"/>
    <col min="5" max="5" width="12.5703125" style="256" customWidth="1"/>
    <col min="6" max="6" width="8" style="256" customWidth="1"/>
    <col min="7" max="7" width="8.5703125" style="256" customWidth="1"/>
    <col min="8" max="8" width="9.42578125" style="256" customWidth="1"/>
    <col min="9" max="9" width="14.5703125" style="256" customWidth="1"/>
    <col min="10" max="10" width="23.42578125" style="256" customWidth="1"/>
    <col min="11" max="11" width="18" style="256" customWidth="1"/>
    <col min="12" max="12" width="11.42578125" style="256" customWidth="1"/>
    <col min="13" max="13" width="12.5703125" style="256" customWidth="1"/>
    <col min="14" max="14" width="21.5703125" style="256" customWidth="1"/>
    <col min="15" max="15" width="4.42578125" style="19" customWidth="1"/>
    <col min="16" max="16384" width="9.42578125" style="19" hidden="1"/>
  </cols>
  <sheetData>
    <row r="1" spans="1:14" ht="14.1" customHeight="1">
      <c r="A1" s="18"/>
      <c r="B1" s="1137"/>
      <c r="C1" s="1102"/>
      <c r="D1" s="1102"/>
      <c r="E1" s="1102"/>
      <c r="F1" s="1102"/>
      <c r="G1" s="1102"/>
      <c r="H1" s="1102"/>
      <c r="I1" s="1102"/>
      <c r="J1" s="1103"/>
      <c r="K1" s="1104" t="s">
        <v>2277</v>
      </c>
      <c r="L1" s="1112" t="s">
        <v>2278</v>
      </c>
      <c r="M1" s="1113"/>
      <c r="N1" s="1140"/>
    </row>
    <row r="2" spans="1:14" ht="14.25" customHeight="1">
      <c r="A2" s="18"/>
      <c r="B2" s="1138"/>
      <c r="C2" s="1106" t="s">
        <v>2279</v>
      </c>
      <c r="D2" s="1106"/>
      <c r="E2" s="1106"/>
      <c r="F2" s="1106"/>
      <c r="G2" s="1106"/>
      <c r="H2" s="1106"/>
      <c r="I2" s="1106"/>
      <c r="J2" s="1107"/>
      <c r="K2" s="1105"/>
      <c r="L2" s="1114"/>
      <c r="M2" s="1115"/>
      <c r="N2" s="1141"/>
    </row>
    <row r="3" spans="1:14" ht="17.850000000000001" customHeight="1">
      <c r="A3" s="18"/>
      <c r="B3" s="1138"/>
      <c r="C3" s="1125" t="s">
        <v>2280</v>
      </c>
      <c r="D3" s="1125"/>
      <c r="E3" s="1125"/>
      <c r="F3" s="1125"/>
      <c r="G3" s="1125"/>
      <c r="H3" s="1125"/>
      <c r="I3" s="1125"/>
      <c r="J3" s="1126"/>
      <c r="K3" s="1127" t="s">
        <v>2281</v>
      </c>
      <c r="L3" s="1116">
        <v>2021</v>
      </c>
      <c r="M3" s="1117"/>
      <c r="N3" s="1141"/>
    </row>
    <row r="4" spans="1:14" ht="2.25" customHeight="1">
      <c r="A4" s="18"/>
      <c r="B4" s="1138"/>
      <c r="C4" s="1125"/>
      <c r="D4" s="1125"/>
      <c r="E4" s="1125"/>
      <c r="F4" s="1125"/>
      <c r="G4" s="1125"/>
      <c r="H4" s="1125"/>
      <c r="I4" s="1125"/>
      <c r="J4" s="1126"/>
      <c r="K4" s="1129"/>
      <c r="L4" s="1114"/>
      <c r="M4" s="1115"/>
      <c r="N4" s="1141"/>
    </row>
    <row r="5" spans="1:14" ht="14.25" customHeight="1">
      <c r="A5" s="18"/>
      <c r="B5" s="1138"/>
      <c r="C5" s="1125" t="s">
        <v>2282</v>
      </c>
      <c r="D5" s="1125"/>
      <c r="E5" s="1125"/>
      <c r="F5" s="1125"/>
      <c r="G5" s="1125"/>
      <c r="H5" s="1125"/>
      <c r="I5" s="1125"/>
      <c r="J5" s="1126"/>
      <c r="K5" s="1127" t="s">
        <v>2283</v>
      </c>
      <c r="L5" s="1108"/>
      <c r="M5" s="1108"/>
      <c r="N5" s="1141"/>
    </row>
    <row r="6" spans="1:14" ht="3.75" customHeight="1" thickBot="1">
      <c r="A6" s="18"/>
      <c r="B6" s="1139"/>
      <c r="C6" s="1130"/>
      <c r="D6" s="1130"/>
      <c r="E6" s="1130"/>
      <c r="F6" s="1130"/>
      <c r="G6" s="1130"/>
      <c r="H6" s="1130"/>
      <c r="I6" s="1130"/>
      <c r="J6" s="1131"/>
      <c r="K6" s="1128"/>
      <c r="L6" s="1109"/>
      <c r="M6" s="1109"/>
      <c r="N6" s="1142"/>
    </row>
    <row r="7" spans="1:14" ht="3.75" customHeight="1" thickBot="1">
      <c r="A7" s="18"/>
      <c r="B7" s="250"/>
      <c r="C7" s="251"/>
      <c r="D7" s="251"/>
      <c r="E7" s="251"/>
      <c r="F7" s="251"/>
      <c r="G7" s="251"/>
      <c r="H7" s="251"/>
      <c r="I7" s="251"/>
      <c r="J7" s="251"/>
      <c r="K7" s="251"/>
      <c r="L7" s="252"/>
      <c r="M7" s="252"/>
      <c r="N7" s="253"/>
    </row>
    <row r="8" spans="1:14" ht="14.25" customHeight="1">
      <c r="A8" s="255"/>
      <c r="B8" s="44"/>
      <c r="C8" s="340"/>
      <c r="D8" s="340"/>
      <c r="E8" s="340"/>
      <c r="F8" s="1132"/>
      <c r="G8" s="1132"/>
      <c r="H8" s="1132"/>
      <c r="I8" s="1132"/>
      <c r="J8" s="340"/>
      <c r="K8" s="45" t="s">
        <v>2284</v>
      </c>
      <c r="L8" s="46"/>
      <c r="M8" s="46"/>
      <c r="N8" s="47"/>
    </row>
    <row r="9" spans="1:14" ht="12" customHeight="1">
      <c r="A9" s="255"/>
      <c r="B9" s="48"/>
      <c r="C9" s="338"/>
      <c r="D9" s="338"/>
      <c r="E9" s="338"/>
      <c r="F9" s="1133"/>
      <c r="G9" s="1133"/>
      <c r="H9" s="1133"/>
      <c r="I9" s="1133"/>
      <c r="J9" s="338"/>
      <c r="K9" s="49"/>
      <c r="L9" s="50" t="s">
        <v>2285</v>
      </c>
      <c r="M9" s="50" t="s">
        <v>2286</v>
      </c>
      <c r="N9" s="51" t="s">
        <v>2287</v>
      </c>
    </row>
    <row r="10" spans="1:14" ht="21.75" customHeight="1">
      <c r="A10" s="255"/>
      <c r="B10" s="1086" t="s">
        <v>2288</v>
      </c>
      <c r="C10" s="1087"/>
      <c r="D10" s="1087"/>
      <c r="E10" s="377" t="s">
        <v>2289</v>
      </c>
      <c r="F10" s="1091" t="s">
        <v>2290</v>
      </c>
      <c r="G10" s="1091"/>
      <c r="H10" s="1168" t="e">
        <f>+#REF!</f>
        <v>#REF!</v>
      </c>
      <c r="I10" s="1168"/>
      <c r="J10" s="338"/>
      <c r="K10" s="324"/>
      <c r="L10" s="50"/>
      <c r="M10" s="50"/>
      <c r="N10" s="51"/>
    </row>
    <row r="11" spans="1:14" ht="5.85" customHeight="1">
      <c r="A11" s="255"/>
      <c r="B11" s="336"/>
      <c r="C11" s="337"/>
      <c r="D11" s="337"/>
      <c r="E11" s="323"/>
      <c r="F11" s="338"/>
      <c r="G11" s="338"/>
      <c r="H11" s="325"/>
      <c r="I11" s="338"/>
      <c r="J11" s="338"/>
      <c r="K11" s="324"/>
      <c r="L11" s="50"/>
      <c r="M11" s="50"/>
      <c r="N11" s="51"/>
    </row>
    <row r="12" spans="1:14" ht="19.350000000000001" customHeight="1">
      <c r="A12" s="255"/>
      <c r="B12" s="1088" t="s">
        <v>2292</v>
      </c>
      <c r="C12" s="1089"/>
      <c r="D12" s="1089"/>
      <c r="E12" s="1089"/>
      <c r="F12" s="338"/>
      <c r="G12" s="338"/>
      <c r="H12" s="338"/>
      <c r="I12" s="338"/>
      <c r="J12" s="338"/>
      <c r="K12" s="49"/>
      <c r="L12" s="50"/>
      <c r="M12" s="50"/>
      <c r="N12" s="51"/>
    </row>
    <row r="13" spans="1:14" ht="23.1" customHeight="1">
      <c r="A13" s="255"/>
      <c r="B13" s="1086" t="s">
        <v>2293</v>
      </c>
      <c r="C13" s="1087"/>
      <c r="D13" s="1087"/>
      <c r="E13" s="52" t="s">
        <v>2294</v>
      </c>
      <c r="F13" s="52"/>
      <c r="G13" s="53"/>
      <c r="H13" s="1090" t="s">
        <v>2295</v>
      </c>
      <c r="I13" s="1090"/>
      <c r="J13" s="55" t="s">
        <v>2294</v>
      </c>
      <c r="K13" s="1090" t="s">
        <v>2296</v>
      </c>
      <c r="L13" s="1090"/>
      <c r="M13" s="55" t="s">
        <v>2294</v>
      </c>
      <c r="N13" s="56"/>
    </row>
    <row r="14" spans="1:14" ht="18" customHeight="1">
      <c r="A14" s="255"/>
      <c r="B14" s="57" t="s">
        <v>2297</v>
      </c>
      <c r="C14" s="58"/>
      <c r="D14" s="1122"/>
      <c r="E14" s="1122"/>
      <c r="F14" s="341"/>
      <c r="G14" s="341"/>
      <c r="H14" s="58"/>
      <c r="I14" s="54"/>
      <c r="J14" s="59" t="s">
        <v>2298</v>
      </c>
      <c r="K14" s="60"/>
      <c r="L14" s="341"/>
      <c r="M14" s="341"/>
      <c r="N14" s="61"/>
    </row>
    <row r="15" spans="1:14" ht="14.25" customHeight="1" thickBot="1">
      <c r="A15" s="255"/>
      <c r="B15" s="62"/>
      <c r="C15" s="63"/>
      <c r="D15" s="339"/>
      <c r="E15" s="339"/>
      <c r="F15" s="339"/>
      <c r="G15" s="339"/>
      <c r="H15" s="63"/>
      <c r="I15" s="339"/>
      <c r="J15" s="63"/>
      <c r="K15" s="339"/>
      <c r="L15" s="1123"/>
      <c r="M15" s="1123"/>
      <c r="N15" s="1124"/>
    </row>
    <row r="16" spans="1:14" ht="8.85" customHeight="1">
      <c r="A16" s="255"/>
      <c r="B16" s="74"/>
      <c r="C16" s="75"/>
      <c r="D16" s="75"/>
      <c r="E16" s="75"/>
      <c r="F16" s="75"/>
      <c r="G16" s="75"/>
      <c r="H16" s="75"/>
      <c r="I16" s="75"/>
      <c r="J16" s="75"/>
      <c r="K16" s="75"/>
      <c r="L16" s="75"/>
      <c r="M16" s="75"/>
      <c r="N16" s="76"/>
    </row>
    <row r="17" spans="1:14" s="22" customFormat="1" ht="18" customHeight="1">
      <c r="A17" s="258"/>
      <c r="B17" s="217" t="s">
        <v>2299</v>
      </c>
      <c r="C17" s="25"/>
      <c r="D17" s="241" t="s">
        <v>2300</v>
      </c>
      <c r="E17" s="27"/>
      <c r="F17" s="28"/>
      <c r="G17" s="28"/>
      <c r="H17" s="28"/>
      <c r="I17" s="28"/>
      <c r="J17" s="28"/>
      <c r="K17" s="28"/>
      <c r="L17" s="28"/>
      <c r="M17" s="28"/>
      <c r="N17" s="77"/>
    </row>
    <row r="18" spans="1:14" s="22" customFormat="1" ht="24" customHeight="1">
      <c r="A18" s="258"/>
      <c r="B18" s="316" t="s">
        <v>2301</v>
      </c>
      <c r="C18" s="78"/>
      <c r="D18" s="24"/>
      <c r="E18" s="24"/>
      <c r="F18" s="24"/>
      <c r="G18" s="24"/>
      <c r="H18" s="24"/>
      <c r="I18" s="24"/>
      <c r="J18" s="24"/>
      <c r="K18" s="24"/>
      <c r="L18" s="24"/>
      <c r="M18" s="24"/>
      <c r="N18" s="77"/>
    </row>
    <row r="19" spans="1:14" s="22" customFormat="1" ht="20.25" customHeight="1">
      <c r="A19" s="258"/>
      <c r="B19" s="317"/>
      <c r="C19" s="78"/>
      <c r="D19" s="40"/>
      <c r="E19" s="24"/>
      <c r="F19" s="24"/>
      <c r="G19" s="24"/>
      <c r="H19" s="24"/>
      <c r="I19" s="24"/>
      <c r="J19" s="24"/>
      <c r="K19" s="24"/>
      <c r="L19" s="24"/>
      <c r="M19" s="24"/>
      <c r="N19" s="77"/>
    </row>
    <row r="20" spans="1:14" s="22" customFormat="1" ht="11.25" customHeight="1">
      <c r="A20" s="258"/>
      <c r="B20" s="317"/>
      <c r="C20" s="78"/>
      <c r="D20" s="42"/>
      <c r="E20" s="42"/>
      <c r="F20" s="42"/>
      <c r="G20" s="42"/>
      <c r="H20" s="42"/>
      <c r="I20" s="42"/>
      <c r="J20" s="42"/>
      <c r="K20" s="42"/>
      <c r="L20" s="42"/>
      <c r="M20" s="42"/>
      <c r="N20" s="41"/>
    </row>
    <row r="21" spans="1:14" s="22" customFormat="1">
      <c r="A21" s="258"/>
      <c r="B21" s="317" t="s">
        <v>2302</v>
      </c>
      <c r="C21" s="79"/>
      <c r="D21" s="24"/>
      <c r="E21" s="24"/>
      <c r="F21" s="24"/>
      <c r="G21" s="24"/>
      <c r="H21" s="24"/>
      <c r="I21" s="27"/>
      <c r="J21" s="26" t="s">
        <v>2303</v>
      </c>
      <c r="K21" s="24"/>
      <c r="L21" s="24"/>
      <c r="M21" s="24"/>
      <c r="N21" s="41"/>
    </row>
    <row r="22" spans="1:14" s="22" customFormat="1">
      <c r="A22" s="258"/>
      <c r="B22" s="317"/>
      <c r="C22" s="78"/>
      <c r="D22" s="42"/>
      <c r="E22" s="42"/>
      <c r="F22" s="42"/>
      <c r="G22" s="42"/>
      <c r="H22" s="42"/>
      <c r="I22" s="42"/>
      <c r="J22" s="42"/>
      <c r="K22" s="42"/>
      <c r="L22" s="42"/>
      <c r="M22" s="42"/>
      <c r="N22" s="41"/>
    </row>
    <row r="23" spans="1:14" s="22" customFormat="1">
      <c r="A23" s="258"/>
      <c r="B23" s="317" t="s">
        <v>2304</v>
      </c>
      <c r="C23" s="79"/>
      <c r="D23" s="24"/>
      <c r="E23" s="24"/>
      <c r="F23" s="24"/>
      <c r="G23" s="24"/>
      <c r="H23" s="24"/>
      <c r="I23" s="24"/>
      <c r="J23" s="24"/>
      <c r="K23" s="24"/>
      <c r="L23" s="24"/>
      <c r="M23" s="24"/>
      <c r="N23" s="80"/>
    </row>
    <row r="24" spans="1:14" s="22" customFormat="1">
      <c r="A24" s="258"/>
      <c r="B24" s="317"/>
      <c r="C24" s="78"/>
      <c r="D24" s="42"/>
      <c r="E24" s="42"/>
      <c r="F24" s="42"/>
      <c r="G24" s="42"/>
      <c r="H24" s="42"/>
      <c r="I24" s="42"/>
      <c r="J24" s="42"/>
      <c r="K24" s="42"/>
      <c r="L24" s="42"/>
      <c r="M24" s="42"/>
      <c r="N24" s="41"/>
    </row>
    <row r="25" spans="1:14" s="22" customFormat="1">
      <c r="A25" s="258"/>
      <c r="B25" s="317" t="s">
        <v>2305</v>
      </c>
      <c r="C25" s="79"/>
      <c r="D25" s="24"/>
      <c r="E25" s="24"/>
      <c r="F25" s="24"/>
      <c r="G25" s="24"/>
      <c r="H25" s="24"/>
      <c r="I25" s="24"/>
      <c r="J25" s="24"/>
      <c r="K25" s="319" t="s">
        <v>2299</v>
      </c>
      <c r="L25" s="81"/>
      <c r="M25" s="82" t="s">
        <v>2300</v>
      </c>
      <c r="N25" s="243" t="s">
        <v>2306</v>
      </c>
    </row>
    <row r="26" spans="1:14" s="22" customFormat="1" ht="12" customHeight="1">
      <c r="A26" s="258"/>
      <c r="B26" s="317"/>
      <c r="C26" s="78"/>
      <c r="D26" s="42"/>
      <c r="E26" s="42"/>
      <c r="F26" s="42"/>
      <c r="G26" s="42"/>
      <c r="H26" s="42"/>
      <c r="I26" s="42"/>
      <c r="J26" s="42"/>
      <c r="K26" s="42"/>
      <c r="L26" s="42"/>
      <c r="M26" s="42"/>
      <c r="N26" s="41"/>
    </row>
    <row r="27" spans="1:14" s="22" customFormat="1">
      <c r="A27" s="258"/>
      <c r="B27" s="317" t="s">
        <v>2307</v>
      </c>
      <c r="C27" s="78"/>
      <c r="D27" s="42"/>
      <c r="E27" s="42"/>
      <c r="F27" s="42"/>
      <c r="G27" s="42"/>
      <c r="H27" s="27"/>
      <c r="I27" s="329" t="s">
        <v>2308</v>
      </c>
      <c r="J27" s="329" t="s">
        <v>2308</v>
      </c>
      <c r="K27" s="28"/>
      <c r="L27" s="42"/>
      <c r="M27" s="42"/>
      <c r="N27" s="41"/>
    </row>
    <row r="28" spans="1:14" s="22" customFormat="1">
      <c r="A28" s="258"/>
      <c r="B28" s="317"/>
      <c r="C28" s="78"/>
      <c r="D28" s="42"/>
      <c r="E28" s="42"/>
      <c r="F28" s="28" t="s">
        <v>2309</v>
      </c>
      <c r="G28" s="245"/>
      <c r="H28" s="83" t="s">
        <v>2285</v>
      </c>
      <c r="I28" s="83" t="s">
        <v>2286</v>
      </c>
      <c r="J28" s="327" t="s">
        <v>2287</v>
      </c>
      <c r="K28" s="28"/>
      <c r="L28" s="42"/>
      <c r="M28" s="42"/>
      <c r="N28" s="41"/>
    </row>
    <row r="29" spans="1:14" ht="4.5" customHeight="1" thickBot="1">
      <c r="A29" s="255"/>
      <c r="B29" s="197"/>
      <c r="C29" s="8"/>
      <c r="D29" s="8"/>
      <c r="E29" s="8"/>
      <c r="F29" s="8"/>
      <c r="G29" s="8"/>
      <c r="H29" s="8"/>
      <c r="I29" s="8"/>
      <c r="J29" s="8"/>
      <c r="K29" s="8"/>
      <c r="L29" s="8"/>
      <c r="M29" s="8"/>
      <c r="N29" s="198"/>
    </row>
    <row r="30" spans="1:14" s="22" customFormat="1" ht="25.5" customHeight="1" thickBot="1">
      <c r="A30" s="20"/>
      <c r="B30" s="1134" t="s">
        <v>2310</v>
      </c>
      <c r="C30" s="1135"/>
      <c r="D30" s="1135"/>
      <c r="E30" s="1135"/>
      <c r="F30" s="1135"/>
      <c r="G30" s="1135"/>
      <c r="H30" s="1135"/>
      <c r="I30" s="1135"/>
      <c r="J30" s="1135"/>
      <c r="K30" s="1135"/>
      <c r="L30" s="1135"/>
      <c r="M30" s="1135"/>
      <c r="N30" s="1136"/>
    </row>
    <row r="31" spans="1:14" ht="5.25" customHeight="1" thickBot="1">
      <c r="A31" s="18"/>
      <c r="B31" s="87"/>
      <c r="C31" s="89"/>
      <c r="D31" s="89"/>
      <c r="E31" s="89"/>
      <c r="F31" s="89"/>
      <c r="G31" s="89"/>
      <c r="H31" s="89"/>
      <c r="I31" s="89"/>
      <c r="J31" s="89"/>
      <c r="K31" s="89"/>
      <c r="L31" s="89"/>
      <c r="M31" s="89"/>
      <c r="N31" s="88"/>
    </row>
    <row r="32" spans="1:14" ht="25.5" customHeight="1">
      <c r="A32" s="18"/>
      <c r="B32" s="365" t="s">
        <v>326</v>
      </c>
      <c r="C32" s="1093" t="s">
        <v>2311</v>
      </c>
      <c r="D32" s="1093"/>
      <c r="E32" s="1093"/>
      <c r="F32" s="1093"/>
      <c r="G32" s="1093"/>
      <c r="H32" s="1093"/>
      <c r="I32" s="1093"/>
      <c r="J32" s="1120" t="s">
        <v>2312</v>
      </c>
      <c r="K32" s="1120"/>
      <c r="L32" s="1110" t="s">
        <v>327</v>
      </c>
      <c r="M32" s="1110"/>
      <c r="N32" s="367" t="s">
        <v>2313</v>
      </c>
    </row>
    <row r="33" spans="1:14" ht="33" customHeight="1">
      <c r="A33" s="255"/>
      <c r="B33" s="90" t="s">
        <v>614</v>
      </c>
      <c r="C33" s="1190" t="s">
        <v>2356</v>
      </c>
      <c r="D33" s="1191"/>
      <c r="E33" s="1191"/>
      <c r="F33" s="1191"/>
      <c r="G33" s="1191"/>
      <c r="H33" s="1191"/>
      <c r="I33" s="1191"/>
      <c r="J33" s="1111"/>
      <c r="K33" s="1111"/>
      <c r="L33" s="1111" t="s">
        <v>878</v>
      </c>
      <c r="M33" s="1111"/>
      <c r="N33" s="91"/>
    </row>
    <row r="34" spans="1:14" ht="4.5" customHeight="1">
      <c r="A34" s="18"/>
      <c r="B34" s="267"/>
      <c r="C34" s="268"/>
      <c r="D34" s="268"/>
      <c r="E34" s="268"/>
      <c r="F34" s="268"/>
      <c r="G34" s="268"/>
      <c r="H34" s="268"/>
      <c r="I34" s="268"/>
      <c r="J34" s="268"/>
      <c r="K34" s="268"/>
      <c r="L34" s="268"/>
      <c r="M34" s="268"/>
      <c r="N34" s="269"/>
    </row>
    <row r="35" spans="1:14" ht="20.100000000000001" customHeight="1">
      <c r="A35" s="18"/>
      <c r="B35" s="1094" t="s">
        <v>2314</v>
      </c>
      <c r="C35" s="1095"/>
      <c r="D35" s="1095"/>
      <c r="E35" s="1095"/>
      <c r="F35" s="1095"/>
      <c r="G35" s="1095"/>
      <c r="H35" s="1095"/>
      <c r="I35" s="1095"/>
      <c r="J35" s="1095"/>
      <c r="K35" s="1095"/>
      <c r="L35" s="1095"/>
      <c r="M35" s="1095"/>
      <c r="N35" s="1096"/>
    </row>
    <row r="36" spans="1:14" ht="5.25" customHeight="1" thickBot="1">
      <c r="A36" s="18"/>
      <c r="B36" s="95"/>
      <c r="C36" s="96"/>
      <c r="D36" s="96"/>
      <c r="E36" s="96"/>
      <c r="F36" s="96"/>
      <c r="G36" s="96"/>
      <c r="H36" s="96"/>
      <c r="I36" s="96"/>
      <c r="J36" s="96"/>
      <c r="K36" s="96"/>
      <c r="L36" s="96"/>
      <c r="M36" s="96"/>
      <c r="N36" s="97"/>
    </row>
    <row r="37" spans="1:14" ht="21" customHeight="1">
      <c r="A37" s="18"/>
      <c r="B37" s="368" t="s">
        <v>2277</v>
      </c>
      <c r="C37" s="1093" t="s">
        <v>2311</v>
      </c>
      <c r="D37" s="1093"/>
      <c r="E37" s="1093"/>
      <c r="F37" s="1093"/>
      <c r="G37" s="1093"/>
      <c r="H37" s="1093"/>
      <c r="I37" s="1093"/>
      <c r="J37" s="366" t="s">
        <v>2315</v>
      </c>
      <c r="K37" s="366" t="s">
        <v>2316</v>
      </c>
      <c r="L37" s="1093" t="s">
        <v>2317</v>
      </c>
      <c r="M37" s="1093"/>
      <c r="N37" s="369" t="s">
        <v>2318</v>
      </c>
    </row>
    <row r="38" spans="1:14" ht="21" customHeight="1">
      <c r="A38" s="306"/>
      <c r="B38" s="425"/>
      <c r="C38" s="1189"/>
      <c r="D38" s="1189"/>
      <c r="E38" s="1189"/>
      <c r="F38" s="1189"/>
      <c r="G38" s="1189"/>
      <c r="H38" s="1189"/>
      <c r="I38" s="1189"/>
      <c r="J38" s="434"/>
      <c r="K38" s="447"/>
      <c r="L38" s="932"/>
      <c r="M38" s="932"/>
      <c r="N38" s="452"/>
    </row>
    <row r="39" spans="1:14" ht="21" customHeight="1">
      <c r="A39" s="306"/>
      <c r="B39" s="418"/>
      <c r="C39" s="1188"/>
      <c r="D39" s="1188"/>
      <c r="E39" s="1188"/>
      <c r="F39" s="1188"/>
      <c r="G39" s="1188"/>
      <c r="H39" s="1188"/>
      <c r="I39" s="1188"/>
      <c r="J39" s="433"/>
      <c r="K39" s="449"/>
      <c r="L39" s="1092"/>
      <c r="M39" s="1092"/>
      <c r="N39" s="452"/>
    </row>
    <row r="40" spans="1:14" ht="21" customHeight="1">
      <c r="A40" s="306"/>
      <c r="B40" s="418"/>
      <c r="C40" s="1188"/>
      <c r="D40" s="1188"/>
      <c r="E40" s="1188"/>
      <c r="F40" s="1188"/>
      <c r="G40" s="1188"/>
      <c r="H40" s="1188"/>
      <c r="I40" s="1188"/>
      <c r="J40" s="433"/>
      <c r="K40" s="449"/>
      <c r="L40" s="1092"/>
      <c r="M40" s="1092"/>
      <c r="N40" s="452"/>
    </row>
    <row r="41" spans="1:14" ht="21" customHeight="1">
      <c r="A41" s="306"/>
      <c r="B41" s="418"/>
      <c r="C41" s="1188"/>
      <c r="D41" s="1188"/>
      <c r="E41" s="1188"/>
      <c r="F41" s="1188"/>
      <c r="G41" s="1188"/>
      <c r="H41" s="1188"/>
      <c r="I41" s="1188"/>
      <c r="J41" s="433"/>
      <c r="K41" s="449"/>
      <c r="L41" s="1092"/>
      <c r="M41" s="1092"/>
      <c r="N41" s="452"/>
    </row>
    <row r="42" spans="1:14" ht="21" customHeight="1">
      <c r="A42" s="306"/>
      <c r="B42" s="418"/>
      <c r="C42" s="1188"/>
      <c r="D42" s="1188"/>
      <c r="E42" s="1188"/>
      <c r="F42" s="1188"/>
      <c r="G42" s="1188"/>
      <c r="H42" s="1188"/>
      <c r="I42" s="1188"/>
      <c r="J42" s="433"/>
      <c r="K42" s="449"/>
      <c r="L42" s="1092"/>
      <c r="M42" s="1092"/>
      <c r="N42" s="452"/>
    </row>
    <row r="43" spans="1:14" ht="21" customHeight="1">
      <c r="A43" s="306"/>
      <c r="B43" s="418"/>
      <c r="C43" s="1188"/>
      <c r="D43" s="1188"/>
      <c r="E43" s="1188"/>
      <c r="F43" s="1188"/>
      <c r="G43" s="1188"/>
      <c r="H43" s="1188"/>
      <c r="I43" s="1188"/>
      <c r="J43" s="433"/>
      <c r="K43" s="449"/>
      <c r="L43" s="1092"/>
      <c r="M43" s="1092"/>
      <c r="N43" s="452"/>
    </row>
    <row r="44" spans="1:14" ht="21" customHeight="1">
      <c r="A44" s="306"/>
      <c r="B44" s="100"/>
      <c r="C44" s="923"/>
      <c r="D44" s="923"/>
      <c r="E44" s="923"/>
      <c r="F44" s="923"/>
      <c r="G44" s="923"/>
      <c r="H44" s="923"/>
      <c r="I44" s="923"/>
      <c r="J44" s="239"/>
      <c r="K44" s="448"/>
      <c r="L44" s="929"/>
      <c r="M44" s="929"/>
      <c r="N44" s="450">
        <f t="shared" ref="N44:N51" si="0">K44*L44</f>
        <v>0</v>
      </c>
    </row>
    <row r="45" spans="1:14" ht="21" customHeight="1">
      <c r="A45" s="306"/>
      <c r="B45" s="100"/>
      <c r="C45" s="923"/>
      <c r="D45" s="923"/>
      <c r="E45" s="923"/>
      <c r="F45" s="923"/>
      <c r="G45" s="923"/>
      <c r="H45" s="923"/>
      <c r="I45" s="923"/>
      <c r="J45" s="239"/>
      <c r="K45" s="448"/>
      <c r="L45" s="929"/>
      <c r="M45" s="929"/>
      <c r="N45" s="450">
        <f t="shared" si="0"/>
        <v>0</v>
      </c>
    </row>
    <row r="46" spans="1:14" ht="21" customHeight="1">
      <c r="A46" s="306"/>
      <c r="B46" s="100"/>
      <c r="C46" s="923"/>
      <c r="D46" s="923"/>
      <c r="E46" s="923"/>
      <c r="F46" s="923"/>
      <c r="G46" s="923"/>
      <c r="H46" s="923"/>
      <c r="I46" s="923"/>
      <c r="J46" s="239"/>
      <c r="K46" s="448"/>
      <c r="L46" s="929"/>
      <c r="M46" s="929"/>
      <c r="N46" s="450">
        <f t="shared" si="0"/>
        <v>0</v>
      </c>
    </row>
    <row r="47" spans="1:14" ht="21" customHeight="1">
      <c r="A47" s="306"/>
      <c r="B47" s="100"/>
      <c r="C47" s="923"/>
      <c r="D47" s="923"/>
      <c r="E47" s="923"/>
      <c r="F47" s="923"/>
      <c r="G47" s="923"/>
      <c r="H47" s="923"/>
      <c r="I47" s="923"/>
      <c r="J47" s="239"/>
      <c r="K47" s="448"/>
      <c r="L47" s="929"/>
      <c r="M47" s="929"/>
      <c r="N47" s="450">
        <f t="shared" si="0"/>
        <v>0</v>
      </c>
    </row>
    <row r="48" spans="1:14" ht="21" customHeight="1">
      <c r="A48" s="306"/>
      <c r="B48" s="100"/>
      <c r="C48" s="923"/>
      <c r="D48" s="923"/>
      <c r="E48" s="923"/>
      <c r="F48" s="923"/>
      <c r="G48" s="923"/>
      <c r="H48" s="923"/>
      <c r="I48" s="923"/>
      <c r="J48" s="239"/>
      <c r="K48" s="448"/>
      <c r="L48" s="929"/>
      <c r="M48" s="929"/>
      <c r="N48" s="450">
        <f t="shared" si="0"/>
        <v>0</v>
      </c>
    </row>
    <row r="49" spans="1:14" ht="21" customHeight="1">
      <c r="A49" s="255"/>
      <c r="B49" s="100"/>
      <c r="C49" s="923"/>
      <c r="D49" s="923"/>
      <c r="E49" s="923"/>
      <c r="F49" s="923"/>
      <c r="G49" s="923"/>
      <c r="H49" s="923"/>
      <c r="I49" s="923"/>
      <c r="J49" s="239"/>
      <c r="K49" s="448"/>
      <c r="L49" s="929"/>
      <c r="M49" s="929"/>
      <c r="N49" s="450">
        <f t="shared" si="0"/>
        <v>0</v>
      </c>
    </row>
    <row r="50" spans="1:14" ht="21" customHeight="1">
      <c r="A50" s="255"/>
      <c r="B50" s="100"/>
      <c r="C50" s="923"/>
      <c r="D50" s="923"/>
      <c r="E50" s="923"/>
      <c r="F50" s="923"/>
      <c r="G50" s="923"/>
      <c r="H50" s="923"/>
      <c r="I50" s="923"/>
      <c r="J50" s="239"/>
      <c r="K50" s="448"/>
      <c r="L50" s="929"/>
      <c r="M50" s="929"/>
      <c r="N50" s="450">
        <f t="shared" si="0"/>
        <v>0</v>
      </c>
    </row>
    <row r="51" spans="1:14" ht="21" customHeight="1">
      <c r="A51" s="255"/>
      <c r="B51" s="103"/>
      <c r="C51" s="923"/>
      <c r="D51" s="923"/>
      <c r="E51" s="923"/>
      <c r="F51" s="923"/>
      <c r="G51" s="923"/>
      <c r="H51" s="923"/>
      <c r="I51" s="923"/>
      <c r="J51" s="239"/>
      <c r="K51" s="448"/>
      <c r="L51" s="929"/>
      <c r="M51" s="929"/>
      <c r="N51" s="450">
        <f t="shared" si="0"/>
        <v>0</v>
      </c>
    </row>
    <row r="52" spans="1:14" ht="21" customHeight="1" thickBot="1">
      <c r="A52" s="255"/>
      <c r="B52" s="109"/>
      <c r="C52" s="930" t="s">
        <v>2319</v>
      </c>
      <c r="D52" s="930"/>
      <c r="E52" s="930"/>
      <c r="F52" s="930"/>
      <c r="G52" s="930"/>
      <c r="H52" s="930"/>
      <c r="I52" s="930"/>
      <c r="J52" s="110"/>
      <c r="K52" s="442"/>
      <c r="L52" s="931">
        <v>0.1</v>
      </c>
      <c r="M52" s="931"/>
      <c r="N52" s="451"/>
    </row>
    <row r="53" spans="1:14" ht="15" thickBot="1">
      <c r="A53" s="18"/>
      <c r="B53" s="1034" t="s">
        <v>2320</v>
      </c>
      <c r="C53" s="1035"/>
      <c r="D53" s="1035"/>
      <c r="E53" s="1035"/>
      <c r="F53" s="1035"/>
      <c r="G53" s="1035"/>
      <c r="H53" s="1035"/>
      <c r="I53" s="1035"/>
      <c r="J53" s="1035"/>
      <c r="K53" s="1035"/>
      <c r="L53" s="1035"/>
      <c r="M53" s="1036"/>
      <c r="N53" s="116">
        <f>SUM(N38:N52)</f>
        <v>0</v>
      </c>
    </row>
    <row r="54" spans="1:14" ht="3" customHeight="1">
      <c r="A54" s="18"/>
      <c r="B54" s="117"/>
      <c r="C54" s="89"/>
      <c r="D54" s="89"/>
      <c r="E54" s="89"/>
      <c r="F54" s="89"/>
      <c r="G54" s="89"/>
      <c r="H54" s="89"/>
      <c r="I54" s="89"/>
      <c r="J54" s="89"/>
      <c r="K54" s="89"/>
      <c r="L54" s="89"/>
      <c r="M54" s="89"/>
      <c r="N54" s="88"/>
    </row>
    <row r="55" spans="1:14" ht="20.100000000000001" customHeight="1">
      <c r="A55" s="18"/>
      <c r="B55" s="1143" t="s">
        <v>2321</v>
      </c>
      <c r="C55" s="1144"/>
      <c r="D55" s="1144"/>
      <c r="E55" s="1144"/>
      <c r="F55" s="1144"/>
      <c r="G55" s="1144"/>
      <c r="H55" s="1144"/>
      <c r="I55" s="1144"/>
      <c r="J55" s="1144"/>
      <c r="K55" s="1144"/>
      <c r="L55" s="1144"/>
      <c r="M55" s="1144"/>
      <c r="N55" s="1145"/>
    </row>
    <row r="56" spans="1:14" ht="6.75" customHeight="1" thickBot="1">
      <c r="A56" s="18"/>
      <c r="B56" s="121"/>
      <c r="C56" s="122"/>
      <c r="D56" s="122"/>
      <c r="E56" s="122"/>
      <c r="F56" s="122"/>
      <c r="G56" s="122"/>
      <c r="H56" s="122"/>
      <c r="I56" s="122"/>
      <c r="J56" s="122"/>
      <c r="K56" s="122"/>
      <c r="L56" s="122"/>
      <c r="M56" s="122"/>
      <c r="N56" s="123"/>
    </row>
    <row r="57" spans="1:14" ht="21" customHeight="1">
      <c r="A57" s="18"/>
      <c r="B57" s="368" t="s">
        <v>2277</v>
      </c>
      <c r="C57" s="1093" t="s">
        <v>2311</v>
      </c>
      <c r="D57" s="1093"/>
      <c r="E57" s="1093"/>
      <c r="F57" s="1093"/>
      <c r="G57" s="1093"/>
      <c r="H57" s="1093"/>
      <c r="I57" s="1093"/>
      <c r="J57" s="366" t="s">
        <v>327</v>
      </c>
      <c r="K57" s="366" t="s">
        <v>2313</v>
      </c>
      <c r="L57" s="1093" t="s">
        <v>2322</v>
      </c>
      <c r="M57" s="1093"/>
      <c r="N57" s="369" t="s">
        <v>2318</v>
      </c>
    </row>
    <row r="58" spans="1:14" ht="14.1" customHeight="1">
      <c r="A58" s="307"/>
      <c r="B58" s="98"/>
      <c r="C58" s="1057"/>
      <c r="D58" s="1057"/>
      <c r="E58" s="1057"/>
      <c r="F58" s="1057"/>
      <c r="G58" s="1057"/>
      <c r="H58" s="1057"/>
      <c r="I58" s="1057"/>
      <c r="J58" s="99"/>
      <c r="K58" s="349"/>
      <c r="L58" s="1048"/>
      <c r="M58" s="1049"/>
      <c r="N58" s="113"/>
    </row>
    <row r="59" spans="1:14">
      <c r="A59" s="307"/>
      <c r="B59" s="102"/>
      <c r="C59" s="923"/>
      <c r="D59" s="923"/>
      <c r="E59" s="923"/>
      <c r="F59" s="923"/>
      <c r="G59" s="923"/>
      <c r="H59" s="923"/>
      <c r="I59" s="923"/>
      <c r="J59" s="101"/>
      <c r="K59" s="348"/>
      <c r="L59" s="1046"/>
      <c r="M59" s="1047"/>
      <c r="N59" s="113"/>
    </row>
    <row r="60" spans="1:14" ht="32.25" customHeight="1">
      <c r="A60" s="307"/>
      <c r="B60" s="102"/>
      <c r="C60" s="886"/>
      <c r="D60" s="887"/>
      <c r="E60" s="887"/>
      <c r="F60" s="887"/>
      <c r="G60" s="887"/>
      <c r="H60" s="887"/>
      <c r="I60" s="888"/>
      <c r="J60" s="101"/>
      <c r="K60" s="348"/>
      <c r="L60" s="1046"/>
      <c r="M60" s="1047"/>
      <c r="N60" s="113"/>
    </row>
    <row r="61" spans="1:14" ht="32.25" customHeight="1">
      <c r="A61" s="307"/>
      <c r="B61" s="102"/>
      <c r="C61" s="886"/>
      <c r="D61" s="887"/>
      <c r="E61" s="887"/>
      <c r="F61" s="887"/>
      <c r="G61" s="887"/>
      <c r="H61" s="887"/>
      <c r="I61" s="888"/>
      <c r="J61" s="101"/>
      <c r="K61" s="348"/>
      <c r="L61" s="1046"/>
      <c r="M61" s="1047"/>
      <c r="N61" s="113"/>
    </row>
    <row r="62" spans="1:14">
      <c r="A62" s="307"/>
      <c r="B62" s="102"/>
      <c r="C62" s="923"/>
      <c r="D62" s="923"/>
      <c r="E62" s="923"/>
      <c r="F62" s="923"/>
      <c r="G62" s="923"/>
      <c r="H62" s="923"/>
      <c r="I62" s="923"/>
      <c r="J62" s="101"/>
      <c r="K62" s="348"/>
      <c r="L62" s="1046"/>
      <c r="M62" s="1047"/>
      <c r="N62" s="113"/>
    </row>
    <row r="63" spans="1:14">
      <c r="A63" s="307"/>
      <c r="B63" s="102"/>
      <c r="C63" s="923"/>
      <c r="D63" s="923"/>
      <c r="E63" s="923"/>
      <c r="F63" s="923"/>
      <c r="G63" s="923"/>
      <c r="H63" s="923"/>
      <c r="I63" s="923"/>
      <c r="J63" s="101"/>
      <c r="K63" s="348"/>
      <c r="L63" s="1046"/>
      <c r="M63" s="1047"/>
      <c r="N63" s="113"/>
    </row>
    <row r="64" spans="1:14">
      <c r="A64" s="307"/>
      <c r="B64" s="102"/>
      <c r="C64" s="923"/>
      <c r="D64" s="923"/>
      <c r="E64" s="923"/>
      <c r="F64" s="923"/>
      <c r="G64" s="923"/>
      <c r="H64" s="923"/>
      <c r="I64" s="923"/>
      <c r="J64" s="108"/>
      <c r="K64" s="348"/>
      <c r="L64" s="1046"/>
      <c r="M64" s="1047"/>
      <c r="N64" s="113"/>
    </row>
    <row r="65" spans="1:14">
      <c r="A65" s="307"/>
      <c r="B65" s="102"/>
      <c r="C65" s="886"/>
      <c r="D65" s="887"/>
      <c r="E65" s="887"/>
      <c r="F65" s="887"/>
      <c r="G65" s="887"/>
      <c r="H65" s="887"/>
      <c r="I65" s="888"/>
      <c r="J65" s="108"/>
      <c r="K65" s="348"/>
      <c r="L65" s="1046"/>
      <c r="M65" s="1047"/>
      <c r="N65" s="113"/>
    </row>
    <row r="66" spans="1:14">
      <c r="A66" s="307"/>
      <c r="B66" s="102"/>
      <c r="C66" s="886"/>
      <c r="D66" s="887"/>
      <c r="E66" s="887"/>
      <c r="F66" s="887"/>
      <c r="G66" s="887"/>
      <c r="H66" s="887"/>
      <c r="I66" s="888"/>
      <c r="J66" s="108"/>
      <c r="K66" s="348"/>
      <c r="L66" s="1046"/>
      <c r="M66" s="1047"/>
      <c r="N66" s="113"/>
    </row>
    <row r="67" spans="1:14">
      <c r="A67" s="307"/>
      <c r="B67" s="102"/>
      <c r="C67" s="923"/>
      <c r="D67" s="923"/>
      <c r="E67" s="923"/>
      <c r="F67" s="923"/>
      <c r="G67" s="923"/>
      <c r="H67" s="923"/>
      <c r="I67" s="923"/>
      <c r="J67" s="108"/>
      <c r="K67" s="348"/>
      <c r="L67" s="1046"/>
      <c r="M67" s="1047"/>
      <c r="N67" s="113"/>
    </row>
    <row r="68" spans="1:14">
      <c r="A68" s="307"/>
      <c r="B68" s="102"/>
      <c r="C68" s="923"/>
      <c r="D68" s="923"/>
      <c r="E68" s="923"/>
      <c r="F68" s="923"/>
      <c r="G68" s="923"/>
      <c r="H68" s="923"/>
      <c r="I68" s="923"/>
      <c r="J68" s="108"/>
      <c r="K68" s="348"/>
      <c r="L68" s="1046"/>
      <c r="M68" s="1047"/>
      <c r="N68" s="113"/>
    </row>
    <row r="69" spans="1:14">
      <c r="A69" s="307"/>
      <c r="B69" s="100"/>
      <c r="C69" s="928"/>
      <c r="D69" s="928"/>
      <c r="E69" s="928"/>
      <c r="F69" s="928"/>
      <c r="G69" s="928"/>
      <c r="H69" s="928"/>
      <c r="I69" s="928"/>
      <c r="J69" s="108"/>
      <c r="K69" s="348"/>
      <c r="L69" s="1046"/>
      <c r="M69" s="1047"/>
      <c r="N69" s="113"/>
    </row>
    <row r="70" spans="1:14">
      <c r="A70" s="307"/>
      <c r="B70" s="100"/>
      <c r="C70" s="928"/>
      <c r="D70" s="928"/>
      <c r="E70" s="928"/>
      <c r="F70" s="928"/>
      <c r="G70" s="928"/>
      <c r="H70" s="928"/>
      <c r="I70" s="928"/>
      <c r="J70" s="108"/>
      <c r="K70" s="348"/>
      <c r="L70" s="1046"/>
      <c r="M70" s="1047"/>
      <c r="N70" s="113"/>
    </row>
    <row r="71" spans="1:14">
      <c r="A71" s="307"/>
      <c r="B71" s="100"/>
      <c r="C71" s="928"/>
      <c r="D71" s="928"/>
      <c r="E71" s="928"/>
      <c r="F71" s="928"/>
      <c r="G71" s="928"/>
      <c r="H71" s="928"/>
      <c r="I71" s="928"/>
      <c r="J71" s="108"/>
      <c r="K71" s="348"/>
      <c r="L71" s="1046"/>
      <c r="M71" s="1047"/>
      <c r="N71" s="113"/>
    </row>
    <row r="72" spans="1:14" ht="15.75" customHeight="1">
      <c r="A72" s="255"/>
      <c r="B72" s="126"/>
      <c r="C72" s="1043"/>
      <c r="D72" s="1043"/>
      <c r="E72" s="1043"/>
      <c r="F72" s="1043"/>
      <c r="G72" s="1043"/>
      <c r="H72" s="1043"/>
      <c r="I72" s="1043"/>
      <c r="J72" s="110"/>
      <c r="K72" s="127"/>
      <c r="L72" s="1100"/>
      <c r="M72" s="1101"/>
      <c r="N72" s="310"/>
    </row>
    <row r="73" spans="1:14" ht="15" thickBot="1">
      <c r="A73" s="18"/>
      <c r="B73" s="1034" t="s">
        <v>2320</v>
      </c>
      <c r="C73" s="1035"/>
      <c r="D73" s="1035"/>
      <c r="E73" s="1035"/>
      <c r="F73" s="1035"/>
      <c r="G73" s="1035"/>
      <c r="H73" s="1035"/>
      <c r="I73" s="1035"/>
      <c r="J73" s="1035"/>
      <c r="K73" s="1035"/>
      <c r="L73" s="1035"/>
      <c r="M73" s="1036"/>
      <c r="N73" s="181">
        <f>SUM(N58:N72)</f>
        <v>0</v>
      </c>
    </row>
    <row r="74" spans="1:14" ht="4.5" customHeight="1">
      <c r="A74" s="18"/>
      <c r="B74" s="87"/>
      <c r="C74" s="89"/>
      <c r="D74" s="89"/>
      <c r="E74" s="89"/>
      <c r="F74" s="89"/>
      <c r="G74" s="89"/>
      <c r="H74" s="89"/>
      <c r="I74" s="89"/>
      <c r="J74" s="89"/>
      <c r="K74" s="89"/>
      <c r="L74" s="89"/>
      <c r="M74" s="89"/>
      <c r="N74" s="88"/>
    </row>
    <row r="75" spans="1:14" s="22" customFormat="1" ht="19.350000000000001" customHeight="1">
      <c r="A75" s="20"/>
      <c r="B75" s="1143" t="s">
        <v>2323</v>
      </c>
      <c r="C75" s="1144"/>
      <c r="D75" s="1144"/>
      <c r="E75" s="1144"/>
      <c r="F75" s="1144"/>
      <c r="G75" s="1144"/>
      <c r="H75" s="1144"/>
      <c r="I75" s="1144"/>
      <c r="J75" s="1144"/>
      <c r="K75" s="1144"/>
      <c r="L75" s="1144"/>
      <c r="M75" s="1144"/>
      <c r="N75" s="1145"/>
    </row>
    <row r="76" spans="1:14" ht="6.75" customHeight="1" thickBot="1">
      <c r="A76" s="18"/>
      <c r="B76" s="357"/>
      <c r="C76" s="358"/>
      <c r="D76" s="358"/>
      <c r="E76" s="358"/>
      <c r="F76" s="358"/>
      <c r="G76" s="358"/>
      <c r="H76" s="358"/>
      <c r="I76" s="358"/>
      <c r="J76" s="358"/>
      <c r="K76" s="358"/>
      <c r="L76" s="358"/>
      <c r="M76" s="358"/>
      <c r="N76" s="359"/>
    </row>
    <row r="77" spans="1:14" ht="21" customHeight="1">
      <c r="A77" s="18"/>
      <c r="B77" s="351" t="s">
        <v>2277</v>
      </c>
      <c r="C77" s="1161" t="s">
        <v>2311</v>
      </c>
      <c r="D77" s="1161"/>
      <c r="E77" s="1161"/>
      <c r="F77" s="1161"/>
      <c r="G77" s="1161"/>
      <c r="H77" s="1161"/>
      <c r="I77" s="352" t="s">
        <v>327</v>
      </c>
      <c r="J77" s="352" t="s">
        <v>2324</v>
      </c>
      <c r="K77" s="352" t="s">
        <v>2325</v>
      </c>
      <c r="L77" s="352" t="s">
        <v>2326</v>
      </c>
      <c r="M77" s="352" t="s">
        <v>2327</v>
      </c>
      <c r="N77" s="353" t="s">
        <v>2318</v>
      </c>
    </row>
    <row r="78" spans="1:14">
      <c r="A78" s="255"/>
      <c r="B78" s="149"/>
      <c r="C78" s="1192"/>
      <c r="D78" s="1193"/>
      <c r="E78" s="1193"/>
      <c r="F78" s="1193"/>
      <c r="G78" s="1193"/>
      <c r="H78" s="1194"/>
      <c r="I78" s="141"/>
      <c r="J78" s="142"/>
      <c r="K78" s="142"/>
      <c r="L78" s="142"/>
      <c r="M78" s="143"/>
      <c r="N78" s="152">
        <f>L78*M78</f>
        <v>0</v>
      </c>
    </row>
    <row r="79" spans="1:14">
      <c r="A79" s="255"/>
      <c r="B79" s="138"/>
      <c r="C79" s="886"/>
      <c r="D79" s="887"/>
      <c r="E79" s="887"/>
      <c r="F79" s="887"/>
      <c r="G79" s="887"/>
      <c r="H79" s="888"/>
      <c r="I79" s="144"/>
      <c r="J79" s="145"/>
      <c r="K79" s="145"/>
      <c r="L79" s="145"/>
      <c r="M79" s="146"/>
      <c r="N79" s="152">
        <f>L79*M79</f>
        <v>0</v>
      </c>
    </row>
    <row r="80" spans="1:14">
      <c r="A80" s="255"/>
      <c r="B80" s="138"/>
      <c r="C80" s="886"/>
      <c r="D80" s="887"/>
      <c r="E80" s="887"/>
      <c r="F80" s="887"/>
      <c r="G80" s="887"/>
      <c r="H80" s="888"/>
      <c r="I80" s="144"/>
      <c r="J80" s="145"/>
      <c r="K80" s="145"/>
      <c r="L80" s="145"/>
      <c r="M80" s="146"/>
      <c r="N80" s="152">
        <f>L80*M80</f>
        <v>0</v>
      </c>
    </row>
    <row r="81" spans="1:14">
      <c r="A81" s="255"/>
      <c r="B81" s="134"/>
      <c r="C81" s="905"/>
      <c r="D81" s="906"/>
      <c r="E81" s="906"/>
      <c r="F81" s="906"/>
      <c r="G81" s="906"/>
      <c r="H81" s="907"/>
      <c r="I81" s="144"/>
      <c r="J81" s="145"/>
      <c r="K81" s="145"/>
      <c r="L81" s="145"/>
      <c r="M81" s="146"/>
      <c r="N81" s="152">
        <f>L81*M81</f>
        <v>0</v>
      </c>
    </row>
    <row r="82" spans="1:14" ht="15.75" customHeight="1" thickBot="1">
      <c r="A82" s="255"/>
      <c r="B82" s="109"/>
      <c r="C82" s="1031"/>
      <c r="D82" s="1032"/>
      <c r="E82" s="1032"/>
      <c r="F82" s="1032"/>
      <c r="G82" s="1032"/>
      <c r="H82" s="1033"/>
      <c r="I82" s="147"/>
      <c r="J82" s="332"/>
      <c r="K82" s="332"/>
      <c r="L82" s="332"/>
      <c r="M82" s="148"/>
      <c r="N82" s="312">
        <f>L82*M82</f>
        <v>0</v>
      </c>
    </row>
    <row r="83" spans="1:14" ht="15" thickBot="1">
      <c r="A83" s="18"/>
      <c r="B83" s="1034" t="s">
        <v>2320</v>
      </c>
      <c r="C83" s="1035"/>
      <c r="D83" s="1035"/>
      <c r="E83" s="1035"/>
      <c r="F83" s="1035"/>
      <c r="G83" s="1035"/>
      <c r="H83" s="1035"/>
      <c r="I83" s="1035"/>
      <c r="J83" s="1035"/>
      <c r="K83" s="1035"/>
      <c r="L83" s="1035"/>
      <c r="M83" s="1036"/>
      <c r="N83" s="181">
        <f>SUM(N78:N82)</f>
        <v>0</v>
      </c>
    </row>
    <row r="84" spans="1:14" ht="3.75" customHeight="1">
      <c r="A84" s="18"/>
      <c r="B84" s="87"/>
      <c r="C84" s="89"/>
      <c r="D84" s="89"/>
      <c r="E84" s="89"/>
      <c r="F84" s="89"/>
      <c r="G84" s="89"/>
      <c r="H84" s="89"/>
      <c r="I84" s="89"/>
      <c r="J84" s="89"/>
      <c r="K84" s="89"/>
      <c r="L84" s="89"/>
      <c r="M84" s="89"/>
      <c r="N84" s="88"/>
    </row>
    <row r="85" spans="1:14" ht="20.100000000000001" customHeight="1">
      <c r="A85" s="18"/>
      <c r="B85" s="1094" t="s">
        <v>2328</v>
      </c>
      <c r="C85" s="1095"/>
      <c r="D85" s="1095"/>
      <c r="E85" s="1095"/>
      <c r="F85" s="1095"/>
      <c r="G85" s="1095"/>
      <c r="H85" s="1095"/>
      <c r="I85" s="1095"/>
      <c r="J85" s="1095"/>
      <c r="K85" s="1095"/>
      <c r="L85" s="1095"/>
      <c r="M85" s="1095"/>
      <c r="N85" s="1096"/>
    </row>
    <row r="86" spans="1:14" ht="5.25" customHeight="1" thickBot="1">
      <c r="A86" s="18"/>
      <c r="B86" s="157"/>
      <c r="C86" s="158"/>
      <c r="D86" s="158"/>
      <c r="E86" s="158"/>
      <c r="F86" s="158"/>
      <c r="G86" s="158"/>
      <c r="H86" s="158"/>
      <c r="I86" s="158"/>
      <c r="J86" s="158"/>
      <c r="K86" s="158"/>
      <c r="L86" s="158"/>
      <c r="M86" s="158"/>
      <c r="N86" s="159"/>
    </row>
    <row r="87" spans="1:14" ht="21" customHeight="1">
      <c r="A87" s="18"/>
      <c r="B87" s="368" t="s">
        <v>2277</v>
      </c>
      <c r="C87" s="1093" t="s">
        <v>2311</v>
      </c>
      <c r="D87" s="1093"/>
      <c r="E87" s="1093"/>
      <c r="F87" s="1093"/>
      <c r="G87" s="1093"/>
      <c r="H87" s="1093"/>
      <c r="I87" s="366" t="s">
        <v>2329</v>
      </c>
      <c r="J87" s="366" t="s">
        <v>2330</v>
      </c>
      <c r="K87" s="366" t="s">
        <v>2331</v>
      </c>
      <c r="L87" s="1093" t="s">
        <v>2317</v>
      </c>
      <c r="M87" s="1093"/>
      <c r="N87" s="369" t="s">
        <v>2318</v>
      </c>
    </row>
    <row r="88" spans="1:14">
      <c r="A88" s="255"/>
      <c r="B88" s="149"/>
      <c r="C88" s="1027"/>
      <c r="D88" s="1028"/>
      <c r="E88" s="1028"/>
      <c r="F88" s="1028"/>
      <c r="G88" s="1028"/>
      <c r="H88" s="1028"/>
      <c r="I88" s="143"/>
      <c r="J88" s="173"/>
      <c r="K88" s="174"/>
      <c r="L88" s="1195"/>
      <c r="M88" s="1196"/>
      <c r="N88" s="111"/>
    </row>
    <row r="89" spans="1:14">
      <c r="A89" s="308"/>
      <c r="B89" s="138"/>
      <c r="C89" s="1022"/>
      <c r="D89" s="1023"/>
      <c r="E89" s="1023"/>
      <c r="F89" s="1023"/>
      <c r="G89" s="1023"/>
      <c r="H89" s="1024"/>
      <c r="I89" s="146"/>
      <c r="J89" s="162"/>
      <c r="K89" s="168"/>
      <c r="L89" s="1025"/>
      <c r="M89" s="1026"/>
      <c r="N89" s="111"/>
    </row>
    <row r="90" spans="1:14">
      <c r="A90" s="255"/>
      <c r="B90" s="138"/>
      <c r="C90" s="1022"/>
      <c r="D90" s="1023"/>
      <c r="E90" s="1023"/>
      <c r="F90" s="1023"/>
      <c r="G90" s="1023"/>
      <c r="H90" s="1024"/>
      <c r="I90" s="146"/>
      <c r="J90" s="162"/>
      <c r="K90" s="168"/>
      <c r="L90" s="1025"/>
      <c r="M90" s="1026"/>
      <c r="N90" s="176"/>
    </row>
    <row r="91" spans="1:14">
      <c r="A91" s="255"/>
      <c r="B91" s="138"/>
      <c r="C91" s="1022"/>
      <c r="D91" s="1023"/>
      <c r="E91" s="1023"/>
      <c r="F91" s="1023"/>
      <c r="G91" s="1023"/>
      <c r="H91" s="1024"/>
      <c r="I91" s="146"/>
      <c r="J91" s="162"/>
      <c r="K91" s="168"/>
      <c r="L91" s="346"/>
      <c r="M91" s="347"/>
      <c r="N91" s="176"/>
    </row>
    <row r="92" spans="1:14">
      <c r="A92" s="255"/>
      <c r="B92" s="138"/>
      <c r="C92" s="1022"/>
      <c r="D92" s="1023"/>
      <c r="E92" s="1023"/>
      <c r="F92" s="1023"/>
      <c r="G92" s="1023"/>
      <c r="H92" s="1024"/>
      <c r="I92" s="146"/>
      <c r="J92" s="162"/>
      <c r="K92" s="168"/>
      <c r="L92" s="1025"/>
      <c r="M92" s="1026"/>
      <c r="N92" s="176"/>
    </row>
    <row r="93" spans="1:14">
      <c r="A93" s="255"/>
      <c r="B93" s="138"/>
      <c r="C93" s="1022"/>
      <c r="D93" s="1023"/>
      <c r="E93" s="1023"/>
      <c r="F93" s="1023"/>
      <c r="G93" s="1023"/>
      <c r="H93" s="1024"/>
      <c r="I93" s="146"/>
      <c r="J93" s="162"/>
      <c r="K93" s="168"/>
      <c r="L93" s="346"/>
      <c r="M93" s="347"/>
      <c r="N93" s="176"/>
    </row>
    <row r="94" spans="1:14">
      <c r="A94" s="255"/>
      <c r="B94" s="138"/>
      <c r="C94" s="1022"/>
      <c r="D94" s="1023"/>
      <c r="E94" s="1023"/>
      <c r="F94" s="1023"/>
      <c r="G94" s="1023"/>
      <c r="H94" s="1024"/>
      <c r="I94" s="146"/>
      <c r="J94" s="162"/>
      <c r="K94" s="163"/>
      <c r="L94" s="1025"/>
      <c r="M94" s="1026"/>
      <c r="N94" s="176"/>
    </row>
    <row r="95" spans="1:14">
      <c r="A95" s="255"/>
      <c r="B95" s="138"/>
      <c r="C95" s="1022"/>
      <c r="D95" s="1023"/>
      <c r="E95" s="1023"/>
      <c r="F95" s="1023"/>
      <c r="G95" s="1023"/>
      <c r="H95" s="1024"/>
      <c r="I95" s="146"/>
      <c r="J95" s="162"/>
      <c r="K95" s="163"/>
      <c r="L95" s="1025"/>
      <c r="M95" s="1026"/>
      <c r="N95" s="176"/>
    </row>
    <row r="96" spans="1:14">
      <c r="A96" s="255"/>
      <c r="B96" s="138"/>
      <c r="C96" s="1022"/>
      <c r="D96" s="1023"/>
      <c r="E96" s="1023"/>
      <c r="F96" s="1023"/>
      <c r="G96" s="1023"/>
      <c r="H96" s="1024"/>
      <c r="I96" s="146"/>
      <c r="J96" s="162"/>
      <c r="K96" s="163"/>
      <c r="L96" s="1025"/>
      <c r="M96" s="1026"/>
      <c r="N96" s="176"/>
    </row>
    <row r="97" spans="1:14" ht="15.75" customHeight="1" thickBot="1">
      <c r="A97" s="255"/>
      <c r="B97" s="169"/>
      <c r="C97" s="1003"/>
      <c r="D97" s="1004"/>
      <c r="E97" s="1004"/>
      <c r="F97" s="1004"/>
      <c r="G97" s="1004"/>
      <c r="H97" s="1005"/>
      <c r="I97" s="170"/>
      <c r="J97" s="171"/>
      <c r="K97" s="170"/>
      <c r="L97" s="1006"/>
      <c r="M97" s="1007"/>
      <c r="N97" s="177"/>
    </row>
    <row r="98" spans="1:14" ht="15" thickBot="1">
      <c r="A98" s="18"/>
      <c r="B98" s="1008" t="s">
        <v>2320</v>
      </c>
      <c r="C98" s="1009"/>
      <c r="D98" s="1009"/>
      <c r="E98" s="1009"/>
      <c r="F98" s="1009"/>
      <c r="G98" s="1009"/>
      <c r="H98" s="1009"/>
      <c r="I98" s="1009"/>
      <c r="J98" s="1009"/>
      <c r="K98" s="1009"/>
      <c r="L98" s="1009"/>
      <c r="M98" s="1010"/>
      <c r="N98" s="179">
        <f>SUM(N88:N97)</f>
        <v>0</v>
      </c>
    </row>
    <row r="99" spans="1:14" ht="5.0999999999999996" customHeight="1" thickBot="1">
      <c r="A99" s="18"/>
      <c r="B99" s="87"/>
      <c r="C99" s="89"/>
      <c r="D99" s="89"/>
      <c r="E99" s="89"/>
      <c r="F99" s="89"/>
      <c r="G99" s="89"/>
      <c r="H99" s="89"/>
      <c r="I99" s="89"/>
      <c r="J99" s="89"/>
      <c r="K99" s="89"/>
      <c r="L99" s="89"/>
      <c r="M99" s="89"/>
      <c r="N99" s="88"/>
    </row>
    <row r="100" spans="1:14" ht="15" thickBot="1">
      <c r="A100" s="18"/>
      <c r="B100" s="1175" t="s">
        <v>2332</v>
      </c>
      <c r="C100" s="1176"/>
      <c r="D100" s="1176"/>
      <c r="E100" s="1176"/>
      <c r="F100" s="1176"/>
      <c r="G100" s="1176"/>
      <c r="H100" s="1176"/>
      <c r="I100" s="1176"/>
      <c r="J100" s="1176"/>
      <c r="K100" s="1176"/>
      <c r="L100" s="1176"/>
      <c r="M100" s="1177"/>
      <c r="N100" s="179">
        <f>N53+N73+N83+N98</f>
        <v>0</v>
      </c>
    </row>
    <row r="101" spans="1:14" ht="5.0999999999999996" customHeight="1">
      <c r="A101" s="18"/>
      <c r="B101" s="87"/>
      <c r="C101" s="89"/>
      <c r="D101" s="89"/>
      <c r="E101" s="89"/>
      <c r="F101" s="89"/>
      <c r="G101" s="89"/>
      <c r="H101" s="89"/>
      <c r="I101" s="89"/>
      <c r="J101" s="89"/>
      <c r="K101" s="89"/>
      <c r="L101" s="89"/>
      <c r="M101" s="89"/>
      <c r="N101" s="88"/>
    </row>
    <row r="102" spans="1:14" ht="22.5" customHeight="1">
      <c r="A102" s="18"/>
      <c r="B102" s="1094" t="s">
        <v>2333</v>
      </c>
      <c r="C102" s="1095"/>
      <c r="D102" s="1095"/>
      <c r="E102" s="1095"/>
      <c r="F102" s="1095"/>
      <c r="G102" s="1095"/>
      <c r="H102" s="1095"/>
      <c r="I102" s="1095"/>
      <c r="J102" s="1095"/>
      <c r="K102" s="1095"/>
      <c r="L102" s="1095"/>
      <c r="M102" s="1095"/>
      <c r="N102" s="1096"/>
    </row>
    <row r="103" spans="1:14" ht="6.75" customHeight="1" thickBot="1">
      <c r="A103" s="18"/>
      <c r="B103" s="289"/>
      <c r="C103" s="290"/>
      <c r="D103" s="290"/>
      <c r="E103" s="290"/>
      <c r="F103" s="290"/>
      <c r="G103" s="290"/>
      <c r="H103" s="290"/>
      <c r="I103" s="290"/>
      <c r="J103" s="290"/>
      <c r="K103" s="290"/>
      <c r="L103" s="290"/>
      <c r="M103" s="290"/>
      <c r="N103" s="291"/>
    </row>
    <row r="104" spans="1:14" ht="17.25" customHeight="1">
      <c r="A104" s="18"/>
      <c r="B104" s="1186" t="s">
        <v>2311</v>
      </c>
      <c r="C104" s="1187"/>
      <c r="D104" s="1187"/>
      <c r="E104" s="1187"/>
      <c r="F104" s="1187"/>
      <c r="G104" s="1187"/>
      <c r="H104" s="1187"/>
      <c r="I104" s="370"/>
      <c r="J104" s="371"/>
      <c r="K104" s="366" t="s">
        <v>2334</v>
      </c>
      <c r="L104" s="1158" t="s">
        <v>2335</v>
      </c>
      <c r="M104" s="1159"/>
      <c r="N104" s="1160"/>
    </row>
    <row r="105" spans="1:14" ht="15">
      <c r="A105" s="255"/>
      <c r="B105" s="1181" t="s">
        <v>2336</v>
      </c>
      <c r="C105" s="1182"/>
      <c r="D105" s="1182"/>
      <c r="E105" s="1182"/>
      <c r="F105" s="1182"/>
      <c r="G105" s="1182"/>
      <c r="H105" s="1182"/>
      <c r="I105" s="270"/>
      <c r="J105" s="271"/>
      <c r="K105" s="182">
        <v>0.2</v>
      </c>
      <c r="L105" s="1169">
        <f>K105*N100</f>
        <v>0</v>
      </c>
      <c r="M105" s="1170"/>
      <c r="N105" s="1171"/>
    </row>
    <row r="106" spans="1:14" ht="15">
      <c r="A106" s="255"/>
      <c r="B106" s="277" t="s">
        <v>2337</v>
      </c>
      <c r="C106" s="278"/>
      <c r="D106" s="278"/>
      <c r="E106" s="278"/>
      <c r="F106" s="278"/>
      <c r="G106" s="278"/>
      <c r="H106" s="278"/>
      <c r="I106" s="270"/>
      <c r="J106" s="271"/>
      <c r="K106" s="182">
        <v>0.05</v>
      </c>
      <c r="L106" s="1169">
        <f>K106*N100</f>
        <v>0</v>
      </c>
      <c r="M106" s="1170"/>
      <c r="N106" s="1171"/>
    </row>
    <row r="107" spans="1:14" ht="15.75" thickBot="1">
      <c r="A107" s="255"/>
      <c r="B107" s="279" t="s">
        <v>2338</v>
      </c>
      <c r="C107" s="280"/>
      <c r="D107" s="280"/>
      <c r="E107" s="280"/>
      <c r="F107" s="280"/>
      <c r="G107" s="280"/>
      <c r="H107" s="280"/>
      <c r="I107" s="272"/>
      <c r="J107" s="273"/>
      <c r="K107" s="183">
        <v>0.05</v>
      </c>
      <c r="L107" s="1172">
        <f>K107*N100</f>
        <v>0</v>
      </c>
      <c r="M107" s="1173"/>
      <c r="N107" s="1174"/>
    </row>
    <row r="108" spans="1:14" s="22" customFormat="1" ht="24.75" customHeight="1" thickBot="1">
      <c r="A108" s="20"/>
      <c r="B108" s="997" t="s">
        <v>2320</v>
      </c>
      <c r="C108" s="998"/>
      <c r="D108" s="998"/>
      <c r="E108" s="998"/>
      <c r="F108" s="998"/>
      <c r="G108" s="998"/>
      <c r="H108" s="998"/>
      <c r="I108" s="998"/>
      <c r="J108" s="998"/>
      <c r="K108" s="998"/>
      <c r="L108" s="998"/>
      <c r="M108" s="999"/>
      <c r="N108" s="181">
        <f>L105+L106+L107</f>
        <v>0</v>
      </c>
    </row>
    <row r="109" spans="1:14" ht="6.75" customHeight="1" thickBot="1">
      <c r="A109" s="18"/>
      <c r="B109" s="87"/>
      <c r="C109" s="89"/>
      <c r="D109" s="89"/>
      <c r="E109" s="89"/>
      <c r="F109" s="89"/>
      <c r="G109" s="89"/>
      <c r="H109" s="89"/>
      <c r="I109" s="89"/>
      <c r="J109" s="89"/>
      <c r="K109" s="89"/>
      <c r="L109" s="89"/>
      <c r="M109" s="89"/>
      <c r="N109" s="88"/>
    </row>
    <row r="110" spans="1:14" ht="22.5" customHeight="1" thickBot="1">
      <c r="A110" s="18"/>
      <c r="B110" s="1183" t="s">
        <v>2339</v>
      </c>
      <c r="C110" s="1184"/>
      <c r="D110" s="1184"/>
      <c r="E110" s="1184"/>
      <c r="F110" s="1184"/>
      <c r="G110" s="1184"/>
      <c r="H110" s="1184"/>
      <c r="I110" s="1184"/>
      <c r="J110" s="1184"/>
      <c r="K110" s="1184"/>
      <c r="L110" s="1184"/>
      <c r="M110" s="1185"/>
      <c r="N110" s="185">
        <f>N100+N108</f>
        <v>0</v>
      </c>
    </row>
    <row r="111" spans="1:14" ht="7.5" customHeight="1">
      <c r="A111" s="255"/>
      <c r="B111" s="74"/>
      <c r="C111" s="75"/>
      <c r="D111" s="75"/>
      <c r="E111" s="75"/>
      <c r="F111" s="75"/>
      <c r="G111" s="75"/>
      <c r="H111" s="75"/>
      <c r="I111" s="75"/>
      <c r="J111" s="75"/>
      <c r="K111" s="75"/>
      <c r="L111" s="75"/>
      <c r="M111" s="75"/>
      <c r="N111" s="76"/>
    </row>
    <row r="112" spans="1:14" ht="7.5" customHeight="1">
      <c r="A112" s="255"/>
      <c r="B112" s="197"/>
      <c r="C112" s="8"/>
      <c r="D112" s="8"/>
      <c r="E112" s="8"/>
      <c r="F112" s="8"/>
      <c r="G112" s="8"/>
      <c r="H112" s="8"/>
      <c r="I112" s="8"/>
      <c r="J112" s="8"/>
      <c r="K112" s="8"/>
      <c r="L112" s="8"/>
      <c r="M112" s="8"/>
      <c r="N112" s="198"/>
    </row>
    <row r="113" spans="1:14" ht="10.5" customHeight="1">
      <c r="A113" s="255"/>
      <c r="B113" s="197"/>
      <c r="C113" s="8"/>
      <c r="D113" s="8"/>
      <c r="E113" s="8"/>
      <c r="F113" s="8"/>
      <c r="G113" s="8"/>
      <c r="H113" s="8"/>
      <c r="I113" s="8"/>
      <c r="J113" s="8"/>
      <c r="K113" s="8"/>
      <c r="L113" s="8"/>
      <c r="M113" s="8"/>
      <c r="N113" s="198"/>
    </row>
    <row r="114" spans="1:14" ht="12" customHeight="1">
      <c r="A114" s="255"/>
      <c r="B114" s="197"/>
      <c r="C114" s="8"/>
      <c r="D114" s="8"/>
      <c r="E114" s="8"/>
      <c r="F114" s="8"/>
      <c r="G114" s="8"/>
      <c r="H114" s="8"/>
      <c r="I114" s="8"/>
      <c r="J114" s="8"/>
      <c r="K114" s="8"/>
      <c r="L114" s="8"/>
      <c r="M114" s="8"/>
      <c r="N114" s="198"/>
    </row>
    <row r="115" spans="1:14">
      <c r="A115" s="255"/>
      <c r="B115" s="197"/>
      <c r="C115" s="8"/>
      <c r="D115" s="8"/>
      <c r="E115" s="7" t="s">
        <v>2340</v>
      </c>
      <c r="F115" s="7"/>
      <c r="G115" s="7"/>
      <c r="H115" s="7"/>
      <c r="I115" s="7"/>
      <c r="J115" s="7"/>
      <c r="K115" s="8"/>
      <c r="L115" s="8"/>
      <c r="M115" s="8"/>
      <c r="N115" s="198"/>
    </row>
    <row r="116" spans="1:14">
      <c r="A116" s="255"/>
      <c r="B116" s="197"/>
      <c r="C116" s="8"/>
      <c r="D116" s="8"/>
      <c r="E116" s="8" t="s">
        <v>2341</v>
      </c>
      <c r="F116" s="8"/>
      <c r="G116" s="8"/>
      <c r="H116" s="8"/>
      <c r="I116" s="8"/>
      <c r="J116" s="8"/>
      <c r="K116" s="8"/>
      <c r="L116" s="8"/>
      <c r="M116" s="8"/>
      <c r="N116" s="198"/>
    </row>
    <row r="117" spans="1:14">
      <c r="A117" s="255"/>
      <c r="B117" s="197"/>
      <c r="C117" s="8"/>
      <c r="D117" s="8"/>
      <c r="E117" s="8" t="s">
        <v>2342</v>
      </c>
      <c r="F117" s="8"/>
      <c r="G117" s="8"/>
      <c r="H117" s="8"/>
      <c r="I117" s="8"/>
      <c r="J117" s="8"/>
      <c r="K117" s="8"/>
      <c r="L117" s="8"/>
      <c r="M117" s="8"/>
      <c r="N117" s="198"/>
    </row>
    <row r="118" spans="1:14">
      <c r="A118" s="255"/>
      <c r="B118" s="197"/>
      <c r="C118" s="8"/>
      <c r="D118" s="8"/>
      <c r="E118" s="8" t="s">
        <v>2343</v>
      </c>
      <c r="F118" s="8"/>
      <c r="G118" s="8"/>
      <c r="H118" s="8"/>
      <c r="I118" s="8"/>
      <c r="J118" s="8"/>
      <c r="K118" s="8"/>
      <c r="L118" s="8"/>
      <c r="M118" s="8"/>
      <c r="N118" s="198"/>
    </row>
    <row r="119" spans="1:14" ht="10.5" customHeight="1" thickBot="1">
      <c r="A119" s="255"/>
      <c r="B119" s="197"/>
      <c r="C119" s="8"/>
      <c r="D119" s="8"/>
      <c r="E119" s="8"/>
      <c r="F119" s="8" t="s">
        <v>2344</v>
      </c>
      <c r="G119" s="8"/>
      <c r="H119" s="8"/>
      <c r="I119" s="8"/>
      <c r="J119" s="8"/>
      <c r="K119" s="8"/>
      <c r="L119" s="8"/>
      <c r="M119" s="8"/>
      <c r="N119" s="198"/>
    </row>
    <row r="120" spans="1:14">
      <c r="A120" s="255"/>
      <c r="B120" s="199" t="s">
        <v>2345</v>
      </c>
      <c r="C120" s="200"/>
      <c r="D120" s="200"/>
      <c r="E120" s="200"/>
      <c r="F120" s="200"/>
      <c r="G120" s="200"/>
      <c r="H120" s="200"/>
      <c r="I120" s="200"/>
      <c r="J120" s="200"/>
      <c r="K120" s="200"/>
      <c r="L120" s="200"/>
      <c r="M120" s="200"/>
      <c r="N120" s="201"/>
    </row>
    <row r="121" spans="1:14">
      <c r="A121" s="255"/>
      <c r="B121" s="202"/>
      <c r="C121" s="203"/>
      <c r="D121" s="203"/>
      <c r="E121" s="203"/>
      <c r="F121" s="203"/>
      <c r="G121" s="203"/>
      <c r="H121" s="203"/>
      <c r="I121" s="203"/>
      <c r="J121" s="203"/>
      <c r="K121" s="203"/>
      <c r="L121" s="203"/>
      <c r="M121" s="203"/>
      <c r="N121" s="204"/>
    </row>
    <row r="122" spans="1:14">
      <c r="A122" s="255"/>
      <c r="B122" s="202"/>
      <c r="C122" s="203"/>
      <c r="D122" s="203"/>
      <c r="E122" s="203"/>
      <c r="F122" s="203"/>
      <c r="G122" s="203"/>
      <c r="H122" s="203"/>
      <c r="I122" s="203"/>
      <c r="J122" s="203"/>
      <c r="K122" s="203"/>
      <c r="L122" s="203"/>
      <c r="M122" s="203"/>
      <c r="N122" s="204"/>
    </row>
    <row r="123" spans="1:14" ht="15" thickBot="1">
      <c r="A123" s="255"/>
      <c r="B123" s="205"/>
      <c r="C123" s="206"/>
      <c r="D123" s="206"/>
      <c r="E123" s="206"/>
      <c r="F123" s="206"/>
      <c r="G123" s="206"/>
      <c r="H123" s="206"/>
      <c r="I123" s="206"/>
      <c r="J123" s="206"/>
      <c r="K123" s="206"/>
      <c r="L123" s="206"/>
      <c r="M123" s="206"/>
      <c r="N123" s="207"/>
    </row>
    <row r="124" spans="1:14" ht="7.5" customHeight="1">
      <c r="A124" s="18"/>
      <c r="B124" s="281"/>
      <c r="C124" s="282"/>
      <c r="D124" s="282"/>
      <c r="E124" s="282"/>
      <c r="F124" s="282"/>
      <c r="G124" s="282"/>
      <c r="H124" s="282"/>
      <c r="I124" s="282"/>
      <c r="J124" s="282"/>
      <c r="K124" s="282"/>
      <c r="L124" s="282"/>
      <c r="M124" s="282"/>
      <c r="N124" s="283"/>
    </row>
    <row r="125" spans="1:14" ht="18" customHeight="1">
      <c r="A125" s="18"/>
      <c r="B125" s="217" t="s">
        <v>2346</v>
      </c>
      <c r="C125" s="219"/>
      <c r="D125" s="219"/>
      <c r="E125" s="219"/>
      <c r="F125" s="219"/>
      <c r="G125" s="219"/>
      <c r="H125" s="219"/>
      <c r="I125" s="219"/>
      <c r="J125" s="219"/>
      <c r="K125" s="219"/>
      <c r="L125" s="219"/>
      <c r="M125" s="219"/>
      <c r="N125" s="218"/>
    </row>
    <row r="126" spans="1:14">
      <c r="A126" s="18"/>
      <c r="B126" s="983" t="s">
        <v>2347</v>
      </c>
      <c r="C126" s="984"/>
      <c r="D126" s="984"/>
      <c r="E126" s="984"/>
      <c r="F126" s="984"/>
      <c r="G126" s="984"/>
      <c r="H126" s="984"/>
      <c r="I126" s="984"/>
      <c r="J126" s="984"/>
      <c r="K126" s="984"/>
      <c r="L126" s="984"/>
      <c r="M126" s="984"/>
      <c r="N126" s="985"/>
    </row>
    <row r="127" spans="1:14">
      <c r="A127" s="18"/>
      <c r="B127" s="983"/>
      <c r="C127" s="984"/>
      <c r="D127" s="984"/>
      <c r="E127" s="984"/>
      <c r="F127" s="984"/>
      <c r="G127" s="984"/>
      <c r="H127" s="984"/>
      <c r="I127" s="984"/>
      <c r="J127" s="984"/>
      <c r="K127" s="984"/>
      <c r="L127" s="984"/>
      <c r="M127" s="984"/>
      <c r="N127" s="985"/>
    </row>
    <row r="128" spans="1:14" ht="21" customHeight="1">
      <c r="A128" s="18"/>
      <c r="B128" s="983" t="s">
        <v>2348</v>
      </c>
      <c r="C128" s="984"/>
      <c r="D128" s="984"/>
      <c r="E128" s="984"/>
      <c r="F128" s="984"/>
      <c r="G128" s="984"/>
      <c r="H128" s="984"/>
      <c r="I128" s="984"/>
      <c r="J128" s="984"/>
      <c r="K128" s="984"/>
      <c r="L128" s="984"/>
      <c r="M128" s="984"/>
      <c r="N128" s="985"/>
    </row>
    <row r="129" spans="1:14" ht="9.75" customHeight="1">
      <c r="A129" s="18"/>
      <c r="B129" s="983"/>
      <c r="C129" s="984"/>
      <c r="D129" s="984"/>
      <c r="E129" s="984"/>
      <c r="F129" s="984"/>
      <c r="G129" s="984"/>
      <c r="H129" s="984"/>
      <c r="I129" s="984"/>
      <c r="J129" s="984"/>
      <c r="K129" s="984"/>
      <c r="L129" s="984"/>
      <c r="M129" s="984"/>
      <c r="N129" s="985"/>
    </row>
    <row r="130" spans="1:14" ht="5.25" customHeight="1">
      <c r="A130" s="18"/>
      <c r="B130" s="274"/>
      <c r="C130" s="275"/>
      <c r="D130" s="275"/>
      <c r="E130" s="275"/>
      <c r="F130" s="275"/>
      <c r="G130" s="275"/>
      <c r="H130" s="275"/>
      <c r="I130" s="275"/>
      <c r="J130" s="275"/>
      <c r="K130" s="275"/>
      <c r="L130" s="275"/>
      <c r="M130" s="275"/>
      <c r="N130" s="276"/>
    </row>
    <row r="131" spans="1:14" ht="5.25" customHeight="1">
      <c r="A131" s="255"/>
      <c r="B131" s="303"/>
      <c r="C131" s="304"/>
      <c r="D131" s="304"/>
      <c r="E131" s="304"/>
      <c r="F131" s="304"/>
      <c r="G131" s="304"/>
      <c r="H131" s="304"/>
      <c r="I131" s="304"/>
      <c r="J131" s="304"/>
      <c r="K131" s="304"/>
      <c r="L131" s="304"/>
      <c r="M131" s="304"/>
      <c r="N131" s="305"/>
    </row>
    <row r="132" spans="1:14" ht="9.75" customHeight="1">
      <c r="A132" s="255"/>
      <c r="B132" s="303"/>
      <c r="C132" s="304"/>
      <c r="D132" s="304"/>
      <c r="E132" s="304"/>
      <c r="F132" s="304"/>
      <c r="G132" s="304"/>
      <c r="H132" s="304"/>
      <c r="I132" s="304"/>
      <c r="J132" s="304"/>
      <c r="K132" s="304"/>
      <c r="L132" s="304"/>
      <c r="M132" s="304"/>
      <c r="N132" s="305"/>
    </row>
    <row r="133" spans="1:14">
      <c r="A133" s="255"/>
      <c r="B133" s="6"/>
      <c r="C133" s="9"/>
      <c r="D133" s="9"/>
      <c r="E133" s="9"/>
      <c r="F133" s="9"/>
      <c r="G133" s="9"/>
      <c r="H133" s="9"/>
      <c r="I133" s="9"/>
      <c r="J133" s="9"/>
      <c r="K133" s="9"/>
      <c r="L133" s="9"/>
      <c r="M133" s="9"/>
      <c r="N133" s="10"/>
    </row>
    <row r="134" spans="1:14">
      <c r="A134" s="255"/>
      <c r="B134" s="197"/>
      <c r="C134" s="8"/>
      <c r="D134" s="8"/>
      <c r="E134" s="8" t="s">
        <v>2340</v>
      </c>
      <c r="F134" s="7"/>
      <c r="G134" s="7"/>
      <c r="H134" s="8"/>
      <c r="I134" s="8"/>
      <c r="J134" s="8"/>
      <c r="K134" s="8"/>
      <c r="L134" s="8"/>
      <c r="M134" s="8"/>
      <c r="N134" s="198"/>
    </row>
    <row r="135" spans="1:14">
      <c r="A135" s="255"/>
      <c r="B135" s="197"/>
      <c r="C135" s="8"/>
      <c r="D135" s="8"/>
      <c r="E135" s="223" t="s">
        <v>2341</v>
      </c>
      <c r="F135" s="8"/>
      <c r="G135" s="8"/>
      <c r="H135" s="223"/>
      <c r="I135" s="223"/>
      <c r="J135" s="223"/>
      <c r="K135" s="8"/>
      <c r="L135" s="8"/>
      <c r="M135" s="8"/>
      <c r="N135" s="198"/>
    </row>
    <row r="136" spans="1:14">
      <c r="A136" s="255"/>
      <c r="B136" s="197"/>
      <c r="C136" s="8"/>
      <c r="D136" s="8"/>
      <c r="E136" s="225" t="s">
        <v>2349</v>
      </c>
      <c r="F136" s="8"/>
      <c r="G136" s="8"/>
      <c r="H136" s="225"/>
      <c r="I136" s="225"/>
      <c r="J136" s="225"/>
      <c r="K136" s="8"/>
      <c r="L136" s="8"/>
      <c r="M136" s="8"/>
      <c r="N136" s="198"/>
    </row>
    <row r="137" spans="1:14">
      <c r="A137" s="255"/>
      <c r="B137" s="224"/>
      <c r="C137" s="9"/>
      <c r="D137" s="9"/>
      <c r="E137" s="8" t="s">
        <v>2343</v>
      </c>
      <c r="F137" s="8"/>
      <c r="G137" s="8"/>
      <c r="H137" s="8"/>
      <c r="I137" s="8"/>
      <c r="J137" s="8"/>
      <c r="K137" s="9"/>
      <c r="L137" s="9"/>
      <c r="M137" s="9"/>
      <c r="N137" s="10"/>
    </row>
    <row r="138" spans="1:14" ht="12.75" customHeight="1">
      <c r="A138" s="255"/>
      <c r="B138" s="224"/>
      <c r="C138" s="9"/>
      <c r="D138" s="9"/>
      <c r="E138" s="9"/>
      <c r="F138" s="8"/>
      <c r="G138" s="8"/>
      <c r="H138" s="8"/>
      <c r="I138" s="8"/>
      <c r="J138" s="8"/>
      <c r="K138" s="9"/>
      <c r="L138" s="9"/>
      <c r="M138" s="9"/>
      <c r="N138" s="10"/>
    </row>
    <row r="139" spans="1:14" ht="24.75" customHeight="1">
      <c r="A139" s="18"/>
      <c r="B139" s="986" t="s">
        <v>2350</v>
      </c>
      <c r="C139" s="987"/>
      <c r="D139" s="987"/>
      <c r="E139" s="987"/>
      <c r="F139" s="987"/>
      <c r="G139" s="987"/>
      <c r="H139" s="987"/>
      <c r="I139" s="987"/>
      <c r="J139" s="987"/>
      <c r="K139" s="987"/>
      <c r="L139" s="987"/>
      <c r="M139" s="987"/>
      <c r="N139" s="988"/>
    </row>
    <row r="140" spans="1:14" ht="7.5" customHeight="1" thickBot="1">
      <c r="A140" s="255"/>
      <c r="B140" s="231"/>
      <c r="C140" s="232"/>
      <c r="D140" s="232"/>
      <c r="E140" s="233"/>
      <c r="F140" s="233"/>
      <c r="G140" s="233"/>
      <c r="H140" s="233"/>
      <c r="I140" s="233"/>
      <c r="J140" s="234"/>
      <c r="K140" s="234"/>
      <c r="L140" s="234"/>
      <c r="M140" s="234"/>
      <c r="N140" s="235"/>
    </row>
  </sheetData>
  <mergeCells count="142">
    <mergeCell ref="L105:N105"/>
    <mergeCell ref="L106:N106"/>
    <mergeCell ref="C68:I68"/>
    <mergeCell ref="C69:I69"/>
    <mergeCell ref="B73:M73"/>
    <mergeCell ref="B83:M83"/>
    <mergeCell ref="L71:M71"/>
    <mergeCell ref="L72:M72"/>
    <mergeCell ref="C87:H87"/>
    <mergeCell ref="C70:I70"/>
    <mergeCell ref="C71:I71"/>
    <mergeCell ref="C72:I72"/>
    <mergeCell ref="C77:H77"/>
    <mergeCell ref="C78:H78"/>
    <mergeCell ref="C79:H79"/>
    <mergeCell ref="C80:H80"/>
    <mergeCell ref="C81:H81"/>
    <mergeCell ref="L70:M70"/>
    <mergeCell ref="L87:M87"/>
    <mergeCell ref="L88:M88"/>
    <mergeCell ref="L89:M89"/>
    <mergeCell ref="C82:H82"/>
    <mergeCell ref="C91:H91"/>
    <mergeCell ref="C93:H93"/>
    <mergeCell ref="L107:N107"/>
    <mergeCell ref="B139:N139"/>
    <mergeCell ref="L90:M90"/>
    <mergeCell ref="L92:M92"/>
    <mergeCell ref="L94:M94"/>
    <mergeCell ref="L95:M95"/>
    <mergeCell ref="L96:M96"/>
    <mergeCell ref="L97:M97"/>
    <mergeCell ref="B105:H105"/>
    <mergeCell ref="B108:M108"/>
    <mergeCell ref="B110:M110"/>
    <mergeCell ref="B126:N127"/>
    <mergeCell ref="B128:N129"/>
    <mergeCell ref="B100:M100"/>
    <mergeCell ref="B104:H104"/>
    <mergeCell ref="C97:H97"/>
    <mergeCell ref="C94:H94"/>
    <mergeCell ref="C95:H95"/>
    <mergeCell ref="C96:H96"/>
    <mergeCell ref="C90:H90"/>
    <mergeCell ref="C92:H92"/>
    <mergeCell ref="B98:M98"/>
    <mergeCell ref="B102:N102"/>
    <mergeCell ref="L104:N104"/>
    <mergeCell ref="C38:I38"/>
    <mergeCell ref="N1:N6"/>
    <mergeCell ref="C3:J4"/>
    <mergeCell ref="K5:K6"/>
    <mergeCell ref="L50:M50"/>
    <mergeCell ref="B55:N55"/>
    <mergeCell ref="L45:M45"/>
    <mergeCell ref="L46:M46"/>
    <mergeCell ref="C44:I44"/>
    <mergeCell ref="C45:I45"/>
    <mergeCell ref="C46:I46"/>
    <mergeCell ref="C39:I39"/>
    <mergeCell ref="C40:I40"/>
    <mergeCell ref="L1:M2"/>
    <mergeCell ref="L3:M4"/>
    <mergeCell ref="C33:I33"/>
    <mergeCell ref="J32:K32"/>
    <mergeCell ref="J33:K33"/>
    <mergeCell ref="C2:J2"/>
    <mergeCell ref="L38:M38"/>
    <mergeCell ref="C32:I32"/>
    <mergeCell ref="B1:B6"/>
    <mergeCell ref="L33:M33"/>
    <mergeCell ref="C1:J1"/>
    <mergeCell ref="K1:K2"/>
    <mergeCell ref="L37:M37"/>
    <mergeCell ref="L32:M32"/>
    <mergeCell ref="K3:K4"/>
    <mergeCell ref="B10:D10"/>
    <mergeCell ref="B12:E12"/>
    <mergeCell ref="H13:I13"/>
    <mergeCell ref="K13:L13"/>
    <mergeCell ref="F10:G10"/>
    <mergeCell ref="B13:D13"/>
    <mergeCell ref="D14:E14"/>
    <mergeCell ref="C5:J5"/>
    <mergeCell ref="C37:I37"/>
    <mergeCell ref="H10:I10"/>
    <mergeCell ref="L39:M39"/>
    <mergeCell ref="L40:M40"/>
    <mergeCell ref="L41:M41"/>
    <mergeCell ref="L42:M42"/>
    <mergeCell ref="L43:M43"/>
    <mergeCell ref="L5:L6"/>
    <mergeCell ref="M5:M6"/>
    <mergeCell ref="C6:J6"/>
    <mergeCell ref="L52:M52"/>
    <mergeCell ref="L47:M47"/>
    <mergeCell ref="L48:M48"/>
    <mergeCell ref="L49:M49"/>
    <mergeCell ref="C47:I47"/>
    <mergeCell ref="C48:I48"/>
    <mergeCell ref="C49:I49"/>
    <mergeCell ref="C42:I42"/>
    <mergeCell ref="C43:I43"/>
    <mergeCell ref="C52:I52"/>
    <mergeCell ref="C50:I50"/>
    <mergeCell ref="F8:I9"/>
    <mergeCell ref="L15:N15"/>
    <mergeCell ref="L44:M44"/>
    <mergeCell ref="B35:N35"/>
    <mergeCell ref="B30:N30"/>
    <mergeCell ref="C51:I51"/>
    <mergeCell ref="L51:M51"/>
    <mergeCell ref="C57:I57"/>
    <mergeCell ref="C58:I58"/>
    <mergeCell ref="C61:I61"/>
    <mergeCell ref="B53:M53"/>
    <mergeCell ref="L58:M58"/>
    <mergeCell ref="C41:I41"/>
    <mergeCell ref="L57:M57"/>
    <mergeCell ref="C66:I66"/>
    <mergeCell ref="L66:M66"/>
    <mergeCell ref="C89:H89"/>
    <mergeCell ref="C88:H88"/>
    <mergeCell ref="L59:M59"/>
    <mergeCell ref="L60:M60"/>
    <mergeCell ref="C63:I63"/>
    <mergeCell ref="C64:I64"/>
    <mergeCell ref="L67:M67"/>
    <mergeCell ref="L68:M68"/>
    <mergeCell ref="L69:M69"/>
    <mergeCell ref="C67:I67"/>
    <mergeCell ref="B75:N75"/>
    <mergeCell ref="B85:N85"/>
    <mergeCell ref="L61:M61"/>
    <mergeCell ref="L62:M62"/>
    <mergeCell ref="L63:M63"/>
    <mergeCell ref="L64:M64"/>
    <mergeCell ref="L65:M65"/>
    <mergeCell ref="C65:I65"/>
    <mergeCell ref="C59:I59"/>
    <mergeCell ref="C60:I60"/>
    <mergeCell ref="C62:I62"/>
  </mergeCells>
  <printOptions verticalCentered="1"/>
  <pageMargins left="0.11811023622047245" right="0.11811023622047245" top="0.15748031496062992" bottom="0.15748031496062992" header="0.19685039370078741" footer="0.19685039370078741"/>
  <pageSetup paperSize="5" scale="49" orientation="portrait" verticalDpi="597"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1-000000000000}">
  <sheetPr codeName="Hoja268">
    <tabColor theme="1"/>
    <pageSetUpPr fitToPage="1"/>
  </sheetPr>
  <dimension ref="A1:O140"/>
  <sheetViews>
    <sheetView topLeftCell="A105" workbookViewId="0">
      <selection activeCell="L93" sqref="L93:M93"/>
    </sheetView>
  </sheetViews>
  <sheetFormatPr baseColWidth="10" defaultColWidth="0" defaultRowHeight="14.25"/>
  <cols>
    <col min="1" max="1" width="3" style="256" customWidth="1"/>
    <col min="2" max="2" width="14.42578125" style="256" customWidth="1"/>
    <col min="3" max="3" width="11.5703125" style="256" customWidth="1"/>
    <col min="4" max="4" width="17" style="256" customWidth="1"/>
    <col min="5" max="5" width="12.5703125" style="256" customWidth="1"/>
    <col min="6" max="6" width="8" style="256" customWidth="1"/>
    <col min="7" max="7" width="8.5703125" style="256" customWidth="1"/>
    <col min="8" max="8" width="9.42578125" style="256" customWidth="1"/>
    <col min="9" max="9" width="14.5703125" style="256" customWidth="1"/>
    <col min="10" max="10" width="23.42578125" style="256" customWidth="1"/>
    <col min="11" max="11" width="18" style="256" customWidth="1"/>
    <col min="12" max="12" width="11.42578125" style="256" customWidth="1"/>
    <col min="13" max="13" width="12.5703125" style="256" customWidth="1"/>
    <col min="14" max="14" width="21.5703125" style="256" customWidth="1"/>
    <col min="15" max="15" width="4.42578125" style="19" customWidth="1"/>
    <col min="16" max="16384" width="9.42578125" style="19" hidden="1"/>
  </cols>
  <sheetData>
    <row r="1" spans="1:14" ht="14.1" customHeight="1">
      <c r="A1" s="18"/>
      <c r="B1" s="1137"/>
      <c r="C1" s="1102"/>
      <c r="D1" s="1102"/>
      <c r="E1" s="1102"/>
      <c r="F1" s="1102"/>
      <c r="G1" s="1102"/>
      <c r="H1" s="1102"/>
      <c r="I1" s="1102"/>
      <c r="J1" s="1103"/>
      <c r="K1" s="1104" t="s">
        <v>2277</v>
      </c>
      <c r="L1" s="1112" t="s">
        <v>2278</v>
      </c>
      <c r="M1" s="1113"/>
      <c r="N1" s="1140"/>
    </row>
    <row r="2" spans="1:14" ht="14.25" customHeight="1">
      <c r="A2" s="18"/>
      <c r="B2" s="1138"/>
      <c r="C2" s="1106" t="s">
        <v>2279</v>
      </c>
      <c r="D2" s="1106"/>
      <c r="E2" s="1106"/>
      <c r="F2" s="1106"/>
      <c r="G2" s="1106"/>
      <c r="H2" s="1106"/>
      <c r="I2" s="1106"/>
      <c r="J2" s="1107"/>
      <c r="K2" s="1105"/>
      <c r="L2" s="1114"/>
      <c r="M2" s="1115"/>
      <c r="N2" s="1141"/>
    </row>
    <row r="3" spans="1:14" ht="17.850000000000001" customHeight="1">
      <c r="A3" s="18"/>
      <c r="B3" s="1138"/>
      <c r="C3" s="1125" t="s">
        <v>2280</v>
      </c>
      <c r="D3" s="1125"/>
      <c r="E3" s="1125"/>
      <c r="F3" s="1125"/>
      <c r="G3" s="1125"/>
      <c r="H3" s="1125"/>
      <c r="I3" s="1125"/>
      <c r="J3" s="1126"/>
      <c r="K3" s="1127" t="s">
        <v>2281</v>
      </c>
      <c r="L3" s="1116">
        <v>2021</v>
      </c>
      <c r="M3" s="1117"/>
      <c r="N3" s="1141"/>
    </row>
    <row r="4" spans="1:14" ht="2.25" customHeight="1">
      <c r="A4" s="18"/>
      <c r="B4" s="1138"/>
      <c r="C4" s="1125"/>
      <c r="D4" s="1125"/>
      <c r="E4" s="1125"/>
      <c r="F4" s="1125"/>
      <c r="G4" s="1125"/>
      <c r="H4" s="1125"/>
      <c r="I4" s="1125"/>
      <c r="J4" s="1126"/>
      <c r="K4" s="1129"/>
      <c r="L4" s="1114"/>
      <c r="M4" s="1115"/>
      <c r="N4" s="1141"/>
    </row>
    <row r="5" spans="1:14" ht="14.25" customHeight="1">
      <c r="A5" s="18"/>
      <c r="B5" s="1138"/>
      <c r="C5" s="1125" t="s">
        <v>2282</v>
      </c>
      <c r="D5" s="1125"/>
      <c r="E5" s="1125"/>
      <c r="F5" s="1125"/>
      <c r="G5" s="1125"/>
      <c r="H5" s="1125"/>
      <c r="I5" s="1125"/>
      <c r="J5" s="1126"/>
      <c r="K5" s="1127" t="s">
        <v>2283</v>
      </c>
      <c r="L5" s="1108"/>
      <c r="M5" s="1108"/>
      <c r="N5" s="1141"/>
    </row>
    <row r="6" spans="1:14" ht="3.75" customHeight="1" thickBot="1">
      <c r="A6" s="18"/>
      <c r="B6" s="1139"/>
      <c r="C6" s="1130"/>
      <c r="D6" s="1130"/>
      <c r="E6" s="1130"/>
      <c r="F6" s="1130"/>
      <c r="G6" s="1130"/>
      <c r="H6" s="1130"/>
      <c r="I6" s="1130"/>
      <c r="J6" s="1131"/>
      <c r="K6" s="1128"/>
      <c r="L6" s="1109"/>
      <c r="M6" s="1109"/>
      <c r="N6" s="1142"/>
    </row>
    <row r="7" spans="1:14" ht="3.75" customHeight="1" thickBot="1">
      <c r="A7" s="18"/>
      <c r="B7" s="250"/>
      <c r="C7" s="251"/>
      <c r="D7" s="251"/>
      <c r="E7" s="251"/>
      <c r="F7" s="251"/>
      <c r="G7" s="251"/>
      <c r="H7" s="251"/>
      <c r="I7" s="251"/>
      <c r="J7" s="251"/>
      <c r="K7" s="251"/>
      <c r="L7" s="252"/>
      <c r="M7" s="252"/>
      <c r="N7" s="253"/>
    </row>
    <row r="8" spans="1:14" ht="14.25" customHeight="1">
      <c r="A8" s="255"/>
      <c r="B8" s="44"/>
      <c r="C8" s="340"/>
      <c r="D8" s="340"/>
      <c r="E8" s="340"/>
      <c r="F8" s="1132"/>
      <c r="G8" s="1132"/>
      <c r="H8" s="1132"/>
      <c r="I8" s="1132"/>
      <c r="J8" s="340"/>
      <c r="K8" s="45" t="s">
        <v>2284</v>
      </c>
      <c r="L8" s="46"/>
      <c r="M8" s="46"/>
      <c r="N8" s="47"/>
    </row>
    <row r="9" spans="1:14" ht="12" customHeight="1">
      <c r="A9" s="255"/>
      <c r="B9" s="48"/>
      <c r="C9" s="338"/>
      <c r="D9" s="338"/>
      <c r="E9" s="338"/>
      <c r="F9" s="1133"/>
      <c r="G9" s="1133"/>
      <c r="H9" s="1133"/>
      <c r="I9" s="1133"/>
      <c r="J9" s="338"/>
      <c r="K9" s="49"/>
      <c r="L9" s="50" t="s">
        <v>2285</v>
      </c>
      <c r="M9" s="50" t="s">
        <v>2286</v>
      </c>
      <c r="N9" s="51" t="s">
        <v>2287</v>
      </c>
    </row>
    <row r="10" spans="1:14" ht="21.75" customHeight="1">
      <c r="A10" s="255"/>
      <c r="B10" s="1086" t="s">
        <v>2288</v>
      </c>
      <c r="C10" s="1087"/>
      <c r="D10" s="1087"/>
      <c r="E10" s="377" t="s">
        <v>2289</v>
      </c>
      <c r="F10" s="1091" t="s">
        <v>2290</v>
      </c>
      <c r="G10" s="1091"/>
      <c r="H10" s="1168" t="e">
        <f>+'621.3'!H10</f>
        <v>#REF!</v>
      </c>
      <c r="I10" s="1168"/>
      <c r="J10" s="338"/>
      <c r="K10" s="324"/>
      <c r="L10" s="50"/>
      <c r="M10" s="50"/>
      <c r="N10" s="51"/>
    </row>
    <row r="11" spans="1:14" ht="5.85" customHeight="1">
      <c r="A11" s="255"/>
      <c r="B11" s="336"/>
      <c r="C11" s="337"/>
      <c r="D11" s="337"/>
      <c r="E11" s="323"/>
      <c r="F11" s="338"/>
      <c r="G11" s="338"/>
      <c r="H11" s="325"/>
      <c r="I11" s="338"/>
      <c r="J11" s="338"/>
      <c r="K11" s="324"/>
      <c r="L11" s="50"/>
      <c r="M11" s="50"/>
      <c r="N11" s="51"/>
    </row>
    <row r="12" spans="1:14" ht="19.350000000000001" customHeight="1">
      <c r="A12" s="255"/>
      <c r="B12" s="1088" t="s">
        <v>2292</v>
      </c>
      <c r="C12" s="1089"/>
      <c r="D12" s="1089"/>
      <c r="E12" s="1089"/>
      <c r="F12" s="338"/>
      <c r="G12" s="338"/>
      <c r="H12" s="338"/>
      <c r="I12" s="338"/>
      <c r="J12" s="338"/>
      <c r="K12" s="49"/>
      <c r="L12" s="50"/>
      <c r="M12" s="50"/>
      <c r="N12" s="51"/>
    </row>
    <row r="13" spans="1:14" ht="23.1" customHeight="1">
      <c r="A13" s="255"/>
      <c r="B13" s="1086" t="s">
        <v>2293</v>
      </c>
      <c r="C13" s="1087"/>
      <c r="D13" s="1087"/>
      <c r="E13" s="52" t="s">
        <v>2294</v>
      </c>
      <c r="F13" s="52"/>
      <c r="G13" s="53"/>
      <c r="H13" s="1090" t="s">
        <v>2295</v>
      </c>
      <c r="I13" s="1090"/>
      <c r="J13" s="55" t="s">
        <v>2294</v>
      </c>
      <c r="K13" s="1090" t="s">
        <v>2296</v>
      </c>
      <c r="L13" s="1090"/>
      <c r="M13" s="55" t="s">
        <v>2294</v>
      </c>
      <c r="N13" s="56"/>
    </row>
    <row r="14" spans="1:14" ht="18" customHeight="1">
      <c r="A14" s="255"/>
      <c r="B14" s="57" t="s">
        <v>2297</v>
      </c>
      <c r="C14" s="58"/>
      <c r="D14" s="1122"/>
      <c r="E14" s="1122"/>
      <c r="F14" s="341"/>
      <c r="G14" s="341"/>
      <c r="H14" s="58"/>
      <c r="I14" s="54"/>
      <c r="J14" s="59" t="s">
        <v>2298</v>
      </c>
      <c r="K14" s="60"/>
      <c r="L14" s="341"/>
      <c r="M14" s="341"/>
      <c r="N14" s="61"/>
    </row>
    <row r="15" spans="1:14" ht="14.25" customHeight="1" thickBot="1">
      <c r="A15" s="255"/>
      <c r="B15" s="62"/>
      <c r="C15" s="63"/>
      <c r="D15" s="339"/>
      <c r="E15" s="339"/>
      <c r="F15" s="339"/>
      <c r="G15" s="339"/>
      <c r="H15" s="63"/>
      <c r="I15" s="339"/>
      <c r="J15" s="63"/>
      <c r="K15" s="339"/>
      <c r="L15" s="1123"/>
      <c r="M15" s="1123"/>
      <c r="N15" s="1124"/>
    </row>
    <row r="16" spans="1:14" ht="8.85" customHeight="1">
      <c r="A16" s="255"/>
      <c r="B16" s="74"/>
      <c r="C16" s="75"/>
      <c r="D16" s="75"/>
      <c r="E16" s="75"/>
      <c r="F16" s="75"/>
      <c r="G16" s="75"/>
      <c r="H16" s="75"/>
      <c r="I16" s="75"/>
      <c r="J16" s="75"/>
      <c r="K16" s="75"/>
      <c r="L16" s="75"/>
      <c r="M16" s="75"/>
      <c r="N16" s="76"/>
    </row>
    <row r="17" spans="1:14" s="22" customFormat="1" ht="18" customHeight="1">
      <c r="A17" s="258"/>
      <c r="B17" s="217" t="s">
        <v>2299</v>
      </c>
      <c r="C17" s="25"/>
      <c r="D17" s="241" t="s">
        <v>2300</v>
      </c>
      <c r="E17" s="27"/>
      <c r="F17" s="28"/>
      <c r="G17" s="28"/>
      <c r="H17" s="28"/>
      <c r="I17" s="28"/>
      <c r="J17" s="28"/>
      <c r="K17" s="28"/>
      <c r="L17" s="28"/>
      <c r="M17" s="28"/>
      <c r="N17" s="77"/>
    </row>
    <row r="18" spans="1:14" s="22" customFormat="1" ht="24" customHeight="1">
      <c r="A18" s="258"/>
      <c r="B18" s="316" t="s">
        <v>2301</v>
      </c>
      <c r="C18" s="78"/>
      <c r="D18" s="24"/>
      <c r="E18" s="24"/>
      <c r="F18" s="24"/>
      <c r="G18" s="24"/>
      <c r="H18" s="24"/>
      <c r="I18" s="24"/>
      <c r="J18" s="24"/>
      <c r="K18" s="24"/>
      <c r="L18" s="24"/>
      <c r="M18" s="24"/>
      <c r="N18" s="77"/>
    </row>
    <row r="19" spans="1:14" s="22" customFormat="1" ht="20.25" customHeight="1">
      <c r="A19" s="258"/>
      <c r="B19" s="317"/>
      <c r="C19" s="78"/>
      <c r="D19" s="40"/>
      <c r="E19" s="24"/>
      <c r="F19" s="24"/>
      <c r="G19" s="24"/>
      <c r="H19" s="24"/>
      <c r="I19" s="24"/>
      <c r="J19" s="24"/>
      <c r="K19" s="24"/>
      <c r="L19" s="24"/>
      <c r="M19" s="24"/>
      <c r="N19" s="77"/>
    </row>
    <row r="20" spans="1:14" s="22" customFormat="1" ht="11.25" customHeight="1">
      <c r="A20" s="258"/>
      <c r="B20" s="317"/>
      <c r="C20" s="78"/>
      <c r="D20" s="42"/>
      <c r="E20" s="42"/>
      <c r="F20" s="42"/>
      <c r="G20" s="42"/>
      <c r="H20" s="42"/>
      <c r="I20" s="42"/>
      <c r="J20" s="42"/>
      <c r="K20" s="42"/>
      <c r="L20" s="42"/>
      <c r="M20" s="42"/>
      <c r="N20" s="41"/>
    </row>
    <row r="21" spans="1:14" s="22" customFormat="1">
      <c r="A21" s="258"/>
      <c r="B21" s="317" t="s">
        <v>2302</v>
      </c>
      <c r="C21" s="79"/>
      <c r="D21" s="24"/>
      <c r="E21" s="24"/>
      <c r="F21" s="24"/>
      <c r="G21" s="24"/>
      <c r="H21" s="24"/>
      <c r="I21" s="27"/>
      <c r="J21" s="26" t="s">
        <v>2303</v>
      </c>
      <c r="K21" s="24"/>
      <c r="L21" s="24"/>
      <c r="M21" s="24"/>
      <c r="N21" s="41"/>
    </row>
    <row r="22" spans="1:14" s="22" customFormat="1">
      <c r="A22" s="258"/>
      <c r="B22" s="317"/>
      <c r="C22" s="78"/>
      <c r="D22" s="42"/>
      <c r="E22" s="42"/>
      <c r="F22" s="42"/>
      <c r="G22" s="42"/>
      <c r="H22" s="42"/>
      <c r="I22" s="42"/>
      <c r="J22" s="42"/>
      <c r="K22" s="42"/>
      <c r="L22" s="42"/>
      <c r="M22" s="42"/>
      <c r="N22" s="41"/>
    </row>
    <row r="23" spans="1:14" s="22" customFormat="1">
      <c r="A23" s="258"/>
      <c r="B23" s="317" t="s">
        <v>2304</v>
      </c>
      <c r="C23" s="79"/>
      <c r="D23" s="24"/>
      <c r="E23" s="24"/>
      <c r="F23" s="24"/>
      <c r="G23" s="24"/>
      <c r="H23" s="24"/>
      <c r="I23" s="24"/>
      <c r="J23" s="24"/>
      <c r="K23" s="24"/>
      <c r="L23" s="24"/>
      <c r="M23" s="24"/>
      <c r="N23" s="80"/>
    </row>
    <row r="24" spans="1:14" s="22" customFormat="1">
      <c r="A24" s="258"/>
      <c r="B24" s="317"/>
      <c r="C24" s="78"/>
      <c r="D24" s="42"/>
      <c r="E24" s="42"/>
      <c r="F24" s="42"/>
      <c r="G24" s="42"/>
      <c r="H24" s="42"/>
      <c r="I24" s="42"/>
      <c r="J24" s="42"/>
      <c r="K24" s="42"/>
      <c r="L24" s="42"/>
      <c r="M24" s="42"/>
      <c r="N24" s="41"/>
    </row>
    <row r="25" spans="1:14" s="22" customFormat="1">
      <c r="A25" s="258"/>
      <c r="B25" s="317" t="s">
        <v>2305</v>
      </c>
      <c r="C25" s="79"/>
      <c r="D25" s="24"/>
      <c r="E25" s="24"/>
      <c r="F25" s="24"/>
      <c r="G25" s="24"/>
      <c r="H25" s="24"/>
      <c r="I25" s="24"/>
      <c r="J25" s="24"/>
      <c r="K25" s="319" t="s">
        <v>2299</v>
      </c>
      <c r="L25" s="81"/>
      <c r="M25" s="82" t="s">
        <v>2300</v>
      </c>
      <c r="N25" s="243" t="s">
        <v>2306</v>
      </c>
    </row>
    <row r="26" spans="1:14" s="22" customFormat="1" ht="12" customHeight="1">
      <c r="A26" s="258"/>
      <c r="B26" s="317"/>
      <c r="C26" s="78"/>
      <c r="D26" s="42"/>
      <c r="E26" s="42"/>
      <c r="F26" s="42"/>
      <c r="G26" s="42"/>
      <c r="H26" s="42"/>
      <c r="I26" s="42"/>
      <c r="J26" s="42"/>
      <c r="K26" s="42"/>
      <c r="L26" s="42"/>
      <c r="M26" s="42"/>
      <c r="N26" s="41"/>
    </row>
    <row r="27" spans="1:14" s="22" customFormat="1">
      <c r="A27" s="258"/>
      <c r="B27" s="317" t="s">
        <v>2307</v>
      </c>
      <c r="C27" s="78"/>
      <c r="D27" s="42"/>
      <c r="E27" s="42"/>
      <c r="F27" s="42"/>
      <c r="G27" s="42"/>
      <c r="H27" s="27"/>
      <c r="I27" s="329" t="s">
        <v>2308</v>
      </c>
      <c r="J27" s="329" t="s">
        <v>2308</v>
      </c>
      <c r="K27" s="28"/>
      <c r="L27" s="42"/>
      <c r="M27" s="42"/>
      <c r="N27" s="41"/>
    </row>
    <row r="28" spans="1:14" s="22" customFormat="1">
      <c r="A28" s="258"/>
      <c r="B28" s="317"/>
      <c r="C28" s="78"/>
      <c r="D28" s="42"/>
      <c r="E28" s="42"/>
      <c r="F28" s="28" t="s">
        <v>2309</v>
      </c>
      <c r="G28" s="245"/>
      <c r="H28" s="83" t="s">
        <v>2285</v>
      </c>
      <c r="I28" s="83" t="s">
        <v>2286</v>
      </c>
      <c r="J28" s="327" t="s">
        <v>2287</v>
      </c>
      <c r="K28" s="28"/>
      <c r="L28" s="42"/>
      <c r="M28" s="42"/>
      <c r="N28" s="41"/>
    </row>
    <row r="29" spans="1:14" ht="4.5" customHeight="1" thickBot="1">
      <c r="A29" s="255"/>
      <c r="B29" s="197"/>
      <c r="C29" s="8"/>
      <c r="D29" s="8"/>
      <c r="E29" s="8"/>
      <c r="F29" s="8"/>
      <c r="G29" s="8"/>
      <c r="H29" s="8"/>
      <c r="I29" s="8"/>
      <c r="J29" s="8"/>
      <c r="K29" s="8"/>
      <c r="L29" s="8"/>
      <c r="M29" s="8"/>
      <c r="N29" s="198"/>
    </row>
    <row r="30" spans="1:14" s="22" customFormat="1" ht="25.5" customHeight="1" thickBot="1">
      <c r="A30" s="20"/>
      <c r="B30" s="1134" t="s">
        <v>2310</v>
      </c>
      <c r="C30" s="1135"/>
      <c r="D30" s="1135"/>
      <c r="E30" s="1135"/>
      <c r="F30" s="1135"/>
      <c r="G30" s="1135"/>
      <c r="H30" s="1135"/>
      <c r="I30" s="1135"/>
      <c r="J30" s="1135"/>
      <c r="K30" s="1135"/>
      <c r="L30" s="1135"/>
      <c r="M30" s="1135"/>
      <c r="N30" s="1136"/>
    </row>
    <row r="31" spans="1:14" ht="5.25" customHeight="1" thickBot="1">
      <c r="A31" s="18"/>
      <c r="B31" s="87"/>
      <c r="C31" s="89"/>
      <c r="D31" s="89"/>
      <c r="E31" s="89"/>
      <c r="F31" s="89"/>
      <c r="G31" s="89"/>
      <c r="H31" s="89"/>
      <c r="I31" s="89"/>
      <c r="J31" s="89"/>
      <c r="K31" s="89"/>
      <c r="L31" s="89"/>
      <c r="M31" s="89"/>
      <c r="N31" s="88"/>
    </row>
    <row r="32" spans="1:14" ht="25.5" customHeight="1">
      <c r="A32" s="18"/>
      <c r="B32" s="365" t="s">
        <v>326</v>
      </c>
      <c r="C32" s="1093" t="s">
        <v>2311</v>
      </c>
      <c r="D32" s="1093"/>
      <c r="E32" s="1093"/>
      <c r="F32" s="1093"/>
      <c r="G32" s="1093"/>
      <c r="H32" s="1093"/>
      <c r="I32" s="1093"/>
      <c r="J32" s="1120" t="s">
        <v>2312</v>
      </c>
      <c r="K32" s="1120"/>
      <c r="L32" s="1110" t="s">
        <v>327</v>
      </c>
      <c r="M32" s="1110"/>
      <c r="N32" s="367" t="s">
        <v>2313</v>
      </c>
    </row>
    <row r="33" spans="1:14" ht="33" customHeight="1" thickBot="1">
      <c r="A33" s="255"/>
      <c r="B33" s="90" t="s">
        <v>615</v>
      </c>
      <c r="C33" s="1191" t="s">
        <v>2357</v>
      </c>
      <c r="D33" s="1191"/>
      <c r="E33" s="1191"/>
      <c r="F33" s="1191"/>
      <c r="G33" s="1191"/>
      <c r="H33" s="1191"/>
      <c r="I33" s="1191"/>
      <c r="J33" s="1111"/>
      <c r="K33" s="1111"/>
      <c r="L33" s="1111" t="s">
        <v>829</v>
      </c>
      <c r="M33" s="1111"/>
      <c r="N33" s="91"/>
    </row>
    <row r="34" spans="1:14" ht="4.5" customHeight="1">
      <c r="A34" s="18"/>
      <c r="B34" s="267"/>
      <c r="C34" s="268"/>
      <c r="D34" s="268"/>
      <c r="E34" s="268"/>
      <c r="F34" s="268"/>
      <c r="G34" s="268"/>
      <c r="H34" s="268"/>
      <c r="I34" s="268"/>
      <c r="J34" s="268"/>
      <c r="K34" s="268"/>
      <c r="L34" s="268"/>
      <c r="M34" s="268"/>
      <c r="N34" s="269"/>
    </row>
    <row r="35" spans="1:14" ht="20.100000000000001" customHeight="1">
      <c r="A35" s="18"/>
      <c r="B35" s="1094" t="s">
        <v>2314</v>
      </c>
      <c r="C35" s="1095"/>
      <c r="D35" s="1095"/>
      <c r="E35" s="1095"/>
      <c r="F35" s="1095"/>
      <c r="G35" s="1095"/>
      <c r="H35" s="1095"/>
      <c r="I35" s="1095"/>
      <c r="J35" s="1095"/>
      <c r="K35" s="1095"/>
      <c r="L35" s="1095"/>
      <c r="M35" s="1095"/>
      <c r="N35" s="1096"/>
    </row>
    <row r="36" spans="1:14" ht="5.25" customHeight="1" thickBot="1">
      <c r="A36" s="18"/>
      <c r="B36" s="95"/>
      <c r="C36" s="96"/>
      <c r="D36" s="96"/>
      <c r="E36" s="96"/>
      <c r="F36" s="96"/>
      <c r="G36" s="96"/>
      <c r="H36" s="96"/>
      <c r="I36" s="96"/>
      <c r="J36" s="96"/>
      <c r="K36" s="96"/>
      <c r="L36" s="96"/>
      <c r="M36" s="96"/>
      <c r="N36" s="97"/>
    </row>
    <row r="37" spans="1:14" ht="21" customHeight="1">
      <c r="A37" s="18"/>
      <c r="B37" s="368" t="s">
        <v>2277</v>
      </c>
      <c r="C37" s="1093" t="s">
        <v>2311</v>
      </c>
      <c r="D37" s="1093"/>
      <c r="E37" s="1093"/>
      <c r="F37" s="1093"/>
      <c r="G37" s="1093"/>
      <c r="H37" s="1093"/>
      <c r="I37" s="1093"/>
      <c r="J37" s="366" t="s">
        <v>2315</v>
      </c>
      <c r="K37" s="366" t="s">
        <v>2316</v>
      </c>
      <c r="L37" s="1093" t="s">
        <v>2317</v>
      </c>
      <c r="M37" s="1093"/>
      <c r="N37" s="369" t="s">
        <v>2318</v>
      </c>
    </row>
    <row r="38" spans="1:14" ht="21" customHeight="1">
      <c r="A38" s="306"/>
      <c r="B38" s="425"/>
      <c r="C38" s="1189"/>
      <c r="D38" s="1189"/>
      <c r="E38" s="1189"/>
      <c r="F38" s="1189"/>
      <c r="G38" s="1189"/>
      <c r="H38" s="1189"/>
      <c r="I38" s="1189"/>
      <c r="J38" s="434"/>
      <c r="K38" s="447"/>
      <c r="L38" s="932"/>
      <c r="M38" s="932"/>
      <c r="N38" s="452"/>
    </row>
    <row r="39" spans="1:14" ht="21" customHeight="1">
      <c r="A39" s="306"/>
      <c r="B39" s="418"/>
      <c r="C39" s="1188"/>
      <c r="D39" s="1188"/>
      <c r="E39" s="1188"/>
      <c r="F39" s="1188"/>
      <c r="G39" s="1188"/>
      <c r="H39" s="1188"/>
      <c r="I39" s="1188"/>
      <c r="J39" s="433"/>
      <c r="K39" s="449"/>
      <c r="L39" s="1092"/>
      <c r="M39" s="1092"/>
      <c r="N39" s="452"/>
    </row>
    <row r="40" spans="1:14" ht="21" customHeight="1">
      <c r="A40" s="306"/>
      <c r="B40" s="418"/>
      <c r="C40" s="1188"/>
      <c r="D40" s="1188"/>
      <c r="E40" s="1188"/>
      <c r="F40" s="1188"/>
      <c r="G40" s="1188"/>
      <c r="H40" s="1188"/>
      <c r="I40" s="1188"/>
      <c r="J40" s="433"/>
      <c r="K40" s="449"/>
      <c r="L40" s="1092"/>
      <c r="M40" s="1092"/>
      <c r="N40" s="452"/>
    </row>
    <row r="41" spans="1:14" ht="21" customHeight="1">
      <c r="A41" s="306"/>
      <c r="B41" s="102"/>
      <c r="C41" s="923"/>
      <c r="D41" s="923"/>
      <c r="E41" s="923"/>
      <c r="F41" s="923"/>
      <c r="G41" s="923"/>
      <c r="H41" s="923"/>
      <c r="I41" s="923"/>
      <c r="J41" s="239"/>
      <c r="K41" s="448"/>
      <c r="L41" s="929"/>
      <c r="M41" s="929"/>
      <c r="N41" s="450">
        <f t="shared" ref="N41:N51" si="0">K41*L41</f>
        <v>0</v>
      </c>
    </row>
    <row r="42" spans="1:14" ht="21" customHeight="1">
      <c r="A42" s="306"/>
      <c r="B42" s="102"/>
      <c r="C42" s="923"/>
      <c r="D42" s="923"/>
      <c r="E42" s="923"/>
      <c r="F42" s="923"/>
      <c r="G42" s="923"/>
      <c r="H42" s="923"/>
      <c r="I42" s="923"/>
      <c r="J42" s="239"/>
      <c r="K42" s="448"/>
      <c r="L42" s="929"/>
      <c r="M42" s="929"/>
      <c r="N42" s="450">
        <f t="shared" si="0"/>
        <v>0</v>
      </c>
    </row>
    <row r="43" spans="1:14" ht="21" customHeight="1">
      <c r="A43" s="306"/>
      <c r="B43" s="102"/>
      <c r="C43" s="923"/>
      <c r="D43" s="923"/>
      <c r="E43" s="923"/>
      <c r="F43" s="923"/>
      <c r="G43" s="923"/>
      <c r="H43" s="923"/>
      <c r="I43" s="923"/>
      <c r="J43" s="239"/>
      <c r="K43" s="448"/>
      <c r="L43" s="929"/>
      <c r="M43" s="929"/>
      <c r="N43" s="450">
        <f t="shared" si="0"/>
        <v>0</v>
      </c>
    </row>
    <row r="44" spans="1:14" ht="21" customHeight="1">
      <c r="A44" s="306"/>
      <c r="B44" s="102"/>
      <c r="C44" s="923"/>
      <c r="D44" s="923"/>
      <c r="E44" s="923"/>
      <c r="F44" s="923"/>
      <c r="G44" s="923"/>
      <c r="H44" s="923"/>
      <c r="I44" s="923"/>
      <c r="J44" s="239"/>
      <c r="K44" s="448"/>
      <c r="L44" s="929"/>
      <c r="M44" s="929"/>
      <c r="N44" s="450">
        <f t="shared" si="0"/>
        <v>0</v>
      </c>
    </row>
    <row r="45" spans="1:14" ht="21" customHeight="1">
      <c r="A45" s="306"/>
      <c r="B45" s="102"/>
      <c r="C45" s="923"/>
      <c r="D45" s="923"/>
      <c r="E45" s="923"/>
      <c r="F45" s="923"/>
      <c r="G45" s="923"/>
      <c r="H45" s="923"/>
      <c r="I45" s="923"/>
      <c r="J45" s="239"/>
      <c r="K45" s="448"/>
      <c r="L45" s="929"/>
      <c r="M45" s="929"/>
      <c r="N45" s="450">
        <f t="shared" si="0"/>
        <v>0</v>
      </c>
    </row>
    <row r="46" spans="1:14" ht="21" customHeight="1">
      <c r="A46" s="306"/>
      <c r="B46" s="102"/>
      <c r="C46" s="923"/>
      <c r="D46" s="923"/>
      <c r="E46" s="923"/>
      <c r="F46" s="923"/>
      <c r="G46" s="923"/>
      <c r="H46" s="923"/>
      <c r="I46" s="923"/>
      <c r="J46" s="239"/>
      <c r="K46" s="448"/>
      <c r="L46" s="929"/>
      <c r="M46" s="929"/>
      <c r="N46" s="450">
        <f t="shared" si="0"/>
        <v>0</v>
      </c>
    </row>
    <row r="47" spans="1:14" ht="21" customHeight="1">
      <c r="A47" s="306"/>
      <c r="B47" s="102"/>
      <c r="C47" s="923"/>
      <c r="D47" s="923"/>
      <c r="E47" s="923"/>
      <c r="F47" s="923"/>
      <c r="G47" s="923"/>
      <c r="H47" s="923"/>
      <c r="I47" s="923"/>
      <c r="J47" s="239"/>
      <c r="K47" s="448"/>
      <c r="L47" s="929"/>
      <c r="M47" s="929"/>
      <c r="N47" s="450">
        <f t="shared" si="0"/>
        <v>0</v>
      </c>
    </row>
    <row r="48" spans="1:14" ht="21" customHeight="1">
      <c r="A48" s="306"/>
      <c r="B48" s="100"/>
      <c r="C48" s="923"/>
      <c r="D48" s="923"/>
      <c r="E48" s="923"/>
      <c r="F48" s="923"/>
      <c r="G48" s="923"/>
      <c r="H48" s="923"/>
      <c r="I48" s="923"/>
      <c r="J48" s="239"/>
      <c r="K48" s="448"/>
      <c r="L48" s="929"/>
      <c r="M48" s="929"/>
      <c r="N48" s="450">
        <f t="shared" si="0"/>
        <v>0</v>
      </c>
    </row>
    <row r="49" spans="1:14" ht="21" customHeight="1">
      <c r="A49" s="255"/>
      <c r="B49" s="100"/>
      <c r="C49" s="923"/>
      <c r="D49" s="923"/>
      <c r="E49" s="923"/>
      <c r="F49" s="923"/>
      <c r="G49" s="923"/>
      <c r="H49" s="923"/>
      <c r="I49" s="923"/>
      <c r="J49" s="239"/>
      <c r="K49" s="448"/>
      <c r="L49" s="929"/>
      <c r="M49" s="929"/>
      <c r="N49" s="450">
        <f t="shared" si="0"/>
        <v>0</v>
      </c>
    </row>
    <row r="50" spans="1:14" ht="21" customHeight="1">
      <c r="A50" s="255"/>
      <c r="B50" s="100"/>
      <c r="C50" s="923"/>
      <c r="D50" s="923"/>
      <c r="E50" s="923"/>
      <c r="F50" s="923"/>
      <c r="G50" s="923"/>
      <c r="H50" s="923"/>
      <c r="I50" s="923"/>
      <c r="J50" s="239"/>
      <c r="K50" s="448"/>
      <c r="L50" s="929"/>
      <c r="M50" s="929"/>
      <c r="N50" s="450">
        <f t="shared" si="0"/>
        <v>0</v>
      </c>
    </row>
    <row r="51" spans="1:14" ht="21" customHeight="1">
      <c r="A51" s="255"/>
      <c r="B51" s="103"/>
      <c r="C51" s="923"/>
      <c r="D51" s="923"/>
      <c r="E51" s="923"/>
      <c r="F51" s="923"/>
      <c r="G51" s="923"/>
      <c r="H51" s="923"/>
      <c r="I51" s="923"/>
      <c r="J51" s="239"/>
      <c r="K51" s="448"/>
      <c r="L51" s="929"/>
      <c r="M51" s="929"/>
      <c r="N51" s="450">
        <f t="shared" si="0"/>
        <v>0</v>
      </c>
    </row>
    <row r="52" spans="1:14" ht="21" customHeight="1" thickBot="1">
      <c r="A52" s="255"/>
      <c r="B52" s="109"/>
      <c r="C52" s="930" t="s">
        <v>2319</v>
      </c>
      <c r="D52" s="930"/>
      <c r="E52" s="930"/>
      <c r="F52" s="930"/>
      <c r="G52" s="930"/>
      <c r="H52" s="930"/>
      <c r="I52" s="930"/>
      <c r="J52" s="110"/>
      <c r="K52" s="442"/>
      <c r="L52" s="931">
        <v>0.1</v>
      </c>
      <c r="M52" s="931"/>
      <c r="N52" s="451"/>
    </row>
    <row r="53" spans="1:14" ht="15" thickBot="1">
      <c r="A53" s="18"/>
      <c r="B53" s="1034" t="s">
        <v>2320</v>
      </c>
      <c r="C53" s="1035"/>
      <c r="D53" s="1035"/>
      <c r="E53" s="1035"/>
      <c r="F53" s="1035"/>
      <c r="G53" s="1035"/>
      <c r="H53" s="1035"/>
      <c r="I53" s="1035"/>
      <c r="J53" s="1035"/>
      <c r="K53" s="1035"/>
      <c r="L53" s="1035"/>
      <c r="M53" s="1036"/>
      <c r="N53" s="116">
        <f>SUM(N38:N52)</f>
        <v>0</v>
      </c>
    </row>
    <row r="54" spans="1:14" ht="3" customHeight="1">
      <c r="A54" s="18"/>
      <c r="B54" s="117"/>
      <c r="C54" s="89"/>
      <c r="D54" s="89"/>
      <c r="E54" s="89"/>
      <c r="F54" s="89"/>
      <c r="G54" s="89"/>
      <c r="H54" s="89"/>
      <c r="I54" s="89"/>
      <c r="J54" s="89"/>
      <c r="K54" s="89"/>
      <c r="L54" s="89"/>
      <c r="M54" s="89"/>
      <c r="N54" s="88"/>
    </row>
    <row r="55" spans="1:14" ht="20.100000000000001" customHeight="1">
      <c r="A55" s="18"/>
      <c r="B55" s="1143" t="s">
        <v>2321</v>
      </c>
      <c r="C55" s="1144"/>
      <c r="D55" s="1144"/>
      <c r="E55" s="1144"/>
      <c r="F55" s="1144"/>
      <c r="G55" s="1144"/>
      <c r="H55" s="1144"/>
      <c r="I55" s="1144"/>
      <c r="J55" s="1144"/>
      <c r="K55" s="1144"/>
      <c r="L55" s="1144"/>
      <c r="M55" s="1144"/>
      <c r="N55" s="1145"/>
    </row>
    <row r="56" spans="1:14" ht="6.75" customHeight="1" thickBot="1">
      <c r="A56" s="18"/>
      <c r="B56" s="121"/>
      <c r="C56" s="122"/>
      <c r="D56" s="122"/>
      <c r="E56" s="122"/>
      <c r="F56" s="122"/>
      <c r="G56" s="122"/>
      <c r="H56" s="122"/>
      <c r="I56" s="122"/>
      <c r="J56" s="122"/>
      <c r="K56" s="122"/>
      <c r="L56" s="122"/>
      <c r="M56" s="122"/>
      <c r="N56" s="123"/>
    </row>
    <row r="57" spans="1:14" ht="21" customHeight="1">
      <c r="A57" s="18"/>
      <c r="B57" s="368" t="s">
        <v>2277</v>
      </c>
      <c r="C57" s="1093" t="s">
        <v>2311</v>
      </c>
      <c r="D57" s="1093"/>
      <c r="E57" s="1093"/>
      <c r="F57" s="1093"/>
      <c r="G57" s="1093"/>
      <c r="H57" s="1093"/>
      <c r="I57" s="1093"/>
      <c r="J57" s="366" t="s">
        <v>327</v>
      </c>
      <c r="K57" s="366" t="s">
        <v>2313</v>
      </c>
      <c r="L57" s="1093" t="s">
        <v>2322</v>
      </c>
      <c r="M57" s="1093"/>
      <c r="N57" s="369" t="s">
        <v>2318</v>
      </c>
    </row>
    <row r="58" spans="1:14" ht="14.1" customHeight="1">
      <c r="A58" s="307"/>
      <c r="B58" s="98"/>
      <c r="C58" s="1057"/>
      <c r="D58" s="1057"/>
      <c r="E58" s="1057"/>
      <c r="F58" s="1057"/>
      <c r="G58" s="1057"/>
      <c r="H58" s="1057"/>
      <c r="I58" s="1057"/>
      <c r="J58" s="99"/>
      <c r="K58" s="349"/>
      <c r="L58" s="1048"/>
      <c r="M58" s="1049"/>
      <c r="N58" s="113"/>
    </row>
    <row r="59" spans="1:14">
      <c r="A59" s="307"/>
      <c r="B59" s="102"/>
      <c r="C59" s="923"/>
      <c r="D59" s="923"/>
      <c r="E59" s="923"/>
      <c r="F59" s="923"/>
      <c r="G59" s="923"/>
      <c r="H59" s="923"/>
      <c r="I59" s="923"/>
      <c r="J59" s="101"/>
      <c r="K59" s="348"/>
      <c r="L59" s="1046"/>
      <c r="M59" s="1047"/>
      <c r="N59" s="113"/>
    </row>
    <row r="60" spans="1:14" ht="27" customHeight="1">
      <c r="A60" s="309"/>
      <c r="B60" s="102"/>
      <c r="C60" s="886"/>
      <c r="D60" s="887"/>
      <c r="E60" s="887"/>
      <c r="F60" s="887"/>
      <c r="G60" s="887"/>
      <c r="H60" s="887"/>
      <c r="I60" s="888"/>
      <c r="J60" s="101"/>
      <c r="K60" s="348"/>
      <c r="L60" s="1046"/>
      <c r="M60" s="1047"/>
      <c r="N60" s="113"/>
    </row>
    <row r="61" spans="1:14" ht="26.25" customHeight="1">
      <c r="A61" s="309"/>
      <c r="B61" s="102"/>
      <c r="C61" s="886"/>
      <c r="D61" s="887"/>
      <c r="E61" s="887"/>
      <c r="F61" s="887"/>
      <c r="G61" s="887"/>
      <c r="H61" s="887"/>
      <c r="I61" s="888"/>
      <c r="J61" s="101"/>
      <c r="K61" s="348"/>
      <c r="L61" s="1046"/>
      <c r="M61" s="1047"/>
      <c r="N61" s="113"/>
    </row>
    <row r="62" spans="1:14">
      <c r="A62" s="307"/>
      <c r="B62" s="102"/>
      <c r="C62" s="923"/>
      <c r="D62" s="923"/>
      <c r="E62" s="923"/>
      <c r="F62" s="923"/>
      <c r="G62" s="923"/>
      <c r="H62" s="923"/>
      <c r="I62" s="923"/>
      <c r="J62" s="101"/>
      <c r="K62" s="348"/>
      <c r="L62" s="1046"/>
      <c r="M62" s="1047"/>
      <c r="N62" s="113"/>
    </row>
    <row r="63" spans="1:14">
      <c r="A63" s="307"/>
      <c r="B63" s="102"/>
      <c r="C63" s="923"/>
      <c r="D63" s="923"/>
      <c r="E63" s="923"/>
      <c r="F63" s="923"/>
      <c r="G63" s="923"/>
      <c r="H63" s="923"/>
      <c r="I63" s="923"/>
      <c r="J63" s="101"/>
      <c r="K63" s="348"/>
      <c r="L63" s="1046"/>
      <c r="M63" s="1047"/>
      <c r="N63" s="113"/>
    </row>
    <row r="64" spans="1:14">
      <c r="A64" s="307"/>
      <c r="B64" s="102"/>
      <c r="C64" s="923"/>
      <c r="D64" s="923"/>
      <c r="E64" s="923"/>
      <c r="F64" s="923"/>
      <c r="G64" s="923"/>
      <c r="H64" s="923"/>
      <c r="I64" s="923"/>
      <c r="J64" s="101"/>
      <c r="K64" s="348"/>
      <c r="L64" s="1046"/>
      <c r="M64" s="1047"/>
      <c r="N64" s="113"/>
    </row>
    <row r="65" spans="1:14">
      <c r="A65" s="307"/>
      <c r="B65" s="102"/>
      <c r="C65" s="923"/>
      <c r="D65" s="923"/>
      <c r="E65" s="923"/>
      <c r="F65" s="923"/>
      <c r="G65" s="923"/>
      <c r="H65" s="923"/>
      <c r="I65" s="923"/>
      <c r="J65" s="101"/>
      <c r="K65" s="348"/>
      <c r="L65" s="1046"/>
      <c r="M65" s="1047"/>
      <c r="N65" s="113"/>
    </row>
    <row r="66" spans="1:14">
      <c r="A66" s="307"/>
      <c r="B66" s="102"/>
      <c r="C66" s="923"/>
      <c r="D66" s="923"/>
      <c r="E66" s="923"/>
      <c r="F66" s="923"/>
      <c r="G66" s="923"/>
      <c r="H66" s="923"/>
      <c r="I66" s="923"/>
      <c r="J66" s="101"/>
      <c r="K66" s="348"/>
      <c r="L66" s="1046"/>
      <c r="M66" s="1047"/>
      <c r="N66" s="113">
        <f t="shared" ref="N66:N72" si="1">K66*L66</f>
        <v>0</v>
      </c>
    </row>
    <row r="67" spans="1:14">
      <c r="A67" s="307"/>
      <c r="B67" s="102"/>
      <c r="C67" s="923"/>
      <c r="D67" s="923"/>
      <c r="E67" s="923"/>
      <c r="F67" s="923"/>
      <c r="G67" s="923"/>
      <c r="H67" s="923"/>
      <c r="I67" s="923"/>
      <c r="J67" s="101"/>
      <c r="K67" s="348"/>
      <c r="L67" s="1046"/>
      <c r="M67" s="1047"/>
      <c r="N67" s="113">
        <f t="shared" si="1"/>
        <v>0</v>
      </c>
    </row>
    <row r="68" spans="1:14">
      <c r="A68" s="307"/>
      <c r="B68" s="102"/>
      <c r="C68" s="923"/>
      <c r="D68" s="923"/>
      <c r="E68" s="923"/>
      <c r="F68" s="923"/>
      <c r="G68" s="923"/>
      <c r="H68" s="923"/>
      <c r="I68" s="923"/>
      <c r="J68" s="101"/>
      <c r="K68" s="348"/>
      <c r="L68" s="1046"/>
      <c r="M68" s="1047"/>
      <c r="N68" s="113">
        <f t="shared" si="1"/>
        <v>0</v>
      </c>
    </row>
    <row r="69" spans="1:14">
      <c r="A69" s="307"/>
      <c r="B69" s="102"/>
      <c r="C69" s="923"/>
      <c r="D69" s="923"/>
      <c r="E69" s="923"/>
      <c r="F69" s="923"/>
      <c r="G69" s="923"/>
      <c r="H69" s="923"/>
      <c r="I69" s="923"/>
      <c r="J69" s="108"/>
      <c r="K69" s="348"/>
      <c r="L69" s="1046"/>
      <c r="M69" s="1047"/>
      <c r="N69" s="113">
        <f t="shared" si="1"/>
        <v>0</v>
      </c>
    </row>
    <row r="70" spans="1:14">
      <c r="A70" s="307"/>
      <c r="B70" s="100"/>
      <c r="C70" s="928"/>
      <c r="D70" s="928"/>
      <c r="E70" s="928"/>
      <c r="F70" s="928"/>
      <c r="G70" s="928"/>
      <c r="H70" s="928"/>
      <c r="I70" s="928"/>
      <c r="J70" s="108"/>
      <c r="K70" s="348"/>
      <c r="L70" s="1046"/>
      <c r="M70" s="1047"/>
      <c r="N70" s="113">
        <f t="shared" si="1"/>
        <v>0</v>
      </c>
    </row>
    <row r="71" spans="1:14">
      <c r="A71" s="307"/>
      <c r="B71" s="100"/>
      <c r="C71" s="928"/>
      <c r="D71" s="928"/>
      <c r="E71" s="928"/>
      <c r="F71" s="928"/>
      <c r="G71" s="928"/>
      <c r="H71" s="928"/>
      <c r="I71" s="928"/>
      <c r="J71" s="108"/>
      <c r="K71" s="348"/>
      <c r="L71" s="1046"/>
      <c r="M71" s="1047"/>
      <c r="N71" s="113">
        <f t="shared" si="1"/>
        <v>0</v>
      </c>
    </row>
    <row r="72" spans="1:14" ht="15.75" customHeight="1" thickBot="1">
      <c r="A72" s="255"/>
      <c r="B72" s="126"/>
      <c r="C72" s="1043"/>
      <c r="D72" s="1043"/>
      <c r="E72" s="1043"/>
      <c r="F72" s="1043"/>
      <c r="G72" s="1043"/>
      <c r="H72" s="1043"/>
      <c r="I72" s="1043"/>
      <c r="J72" s="110"/>
      <c r="K72" s="127"/>
      <c r="L72" s="1100"/>
      <c r="M72" s="1101"/>
      <c r="N72" s="310">
        <f t="shared" si="1"/>
        <v>0</v>
      </c>
    </row>
    <row r="73" spans="1:14" ht="15" thickBot="1">
      <c r="A73" s="18"/>
      <c r="B73" s="1034" t="s">
        <v>2320</v>
      </c>
      <c r="C73" s="1035"/>
      <c r="D73" s="1035"/>
      <c r="E73" s="1035"/>
      <c r="F73" s="1035"/>
      <c r="G73" s="1035"/>
      <c r="H73" s="1035"/>
      <c r="I73" s="1035"/>
      <c r="J73" s="1035"/>
      <c r="K73" s="1035"/>
      <c r="L73" s="1035"/>
      <c r="M73" s="1036"/>
      <c r="N73" s="181">
        <f>SUM(N58:N72)</f>
        <v>0</v>
      </c>
    </row>
    <row r="74" spans="1:14" ht="4.5" customHeight="1">
      <c r="A74" s="18"/>
      <c r="B74" s="87"/>
      <c r="C74" s="89"/>
      <c r="D74" s="89"/>
      <c r="E74" s="89"/>
      <c r="F74" s="89"/>
      <c r="G74" s="89"/>
      <c r="H74" s="89"/>
      <c r="I74" s="89"/>
      <c r="J74" s="89"/>
      <c r="K74" s="89"/>
      <c r="L74" s="89"/>
      <c r="M74" s="89"/>
      <c r="N74" s="88"/>
    </row>
    <row r="75" spans="1:14" s="22" customFormat="1" ht="19.350000000000001" customHeight="1">
      <c r="A75" s="20"/>
      <c r="B75" s="1143" t="s">
        <v>2323</v>
      </c>
      <c r="C75" s="1144"/>
      <c r="D75" s="1144"/>
      <c r="E75" s="1144"/>
      <c r="F75" s="1144"/>
      <c r="G75" s="1144"/>
      <c r="H75" s="1144"/>
      <c r="I75" s="1144"/>
      <c r="J75" s="1144"/>
      <c r="K75" s="1144"/>
      <c r="L75" s="1144"/>
      <c r="M75" s="1144"/>
      <c r="N75" s="1145"/>
    </row>
    <row r="76" spans="1:14" ht="6.75" customHeight="1" thickBot="1">
      <c r="A76" s="18"/>
      <c r="B76" s="357"/>
      <c r="C76" s="358"/>
      <c r="D76" s="358"/>
      <c r="E76" s="358"/>
      <c r="F76" s="358"/>
      <c r="G76" s="358"/>
      <c r="H76" s="358"/>
      <c r="I76" s="358"/>
      <c r="J76" s="358"/>
      <c r="K76" s="358"/>
      <c r="L76" s="358"/>
      <c r="M76" s="358"/>
      <c r="N76" s="359"/>
    </row>
    <row r="77" spans="1:14" ht="21" customHeight="1">
      <c r="A77" s="18"/>
      <c r="B77" s="351" t="s">
        <v>2277</v>
      </c>
      <c r="C77" s="1161" t="s">
        <v>2311</v>
      </c>
      <c r="D77" s="1161"/>
      <c r="E77" s="1161"/>
      <c r="F77" s="1161"/>
      <c r="G77" s="1161"/>
      <c r="H77" s="1161"/>
      <c r="I77" s="352" t="s">
        <v>327</v>
      </c>
      <c r="J77" s="352" t="s">
        <v>2324</v>
      </c>
      <c r="K77" s="352" t="s">
        <v>2325</v>
      </c>
      <c r="L77" s="352" t="s">
        <v>2326</v>
      </c>
      <c r="M77" s="352" t="s">
        <v>2327</v>
      </c>
      <c r="N77" s="353" t="s">
        <v>2318</v>
      </c>
    </row>
    <row r="78" spans="1:14">
      <c r="A78" s="255"/>
      <c r="B78" s="149"/>
      <c r="C78" s="1192"/>
      <c r="D78" s="1193"/>
      <c r="E78" s="1193"/>
      <c r="F78" s="1193"/>
      <c r="G78" s="1193"/>
      <c r="H78" s="1194"/>
      <c r="I78" s="141"/>
      <c r="J78" s="142"/>
      <c r="K78" s="142"/>
      <c r="L78" s="142"/>
      <c r="M78" s="143"/>
      <c r="N78" s="152">
        <f>L78*M78</f>
        <v>0</v>
      </c>
    </row>
    <row r="79" spans="1:14">
      <c r="A79" s="255"/>
      <c r="B79" s="138"/>
      <c r="C79" s="886"/>
      <c r="D79" s="887"/>
      <c r="E79" s="887"/>
      <c r="F79" s="887"/>
      <c r="G79" s="887"/>
      <c r="H79" s="888"/>
      <c r="I79" s="144"/>
      <c r="J79" s="145"/>
      <c r="K79" s="145"/>
      <c r="L79" s="145"/>
      <c r="M79" s="146"/>
      <c r="N79" s="152">
        <f>L79*M79</f>
        <v>0</v>
      </c>
    </row>
    <row r="80" spans="1:14">
      <c r="A80" s="255"/>
      <c r="B80" s="138"/>
      <c r="C80" s="886"/>
      <c r="D80" s="887"/>
      <c r="E80" s="887"/>
      <c r="F80" s="887"/>
      <c r="G80" s="887"/>
      <c r="H80" s="888"/>
      <c r="I80" s="144"/>
      <c r="J80" s="145"/>
      <c r="K80" s="145"/>
      <c r="L80" s="145"/>
      <c r="M80" s="146"/>
      <c r="N80" s="152">
        <f>L80*M80</f>
        <v>0</v>
      </c>
    </row>
    <row r="81" spans="1:14">
      <c r="A81" s="255"/>
      <c r="B81" s="134"/>
      <c r="C81" s="905"/>
      <c r="D81" s="906"/>
      <c r="E81" s="906"/>
      <c r="F81" s="906"/>
      <c r="G81" s="906"/>
      <c r="H81" s="907"/>
      <c r="I81" s="144"/>
      <c r="J81" s="145"/>
      <c r="K81" s="145"/>
      <c r="L81" s="145"/>
      <c r="M81" s="146"/>
      <c r="N81" s="152">
        <f>L81*M81</f>
        <v>0</v>
      </c>
    </row>
    <row r="82" spans="1:14" ht="15.75" customHeight="1" thickBot="1">
      <c r="A82" s="255"/>
      <c r="B82" s="109"/>
      <c r="C82" s="1031"/>
      <c r="D82" s="1032"/>
      <c r="E82" s="1032"/>
      <c r="F82" s="1032"/>
      <c r="G82" s="1032"/>
      <c r="H82" s="1033"/>
      <c r="I82" s="147"/>
      <c r="J82" s="332"/>
      <c r="K82" s="332"/>
      <c r="L82" s="332"/>
      <c r="M82" s="148"/>
      <c r="N82" s="312">
        <f>L82*M82</f>
        <v>0</v>
      </c>
    </row>
    <row r="83" spans="1:14" ht="15" thickBot="1">
      <c r="A83" s="18"/>
      <c r="B83" s="1034" t="s">
        <v>2320</v>
      </c>
      <c r="C83" s="1035"/>
      <c r="D83" s="1035"/>
      <c r="E83" s="1035"/>
      <c r="F83" s="1035"/>
      <c r="G83" s="1035"/>
      <c r="H83" s="1035"/>
      <c r="I83" s="1035"/>
      <c r="J83" s="1035"/>
      <c r="K83" s="1035"/>
      <c r="L83" s="1035"/>
      <c r="M83" s="1036"/>
      <c r="N83" s="181">
        <f>SUM(N78:N82)</f>
        <v>0</v>
      </c>
    </row>
    <row r="84" spans="1:14" ht="3.75" customHeight="1">
      <c r="A84" s="18"/>
      <c r="B84" s="87"/>
      <c r="C84" s="89"/>
      <c r="D84" s="89"/>
      <c r="E84" s="89"/>
      <c r="F84" s="89"/>
      <c r="G84" s="89"/>
      <c r="H84" s="89"/>
      <c r="I84" s="89"/>
      <c r="J84" s="89"/>
      <c r="K84" s="89"/>
      <c r="L84" s="89"/>
      <c r="M84" s="89"/>
      <c r="N84" s="88"/>
    </row>
    <row r="85" spans="1:14" ht="20.100000000000001" customHeight="1">
      <c r="A85" s="18"/>
      <c r="B85" s="1094" t="s">
        <v>2328</v>
      </c>
      <c r="C85" s="1095"/>
      <c r="D85" s="1095"/>
      <c r="E85" s="1095"/>
      <c r="F85" s="1095"/>
      <c r="G85" s="1095"/>
      <c r="H85" s="1095"/>
      <c r="I85" s="1095"/>
      <c r="J85" s="1095"/>
      <c r="K85" s="1095"/>
      <c r="L85" s="1095"/>
      <c r="M85" s="1095"/>
      <c r="N85" s="1096"/>
    </row>
    <row r="86" spans="1:14" ht="5.25" customHeight="1" thickBot="1">
      <c r="A86" s="18"/>
      <c r="B86" s="157"/>
      <c r="C86" s="158"/>
      <c r="D86" s="158"/>
      <c r="E86" s="158"/>
      <c r="F86" s="158"/>
      <c r="G86" s="158"/>
      <c r="H86" s="158"/>
      <c r="I86" s="158"/>
      <c r="J86" s="158"/>
      <c r="K86" s="158"/>
      <c r="L86" s="158"/>
      <c r="M86" s="158"/>
      <c r="N86" s="159"/>
    </row>
    <row r="87" spans="1:14" ht="21" customHeight="1">
      <c r="A87" s="18"/>
      <c r="B87" s="368" t="s">
        <v>2277</v>
      </c>
      <c r="C87" s="1093" t="s">
        <v>2311</v>
      </c>
      <c r="D87" s="1093"/>
      <c r="E87" s="1093"/>
      <c r="F87" s="1093"/>
      <c r="G87" s="1093"/>
      <c r="H87" s="1093"/>
      <c r="I87" s="366" t="s">
        <v>2329</v>
      </c>
      <c r="J87" s="366" t="s">
        <v>2330</v>
      </c>
      <c r="K87" s="366" t="s">
        <v>2331</v>
      </c>
      <c r="L87" s="1093" t="s">
        <v>2317</v>
      </c>
      <c r="M87" s="1093"/>
      <c r="N87" s="369" t="s">
        <v>2318</v>
      </c>
    </row>
    <row r="88" spans="1:14">
      <c r="A88" s="255"/>
      <c r="B88" s="149"/>
      <c r="C88" s="1027"/>
      <c r="D88" s="1028"/>
      <c r="E88" s="1028"/>
      <c r="F88" s="1028"/>
      <c r="G88" s="1028"/>
      <c r="H88" s="1028"/>
      <c r="I88" s="143"/>
      <c r="J88" s="173"/>
      <c r="K88" s="174"/>
      <c r="L88" s="1195"/>
      <c r="M88" s="1196"/>
      <c r="N88" s="111"/>
    </row>
    <row r="89" spans="1:14">
      <c r="A89" s="308"/>
      <c r="B89" s="138"/>
      <c r="C89" s="1022"/>
      <c r="D89" s="1023"/>
      <c r="E89" s="1023"/>
      <c r="F89" s="1023"/>
      <c r="G89" s="1023"/>
      <c r="H89" s="1024"/>
      <c r="I89" s="146"/>
      <c r="J89" s="162"/>
      <c r="K89" s="168"/>
      <c r="L89" s="1025"/>
      <c r="M89" s="1026"/>
      <c r="N89" s="111"/>
    </row>
    <row r="90" spans="1:14">
      <c r="A90" s="308"/>
      <c r="B90" s="138"/>
      <c r="C90" s="1022"/>
      <c r="D90" s="1023"/>
      <c r="E90" s="1023"/>
      <c r="F90" s="1023"/>
      <c r="G90" s="1023"/>
      <c r="H90" s="1024"/>
      <c r="I90" s="146"/>
      <c r="J90" s="162"/>
      <c r="K90" s="168"/>
      <c r="L90" s="1025"/>
      <c r="M90" s="1026"/>
      <c r="N90" s="176"/>
    </row>
    <row r="91" spans="1:14">
      <c r="A91" s="308"/>
      <c r="B91" s="138"/>
      <c r="C91" s="1022"/>
      <c r="D91" s="1023"/>
      <c r="E91" s="1023"/>
      <c r="F91" s="1023"/>
      <c r="G91" s="1023"/>
      <c r="H91" s="1024"/>
      <c r="I91" s="146"/>
      <c r="J91" s="162"/>
      <c r="K91" s="168"/>
      <c r="L91" s="346"/>
      <c r="M91" s="347"/>
      <c r="N91" s="176"/>
    </row>
    <row r="92" spans="1:14">
      <c r="A92" s="255"/>
      <c r="B92" s="138"/>
      <c r="C92" s="1022"/>
      <c r="D92" s="1023"/>
      <c r="E92" s="1023"/>
      <c r="F92" s="1023"/>
      <c r="G92" s="1023"/>
      <c r="H92" s="1024"/>
      <c r="I92" s="146"/>
      <c r="J92" s="162"/>
      <c r="K92" s="168"/>
      <c r="L92" s="1025"/>
      <c r="M92" s="1026"/>
      <c r="N92" s="176"/>
    </row>
    <row r="93" spans="1:14">
      <c r="A93" s="255"/>
      <c r="B93" s="138"/>
      <c r="C93" s="1022"/>
      <c r="D93" s="1023"/>
      <c r="E93" s="1023"/>
      <c r="F93" s="1023"/>
      <c r="G93" s="1023"/>
      <c r="H93" s="1024"/>
      <c r="I93" s="146"/>
      <c r="J93" s="162"/>
      <c r="K93" s="168"/>
      <c r="L93" s="1025"/>
      <c r="M93" s="1026"/>
      <c r="N93" s="176"/>
    </row>
    <row r="94" spans="1:14">
      <c r="A94" s="255"/>
      <c r="B94" s="138"/>
      <c r="C94" s="1022"/>
      <c r="D94" s="1023"/>
      <c r="E94" s="1023"/>
      <c r="F94" s="1023"/>
      <c r="G94" s="1023"/>
      <c r="H94" s="1024"/>
      <c r="I94" s="146"/>
      <c r="J94" s="162"/>
      <c r="K94" s="163"/>
      <c r="L94" s="1025"/>
      <c r="M94" s="1026"/>
      <c r="N94" s="176"/>
    </row>
    <row r="95" spans="1:14">
      <c r="A95" s="255"/>
      <c r="B95" s="138"/>
      <c r="C95" s="1022"/>
      <c r="D95" s="1023"/>
      <c r="E95" s="1023"/>
      <c r="F95" s="1023"/>
      <c r="G95" s="1023"/>
      <c r="H95" s="1024"/>
      <c r="I95" s="146"/>
      <c r="J95" s="162"/>
      <c r="K95" s="163"/>
      <c r="L95" s="1025"/>
      <c r="M95" s="1026"/>
      <c r="N95" s="176"/>
    </row>
    <row r="96" spans="1:14">
      <c r="A96" s="255"/>
      <c r="B96" s="138"/>
      <c r="C96" s="1022"/>
      <c r="D96" s="1023"/>
      <c r="E96" s="1023"/>
      <c r="F96" s="1023"/>
      <c r="G96" s="1023"/>
      <c r="H96" s="1024"/>
      <c r="I96" s="146"/>
      <c r="J96" s="162"/>
      <c r="K96" s="163"/>
      <c r="L96" s="1025"/>
      <c r="M96" s="1026"/>
      <c r="N96" s="176"/>
    </row>
    <row r="97" spans="1:14" ht="15.75" customHeight="1" thickBot="1">
      <c r="A97" s="255"/>
      <c r="B97" s="169"/>
      <c r="C97" s="1003"/>
      <c r="D97" s="1004"/>
      <c r="E97" s="1004"/>
      <c r="F97" s="1004"/>
      <c r="G97" s="1004"/>
      <c r="H97" s="1005"/>
      <c r="I97" s="170"/>
      <c r="J97" s="171"/>
      <c r="K97" s="170"/>
      <c r="L97" s="1006"/>
      <c r="M97" s="1007"/>
      <c r="N97" s="177"/>
    </row>
    <row r="98" spans="1:14" ht="15" thickBot="1">
      <c r="A98" s="18"/>
      <c r="B98" s="1008" t="s">
        <v>2320</v>
      </c>
      <c r="C98" s="1009"/>
      <c r="D98" s="1009"/>
      <c r="E98" s="1009"/>
      <c r="F98" s="1009"/>
      <c r="G98" s="1009"/>
      <c r="H98" s="1009"/>
      <c r="I98" s="1009"/>
      <c r="J98" s="1009"/>
      <c r="K98" s="1009"/>
      <c r="L98" s="1009"/>
      <c r="M98" s="1010"/>
      <c r="N98" s="179">
        <f>SUM(N88:N97)</f>
        <v>0</v>
      </c>
    </row>
    <row r="99" spans="1:14" ht="5.0999999999999996" customHeight="1" thickBot="1">
      <c r="A99" s="18"/>
      <c r="B99" s="87"/>
      <c r="C99" s="89"/>
      <c r="D99" s="89"/>
      <c r="E99" s="89"/>
      <c r="F99" s="89"/>
      <c r="G99" s="89"/>
      <c r="H99" s="89"/>
      <c r="I99" s="89"/>
      <c r="J99" s="89"/>
      <c r="K99" s="89"/>
      <c r="L99" s="89"/>
      <c r="M99" s="89"/>
      <c r="N99" s="88"/>
    </row>
    <row r="100" spans="1:14" ht="15" thickBot="1">
      <c r="A100" s="18"/>
      <c r="B100" s="1175" t="s">
        <v>2332</v>
      </c>
      <c r="C100" s="1176"/>
      <c r="D100" s="1176"/>
      <c r="E100" s="1176"/>
      <c r="F100" s="1176"/>
      <c r="G100" s="1176"/>
      <c r="H100" s="1176"/>
      <c r="I100" s="1176"/>
      <c r="J100" s="1176"/>
      <c r="K100" s="1176"/>
      <c r="L100" s="1176"/>
      <c r="M100" s="1177"/>
      <c r="N100" s="179">
        <f>N53+N73+N83+N98</f>
        <v>0</v>
      </c>
    </row>
    <row r="101" spans="1:14" ht="5.0999999999999996" customHeight="1">
      <c r="A101" s="18"/>
      <c r="B101" s="87"/>
      <c r="C101" s="89"/>
      <c r="D101" s="89"/>
      <c r="E101" s="89"/>
      <c r="F101" s="89"/>
      <c r="G101" s="89"/>
      <c r="H101" s="89"/>
      <c r="I101" s="89"/>
      <c r="J101" s="89"/>
      <c r="K101" s="89"/>
      <c r="L101" s="89"/>
      <c r="M101" s="89"/>
      <c r="N101" s="88"/>
    </row>
    <row r="102" spans="1:14" ht="22.5" customHeight="1">
      <c r="A102" s="18"/>
      <c r="B102" s="1094" t="s">
        <v>2333</v>
      </c>
      <c r="C102" s="1095"/>
      <c r="D102" s="1095"/>
      <c r="E102" s="1095"/>
      <c r="F102" s="1095"/>
      <c r="G102" s="1095"/>
      <c r="H102" s="1095"/>
      <c r="I102" s="1095"/>
      <c r="J102" s="1095"/>
      <c r="K102" s="1095"/>
      <c r="L102" s="1095"/>
      <c r="M102" s="1095"/>
      <c r="N102" s="1096"/>
    </row>
    <row r="103" spans="1:14" ht="6.75" customHeight="1" thickBot="1">
      <c r="A103" s="18"/>
      <c r="B103" s="289"/>
      <c r="C103" s="290"/>
      <c r="D103" s="290"/>
      <c r="E103" s="290"/>
      <c r="F103" s="290"/>
      <c r="G103" s="290"/>
      <c r="H103" s="290"/>
      <c r="I103" s="290"/>
      <c r="J103" s="290"/>
      <c r="K103" s="290"/>
      <c r="L103" s="290"/>
      <c r="M103" s="290"/>
      <c r="N103" s="291"/>
    </row>
    <row r="104" spans="1:14" ht="17.25" customHeight="1">
      <c r="A104" s="18"/>
      <c r="B104" s="1186" t="s">
        <v>2311</v>
      </c>
      <c r="C104" s="1187"/>
      <c r="D104" s="1187"/>
      <c r="E104" s="1187"/>
      <c r="F104" s="1187"/>
      <c r="G104" s="1187"/>
      <c r="H104" s="1187"/>
      <c r="I104" s="370"/>
      <c r="J104" s="371"/>
      <c r="K104" s="366" t="s">
        <v>2334</v>
      </c>
      <c r="L104" s="1158" t="s">
        <v>2335</v>
      </c>
      <c r="M104" s="1159"/>
      <c r="N104" s="1160"/>
    </row>
    <row r="105" spans="1:14" ht="15">
      <c r="A105" s="255"/>
      <c r="B105" s="1181" t="s">
        <v>2336</v>
      </c>
      <c r="C105" s="1182"/>
      <c r="D105" s="1182"/>
      <c r="E105" s="1182"/>
      <c r="F105" s="1182"/>
      <c r="G105" s="1182"/>
      <c r="H105" s="1182"/>
      <c r="I105" s="270"/>
      <c r="J105" s="271"/>
      <c r="K105" s="182">
        <v>0.2</v>
      </c>
      <c r="L105" s="1169">
        <f>K105*N100</f>
        <v>0</v>
      </c>
      <c r="M105" s="1170"/>
      <c r="N105" s="1171"/>
    </row>
    <row r="106" spans="1:14" ht="15">
      <c r="A106" s="255"/>
      <c r="B106" s="277" t="s">
        <v>2337</v>
      </c>
      <c r="C106" s="278"/>
      <c r="D106" s="278"/>
      <c r="E106" s="278"/>
      <c r="F106" s="278"/>
      <c r="G106" s="278"/>
      <c r="H106" s="278"/>
      <c r="I106" s="270"/>
      <c r="J106" s="271"/>
      <c r="K106" s="182">
        <v>0.05</v>
      </c>
      <c r="L106" s="1169">
        <f>K106*N100</f>
        <v>0</v>
      </c>
      <c r="M106" s="1170"/>
      <c r="N106" s="1171"/>
    </row>
    <row r="107" spans="1:14" ht="15.75" thickBot="1">
      <c r="A107" s="255"/>
      <c r="B107" s="279" t="s">
        <v>2338</v>
      </c>
      <c r="C107" s="280"/>
      <c r="D107" s="280"/>
      <c r="E107" s="280"/>
      <c r="F107" s="280"/>
      <c r="G107" s="280"/>
      <c r="H107" s="280"/>
      <c r="I107" s="272"/>
      <c r="J107" s="273"/>
      <c r="K107" s="183">
        <v>0.05</v>
      </c>
      <c r="L107" s="1172">
        <f>K107*N100</f>
        <v>0</v>
      </c>
      <c r="M107" s="1173"/>
      <c r="N107" s="1174"/>
    </row>
    <row r="108" spans="1:14" s="22" customFormat="1" ht="24.75" customHeight="1" thickBot="1">
      <c r="A108" s="20"/>
      <c r="B108" s="997" t="s">
        <v>2320</v>
      </c>
      <c r="C108" s="998"/>
      <c r="D108" s="998"/>
      <c r="E108" s="998"/>
      <c r="F108" s="998"/>
      <c r="G108" s="998"/>
      <c r="H108" s="998"/>
      <c r="I108" s="998"/>
      <c r="J108" s="998"/>
      <c r="K108" s="998"/>
      <c r="L108" s="998"/>
      <c r="M108" s="999"/>
      <c r="N108" s="181">
        <f>L105+L106+L107</f>
        <v>0</v>
      </c>
    </row>
    <row r="109" spans="1:14" ht="6.75" customHeight="1" thickBot="1">
      <c r="A109" s="18"/>
      <c r="B109" s="87"/>
      <c r="C109" s="89"/>
      <c r="D109" s="89"/>
      <c r="E109" s="89"/>
      <c r="F109" s="89"/>
      <c r="G109" s="89"/>
      <c r="H109" s="89"/>
      <c r="I109" s="89"/>
      <c r="J109" s="89"/>
      <c r="K109" s="89"/>
      <c r="L109" s="89"/>
      <c r="M109" s="89"/>
      <c r="N109" s="88"/>
    </row>
    <row r="110" spans="1:14" ht="22.5" customHeight="1" thickBot="1">
      <c r="A110" s="18"/>
      <c r="B110" s="1183" t="s">
        <v>2339</v>
      </c>
      <c r="C110" s="1184"/>
      <c r="D110" s="1184"/>
      <c r="E110" s="1184"/>
      <c r="F110" s="1184"/>
      <c r="G110" s="1184"/>
      <c r="H110" s="1184"/>
      <c r="I110" s="1184"/>
      <c r="J110" s="1184"/>
      <c r="K110" s="1184"/>
      <c r="L110" s="1184"/>
      <c r="M110" s="1185"/>
      <c r="N110" s="185">
        <f>N100+N108</f>
        <v>0</v>
      </c>
    </row>
    <row r="111" spans="1:14" ht="7.5" customHeight="1">
      <c r="A111" s="255"/>
      <c r="B111" s="74"/>
      <c r="C111" s="75"/>
      <c r="D111" s="75"/>
      <c r="E111" s="75"/>
      <c r="F111" s="75"/>
      <c r="G111" s="75"/>
      <c r="H111" s="75"/>
      <c r="I111" s="75"/>
      <c r="J111" s="75"/>
      <c r="K111" s="75"/>
      <c r="L111" s="75"/>
      <c r="M111" s="75"/>
      <c r="N111" s="76"/>
    </row>
    <row r="112" spans="1:14" ht="7.5" customHeight="1">
      <c r="A112" s="255"/>
      <c r="B112" s="197"/>
      <c r="C112" s="8"/>
      <c r="D112" s="8"/>
      <c r="E112" s="8"/>
      <c r="F112" s="8"/>
      <c r="G112" s="8"/>
      <c r="H112" s="8"/>
      <c r="I112" s="8"/>
      <c r="J112" s="8"/>
      <c r="K112" s="8"/>
      <c r="L112" s="8"/>
      <c r="M112" s="8"/>
      <c r="N112" s="198"/>
    </row>
    <row r="113" spans="1:14" ht="10.5" customHeight="1">
      <c r="A113" s="255"/>
      <c r="B113" s="197"/>
      <c r="C113" s="8"/>
      <c r="D113" s="8"/>
      <c r="E113" s="8"/>
      <c r="F113" s="8"/>
      <c r="G113" s="8"/>
      <c r="H113" s="8"/>
      <c r="I113" s="8"/>
      <c r="J113" s="8"/>
      <c r="K113" s="8"/>
      <c r="L113" s="8"/>
      <c r="M113" s="8"/>
      <c r="N113" s="198"/>
    </row>
    <row r="114" spans="1:14" ht="12" customHeight="1">
      <c r="A114" s="255"/>
      <c r="B114" s="197"/>
      <c r="C114" s="8"/>
      <c r="D114" s="8"/>
      <c r="E114" s="8"/>
      <c r="F114" s="8"/>
      <c r="G114" s="8"/>
      <c r="H114" s="8"/>
      <c r="I114" s="8"/>
      <c r="J114" s="8"/>
      <c r="K114" s="8"/>
      <c r="L114" s="8"/>
      <c r="M114" s="8"/>
      <c r="N114" s="198"/>
    </row>
    <row r="115" spans="1:14">
      <c r="A115" s="255"/>
      <c r="B115" s="197"/>
      <c r="C115" s="8"/>
      <c r="D115" s="8"/>
      <c r="E115" s="7" t="s">
        <v>2340</v>
      </c>
      <c r="F115" s="7"/>
      <c r="G115" s="7"/>
      <c r="H115" s="7"/>
      <c r="I115" s="7"/>
      <c r="J115" s="7"/>
      <c r="K115" s="8"/>
      <c r="L115" s="8"/>
      <c r="M115" s="8"/>
      <c r="N115" s="198"/>
    </row>
    <row r="116" spans="1:14">
      <c r="A116" s="255"/>
      <c r="B116" s="197"/>
      <c r="C116" s="8"/>
      <c r="D116" s="8"/>
      <c r="E116" s="8" t="s">
        <v>2341</v>
      </c>
      <c r="F116" s="8"/>
      <c r="G116" s="8"/>
      <c r="H116" s="8"/>
      <c r="I116" s="8"/>
      <c r="J116" s="8"/>
      <c r="K116" s="8"/>
      <c r="L116" s="8"/>
      <c r="M116" s="8"/>
      <c r="N116" s="198"/>
    </row>
    <row r="117" spans="1:14">
      <c r="A117" s="255"/>
      <c r="B117" s="197"/>
      <c r="C117" s="8"/>
      <c r="D117" s="8"/>
      <c r="E117" s="8" t="s">
        <v>2342</v>
      </c>
      <c r="F117" s="8"/>
      <c r="G117" s="8"/>
      <c r="H117" s="8"/>
      <c r="I117" s="8"/>
      <c r="J117" s="8"/>
      <c r="K117" s="8"/>
      <c r="L117" s="8"/>
      <c r="M117" s="8"/>
      <c r="N117" s="198"/>
    </row>
    <row r="118" spans="1:14">
      <c r="A118" s="255"/>
      <c r="B118" s="197"/>
      <c r="C118" s="8"/>
      <c r="D118" s="8"/>
      <c r="E118" s="8" t="s">
        <v>2343</v>
      </c>
      <c r="F118" s="8"/>
      <c r="G118" s="8"/>
      <c r="H118" s="8"/>
      <c r="I118" s="8"/>
      <c r="J118" s="8"/>
      <c r="K118" s="8"/>
      <c r="L118" s="8"/>
      <c r="M118" s="8"/>
      <c r="N118" s="198"/>
    </row>
    <row r="119" spans="1:14" ht="10.5" customHeight="1" thickBot="1">
      <c r="A119" s="255"/>
      <c r="B119" s="197"/>
      <c r="C119" s="8"/>
      <c r="D119" s="8"/>
      <c r="E119" s="8"/>
      <c r="F119" s="8" t="s">
        <v>2344</v>
      </c>
      <c r="G119" s="8"/>
      <c r="H119" s="8"/>
      <c r="I119" s="8"/>
      <c r="J119" s="8"/>
      <c r="K119" s="8"/>
      <c r="L119" s="8"/>
      <c r="M119" s="8"/>
      <c r="N119" s="198"/>
    </row>
    <row r="120" spans="1:14">
      <c r="A120" s="255"/>
      <c r="B120" s="199" t="s">
        <v>2345</v>
      </c>
      <c r="C120" s="200"/>
      <c r="D120" s="200"/>
      <c r="E120" s="200"/>
      <c r="F120" s="200"/>
      <c r="G120" s="200"/>
      <c r="H120" s="200"/>
      <c r="I120" s="200"/>
      <c r="J120" s="200"/>
      <c r="K120" s="200"/>
      <c r="L120" s="200"/>
      <c r="M120" s="200"/>
      <c r="N120" s="201"/>
    </row>
    <row r="121" spans="1:14">
      <c r="A121" s="255"/>
      <c r="B121" s="202"/>
      <c r="C121" s="203"/>
      <c r="D121" s="203"/>
      <c r="E121" s="203"/>
      <c r="F121" s="203"/>
      <c r="G121" s="203"/>
      <c r="H121" s="203"/>
      <c r="I121" s="203"/>
      <c r="J121" s="203"/>
      <c r="K121" s="203"/>
      <c r="L121" s="203"/>
      <c r="M121" s="203"/>
      <c r="N121" s="204"/>
    </row>
    <row r="122" spans="1:14">
      <c r="A122" s="255"/>
      <c r="B122" s="202"/>
      <c r="C122" s="203"/>
      <c r="D122" s="203"/>
      <c r="E122" s="203"/>
      <c r="F122" s="203"/>
      <c r="G122" s="203"/>
      <c r="H122" s="203"/>
      <c r="I122" s="203"/>
      <c r="J122" s="203"/>
      <c r="K122" s="203"/>
      <c r="L122" s="203"/>
      <c r="M122" s="203"/>
      <c r="N122" s="204"/>
    </row>
    <row r="123" spans="1:14" ht="15" thickBot="1">
      <c r="A123" s="255"/>
      <c r="B123" s="205"/>
      <c r="C123" s="206"/>
      <c r="D123" s="206"/>
      <c r="E123" s="206"/>
      <c r="F123" s="206"/>
      <c r="G123" s="206"/>
      <c r="H123" s="206"/>
      <c r="I123" s="206"/>
      <c r="J123" s="206"/>
      <c r="K123" s="206"/>
      <c r="L123" s="206"/>
      <c r="M123" s="206"/>
      <c r="N123" s="207"/>
    </row>
    <row r="124" spans="1:14" ht="7.5" customHeight="1">
      <c r="A124" s="18"/>
      <c r="B124" s="281"/>
      <c r="C124" s="282"/>
      <c r="D124" s="282"/>
      <c r="E124" s="282"/>
      <c r="F124" s="282"/>
      <c r="G124" s="282"/>
      <c r="H124" s="282"/>
      <c r="I124" s="282"/>
      <c r="J124" s="282"/>
      <c r="K124" s="282"/>
      <c r="L124" s="282"/>
      <c r="M124" s="282"/>
      <c r="N124" s="283"/>
    </row>
    <row r="125" spans="1:14" ht="18" customHeight="1">
      <c r="A125" s="18"/>
      <c r="B125" s="217" t="s">
        <v>2346</v>
      </c>
      <c r="C125" s="219"/>
      <c r="D125" s="219"/>
      <c r="E125" s="219"/>
      <c r="F125" s="219"/>
      <c r="G125" s="219"/>
      <c r="H125" s="219"/>
      <c r="I125" s="219"/>
      <c r="J125" s="219"/>
      <c r="K125" s="219"/>
      <c r="L125" s="219"/>
      <c r="M125" s="219"/>
      <c r="N125" s="218"/>
    </row>
    <row r="126" spans="1:14">
      <c r="A126" s="18"/>
      <c r="B126" s="983" t="s">
        <v>2347</v>
      </c>
      <c r="C126" s="984"/>
      <c r="D126" s="984"/>
      <c r="E126" s="984"/>
      <c r="F126" s="984"/>
      <c r="G126" s="984"/>
      <c r="H126" s="984"/>
      <c r="I126" s="984"/>
      <c r="J126" s="984"/>
      <c r="K126" s="984"/>
      <c r="L126" s="984"/>
      <c r="M126" s="984"/>
      <c r="N126" s="985"/>
    </row>
    <row r="127" spans="1:14">
      <c r="A127" s="18"/>
      <c r="B127" s="983"/>
      <c r="C127" s="984"/>
      <c r="D127" s="984"/>
      <c r="E127" s="984"/>
      <c r="F127" s="984"/>
      <c r="G127" s="984"/>
      <c r="H127" s="984"/>
      <c r="I127" s="984"/>
      <c r="J127" s="984"/>
      <c r="K127" s="984"/>
      <c r="L127" s="984"/>
      <c r="M127" s="984"/>
      <c r="N127" s="985"/>
    </row>
    <row r="128" spans="1:14" ht="21" customHeight="1">
      <c r="A128" s="18"/>
      <c r="B128" s="983" t="s">
        <v>2348</v>
      </c>
      <c r="C128" s="984"/>
      <c r="D128" s="984"/>
      <c r="E128" s="984"/>
      <c r="F128" s="984"/>
      <c r="G128" s="984"/>
      <c r="H128" s="984"/>
      <c r="I128" s="984"/>
      <c r="J128" s="984"/>
      <c r="K128" s="984"/>
      <c r="L128" s="984"/>
      <c r="M128" s="984"/>
      <c r="N128" s="985"/>
    </row>
    <row r="129" spans="1:14" ht="9.75" customHeight="1">
      <c r="A129" s="18"/>
      <c r="B129" s="983"/>
      <c r="C129" s="984"/>
      <c r="D129" s="984"/>
      <c r="E129" s="984"/>
      <c r="F129" s="984"/>
      <c r="G129" s="984"/>
      <c r="H129" s="984"/>
      <c r="I129" s="984"/>
      <c r="J129" s="984"/>
      <c r="K129" s="984"/>
      <c r="L129" s="984"/>
      <c r="M129" s="984"/>
      <c r="N129" s="985"/>
    </row>
    <row r="130" spans="1:14" ht="5.25" customHeight="1">
      <c r="A130" s="18"/>
      <c r="B130" s="274"/>
      <c r="C130" s="275"/>
      <c r="D130" s="275"/>
      <c r="E130" s="275"/>
      <c r="F130" s="275"/>
      <c r="G130" s="275"/>
      <c r="H130" s="275"/>
      <c r="I130" s="275"/>
      <c r="J130" s="275"/>
      <c r="K130" s="275"/>
      <c r="L130" s="275"/>
      <c r="M130" s="275"/>
      <c r="N130" s="276"/>
    </row>
    <row r="131" spans="1:14" ht="5.25" customHeight="1">
      <c r="A131" s="255"/>
      <c r="B131" s="303"/>
      <c r="C131" s="304"/>
      <c r="D131" s="304"/>
      <c r="E131" s="304"/>
      <c r="F131" s="304"/>
      <c r="G131" s="304"/>
      <c r="H131" s="304"/>
      <c r="I131" s="304"/>
      <c r="J131" s="304"/>
      <c r="K131" s="304"/>
      <c r="L131" s="304"/>
      <c r="M131" s="304"/>
      <c r="N131" s="305"/>
    </row>
    <row r="132" spans="1:14" ht="9.75" customHeight="1">
      <c r="A132" s="255"/>
      <c r="B132" s="303"/>
      <c r="C132" s="304"/>
      <c r="D132" s="304"/>
      <c r="E132" s="304"/>
      <c r="F132" s="304"/>
      <c r="G132" s="304"/>
      <c r="H132" s="304"/>
      <c r="I132" s="304"/>
      <c r="J132" s="304"/>
      <c r="K132" s="304"/>
      <c r="L132" s="304"/>
      <c r="M132" s="304"/>
      <c r="N132" s="305"/>
    </row>
    <row r="133" spans="1:14">
      <c r="A133" s="255"/>
      <c r="B133" s="6"/>
      <c r="C133" s="9"/>
      <c r="D133" s="9"/>
      <c r="E133" s="9"/>
      <c r="F133" s="9"/>
      <c r="G133" s="9"/>
      <c r="H133" s="9"/>
      <c r="I133" s="9"/>
      <c r="J133" s="9"/>
      <c r="K133" s="9"/>
      <c r="L133" s="9"/>
      <c r="M133" s="9"/>
      <c r="N133" s="10"/>
    </row>
    <row r="134" spans="1:14">
      <c r="A134" s="255"/>
      <c r="B134" s="197"/>
      <c r="C134" s="8"/>
      <c r="D134" s="8"/>
      <c r="E134" s="8" t="s">
        <v>2340</v>
      </c>
      <c r="F134" s="7"/>
      <c r="G134" s="7"/>
      <c r="H134" s="8"/>
      <c r="I134" s="8"/>
      <c r="J134" s="8"/>
      <c r="K134" s="8"/>
      <c r="L134" s="8"/>
      <c r="M134" s="8"/>
      <c r="N134" s="198"/>
    </row>
    <row r="135" spans="1:14">
      <c r="A135" s="255"/>
      <c r="B135" s="197"/>
      <c r="C135" s="8"/>
      <c r="D135" s="8"/>
      <c r="E135" s="223" t="s">
        <v>2341</v>
      </c>
      <c r="F135" s="8"/>
      <c r="G135" s="8"/>
      <c r="H135" s="223"/>
      <c r="I135" s="223"/>
      <c r="J135" s="223"/>
      <c r="K135" s="8"/>
      <c r="L135" s="8"/>
      <c r="M135" s="8"/>
      <c r="N135" s="198"/>
    </row>
    <row r="136" spans="1:14">
      <c r="A136" s="255"/>
      <c r="B136" s="197"/>
      <c r="C136" s="8"/>
      <c r="D136" s="8"/>
      <c r="E136" s="225" t="s">
        <v>2349</v>
      </c>
      <c r="F136" s="8"/>
      <c r="G136" s="8"/>
      <c r="H136" s="225"/>
      <c r="I136" s="225"/>
      <c r="J136" s="225"/>
      <c r="K136" s="8"/>
      <c r="L136" s="8"/>
      <c r="M136" s="8"/>
      <c r="N136" s="198"/>
    </row>
    <row r="137" spans="1:14">
      <c r="A137" s="255"/>
      <c r="B137" s="224"/>
      <c r="C137" s="9"/>
      <c r="D137" s="9"/>
      <c r="E137" s="8" t="s">
        <v>2343</v>
      </c>
      <c r="F137" s="8"/>
      <c r="G137" s="8"/>
      <c r="H137" s="8"/>
      <c r="I137" s="8"/>
      <c r="J137" s="8"/>
      <c r="K137" s="9"/>
      <c r="L137" s="9"/>
      <c r="M137" s="9"/>
      <c r="N137" s="10"/>
    </row>
    <row r="138" spans="1:14" ht="12.75" customHeight="1">
      <c r="A138" s="255"/>
      <c r="B138" s="224"/>
      <c r="C138" s="9"/>
      <c r="D138" s="9"/>
      <c r="E138" s="9"/>
      <c r="F138" s="8"/>
      <c r="G138" s="8"/>
      <c r="H138" s="8"/>
      <c r="I138" s="8"/>
      <c r="J138" s="8"/>
      <c r="K138" s="9"/>
      <c r="L138" s="9"/>
      <c r="M138" s="9"/>
      <c r="N138" s="10"/>
    </row>
    <row r="139" spans="1:14" ht="24.75" customHeight="1">
      <c r="A139" s="18"/>
      <c r="B139" s="986" t="s">
        <v>2350</v>
      </c>
      <c r="C139" s="987"/>
      <c r="D139" s="987"/>
      <c r="E139" s="987"/>
      <c r="F139" s="987"/>
      <c r="G139" s="987"/>
      <c r="H139" s="987"/>
      <c r="I139" s="987"/>
      <c r="J139" s="987"/>
      <c r="K139" s="987"/>
      <c r="L139" s="987"/>
      <c r="M139" s="987"/>
      <c r="N139" s="988"/>
    </row>
    <row r="140" spans="1:14" ht="7.5" customHeight="1" thickBot="1">
      <c r="A140" s="255"/>
      <c r="B140" s="231"/>
      <c r="C140" s="232"/>
      <c r="D140" s="232"/>
      <c r="E140" s="233"/>
      <c r="F140" s="233"/>
      <c r="G140" s="233"/>
      <c r="H140" s="233"/>
      <c r="I140" s="233"/>
      <c r="J140" s="234"/>
      <c r="K140" s="234"/>
      <c r="L140" s="234"/>
      <c r="M140" s="234"/>
      <c r="N140" s="235"/>
    </row>
  </sheetData>
  <mergeCells count="143">
    <mergeCell ref="H10:I10"/>
    <mergeCell ref="B55:N55"/>
    <mergeCell ref="C3:J4"/>
    <mergeCell ref="B102:N102"/>
    <mergeCell ref="L104:N104"/>
    <mergeCell ref="L105:N105"/>
    <mergeCell ref="L106:N106"/>
    <mergeCell ref="L107:N107"/>
    <mergeCell ref="L69:M69"/>
    <mergeCell ref="L70:M70"/>
    <mergeCell ref="L71:M71"/>
    <mergeCell ref="L72:M72"/>
    <mergeCell ref="C67:I67"/>
    <mergeCell ref="C68:I68"/>
    <mergeCell ref="C69:I69"/>
    <mergeCell ref="C70:I70"/>
    <mergeCell ref="C71:I71"/>
    <mergeCell ref="L60:M60"/>
    <mergeCell ref="L61:M61"/>
    <mergeCell ref="L62:M62"/>
    <mergeCell ref="L63:M63"/>
    <mergeCell ref="L64:M64"/>
    <mergeCell ref="L65:M65"/>
    <mergeCell ref="L66:M66"/>
    <mergeCell ref="L67:M67"/>
    <mergeCell ref="C80:H80"/>
    <mergeCell ref="B139:N139"/>
    <mergeCell ref="L97:M97"/>
    <mergeCell ref="L88:M88"/>
    <mergeCell ref="L89:M89"/>
    <mergeCell ref="L90:M90"/>
    <mergeCell ref="L92:M92"/>
    <mergeCell ref="L93:M93"/>
    <mergeCell ref="L94:M94"/>
    <mergeCell ref="L95:M95"/>
    <mergeCell ref="L96:M96"/>
    <mergeCell ref="B105:H105"/>
    <mergeCell ref="C88:H88"/>
    <mergeCell ref="C92:H92"/>
    <mergeCell ref="C93:H93"/>
    <mergeCell ref="C94:H94"/>
    <mergeCell ref="C95:H95"/>
    <mergeCell ref="C96:H96"/>
    <mergeCell ref="C97:H97"/>
    <mergeCell ref="C89:H89"/>
    <mergeCell ref="C90:H90"/>
    <mergeCell ref="C91:H91"/>
    <mergeCell ref="B30:N30"/>
    <mergeCell ref="L68:M68"/>
    <mergeCell ref="B108:M108"/>
    <mergeCell ref="B110:M110"/>
    <mergeCell ref="B126:N127"/>
    <mergeCell ref="B128:N129"/>
    <mergeCell ref="L37:M37"/>
    <mergeCell ref="L87:M87"/>
    <mergeCell ref="B98:M98"/>
    <mergeCell ref="B100:M100"/>
    <mergeCell ref="B104:H104"/>
    <mergeCell ref="C37:I37"/>
    <mergeCell ref="C38:I38"/>
    <mergeCell ref="C39:I39"/>
    <mergeCell ref="C40:I40"/>
    <mergeCell ref="C41:I41"/>
    <mergeCell ref="C42:I42"/>
    <mergeCell ref="C43:I43"/>
    <mergeCell ref="C44:I44"/>
    <mergeCell ref="C45:I45"/>
    <mergeCell ref="C46:I46"/>
    <mergeCell ref="C77:H77"/>
    <mergeCell ref="C78:H78"/>
    <mergeCell ref="C79:H79"/>
    <mergeCell ref="B12:E12"/>
    <mergeCell ref="L57:M57"/>
    <mergeCell ref="D14:E14"/>
    <mergeCell ref="C32:I32"/>
    <mergeCell ref="L1:M2"/>
    <mergeCell ref="L3:M4"/>
    <mergeCell ref="B53:M53"/>
    <mergeCell ref="L41:M41"/>
    <mergeCell ref="L42:M42"/>
    <mergeCell ref="L43:M43"/>
    <mergeCell ref="L44:M44"/>
    <mergeCell ref="C47:I47"/>
    <mergeCell ref="C48:I48"/>
    <mergeCell ref="C49:I49"/>
    <mergeCell ref="C50:I50"/>
    <mergeCell ref="C52:I52"/>
    <mergeCell ref="C51:I51"/>
    <mergeCell ref="L51:M51"/>
    <mergeCell ref="L45:M45"/>
    <mergeCell ref="L46:M46"/>
    <mergeCell ref="L47:M47"/>
    <mergeCell ref="L52:M52"/>
    <mergeCell ref="L48:M48"/>
    <mergeCell ref="K3:K4"/>
    <mergeCell ref="L58:M58"/>
    <mergeCell ref="L59:M59"/>
    <mergeCell ref="L49:M49"/>
    <mergeCell ref="L33:M33"/>
    <mergeCell ref="L38:M38"/>
    <mergeCell ref="L39:M39"/>
    <mergeCell ref="L40:M40"/>
    <mergeCell ref="B35:N35"/>
    <mergeCell ref="B1:B6"/>
    <mergeCell ref="C1:J1"/>
    <mergeCell ref="K1:K2"/>
    <mergeCell ref="C2:J2"/>
    <mergeCell ref="L15:N15"/>
    <mergeCell ref="C5:J5"/>
    <mergeCell ref="K5:K6"/>
    <mergeCell ref="L5:L6"/>
    <mergeCell ref="M5:M6"/>
    <mergeCell ref="C6:J6"/>
    <mergeCell ref="L32:M32"/>
    <mergeCell ref="F8:I9"/>
    <mergeCell ref="C33:I33"/>
    <mergeCell ref="B13:D13"/>
    <mergeCell ref="N1:N6"/>
    <mergeCell ref="B10:D10"/>
    <mergeCell ref="H13:I13"/>
    <mergeCell ref="K13:L13"/>
    <mergeCell ref="F10:G10"/>
    <mergeCell ref="B73:M73"/>
    <mergeCell ref="B83:M83"/>
    <mergeCell ref="C87:H87"/>
    <mergeCell ref="C81:H81"/>
    <mergeCell ref="C82:H82"/>
    <mergeCell ref="B75:N75"/>
    <mergeCell ref="B85:N85"/>
    <mergeCell ref="J32:K32"/>
    <mergeCell ref="J33:K33"/>
    <mergeCell ref="C65:I65"/>
    <mergeCell ref="C66:I66"/>
    <mergeCell ref="C57:I57"/>
    <mergeCell ref="C58:I58"/>
    <mergeCell ref="C59:I59"/>
    <mergeCell ref="C60:I60"/>
    <mergeCell ref="C61:I61"/>
    <mergeCell ref="C62:I62"/>
    <mergeCell ref="C63:I63"/>
    <mergeCell ref="C64:I64"/>
    <mergeCell ref="L50:M50"/>
    <mergeCell ref="C72:I72"/>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1-000000000000}">
  <sheetPr codeName="Hoja272">
    <tabColor theme="1"/>
    <pageSetUpPr fitToPage="1"/>
  </sheetPr>
  <dimension ref="A1:O140"/>
  <sheetViews>
    <sheetView topLeftCell="A92" workbookViewId="0">
      <selection activeCell="B88" sqref="B88:N90"/>
    </sheetView>
  </sheetViews>
  <sheetFormatPr baseColWidth="10" defaultColWidth="0" defaultRowHeight="14.25"/>
  <cols>
    <col min="1" max="1" width="3" style="256" customWidth="1"/>
    <col min="2" max="2" width="14.42578125" style="256" customWidth="1"/>
    <col min="3" max="3" width="11.5703125" style="256" customWidth="1"/>
    <col min="4" max="4" width="17" style="256" customWidth="1"/>
    <col min="5" max="5" width="12.5703125" style="256" customWidth="1"/>
    <col min="6" max="6" width="8" style="256" customWidth="1"/>
    <col min="7" max="7" width="8.5703125" style="256" customWidth="1"/>
    <col min="8" max="8" width="9.42578125" style="256" customWidth="1"/>
    <col min="9" max="9" width="14.5703125" style="256" customWidth="1"/>
    <col min="10" max="10" width="23.42578125" style="256" customWidth="1"/>
    <col min="11" max="11" width="18" style="256" customWidth="1"/>
    <col min="12" max="12" width="11.42578125" style="256" customWidth="1"/>
    <col min="13" max="13" width="12.5703125" style="256" customWidth="1"/>
    <col min="14" max="14" width="21.5703125" style="256" customWidth="1"/>
    <col min="15" max="15" width="4.42578125" style="19" customWidth="1"/>
    <col min="16" max="16384" width="9.42578125" style="19" hidden="1"/>
  </cols>
  <sheetData>
    <row r="1" spans="1:14" ht="14.1" customHeight="1">
      <c r="A1" s="18"/>
      <c r="B1" s="1137"/>
      <c r="C1" s="1102"/>
      <c r="D1" s="1102"/>
      <c r="E1" s="1102"/>
      <c r="F1" s="1102"/>
      <c r="G1" s="1102"/>
      <c r="H1" s="1102"/>
      <c r="I1" s="1102"/>
      <c r="J1" s="1103"/>
      <c r="K1" s="1104" t="s">
        <v>2277</v>
      </c>
      <c r="L1" s="1112" t="s">
        <v>2278</v>
      </c>
      <c r="M1" s="1113"/>
      <c r="N1" s="1140"/>
    </row>
    <row r="2" spans="1:14" ht="14.25" customHeight="1">
      <c r="A2" s="18"/>
      <c r="B2" s="1138"/>
      <c r="C2" s="1106" t="s">
        <v>2279</v>
      </c>
      <c r="D2" s="1106"/>
      <c r="E2" s="1106"/>
      <c r="F2" s="1106"/>
      <c r="G2" s="1106"/>
      <c r="H2" s="1106"/>
      <c r="I2" s="1106"/>
      <c r="J2" s="1107"/>
      <c r="K2" s="1105"/>
      <c r="L2" s="1114"/>
      <c r="M2" s="1115"/>
      <c r="N2" s="1141"/>
    </row>
    <row r="3" spans="1:14" ht="17.850000000000001" customHeight="1">
      <c r="A3" s="18"/>
      <c r="B3" s="1138"/>
      <c r="C3" s="1125" t="s">
        <v>2280</v>
      </c>
      <c r="D3" s="1125"/>
      <c r="E3" s="1125"/>
      <c r="F3" s="1125"/>
      <c r="G3" s="1125"/>
      <c r="H3" s="1125"/>
      <c r="I3" s="1125"/>
      <c r="J3" s="1126"/>
      <c r="K3" s="1127" t="s">
        <v>2281</v>
      </c>
      <c r="L3" s="1116">
        <v>2021</v>
      </c>
      <c r="M3" s="1117"/>
      <c r="N3" s="1141"/>
    </row>
    <row r="4" spans="1:14" ht="2.25" customHeight="1">
      <c r="A4" s="18"/>
      <c r="B4" s="1138"/>
      <c r="C4" s="1125"/>
      <c r="D4" s="1125"/>
      <c r="E4" s="1125"/>
      <c r="F4" s="1125"/>
      <c r="G4" s="1125"/>
      <c r="H4" s="1125"/>
      <c r="I4" s="1125"/>
      <c r="J4" s="1126"/>
      <c r="K4" s="1129"/>
      <c r="L4" s="1114"/>
      <c r="M4" s="1115"/>
      <c r="N4" s="1141"/>
    </row>
    <row r="5" spans="1:14" ht="14.25" customHeight="1">
      <c r="A5" s="18"/>
      <c r="B5" s="1138"/>
      <c r="C5" s="1125" t="s">
        <v>2282</v>
      </c>
      <c r="D5" s="1125"/>
      <c r="E5" s="1125"/>
      <c r="F5" s="1125"/>
      <c r="G5" s="1125"/>
      <c r="H5" s="1125"/>
      <c r="I5" s="1125"/>
      <c r="J5" s="1126"/>
      <c r="K5" s="1127" t="s">
        <v>2283</v>
      </c>
      <c r="L5" s="1108"/>
      <c r="M5" s="1108"/>
      <c r="N5" s="1141"/>
    </row>
    <row r="6" spans="1:14" ht="3.75" customHeight="1" thickBot="1">
      <c r="A6" s="18"/>
      <c r="B6" s="1139"/>
      <c r="C6" s="1130"/>
      <c r="D6" s="1130"/>
      <c r="E6" s="1130"/>
      <c r="F6" s="1130"/>
      <c r="G6" s="1130"/>
      <c r="H6" s="1130"/>
      <c r="I6" s="1130"/>
      <c r="J6" s="1131"/>
      <c r="K6" s="1128"/>
      <c r="L6" s="1109"/>
      <c r="M6" s="1109"/>
      <c r="N6" s="1142"/>
    </row>
    <row r="7" spans="1:14" ht="3.75" customHeight="1" thickBot="1">
      <c r="A7" s="18"/>
      <c r="B7" s="250"/>
      <c r="C7" s="251"/>
      <c r="D7" s="251"/>
      <c r="E7" s="251"/>
      <c r="F7" s="251"/>
      <c r="G7" s="251"/>
      <c r="H7" s="251"/>
      <c r="I7" s="251"/>
      <c r="J7" s="251"/>
      <c r="K7" s="251"/>
      <c r="L7" s="252"/>
      <c r="M7" s="252"/>
      <c r="N7" s="253"/>
    </row>
    <row r="8" spans="1:14" ht="14.25" customHeight="1">
      <c r="A8" s="255"/>
      <c r="B8" s="44"/>
      <c r="C8" s="340"/>
      <c r="D8" s="340"/>
      <c r="E8" s="340"/>
      <c r="F8" s="1132"/>
      <c r="G8" s="1132"/>
      <c r="H8" s="1132"/>
      <c r="I8" s="1132"/>
      <c r="J8" s="340"/>
      <c r="K8" s="45" t="s">
        <v>2284</v>
      </c>
      <c r="L8" s="46"/>
      <c r="M8" s="46"/>
      <c r="N8" s="47"/>
    </row>
    <row r="9" spans="1:14" ht="12" customHeight="1">
      <c r="A9" s="255"/>
      <c r="B9" s="48"/>
      <c r="C9" s="338"/>
      <c r="D9" s="338"/>
      <c r="E9" s="338"/>
      <c r="F9" s="1133"/>
      <c r="G9" s="1133"/>
      <c r="H9" s="1133"/>
      <c r="I9" s="1133"/>
      <c r="J9" s="338"/>
      <c r="K9" s="49"/>
      <c r="L9" s="50" t="s">
        <v>2285</v>
      </c>
      <c r="M9" s="50" t="s">
        <v>2286</v>
      </c>
      <c r="N9" s="51" t="s">
        <v>2287</v>
      </c>
    </row>
    <row r="10" spans="1:14" ht="21.75" customHeight="1">
      <c r="A10" s="255"/>
      <c r="B10" s="1086" t="s">
        <v>2288</v>
      </c>
      <c r="C10" s="1087"/>
      <c r="D10" s="1087"/>
      <c r="E10" s="377" t="s">
        <v>2289</v>
      </c>
      <c r="F10" s="1091" t="s">
        <v>2290</v>
      </c>
      <c r="G10" s="1091"/>
      <c r="H10" s="1168" t="e">
        <f>+#REF!</f>
        <v>#REF!</v>
      </c>
      <c r="I10" s="1168"/>
      <c r="J10" s="338"/>
      <c r="K10" s="324"/>
      <c r="L10" s="50"/>
      <c r="M10" s="50"/>
      <c r="N10" s="51"/>
    </row>
    <row r="11" spans="1:14" ht="5.85" customHeight="1">
      <c r="A11" s="255"/>
      <c r="B11" s="336"/>
      <c r="C11" s="337"/>
      <c r="D11" s="337"/>
      <c r="E11" s="323"/>
      <c r="F11" s="338"/>
      <c r="G11" s="338"/>
      <c r="H11" s="325"/>
      <c r="I11" s="338"/>
      <c r="J11" s="338"/>
      <c r="K11" s="324"/>
      <c r="L11" s="50"/>
      <c r="M11" s="50"/>
      <c r="N11" s="51"/>
    </row>
    <row r="12" spans="1:14" ht="19.350000000000001" customHeight="1">
      <c r="A12" s="255"/>
      <c r="B12" s="1088" t="s">
        <v>2292</v>
      </c>
      <c r="C12" s="1089"/>
      <c r="D12" s="1089"/>
      <c r="E12" s="1089"/>
      <c r="F12" s="338"/>
      <c r="G12" s="338"/>
      <c r="H12" s="338"/>
      <c r="I12" s="338"/>
      <c r="J12" s="338"/>
      <c r="K12" s="49"/>
      <c r="L12" s="50"/>
      <c r="M12" s="50"/>
      <c r="N12" s="51"/>
    </row>
    <row r="13" spans="1:14" ht="23.1" customHeight="1">
      <c r="A13" s="255"/>
      <c r="B13" s="1086" t="s">
        <v>2293</v>
      </c>
      <c r="C13" s="1087"/>
      <c r="D13" s="1087"/>
      <c r="E13" s="52" t="s">
        <v>2294</v>
      </c>
      <c r="F13" s="52"/>
      <c r="G13" s="53"/>
      <c r="H13" s="1090" t="s">
        <v>2295</v>
      </c>
      <c r="I13" s="1090"/>
      <c r="J13" s="55" t="s">
        <v>2294</v>
      </c>
      <c r="K13" s="1090" t="s">
        <v>2296</v>
      </c>
      <c r="L13" s="1090"/>
      <c r="M13" s="55" t="s">
        <v>2294</v>
      </c>
      <c r="N13" s="56"/>
    </row>
    <row r="14" spans="1:14" ht="18" customHeight="1">
      <c r="A14" s="255"/>
      <c r="B14" s="57" t="s">
        <v>2297</v>
      </c>
      <c r="C14" s="58"/>
      <c r="D14" s="1122"/>
      <c r="E14" s="1122"/>
      <c r="F14" s="341"/>
      <c r="G14" s="341"/>
      <c r="H14" s="58"/>
      <c r="I14" s="54"/>
      <c r="J14" s="59" t="s">
        <v>2298</v>
      </c>
      <c r="K14" s="60"/>
      <c r="L14" s="341"/>
      <c r="M14" s="341"/>
      <c r="N14" s="61"/>
    </row>
    <row r="15" spans="1:14" ht="14.25" customHeight="1" thickBot="1">
      <c r="A15" s="255"/>
      <c r="B15" s="62"/>
      <c r="C15" s="63"/>
      <c r="D15" s="339"/>
      <c r="E15" s="339"/>
      <c r="F15" s="339"/>
      <c r="G15" s="339"/>
      <c r="H15" s="63"/>
      <c r="I15" s="339"/>
      <c r="J15" s="63"/>
      <c r="K15" s="339"/>
      <c r="L15" s="1123"/>
      <c r="M15" s="1123"/>
      <c r="N15" s="1124"/>
    </row>
    <row r="16" spans="1:14" ht="8.85" customHeight="1">
      <c r="A16" s="255"/>
      <c r="B16" s="74"/>
      <c r="C16" s="75"/>
      <c r="D16" s="75"/>
      <c r="E16" s="75"/>
      <c r="F16" s="75"/>
      <c r="G16" s="75"/>
      <c r="H16" s="75"/>
      <c r="I16" s="75"/>
      <c r="J16" s="75"/>
      <c r="K16" s="75"/>
      <c r="L16" s="75"/>
      <c r="M16" s="75"/>
      <c r="N16" s="76"/>
    </row>
    <row r="17" spans="1:14" s="22" customFormat="1" ht="18" customHeight="1">
      <c r="A17" s="258"/>
      <c r="B17" s="217" t="s">
        <v>2299</v>
      </c>
      <c r="C17" s="25"/>
      <c r="D17" s="241" t="s">
        <v>2300</v>
      </c>
      <c r="E17" s="27"/>
      <c r="F17" s="28"/>
      <c r="G17" s="28"/>
      <c r="H17" s="28"/>
      <c r="I17" s="28"/>
      <c r="J17" s="28"/>
      <c r="K17" s="28"/>
      <c r="L17" s="28"/>
      <c r="M17" s="28"/>
      <c r="N17" s="77"/>
    </row>
    <row r="18" spans="1:14" s="22" customFormat="1" ht="24" customHeight="1">
      <c r="A18" s="258"/>
      <c r="B18" s="316" t="s">
        <v>2301</v>
      </c>
      <c r="C18" s="78"/>
      <c r="D18" s="24"/>
      <c r="E18" s="24"/>
      <c r="F18" s="24"/>
      <c r="G18" s="24"/>
      <c r="H18" s="24"/>
      <c r="I18" s="24"/>
      <c r="J18" s="24"/>
      <c r="K18" s="24"/>
      <c r="L18" s="24"/>
      <c r="M18" s="24"/>
      <c r="N18" s="77"/>
    </row>
    <row r="19" spans="1:14" s="22" customFormat="1" ht="20.25" customHeight="1">
      <c r="A19" s="258"/>
      <c r="B19" s="317"/>
      <c r="C19" s="78"/>
      <c r="D19" s="40"/>
      <c r="E19" s="24"/>
      <c r="F19" s="24"/>
      <c r="G19" s="24"/>
      <c r="H19" s="24"/>
      <c r="I19" s="24"/>
      <c r="J19" s="24"/>
      <c r="K19" s="24"/>
      <c r="L19" s="24"/>
      <c r="M19" s="24"/>
      <c r="N19" s="77"/>
    </row>
    <row r="20" spans="1:14" s="22" customFormat="1" ht="11.25" customHeight="1">
      <c r="A20" s="258"/>
      <c r="B20" s="317"/>
      <c r="C20" s="78"/>
      <c r="D20" s="42"/>
      <c r="E20" s="42"/>
      <c r="F20" s="42"/>
      <c r="G20" s="42"/>
      <c r="H20" s="42"/>
      <c r="I20" s="42"/>
      <c r="J20" s="42"/>
      <c r="K20" s="42"/>
      <c r="L20" s="42"/>
      <c r="M20" s="42"/>
      <c r="N20" s="41"/>
    </row>
    <row r="21" spans="1:14" s="22" customFormat="1">
      <c r="A21" s="258"/>
      <c r="B21" s="317" t="s">
        <v>2302</v>
      </c>
      <c r="C21" s="79"/>
      <c r="D21" s="24"/>
      <c r="E21" s="24"/>
      <c r="F21" s="24"/>
      <c r="G21" s="24"/>
      <c r="H21" s="24"/>
      <c r="I21" s="27"/>
      <c r="J21" s="26" t="s">
        <v>2303</v>
      </c>
      <c r="K21" s="24"/>
      <c r="L21" s="24"/>
      <c r="M21" s="24"/>
      <c r="N21" s="41"/>
    </row>
    <row r="22" spans="1:14" s="22" customFormat="1">
      <c r="A22" s="258"/>
      <c r="B22" s="317"/>
      <c r="C22" s="78"/>
      <c r="D22" s="42"/>
      <c r="E22" s="42"/>
      <c r="F22" s="42"/>
      <c r="G22" s="42"/>
      <c r="H22" s="42"/>
      <c r="I22" s="42"/>
      <c r="J22" s="42"/>
      <c r="K22" s="42"/>
      <c r="L22" s="42"/>
      <c r="M22" s="42"/>
      <c r="N22" s="41"/>
    </row>
    <row r="23" spans="1:14" s="22" customFormat="1">
      <c r="A23" s="258"/>
      <c r="B23" s="317" t="s">
        <v>2304</v>
      </c>
      <c r="C23" s="79"/>
      <c r="D23" s="24"/>
      <c r="E23" s="24"/>
      <c r="F23" s="24"/>
      <c r="G23" s="24"/>
      <c r="H23" s="24"/>
      <c r="I23" s="24"/>
      <c r="J23" s="24"/>
      <c r="K23" s="24"/>
      <c r="L23" s="24"/>
      <c r="M23" s="24"/>
      <c r="N23" s="80"/>
    </row>
    <row r="24" spans="1:14" s="22" customFormat="1">
      <c r="A24" s="258"/>
      <c r="B24" s="317"/>
      <c r="C24" s="78"/>
      <c r="D24" s="42"/>
      <c r="E24" s="42"/>
      <c r="F24" s="42"/>
      <c r="G24" s="42"/>
      <c r="H24" s="42"/>
      <c r="I24" s="42"/>
      <c r="J24" s="42"/>
      <c r="K24" s="42"/>
      <c r="L24" s="42"/>
      <c r="M24" s="42"/>
      <c r="N24" s="41"/>
    </row>
    <row r="25" spans="1:14" s="22" customFormat="1">
      <c r="A25" s="258"/>
      <c r="B25" s="317" t="s">
        <v>2305</v>
      </c>
      <c r="C25" s="79"/>
      <c r="D25" s="24"/>
      <c r="E25" s="24"/>
      <c r="F25" s="24"/>
      <c r="G25" s="24"/>
      <c r="H25" s="24"/>
      <c r="I25" s="24"/>
      <c r="J25" s="24"/>
      <c r="K25" s="319" t="s">
        <v>2299</v>
      </c>
      <c r="L25" s="81"/>
      <c r="M25" s="82" t="s">
        <v>2300</v>
      </c>
      <c r="N25" s="243" t="s">
        <v>2306</v>
      </c>
    </row>
    <row r="26" spans="1:14" s="22" customFormat="1" ht="12" customHeight="1">
      <c r="A26" s="258"/>
      <c r="B26" s="317"/>
      <c r="C26" s="78"/>
      <c r="D26" s="42"/>
      <c r="E26" s="42"/>
      <c r="F26" s="42"/>
      <c r="G26" s="42"/>
      <c r="H26" s="42"/>
      <c r="I26" s="42"/>
      <c r="J26" s="42"/>
      <c r="K26" s="42"/>
      <c r="L26" s="42"/>
      <c r="M26" s="42"/>
      <c r="N26" s="41"/>
    </row>
    <row r="27" spans="1:14" s="22" customFormat="1">
      <c r="A27" s="258"/>
      <c r="B27" s="317" t="s">
        <v>2307</v>
      </c>
      <c r="C27" s="78"/>
      <c r="D27" s="42"/>
      <c r="E27" s="42"/>
      <c r="F27" s="42"/>
      <c r="G27" s="42"/>
      <c r="H27" s="27"/>
      <c r="I27" s="329" t="s">
        <v>2308</v>
      </c>
      <c r="J27" s="329" t="s">
        <v>2308</v>
      </c>
      <c r="K27" s="28"/>
      <c r="L27" s="42"/>
      <c r="M27" s="42"/>
      <c r="N27" s="41"/>
    </row>
    <row r="28" spans="1:14" s="22" customFormat="1">
      <c r="A28" s="258"/>
      <c r="B28" s="317"/>
      <c r="C28" s="78"/>
      <c r="D28" s="42"/>
      <c r="E28" s="42"/>
      <c r="F28" s="28" t="s">
        <v>2309</v>
      </c>
      <c r="G28" s="245"/>
      <c r="H28" s="83" t="s">
        <v>2285</v>
      </c>
      <c r="I28" s="83" t="s">
        <v>2286</v>
      </c>
      <c r="J28" s="327" t="s">
        <v>2287</v>
      </c>
      <c r="K28" s="28"/>
      <c r="L28" s="42"/>
      <c r="M28" s="42"/>
      <c r="N28" s="41"/>
    </row>
    <row r="29" spans="1:14" ht="4.5" customHeight="1" thickBot="1">
      <c r="A29" s="255"/>
      <c r="B29" s="197"/>
      <c r="C29" s="8"/>
      <c r="D29" s="8"/>
      <c r="E29" s="8"/>
      <c r="F29" s="8"/>
      <c r="G29" s="8"/>
      <c r="H29" s="8"/>
      <c r="I29" s="8"/>
      <c r="J29" s="8"/>
      <c r="K29" s="8"/>
      <c r="L29" s="8"/>
      <c r="M29" s="8"/>
      <c r="N29" s="198"/>
    </row>
    <row r="30" spans="1:14" s="22" customFormat="1" ht="25.5" customHeight="1" thickBot="1">
      <c r="A30" s="20"/>
      <c r="B30" s="1134" t="s">
        <v>2310</v>
      </c>
      <c r="C30" s="1135"/>
      <c r="D30" s="1135"/>
      <c r="E30" s="1135"/>
      <c r="F30" s="1135"/>
      <c r="G30" s="1135"/>
      <c r="H30" s="1135"/>
      <c r="I30" s="1135"/>
      <c r="J30" s="1135"/>
      <c r="K30" s="1135"/>
      <c r="L30" s="1135"/>
      <c r="M30" s="1135"/>
      <c r="N30" s="1136"/>
    </row>
    <row r="31" spans="1:14" ht="5.25" customHeight="1" thickBot="1">
      <c r="A31" s="18"/>
      <c r="B31" s="87"/>
      <c r="C31" s="89"/>
      <c r="D31" s="89"/>
      <c r="E31" s="89"/>
      <c r="F31" s="89"/>
      <c r="G31" s="89"/>
      <c r="H31" s="89"/>
      <c r="I31" s="89"/>
      <c r="J31" s="89"/>
      <c r="K31" s="89"/>
      <c r="L31" s="89"/>
      <c r="M31" s="89"/>
      <c r="N31" s="88"/>
    </row>
    <row r="32" spans="1:14" ht="25.5" customHeight="1">
      <c r="A32" s="18"/>
      <c r="B32" s="365" t="s">
        <v>326</v>
      </c>
      <c r="C32" s="1093" t="s">
        <v>2311</v>
      </c>
      <c r="D32" s="1093"/>
      <c r="E32" s="1093"/>
      <c r="F32" s="1093"/>
      <c r="G32" s="1093"/>
      <c r="H32" s="1093"/>
      <c r="I32" s="1093"/>
      <c r="J32" s="1120" t="s">
        <v>2312</v>
      </c>
      <c r="K32" s="1120"/>
      <c r="L32" s="1110" t="s">
        <v>327</v>
      </c>
      <c r="M32" s="1110"/>
      <c r="N32" s="367" t="s">
        <v>2313</v>
      </c>
    </row>
    <row r="33" spans="1:14" ht="33" customHeight="1">
      <c r="A33" s="255"/>
      <c r="B33" s="426" t="s">
        <v>618</v>
      </c>
      <c r="C33" s="1118" t="s">
        <v>2358</v>
      </c>
      <c r="D33" s="1119"/>
      <c r="E33" s="1119"/>
      <c r="F33" s="1119"/>
      <c r="G33" s="1119"/>
      <c r="H33" s="1119"/>
      <c r="I33" s="1119"/>
      <c r="J33" s="1197"/>
      <c r="K33" s="1197"/>
      <c r="L33" s="1111" t="s">
        <v>822</v>
      </c>
      <c r="M33" s="1111"/>
      <c r="N33" s="91"/>
    </row>
    <row r="34" spans="1:14" ht="4.5" customHeight="1">
      <c r="A34" s="18"/>
      <c r="B34" s="267"/>
      <c r="C34" s="268"/>
      <c r="D34" s="268"/>
      <c r="E34" s="268"/>
      <c r="F34" s="268"/>
      <c r="G34" s="268"/>
      <c r="H34" s="268"/>
      <c r="I34" s="268"/>
      <c r="J34" s="268"/>
      <c r="K34" s="268"/>
      <c r="L34" s="268"/>
      <c r="M34" s="268"/>
      <c r="N34" s="269"/>
    </row>
    <row r="35" spans="1:14" ht="20.100000000000001" customHeight="1">
      <c r="A35" s="18"/>
      <c r="B35" s="1094" t="s">
        <v>2314</v>
      </c>
      <c r="C35" s="1095"/>
      <c r="D35" s="1095"/>
      <c r="E35" s="1095"/>
      <c r="F35" s="1095"/>
      <c r="G35" s="1095"/>
      <c r="H35" s="1095"/>
      <c r="I35" s="1095"/>
      <c r="J35" s="1095"/>
      <c r="K35" s="1095"/>
      <c r="L35" s="1095"/>
      <c r="M35" s="1095"/>
      <c r="N35" s="1096"/>
    </row>
    <row r="36" spans="1:14" ht="5.25" customHeight="1" thickBot="1">
      <c r="A36" s="18"/>
      <c r="B36" s="95"/>
      <c r="C36" s="96"/>
      <c r="D36" s="96"/>
      <c r="E36" s="96"/>
      <c r="F36" s="96"/>
      <c r="G36" s="96"/>
      <c r="H36" s="96"/>
      <c r="I36" s="96"/>
      <c r="J36" s="96"/>
      <c r="K36" s="96"/>
      <c r="L36" s="96"/>
      <c r="M36" s="96"/>
      <c r="N36" s="97"/>
    </row>
    <row r="37" spans="1:14" ht="21" customHeight="1">
      <c r="A37" s="18"/>
      <c r="B37" s="368" t="s">
        <v>2277</v>
      </c>
      <c r="C37" s="1093" t="s">
        <v>2311</v>
      </c>
      <c r="D37" s="1093"/>
      <c r="E37" s="1093"/>
      <c r="F37" s="1093"/>
      <c r="G37" s="1093"/>
      <c r="H37" s="1093"/>
      <c r="I37" s="1093"/>
      <c r="J37" s="366" t="s">
        <v>2315</v>
      </c>
      <c r="K37" s="366" t="s">
        <v>2316</v>
      </c>
      <c r="L37" s="1093" t="s">
        <v>2317</v>
      </c>
      <c r="M37" s="1093"/>
      <c r="N37" s="369" t="s">
        <v>2318</v>
      </c>
    </row>
    <row r="38" spans="1:14" ht="21" customHeight="1">
      <c r="A38" s="306"/>
      <c r="B38" s="98"/>
      <c r="C38" s="1057"/>
      <c r="D38" s="1057"/>
      <c r="E38" s="1057"/>
      <c r="F38" s="1057"/>
      <c r="G38" s="1057"/>
      <c r="H38" s="1057"/>
      <c r="I38" s="1057"/>
      <c r="J38" s="238"/>
      <c r="K38" s="446"/>
      <c r="L38" s="1060"/>
      <c r="M38" s="1060"/>
      <c r="N38" s="450"/>
    </row>
    <row r="39" spans="1:14" ht="21" customHeight="1">
      <c r="A39" s="306"/>
      <c r="B39" s="102"/>
      <c r="C39" s="923"/>
      <c r="D39" s="923"/>
      <c r="E39" s="923"/>
      <c r="F39" s="923"/>
      <c r="G39" s="923"/>
      <c r="H39" s="923"/>
      <c r="I39" s="923"/>
      <c r="J39" s="239"/>
      <c r="K39" s="448"/>
      <c r="L39" s="929"/>
      <c r="M39" s="929"/>
      <c r="N39" s="450"/>
    </row>
    <row r="40" spans="1:14" ht="21" customHeight="1">
      <c r="A40" s="306"/>
      <c r="B40" s="102"/>
      <c r="C40" s="923"/>
      <c r="D40" s="923"/>
      <c r="E40" s="923"/>
      <c r="F40" s="923"/>
      <c r="G40" s="923"/>
      <c r="H40" s="923"/>
      <c r="I40" s="923"/>
      <c r="J40" s="239"/>
      <c r="K40" s="448"/>
      <c r="L40" s="1060"/>
      <c r="M40" s="1060"/>
      <c r="N40" s="450"/>
    </row>
    <row r="41" spans="1:14" ht="21" customHeight="1">
      <c r="A41" s="306"/>
      <c r="B41" s="100"/>
      <c r="C41" s="923"/>
      <c r="D41" s="923"/>
      <c r="E41" s="923"/>
      <c r="F41" s="923"/>
      <c r="G41" s="923"/>
      <c r="H41" s="923"/>
      <c r="I41" s="923"/>
      <c r="J41" s="239"/>
      <c r="K41" s="448"/>
      <c r="L41" s="929"/>
      <c r="M41" s="929"/>
      <c r="N41" s="450"/>
    </row>
    <row r="42" spans="1:14" ht="21" customHeight="1">
      <c r="A42" s="306"/>
      <c r="B42" s="102"/>
      <c r="C42" s="923"/>
      <c r="D42" s="923"/>
      <c r="E42" s="923"/>
      <c r="F42" s="923"/>
      <c r="G42" s="923"/>
      <c r="H42" s="923"/>
      <c r="I42" s="923"/>
      <c r="J42" s="239"/>
      <c r="K42" s="448"/>
      <c r="L42" s="929"/>
      <c r="M42" s="929"/>
      <c r="N42" s="450"/>
    </row>
    <row r="43" spans="1:14" ht="21" customHeight="1">
      <c r="A43" s="306"/>
      <c r="B43" s="102"/>
      <c r="C43" s="923"/>
      <c r="D43" s="923"/>
      <c r="E43" s="923"/>
      <c r="F43" s="923"/>
      <c r="G43" s="923"/>
      <c r="H43" s="923"/>
      <c r="I43" s="923"/>
      <c r="J43" s="239"/>
      <c r="K43" s="448"/>
      <c r="L43" s="929"/>
      <c r="M43" s="929"/>
      <c r="N43" s="450"/>
    </row>
    <row r="44" spans="1:14" ht="21" customHeight="1">
      <c r="A44" s="306"/>
      <c r="B44" s="102"/>
      <c r="C44" s="923"/>
      <c r="D44" s="923"/>
      <c r="E44" s="923"/>
      <c r="F44" s="923"/>
      <c r="G44" s="923"/>
      <c r="H44" s="923"/>
      <c r="I44" s="923"/>
      <c r="J44" s="239"/>
      <c r="K44" s="448"/>
      <c r="L44" s="929"/>
      <c r="M44" s="929"/>
      <c r="N44" s="450"/>
    </row>
    <row r="45" spans="1:14" ht="21" customHeight="1">
      <c r="A45" s="306"/>
      <c r="B45" s="102"/>
      <c r="C45" s="923"/>
      <c r="D45" s="923"/>
      <c r="E45" s="923"/>
      <c r="F45" s="923"/>
      <c r="G45" s="923"/>
      <c r="H45" s="923"/>
      <c r="I45" s="923"/>
      <c r="J45" s="239"/>
      <c r="K45" s="448"/>
      <c r="L45" s="929"/>
      <c r="M45" s="929"/>
      <c r="N45" s="450">
        <f t="shared" ref="N45:N51" si="0">K45*L45</f>
        <v>0</v>
      </c>
    </row>
    <row r="46" spans="1:14" ht="21" customHeight="1">
      <c r="A46" s="306"/>
      <c r="B46" s="102"/>
      <c r="C46" s="923"/>
      <c r="D46" s="923"/>
      <c r="E46" s="923"/>
      <c r="F46" s="923"/>
      <c r="G46" s="923"/>
      <c r="H46" s="923"/>
      <c r="I46" s="923"/>
      <c r="J46" s="239"/>
      <c r="K46" s="448"/>
      <c r="L46" s="929"/>
      <c r="M46" s="929"/>
      <c r="N46" s="450">
        <f t="shared" si="0"/>
        <v>0</v>
      </c>
    </row>
    <row r="47" spans="1:14" ht="21" customHeight="1">
      <c r="A47" s="306"/>
      <c r="B47" s="102"/>
      <c r="C47" s="923"/>
      <c r="D47" s="923"/>
      <c r="E47" s="923"/>
      <c r="F47" s="923"/>
      <c r="G47" s="923"/>
      <c r="H47" s="923"/>
      <c r="I47" s="923"/>
      <c r="J47" s="239"/>
      <c r="K47" s="448"/>
      <c r="L47" s="929"/>
      <c r="M47" s="929"/>
      <c r="N47" s="450">
        <f t="shared" si="0"/>
        <v>0</v>
      </c>
    </row>
    <row r="48" spans="1:14" ht="21" customHeight="1">
      <c r="A48" s="306"/>
      <c r="B48" s="100"/>
      <c r="C48" s="923"/>
      <c r="D48" s="923"/>
      <c r="E48" s="923"/>
      <c r="F48" s="923"/>
      <c r="G48" s="923"/>
      <c r="H48" s="923"/>
      <c r="I48" s="923"/>
      <c r="J48" s="239"/>
      <c r="K48" s="448"/>
      <c r="L48" s="929"/>
      <c r="M48" s="929"/>
      <c r="N48" s="450">
        <f t="shared" si="0"/>
        <v>0</v>
      </c>
    </row>
    <row r="49" spans="1:14" ht="21" customHeight="1">
      <c r="A49" s="255"/>
      <c r="B49" s="100"/>
      <c r="C49" s="923"/>
      <c r="D49" s="923"/>
      <c r="E49" s="923"/>
      <c r="F49" s="923"/>
      <c r="G49" s="923"/>
      <c r="H49" s="923"/>
      <c r="I49" s="923"/>
      <c r="J49" s="239"/>
      <c r="K49" s="448"/>
      <c r="L49" s="929"/>
      <c r="M49" s="929"/>
      <c r="N49" s="450">
        <f t="shared" si="0"/>
        <v>0</v>
      </c>
    </row>
    <row r="50" spans="1:14" ht="21" customHeight="1">
      <c r="A50" s="255"/>
      <c r="B50" s="100"/>
      <c r="C50" s="923"/>
      <c r="D50" s="923"/>
      <c r="E50" s="923"/>
      <c r="F50" s="923"/>
      <c r="G50" s="923"/>
      <c r="H50" s="923"/>
      <c r="I50" s="923"/>
      <c r="J50" s="239"/>
      <c r="K50" s="448"/>
      <c r="L50" s="929"/>
      <c r="M50" s="929"/>
      <c r="N50" s="450">
        <f t="shared" si="0"/>
        <v>0</v>
      </c>
    </row>
    <row r="51" spans="1:14" ht="21" customHeight="1">
      <c r="A51" s="255"/>
      <c r="B51" s="103"/>
      <c r="C51" s="923"/>
      <c r="D51" s="923"/>
      <c r="E51" s="923"/>
      <c r="F51" s="923"/>
      <c r="G51" s="923"/>
      <c r="H51" s="923"/>
      <c r="I51" s="923"/>
      <c r="J51" s="239"/>
      <c r="K51" s="448"/>
      <c r="L51" s="929"/>
      <c r="M51" s="929"/>
      <c r="N51" s="450">
        <f t="shared" si="0"/>
        <v>0</v>
      </c>
    </row>
    <row r="52" spans="1:14" ht="21" customHeight="1" thickBot="1">
      <c r="A52" s="255"/>
      <c r="B52" s="109"/>
      <c r="C52" s="930" t="s">
        <v>2319</v>
      </c>
      <c r="D52" s="930"/>
      <c r="E52" s="930"/>
      <c r="F52" s="930"/>
      <c r="G52" s="930"/>
      <c r="H52" s="930"/>
      <c r="I52" s="930"/>
      <c r="J52" s="110"/>
      <c r="K52" s="442"/>
      <c r="L52" s="931">
        <v>0.1</v>
      </c>
      <c r="M52" s="931"/>
      <c r="N52" s="451"/>
    </row>
    <row r="53" spans="1:14" ht="15" thickBot="1">
      <c r="A53" s="18"/>
      <c r="B53" s="1034" t="s">
        <v>2320</v>
      </c>
      <c r="C53" s="1035"/>
      <c r="D53" s="1035"/>
      <c r="E53" s="1035"/>
      <c r="F53" s="1035"/>
      <c r="G53" s="1035"/>
      <c r="H53" s="1035"/>
      <c r="I53" s="1035"/>
      <c r="J53" s="1035"/>
      <c r="K53" s="1035"/>
      <c r="L53" s="1035"/>
      <c r="M53" s="1036"/>
      <c r="N53" s="116">
        <f>SUM(N38:N52)</f>
        <v>0</v>
      </c>
    </row>
    <row r="54" spans="1:14" ht="3" customHeight="1">
      <c r="A54" s="18"/>
      <c r="B54" s="117"/>
      <c r="C54" s="89"/>
      <c r="D54" s="89"/>
      <c r="E54" s="89"/>
      <c r="F54" s="89"/>
      <c r="G54" s="89"/>
      <c r="H54" s="89"/>
      <c r="I54" s="89"/>
      <c r="J54" s="89"/>
      <c r="K54" s="89"/>
      <c r="L54" s="89"/>
      <c r="M54" s="89"/>
      <c r="N54" s="88"/>
    </row>
    <row r="55" spans="1:14" ht="20.100000000000001" customHeight="1">
      <c r="A55" s="18"/>
      <c r="B55" s="1143" t="s">
        <v>2321</v>
      </c>
      <c r="C55" s="1144"/>
      <c r="D55" s="1144"/>
      <c r="E55" s="1144"/>
      <c r="F55" s="1144"/>
      <c r="G55" s="1144"/>
      <c r="H55" s="1144"/>
      <c r="I55" s="1144"/>
      <c r="J55" s="1144"/>
      <c r="K55" s="1144"/>
      <c r="L55" s="1144"/>
      <c r="M55" s="1144"/>
      <c r="N55" s="1145"/>
    </row>
    <row r="56" spans="1:14" ht="6.75" customHeight="1" thickBot="1">
      <c r="A56" s="18"/>
      <c r="B56" s="121"/>
      <c r="C56" s="122"/>
      <c r="D56" s="122"/>
      <c r="E56" s="122"/>
      <c r="F56" s="122"/>
      <c r="G56" s="122"/>
      <c r="H56" s="122"/>
      <c r="I56" s="122"/>
      <c r="J56" s="122"/>
      <c r="K56" s="122"/>
      <c r="L56" s="122"/>
      <c r="M56" s="122"/>
      <c r="N56" s="123"/>
    </row>
    <row r="57" spans="1:14" ht="21" customHeight="1">
      <c r="A57" s="18"/>
      <c r="B57" s="368" t="s">
        <v>2277</v>
      </c>
      <c r="C57" s="1093" t="s">
        <v>2311</v>
      </c>
      <c r="D57" s="1093"/>
      <c r="E57" s="1093"/>
      <c r="F57" s="1093"/>
      <c r="G57" s="1093"/>
      <c r="H57" s="1093"/>
      <c r="I57" s="1093"/>
      <c r="J57" s="366" t="s">
        <v>327</v>
      </c>
      <c r="K57" s="366" t="s">
        <v>2313</v>
      </c>
      <c r="L57" s="1093" t="s">
        <v>2322</v>
      </c>
      <c r="M57" s="1093"/>
      <c r="N57" s="369" t="s">
        <v>2318</v>
      </c>
    </row>
    <row r="58" spans="1:14" ht="14.1" customHeight="1">
      <c r="A58" s="307"/>
      <c r="B58" s="98"/>
      <c r="C58" s="1057"/>
      <c r="D58" s="1057"/>
      <c r="E58" s="1057"/>
      <c r="F58" s="1057"/>
      <c r="G58" s="1057"/>
      <c r="H58" s="1057"/>
      <c r="I58" s="1057"/>
      <c r="J58" s="99"/>
      <c r="K58" s="128"/>
      <c r="L58" s="1048"/>
      <c r="M58" s="1049"/>
      <c r="N58" s="113"/>
    </row>
    <row r="59" spans="1:14">
      <c r="A59" s="307"/>
      <c r="B59" s="102"/>
      <c r="C59" s="923"/>
      <c r="D59" s="923"/>
      <c r="E59" s="923"/>
      <c r="F59" s="923"/>
      <c r="G59" s="923"/>
      <c r="H59" s="923"/>
      <c r="I59" s="923"/>
      <c r="J59" s="101"/>
      <c r="K59" s="129"/>
      <c r="L59" s="1046"/>
      <c r="M59" s="1047"/>
      <c r="N59" s="113"/>
    </row>
    <row r="60" spans="1:14" ht="30" customHeight="1">
      <c r="A60" s="307"/>
      <c r="B60" s="102"/>
      <c r="C60" s="886"/>
      <c r="D60" s="887"/>
      <c r="E60" s="887"/>
      <c r="F60" s="887"/>
      <c r="G60" s="887"/>
      <c r="H60" s="887"/>
      <c r="I60" s="888"/>
      <c r="J60" s="101"/>
      <c r="K60" s="129"/>
      <c r="L60" s="1046"/>
      <c r="M60" s="1047"/>
      <c r="N60" s="113"/>
    </row>
    <row r="61" spans="1:14" ht="30" customHeight="1">
      <c r="A61" s="307"/>
      <c r="B61" s="102"/>
      <c r="C61" s="886"/>
      <c r="D61" s="887"/>
      <c r="E61" s="887"/>
      <c r="F61" s="887"/>
      <c r="G61" s="887"/>
      <c r="H61" s="887"/>
      <c r="I61" s="888"/>
      <c r="J61" s="101"/>
      <c r="K61" s="129"/>
      <c r="L61" s="1046"/>
      <c r="M61" s="1047"/>
      <c r="N61" s="113"/>
    </row>
    <row r="62" spans="1:14">
      <c r="A62" s="307"/>
      <c r="B62" s="102"/>
      <c r="C62" s="923"/>
      <c r="D62" s="923"/>
      <c r="E62" s="923"/>
      <c r="F62" s="923"/>
      <c r="G62" s="923"/>
      <c r="H62" s="923"/>
      <c r="I62" s="923"/>
      <c r="J62" s="101"/>
      <c r="K62" s="129"/>
      <c r="L62" s="1046"/>
      <c r="M62" s="1047"/>
      <c r="N62" s="113"/>
    </row>
    <row r="63" spans="1:14">
      <c r="A63" s="307"/>
      <c r="B63" s="102"/>
      <c r="C63" s="923"/>
      <c r="D63" s="923"/>
      <c r="E63" s="923"/>
      <c r="F63" s="923"/>
      <c r="G63" s="923"/>
      <c r="H63" s="923"/>
      <c r="I63" s="923"/>
      <c r="J63" s="101"/>
      <c r="K63" s="129"/>
      <c r="L63" s="1046"/>
      <c r="M63" s="1047"/>
      <c r="N63" s="113"/>
    </row>
    <row r="64" spans="1:14">
      <c r="A64" s="307"/>
      <c r="B64" s="102"/>
      <c r="C64" s="923"/>
      <c r="D64" s="923"/>
      <c r="E64" s="923"/>
      <c r="F64" s="923"/>
      <c r="G64" s="923"/>
      <c r="H64" s="923"/>
      <c r="I64" s="923"/>
      <c r="J64" s="101"/>
      <c r="K64" s="348"/>
      <c r="L64" s="1046"/>
      <c r="M64" s="1047"/>
      <c r="N64" s="113"/>
    </row>
    <row r="65" spans="1:14">
      <c r="A65" s="307"/>
      <c r="B65" s="102"/>
      <c r="C65" s="923"/>
      <c r="D65" s="923"/>
      <c r="E65" s="923"/>
      <c r="F65" s="923"/>
      <c r="G65" s="923"/>
      <c r="H65" s="923"/>
      <c r="I65" s="923"/>
      <c r="J65" s="101"/>
      <c r="K65" s="348"/>
      <c r="L65" s="1046"/>
      <c r="M65" s="1047"/>
      <c r="N65" s="113">
        <f t="shared" ref="N65:N72" si="1">K65*L65</f>
        <v>0</v>
      </c>
    </row>
    <row r="66" spans="1:14">
      <c r="A66" s="307"/>
      <c r="B66" s="102"/>
      <c r="C66" s="1188"/>
      <c r="D66" s="1188"/>
      <c r="E66" s="1188"/>
      <c r="F66" s="1188"/>
      <c r="G66" s="1188"/>
      <c r="H66" s="1188"/>
      <c r="I66" s="1188"/>
      <c r="J66" s="101"/>
      <c r="K66" s="348"/>
      <c r="L66" s="1046"/>
      <c r="M66" s="1047"/>
      <c r="N66" s="113">
        <f t="shared" si="1"/>
        <v>0</v>
      </c>
    </row>
    <row r="67" spans="1:14">
      <c r="A67" s="307"/>
      <c r="B67" s="102"/>
      <c r="C67" s="923"/>
      <c r="D67" s="923"/>
      <c r="E67" s="923"/>
      <c r="F67" s="923"/>
      <c r="G67" s="923"/>
      <c r="H67" s="923"/>
      <c r="I67" s="923"/>
      <c r="J67" s="101"/>
      <c r="K67" s="348"/>
      <c r="L67" s="1046"/>
      <c r="M67" s="1047"/>
      <c r="N67" s="113">
        <f t="shared" si="1"/>
        <v>0</v>
      </c>
    </row>
    <row r="68" spans="1:14">
      <c r="A68" s="307"/>
      <c r="B68" s="102"/>
      <c r="C68" s="923"/>
      <c r="D68" s="923"/>
      <c r="E68" s="923"/>
      <c r="F68" s="923"/>
      <c r="G68" s="923"/>
      <c r="H68" s="923"/>
      <c r="I68" s="923"/>
      <c r="J68" s="108"/>
      <c r="K68" s="348"/>
      <c r="L68" s="1046"/>
      <c r="M68" s="1047"/>
      <c r="N68" s="113">
        <f t="shared" si="1"/>
        <v>0</v>
      </c>
    </row>
    <row r="69" spans="1:14">
      <c r="A69" s="307"/>
      <c r="B69" s="100"/>
      <c r="C69" s="928"/>
      <c r="D69" s="928"/>
      <c r="E69" s="928"/>
      <c r="F69" s="928"/>
      <c r="G69" s="928"/>
      <c r="H69" s="928"/>
      <c r="I69" s="928"/>
      <c r="J69" s="108"/>
      <c r="K69" s="348"/>
      <c r="L69" s="1046"/>
      <c r="M69" s="1047"/>
      <c r="N69" s="113">
        <f t="shared" si="1"/>
        <v>0</v>
      </c>
    </row>
    <row r="70" spans="1:14">
      <c r="A70" s="307"/>
      <c r="B70" s="100"/>
      <c r="C70" s="928"/>
      <c r="D70" s="928"/>
      <c r="E70" s="928"/>
      <c r="F70" s="928"/>
      <c r="G70" s="928"/>
      <c r="H70" s="928"/>
      <c r="I70" s="928"/>
      <c r="J70" s="108"/>
      <c r="K70" s="348"/>
      <c r="L70" s="1046"/>
      <c r="M70" s="1047"/>
      <c r="N70" s="113">
        <f t="shared" si="1"/>
        <v>0</v>
      </c>
    </row>
    <row r="71" spans="1:14">
      <c r="A71" s="307"/>
      <c r="B71" s="100"/>
      <c r="C71" s="928"/>
      <c r="D71" s="928"/>
      <c r="E71" s="928"/>
      <c r="F71" s="928"/>
      <c r="G71" s="928"/>
      <c r="H71" s="928"/>
      <c r="I71" s="928"/>
      <c r="J71" s="108"/>
      <c r="K71" s="348"/>
      <c r="L71" s="1046"/>
      <c r="M71" s="1047"/>
      <c r="N71" s="113">
        <f t="shared" si="1"/>
        <v>0</v>
      </c>
    </row>
    <row r="72" spans="1:14" ht="15.75" customHeight="1" thickBot="1">
      <c r="A72" s="255"/>
      <c r="B72" s="126"/>
      <c r="C72" s="1043"/>
      <c r="D72" s="1043"/>
      <c r="E72" s="1043"/>
      <c r="F72" s="1043"/>
      <c r="G72" s="1043"/>
      <c r="H72" s="1043"/>
      <c r="I72" s="1043"/>
      <c r="J72" s="110"/>
      <c r="K72" s="127"/>
      <c r="L72" s="1100"/>
      <c r="M72" s="1101"/>
      <c r="N72" s="310">
        <f t="shared" si="1"/>
        <v>0</v>
      </c>
    </row>
    <row r="73" spans="1:14" ht="15" thickBot="1">
      <c r="A73" s="18"/>
      <c r="B73" s="1034" t="s">
        <v>2320</v>
      </c>
      <c r="C73" s="1035"/>
      <c r="D73" s="1035"/>
      <c r="E73" s="1035"/>
      <c r="F73" s="1035"/>
      <c r="G73" s="1035"/>
      <c r="H73" s="1035"/>
      <c r="I73" s="1035"/>
      <c r="J73" s="1035"/>
      <c r="K73" s="1035"/>
      <c r="L73" s="1035"/>
      <c r="M73" s="1036"/>
      <c r="N73" s="181">
        <f>SUM(N58:N72)</f>
        <v>0</v>
      </c>
    </row>
    <row r="74" spans="1:14" ht="4.5" customHeight="1">
      <c r="A74" s="18"/>
      <c r="B74" s="87"/>
      <c r="C74" s="89"/>
      <c r="D74" s="89"/>
      <c r="E74" s="89"/>
      <c r="F74" s="89"/>
      <c r="G74" s="89"/>
      <c r="H74" s="89"/>
      <c r="I74" s="89"/>
      <c r="J74" s="89"/>
      <c r="K74" s="89"/>
      <c r="L74" s="89"/>
      <c r="M74" s="89"/>
      <c r="N74" s="88"/>
    </row>
    <row r="75" spans="1:14" s="22" customFormat="1" ht="19.350000000000001" customHeight="1">
      <c r="A75" s="20"/>
      <c r="B75" s="1143" t="s">
        <v>2323</v>
      </c>
      <c r="C75" s="1144"/>
      <c r="D75" s="1144"/>
      <c r="E75" s="1144"/>
      <c r="F75" s="1144"/>
      <c r="G75" s="1144"/>
      <c r="H75" s="1144"/>
      <c r="I75" s="1144"/>
      <c r="J75" s="1144"/>
      <c r="K75" s="1144"/>
      <c r="L75" s="1144"/>
      <c r="M75" s="1144"/>
      <c r="N75" s="1145"/>
    </row>
    <row r="76" spans="1:14" ht="6.75" customHeight="1" thickBot="1">
      <c r="A76" s="18"/>
      <c r="B76" s="357"/>
      <c r="C76" s="358"/>
      <c r="D76" s="358"/>
      <c r="E76" s="358"/>
      <c r="F76" s="358"/>
      <c r="G76" s="358"/>
      <c r="H76" s="358"/>
      <c r="I76" s="358"/>
      <c r="J76" s="358"/>
      <c r="K76" s="358"/>
      <c r="L76" s="358"/>
      <c r="M76" s="358"/>
      <c r="N76" s="359"/>
    </row>
    <row r="77" spans="1:14" ht="21" customHeight="1">
      <c r="A77" s="18"/>
      <c r="B77" s="351" t="s">
        <v>2277</v>
      </c>
      <c r="C77" s="1161" t="s">
        <v>2311</v>
      </c>
      <c r="D77" s="1161"/>
      <c r="E77" s="1161"/>
      <c r="F77" s="1161"/>
      <c r="G77" s="1161"/>
      <c r="H77" s="1161"/>
      <c r="I77" s="352" t="s">
        <v>327</v>
      </c>
      <c r="J77" s="352" t="s">
        <v>2324</v>
      </c>
      <c r="K77" s="352" t="s">
        <v>2325</v>
      </c>
      <c r="L77" s="352" t="s">
        <v>2326</v>
      </c>
      <c r="M77" s="352" t="s">
        <v>2327</v>
      </c>
      <c r="N77" s="353" t="s">
        <v>2318</v>
      </c>
    </row>
    <row r="78" spans="1:14">
      <c r="A78" s="255"/>
      <c r="B78" s="149"/>
      <c r="C78" s="1192"/>
      <c r="D78" s="1193"/>
      <c r="E78" s="1193"/>
      <c r="F78" s="1193"/>
      <c r="G78" s="1193"/>
      <c r="H78" s="1194"/>
      <c r="I78" s="141"/>
      <c r="J78" s="142"/>
      <c r="K78" s="142"/>
      <c r="L78" s="142"/>
      <c r="M78" s="143"/>
      <c r="N78" s="152">
        <f>L78*M78</f>
        <v>0</v>
      </c>
    </row>
    <row r="79" spans="1:14">
      <c r="A79" s="255"/>
      <c r="B79" s="138"/>
      <c r="C79" s="886"/>
      <c r="D79" s="887"/>
      <c r="E79" s="887"/>
      <c r="F79" s="887"/>
      <c r="G79" s="887"/>
      <c r="H79" s="888"/>
      <c r="I79" s="144"/>
      <c r="J79" s="145"/>
      <c r="K79" s="145"/>
      <c r="L79" s="145"/>
      <c r="M79" s="146"/>
      <c r="N79" s="152">
        <f>L79*M79</f>
        <v>0</v>
      </c>
    </row>
    <row r="80" spans="1:14">
      <c r="A80" s="255"/>
      <c r="B80" s="150"/>
      <c r="C80" s="1198"/>
      <c r="D80" s="1199"/>
      <c r="E80" s="1199"/>
      <c r="F80" s="1199"/>
      <c r="G80" s="1199"/>
      <c r="H80" s="1200"/>
      <c r="I80" s="144"/>
      <c r="J80" s="145"/>
      <c r="K80" s="145"/>
      <c r="L80" s="145"/>
      <c r="M80" s="146"/>
      <c r="N80" s="152">
        <f>L80*M80</f>
        <v>0</v>
      </c>
    </row>
    <row r="81" spans="1:14">
      <c r="A81" s="255"/>
      <c r="B81" s="134"/>
      <c r="C81" s="905"/>
      <c r="D81" s="906"/>
      <c r="E81" s="906"/>
      <c r="F81" s="906"/>
      <c r="G81" s="906"/>
      <c r="H81" s="907"/>
      <c r="I81" s="144"/>
      <c r="J81" s="145"/>
      <c r="K81" s="145"/>
      <c r="L81" s="145"/>
      <c r="M81" s="146"/>
      <c r="N81" s="152">
        <f>L81*M81</f>
        <v>0</v>
      </c>
    </row>
    <row r="82" spans="1:14" ht="15.75" customHeight="1" thickBot="1">
      <c r="A82" s="255"/>
      <c r="B82" s="109"/>
      <c r="C82" s="1031"/>
      <c r="D82" s="1032"/>
      <c r="E82" s="1032"/>
      <c r="F82" s="1032"/>
      <c r="G82" s="1032"/>
      <c r="H82" s="1033"/>
      <c r="I82" s="147"/>
      <c r="J82" s="332"/>
      <c r="K82" s="332"/>
      <c r="L82" s="332"/>
      <c r="M82" s="148"/>
      <c r="N82" s="312">
        <f>L82*M82</f>
        <v>0</v>
      </c>
    </row>
    <row r="83" spans="1:14" ht="15" thickBot="1">
      <c r="A83" s="18"/>
      <c r="B83" s="1034" t="s">
        <v>2320</v>
      </c>
      <c r="C83" s="1035"/>
      <c r="D83" s="1035"/>
      <c r="E83" s="1035"/>
      <c r="F83" s="1035"/>
      <c r="G83" s="1035"/>
      <c r="H83" s="1035"/>
      <c r="I83" s="1035"/>
      <c r="J83" s="1035"/>
      <c r="K83" s="1035"/>
      <c r="L83" s="1035"/>
      <c r="M83" s="1036"/>
      <c r="N83" s="181">
        <f>SUM(N78:N82)</f>
        <v>0</v>
      </c>
    </row>
    <row r="84" spans="1:14" ht="3.75" customHeight="1">
      <c r="A84" s="18"/>
      <c r="B84" s="87"/>
      <c r="C84" s="89"/>
      <c r="D84" s="89"/>
      <c r="E84" s="89"/>
      <c r="F84" s="89"/>
      <c r="G84" s="89"/>
      <c r="H84" s="89"/>
      <c r="I84" s="89"/>
      <c r="J84" s="89"/>
      <c r="K84" s="89"/>
      <c r="L84" s="89"/>
      <c r="M84" s="89"/>
      <c r="N84" s="88"/>
    </row>
    <row r="85" spans="1:14" ht="20.100000000000001" customHeight="1">
      <c r="A85" s="18"/>
      <c r="B85" s="1094" t="s">
        <v>2328</v>
      </c>
      <c r="C85" s="1095"/>
      <c r="D85" s="1095"/>
      <c r="E85" s="1095"/>
      <c r="F85" s="1095"/>
      <c r="G85" s="1095"/>
      <c r="H85" s="1095"/>
      <c r="I85" s="1095"/>
      <c r="J85" s="1095"/>
      <c r="K85" s="1095"/>
      <c r="L85" s="1095"/>
      <c r="M85" s="1095"/>
      <c r="N85" s="1096"/>
    </row>
    <row r="86" spans="1:14" ht="5.25" customHeight="1" thickBot="1">
      <c r="A86" s="18"/>
      <c r="B86" s="157"/>
      <c r="C86" s="158"/>
      <c r="D86" s="158"/>
      <c r="E86" s="158"/>
      <c r="F86" s="158"/>
      <c r="G86" s="158"/>
      <c r="H86" s="158"/>
      <c r="I86" s="158"/>
      <c r="J86" s="158"/>
      <c r="K86" s="158"/>
      <c r="L86" s="158"/>
      <c r="M86" s="158"/>
      <c r="N86" s="159"/>
    </row>
    <row r="87" spans="1:14" ht="21" customHeight="1">
      <c r="A87" s="18"/>
      <c r="B87" s="368" t="s">
        <v>2277</v>
      </c>
      <c r="C87" s="1093" t="s">
        <v>2311</v>
      </c>
      <c r="D87" s="1093"/>
      <c r="E87" s="1093"/>
      <c r="F87" s="1093"/>
      <c r="G87" s="1093"/>
      <c r="H87" s="1093"/>
      <c r="I87" s="366" t="s">
        <v>2329</v>
      </c>
      <c r="J87" s="366" t="s">
        <v>2330</v>
      </c>
      <c r="K87" s="366" t="s">
        <v>2331</v>
      </c>
      <c r="L87" s="1093" t="s">
        <v>2317</v>
      </c>
      <c r="M87" s="1093"/>
      <c r="N87" s="369" t="s">
        <v>2318</v>
      </c>
    </row>
    <row r="88" spans="1:14">
      <c r="A88" s="255"/>
      <c r="B88" s="149"/>
      <c r="C88" s="1027"/>
      <c r="D88" s="1028"/>
      <c r="E88" s="1028"/>
      <c r="F88" s="1028"/>
      <c r="G88" s="1028"/>
      <c r="H88" s="1028"/>
      <c r="I88" s="143"/>
      <c r="J88" s="162"/>
      <c r="K88" s="174"/>
      <c r="L88" s="1195"/>
      <c r="M88" s="1196"/>
      <c r="N88" s="111"/>
    </row>
    <row r="89" spans="1:14">
      <c r="A89" s="308"/>
      <c r="B89" s="138"/>
      <c r="C89" s="1022"/>
      <c r="D89" s="1023"/>
      <c r="E89" s="1023"/>
      <c r="F89" s="1023"/>
      <c r="G89" s="1023"/>
      <c r="H89" s="1024"/>
      <c r="I89" s="146"/>
      <c r="J89" s="162"/>
      <c r="K89" s="168"/>
      <c r="L89" s="1025"/>
      <c r="M89" s="1026"/>
      <c r="N89" s="111"/>
    </row>
    <row r="90" spans="1:14">
      <c r="A90" s="308"/>
      <c r="B90" s="138"/>
      <c r="C90" s="343"/>
      <c r="D90" s="344"/>
      <c r="E90" s="344"/>
      <c r="F90" s="344"/>
      <c r="G90" s="344"/>
      <c r="H90" s="345"/>
      <c r="I90" s="146"/>
      <c r="J90" s="162"/>
      <c r="K90" s="168"/>
      <c r="L90" s="346"/>
      <c r="M90" s="347"/>
      <c r="N90" s="176"/>
    </row>
    <row r="91" spans="1:14">
      <c r="A91" s="308"/>
      <c r="B91" s="138"/>
      <c r="C91" s="343"/>
      <c r="D91" s="344"/>
      <c r="E91" s="344"/>
      <c r="F91" s="344"/>
      <c r="G91" s="344"/>
      <c r="H91" s="345"/>
      <c r="I91" s="146"/>
      <c r="J91" s="162"/>
      <c r="K91" s="168"/>
      <c r="L91" s="346"/>
      <c r="M91" s="347"/>
      <c r="N91" s="176"/>
    </row>
    <row r="92" spans="1:14">
      <c r="A92" s="308"/>
      <c r="B92" s="138"/>
      <c r="C92" s="343"/>
      <c r="D92" s="344"/>
      <c r="E92" s="344"/>
      <c r="F92" s="344"/>
      <c r="G92" s="344"/>
      <c r="H92" s="345"/>
      <c r="I92" s="146"/>
      <c r="J92" s="162"/>
      <c r="K92" s="168"/>
      <c r="L92" s="346"/>
      <c r="M92" s="347"/>
      <c r="N92" s="176"/>
    </row>
    <row r="93" spans="1:14">
      <c r="A93" s="308"/>
      <c r="B93" s="138"/>
      <c r="C93" s="343"/>
      <c r="D93" s="344"/>
      <c r="E93" s="344"/>
      <c r="F93" s="344"/>
      <c r="G93" s="344"/>
      <c r="H93" s="345"/>
      <c r="I93" s="146"/>
      <c r="J93" s="162"/>
      <c r="K93" s="168"/>
      <c r="L93" s="346"/>
      <c r="M93" s="347"/>
      <c r="N93" s="176"/>
    </row>
    <row r="94" spans="1:14">
      <c r="A94" s="308"/>
      <c r="B94" s="138"/>
      <c r="C94" s="343"/>
      <c r="D94" s="344"/>
      <c r="E94" s="344"/>
      <c r="F94" s="344"/>
      <c r="G94" s="344"/>
      <c r="H94" s="345"/>
      <c r="I94" s="146"/>
      <c r="J94" s="162"/>
      <c r="K94" s="168"/>
      <c r="L94" s="346"/>
      <c r="M94" s="347"/>
      <c r="N94" s="176"/>
    </row>
    <row r="95" spans="1:14">
      <c r="A95" s="255"/>
      <c r="B95" s="138"/>
      <c r="C95" s="1022"/>
      <c r="D95" s="1023"/>
      <c r="E95" s="1023"/>
      <c r="F95" s="1023"/>
      <c r="G95" s="1023"/>
      <c r="H95" s="1024"/>
      <c r="I95" s="146"/>
      <c r="J95" s="162"/>
      <c r="K95" s="163"/>
      <c r="L95" s="1025"/>
      <c r="M95" s="1026"/>
      <c r="N95" s="176"/>
    </row>
    <row r="96" spans="1:14">
      <c r="A96" s="255"/>
      <c r="B96" s="138"/>
      <c r="C96" s="1022"/>
      <c r="D96" s="1023"/>
      <c r="E96" s="1023"/>
      <c r="F96" s="1023"/>
      <c r="G96" s="1023"/>
      <c r="H96" s="1024"/>
      <c r="I96" s="146"/>
      <c r="J96" s="162"/>
      <c r="K96" s="163"/>
      <c r="L96" s="1025"/>
      <c r="M96" s="1026"/>
      <c r="N96" s="176"/>
    </row>
    <row r="97" spans="1:14" ht="15.75" customHeight="1" thickBot="1">
      <c r="A97" s="255"/>
      <c r="B97" s="169"/>
      <c r="C97" s="1003"/>
      <c r="D97" s="1004"/>
      <c r="E97" s="1004"/>
      <c r="F97" s="1004"/>
      <c r="G97" s="1004"/>
      <c r="H97" s="1005"/>
      <c r="I97" s="170"/>
      <c r="J97" s="171"/>
      <c r="K97" s="170"/>
      <c r="L97" s="1006"/>
      <c r="M97" s="1007"/>
      <c r="N97" s="177"/>
    </row>
    <row r="98" spans="1:14" ht="15" thickBot="1">
      <c r="A98" s="18"/>
      <c r="B98" s="1008" t="s">
        <v>2320</v>
      </c>
      <c r="C98" s="1009"/>
      <c r="D98" s="1009"/>
      <c r="E98" s="1009"/>
      <c r="F98" s="1009"/>
      <c r="G98" s="1009"/>
      <c r="H98" s="1009"/>
      <c r="I98" s="1009"/>
      <c r="J98" s="1009"/>
      <c r="K98" s="1009"/>
      <c r="L98" s="1009"/>
      <c r="M98" s="1010"/>
      <c r="N98" s="179">
        <f>SUM(N88:N97)</f>
        <v>0</v>
      </c>
    </row>
    <row r="99" spans="1:14" ht="5.0999999999999996" customHeight="1" thickBot="1">
      <c r="A99" s="18"/>
      <c r="B99" s="87"/>
      <c r="C99" s="89"/>
      <c r="D99" s="89"/>
      <c r="E99" s="89"/>
      <c r="F99" s="89"/>
      <c r="G99" s="89"/>
      <c r="H99" s="89"/>
      <c r="I99" s="89"/>
      <c r="J99" s="89"/>
      <c r="K99" s="89"/>
      <c r="L99" s="89"/>
      <c r="M99" s="89"/>
      <c r="N99" s="88"/>
    </row>
    <row r="100" spans="1:14" ht="15" thickBot="1">
      <c r="A100" s="18"/>
      <c r="B100" s="1175" t="s">
        <v>2332</v>
      </c>
      <c r="C100" s="1176"/>
      <c r="D100" s="1176"/>
      <c r="E100" s="1176"/>
      <c r="F100" s="1176"/>
      <c r="G100" s="1176"/>
      <c r="H100" s="1176"/>
      <c r="I100" s="1176"/>
      <c r="J100" s="1176"/>
      <c r="K100" s="1176"/>
      <c r="L100" s="1176"/>
      <c r="M100" s="1177"/>
      <c r="N100" s="179">
        <f>N53+N73+N83+N98</f>
        <v>0</v>
      </c>
    </row>
    <row r="101" spans="1:14" ht="5.0999999999999996" customHeight="1">
      <c r="A101" s="18"/>
      <c r="B101" s="87"/>
      <c r="C101" s="89"/>
      <c r="D101" s="89"/>
      <c r="E101" s="89"/>
      <c r="F101" s="89"/>
      <c r="G101" s="89"/>
      <c r="H101" s="89"/>
      <c r="I101" s="89"/>
      <c r="J101" s="89"/>
      <c r="K101" s="89"/>
      <c r="L101" s="89"/>
      <c r="M101" s="89"/>
      <c r="N101" s="88"/>
    </row>
    <row r="102" spans="1:14" ht="22.5" customHeight="1">
      <c r="A102" s="18"/>
      <c r="B102" s="1094" t="s">
        <v>2333</v>
      </c>
      <c r="C102" s="1095"/>
      <c r="D102" s="1095"/>
      <c r="E102" s="1095"/>
      <c r="F102" s="1095"/>
      <c r="G102" s="1095"/>
      <c r="H102" s="1095"/>
      <c r="I102" s="1095"/>
      <c r="J102" s="1095"/>
      <c r="K102" s="1095"/>
      <c r="L102" s="1095"/>
      <c r="M102" s="1095"/>
      <c r="N102" s="1096"/>
    </row>
    <row r="103" spans="1:14" ht="6.75" customHeight="1" thickBot="1">
      <c r="A103" s="18"/>
      <c r="B103" s="289"/>
      <c r="C103" s="290"/>
      <c r="D103" s="290"/>
      <c r="E103" s="290"/>
      <c r="F103" s="290"/>
      <c r="G103" s="290"/>
      <c r="H103" s="290"/>
      <c r="I103" s="290"/>
      <c r="J103" s="290"/>
      <c r="K103" s="290"/>
      <c r="L103" s="290"/>
      <c r="M103" s="290"/>
      <c r="N103" s="291"/>
    </row>
    <row r="104" spans="1:14" ht="17.25" customHeight="1">
      <c r="A104" s="18"/>
      <c r="B104" s="1186" t="s">
        <v>2311</v>
      </c>
      <c r="C104" s="1187"/>
      <c r="D104" s="1187"/>
      <c r="E104" s="1187"/>
      <c r="F104" s="1187"/>
      <c r="G104" s="1187"/>
      <c r="H104" s="1187"/>
      <c r="I104" s="370"/>
      <c r="J104" s="371"/>
      <c r="K104" s="366" t="s">
        <v>2334</v>
      </c>
      <c r="L104" s="1158" t="s">
        <v>2335</v>
      </c>
      <c r="M104" s="1159"/>
      <c r="N104" s="1160"/>
    </row>
    <row r="105" spans="1:14" ht="15">
      <c r="A105" s="255"/>
      <c r="B105" s="1181" t="s">
        <v>2336</v>
      </c>
      <c r="C105" s="1182"/>
      <c r="D105" s="1182"/>
      <c r="E105" s="1182"/>
      <c r="F105" s="1182"/>
      <c r="G105" s="1182"/>
      <c r="H105" s="1182"/>
      <c r="I105" s="270"/>
      <c r="J105" s="271"/>
      <c r="K105" s="182">
        <v>0.2</v>
      </c>
      <c r="L105" s="1169">
        <f>K105*N100</f>
        <v>0</v>
      </c>
      <c r="M105" s="1170"/>
      <c r="N105" s="1171"/>
    </row>
    <row r="106" spans="1:14" ht="15">
      <c r="A106" s="255"/>
      <c r="B106" s="277" t="s">
        <v>2337</v>
      </c>
      <c r="C106" s="278"/>
      <c r="D106" s="278"/>
      <c r="E106" s="278"/>
      <c r="F106" s="278"/>
      <c r="G106" s="278"/>
      <c r="H106" s="278"/>
      <c r="I106" s="270"/>
      <c r="J106" s="271"/>
      <c r="K106" s="182">
        <v>0.05</v>
      </c>
      <c r="L106" s="1169">
        <f>K106*N100</f>
        <v>0</v>
      </c>
      <c r="M106" s="1170"/>
      <c r="N106" s="1171"/>
    </row>
    <row r="107" spans="1:14" ht="15.75" thickBot="1">
      <c r="A107" s="255"/>
      <c r="B107" s="279" t="s">
        <v>2338</v>
      </c>
      <c r="C107" s="280"/>
      <c r="D107" s="280"/>
      <c r="E107" s="280"/>
      <c r="F107" s="280"/>
      <c r="G107" s="280"/>
      <c r="H107" s="280"/>
      <c r="I107" s="272"/>
      <c r="J107" s="273"/>
      <c r="K107" s="183">
        <v>0.05</v>
      </c>
      <c r="L107" s="1172">
        <f>K107*N100</f>
        <v>0</v>
      </c>
      <c r="M107" s="1173"/>
      <c r="N107" s="1174"/>
    </row>
    <row r="108" spans="1:14" s="22" customFormat="1" ht="24.75" customHeight="1" thickBot="1">
      <c r="A108" s="20"/>
      <c r="B108" s="997" t="s">
        <v>2320</v>
      </c>
      <c r="C108" s="998"/>
      <c r="D108" s="998"/>
      <c r="E108" s="998"/>
      <c r="F108" s="998"/>
      <c r="G108" s="998"/>
      <c r="H108" s="998"/>
      <c r="I108" s="998"/>
      <c r="J108" s="998"/>
      <c r="K108" s="998"/>
      <c r="L108" s="998"/>
      <c r="M108" s="999"/>
      <c r="N108" s="181">
        <f>L105+L106+L107</f>
        <v>0</v>
      </c>
    </row>
    <row r="109" spans="1:14" ht="6.75" customHeight="1" thickBot="1">
      <c r="A109" s="18"/>
      <c r="B109" s="87"/>
      <c r="C109" s="89"/>
      <c r="D109" s="89"/>
      <c r="E109" s="89"/>
      <c r="F109" s="89"/>
      <c r="G109" s="89"/>
      <c r="H109" s="89"/>
      <c r="I109" s="89"/>
      <c r="J109" s="89"/>
      <c r="K109" s="89"/>
      <c r="L109" s="89"/>
      <c r="M109" s="89"/>
      <c r="N109" s="88"/>
    </row>
    <row r="110" spans="1:14" ht="22.5" customHeight="1" thickBot="1">
      <c r="A110" s="18"/>
      <c r="B110" s="1183" t="s">
        <v>2339</v>
      </c>
      <c r="C110" s="1184"/>
      <c r="D110" s="1184"/>
      <c r="E110" s="1184"/>
      <c r="F110" s="1184"/>
      <c r="G110" s="1184"/>
      <c r="H110" s="1184"/>
      <c r="I110" s="1184"/>
      <c r="J110" s="1184"/>
      <c r="K110" s="1184"/>
      <c r="L110" s="1184"/>
      <c r="M110" s="1185"/>
      <c r="N110" s="185">
        <f>N100+N108</f>
        <v>0</v>
      </c>
    </row>
    <row r="111" spans="1:14" ht="7.5" customHeight="1">
      <c r="A111" s="255"/>
      <c r="B111" s="74"/>
      <c r="C111" s="75"/>
      <c r="D111" s="75"/>
      <c r="E111" s="75"/>
      <c r="F111" s="75"/>
      <c r="G111" s="75"/>
      <c r="H111" s="75"/>
      <c r="I111" s="75"/>
      <c r="J111" s="75"/>
      <c r="K111" s="75"/>
      <c r="L111" s="75"/>
      <c r="M111" s="75"/>
      <c r="N111" s="76"/>
    </row>
    <row r="112" spans="1:14" ht="7.5" customHeight="1">
      <c r="A112" s="255"/>
      <c r="B112" s="197"/>
      <c r="C112" s="8"/>
      <c r="D112" s="8"/>
      <c r="E112" s="8"/>
      <c r="F112" s="8"/>
      <c r="G112" s="8"/>
      <c r="H112" s="8"/>
      <c r="I112" s="8"/>
      <c r="J112" s="8"/>
      <c r="K112" s="8"/>
      <c r="L112" s="8"/>
      <c r="M112" s="8"/>
      <c r="N112" s="198"/>
    </row>
    <row r="113" spans="1:14" ht="10.5" customHeight="1">
      <c r="A113" s="255"/>
      <c r="B113" s="197"/>
      <c r="C113" s="8"/>
      <c r="D113" s="8"/>
      <c r="E113" s="8"/>
      <c r="F113" s="8"/>
      <c r="G113" s="8"/>
      <c r="H113" s="8"/>
      <c r="I113" s="8"/>
      <c r="J113" s="8"/>
      <c r="K113" s="8"/>
      <c r="L113" s="8"/>
      <c r="M113" s="8"/>
      <c r="N113" s="198"/>
    </row>
    <row r="114" spans="1:14" ht="12" customHeight="1">
      <c r="A114" s="255"/>
      <c r="B114" s="197"/>
      <c r="C114" s="8"/>
      <c r="D114" s="8"/>
      <c r="E114" s="8"/>
      <c r="F114" s="8"/>
      <c r="G114" s="8"/>
      <c r="H114" s="8"/>
      <c r="I114" s="8"/>
      <c r="J114" s="8"/>
      <c r="K114" s="8"/>
      <c r="L114" s="8"/>
      <c r="M114" s="8"/>
      <c r="N114" s="198"/>
    </row>
    <row r="115" spans="1:14">
      <c r="A115" s="255"/>
      <c r="B115" s="197"/>
      <c r="C115" s="8"/>
      <c r="D115" s="8"/>
      <c r="E115" s="7" t="s">
        <v>2340</v>
      </c>
      <c r="F115" s="7"/>
      <c r="G115" s="7"/>
      <c r="H115" s="7"/>
      <c r="I115" s="7"/>
      <c r="J115" s="7"/>
      <c r="K115" s="8"/>
      <c r="L115" s="8"/>
      <c r="M115" s="8"/>
      <c r="N115" s="198"/>
    </row>
    <row r="116" spans="1:14">
      <c r="A116" s="255"/>
      <c r="B116" s="197"/>
      <c r="C116" s="8"/>
      <c r="D116" s="8"/>
      <c r="E116" s="8" t="s">
        <v>2341</v>
      </c>
      <c r="F116" s="8"/>
      <c r="G116" s="8"/>
      <c r="H116" s="8"/>
      <c r="I116" s="8"/>
      <c r="J116" s="8"/>
      <c r="K116" s="8"/>
      <c r="L116" s="8"/>
      <c r="M116" s="8"/>
      <c r="N116" s="198"/>
    </row>
    <row r="117" spans="1:14">
      <c r="A117" s="255"/>
      <c r="B117" s="197"/>
      <c r="C117" s="8"/>
      <c r="D117" s="8"/>
      <c r="E117" s="8" t="s">
        <v>2342</v>
      </c>
      <c r="F117" s="8"/>
      <c r="G117" s="8"/>
      <c r="H117" s="8"/>
      <c r="I117" s="8"/>
      <c r="J117" s="8"/>
      <c r="K117" s="8"/>
      <c r="L117" s="8"/>
      <c r="M117" s="8"/>
      <c r="N117" s="198"/>
    </row>
    <row r="118" spans="1:14">
      <c r="A118" s="255"/>
      <c r="B118" s="197"/>
      <c r="C118" s="8"/>
      <c r="D118" s="8"/>
      <c r="E118" s="8" t="s">
        <v>2343</v>
      </c>
      <c r="F118" s="8"/>
      <c r="G118" s="8"/>
      <c r="H118" s="8"/>
      <c r="I118" s="8"/>
      <c r="J118" s="8"/>
      <c r="K118" s="8"/>
      <c r="L118" s="8"/>
      <c r="M118" s="8"/>
      <c r="N118" s="198"/>
    </row>
    <row r="119" spans="1:14" ht="10.5" customHeight="1" thickBot="1">
      <c r="A119" s="255"/>
      <c r="B119" s="197"/>
      <c r="C119" s="8"/>
      <c r="D119" s="8"/>
      <c r="E119" s="8"/>
      <c r="F119" s="8" t="s">
        <v>2344</v>
      </c>
      <c r="G119" s="8"/>
      <c r="H119" s="8"/>
      <c r="I119" s="8"/>
      <c r="J119" s="8"/>
      <c r="K119" s="8"/>
      <c r="L119" s="8"/>
      <c r="M119" s="8"/>
      <c r="N119" s="198"/>
    </row>
    <row r="120" spans="1:14">
      <c r="A120" s="255"/>
      <c r="B120" s="199" t="s">
        <v>2345</v>
      </c>
      <c r="C120" s="200"/>
      <c r="D120" s="200"/>
      <c r="E120" s="200"/>
      <c r="F120" s="200"/>
      <c r="G120" s="200"/>
      <c r="H120" s="200"/>
      <c r="I120" s="200"/>
      <c r="J120" s="200"/>
      <c r="K120" s="200"/>
      <c r="L120" s="200"/>
      <c r="M120" s="200"/>
      <c r="N120" s="201"/>
    </row>
    <row r="121" spans="1:14">
      <c r="A121" s="255"/>
      <c r="B121" s="202"/>
      <c r="C121" s="203"/>
      <c r="D121" s="203"/>
      <c r="E121" s="203"/>
      <c r="F121" s="203"/>
      <c r="G121" s="203"/>
      <c r="H121" s="203"/>
      <c r="I121" s="203"/>
      <c r="J121" s="203"/>
      <c r="K121" s="203"/>
      <c r="L121" s="203"/>
      <c r="M121" s="203"/>
      <c r="N121" s="204"/>
    </row>
    <row r="122" spans="1:14">
      <c r="A122" s="255"/>
      <c r="B122" s="202"/>
      <c r="C122" s="203"/>
      <c r="D122" s="203"/>
      <c r="E122" s="203"/>
      <c r="F122" s="203"/>
      <c r="G122" s="203"/>
      <c r="H122" s="203"/>
      <c r="I122" s="203"/>
      <c r="J122" s="203"/>
      <c r="K122" s="203"/>
      <c r="L122" s="203"/>
      <c r="M122" s="203"/>
      <c r="N122" s="204"/>
    </row>
    <row r="123" spans="1:14" ht="15" thickBot="1">
      <c r="A123" s="255"/>
      <c r="B123" s="205"/>
      <c r="C123" s="206"/>
      <c r="D123" s="206"/>
      <c r="E123" s="206"/>
      <c r="F123" s="206"/>
      <c r="G123" s="206"/>
      <c r="H123" s="206"/>
      <c r="I123" s="206"/>
      <c r="J123" s="206"/>
      <c r="K123" s="206"/>
      <c r="L123" s="206"/>
      <c r="M123" s="206"/>
      <c r="N123" s="207"/>
    </row>
    <row r="124" spans="1:14" ht="7.5" customHeight="1">
      <c r="A124" s="18"/>
      <c r="B124" s="281"/>
      <c r="C124" s="282"/>
      <c r="D124" s="282"/>
      <c r="E124" s="282"/>
      <c r="F124" s="282"/>
      <c r="G124" s="282"/>
      <c r="H124" s="282"/>
      <c r="I124" s="282"/>
      <c r="J124" s="282"/>
      <c r="K124" s="282"/>
      <c r="L124" s="282"/>
      <c r="M124" s="282"/>
      <c r="N124" s="283"/>
    </row>
    <row r="125" spans="1:14" ht="18" customHeight="1">
      <c r="A125" s="18"/>
      <c r="B125" s="217" t="s">
        <v>2346</v>
      </c>
      <c r="C125" s="219"/>
      <c r="D125" s="219"/>
      <c r="E125" s="219"/>
      <c r="F125" s="219"/>
      <c r="G125" s="219"/>
      <c r="H125" s="219"/>
      <c r="I125" s="219"/>
      <c r="J125" s="219"/>
      <c r="K125" s="219"/>
      <c r="L125" s="219"/>
      <c r="M125" s="219"/>
      <c r="N125" s="218"/>
    </row>
    <row r="126" spans="1:14">
      <c r="A126" s="18"/>
      <c r="B126" s="983" t="s">
        <v>2347</v>
      </c>
      <c r="C126" s="984"/>
      <c r="D126" s="984"/>
      <c r="E126" s="984"/>
      <c r="F126" s="984"/>
      <c r="G126" s="984"/>
      <c r="H126" s="984"/>
      <c r="I126" s="984"/>
      <c r="J126" s="984"/>
      <c r="K126" s="984"/>
      <c r="L126" s="984"/>
      <c r="M126" s="984"/>
      <c r="N126" s="985"/>
    </row>
    <row r="127" spans="1:14">
      <c r="A127" s="18"/>
      <c r="B127" s="983"/>
      <c r="C127" s="984"/>
      <c r="D127" s="984"/>
      <c r="E127" s="984"/>
      <c r="F127" s="984"/>
      <c r="G127" s="984"/>
      <c r="H127" s="984"/>
      <c r="I127" s="984"/>
      <c r="J127" s="984"/>
      <c r="K127" s="984"/>
      <c r="L127" s="984"/>
      <c r="M127" s="984"/>
      <c r="N127" s="985"/>
    </row>
    <row r="128" spans="1:14" ht="21" customHeight="1">
      <c r="A128" s="18"/>
      <c r="B128" s="983" t="s">
        <v>2348</v>
      </c>
      <c r="C128" s="984"/>
      <c r="D128" s="984"/>
      <c r="E128" s="984"/>
      <c r="F128" s="984"/>
      <c r="G128" s="984"/>
      <c r="H128" s="984"/>
      <c r="I128" s="984"/>
      <c r="J128" s="984"/>
      <c r="K128" s="984"/>
      <c r="L128" s="984"/>
      <c r="M128" s="984"/>
      <c r="N128" s="985"/>
    </row>
    <row r="129" spans="1:14" ht="9.75" customHeight="1">
      <c r="A129" s="18"/>
      <c r="B129" s="983"/>
      <c r="C129" s="984"/>
      <c r="D129" s="984"/>
      <c r="E129" s="984"/>
      <c r="F129" s="984"/>
      <c r="G129" s="984"/>
      <c r="H129" s="984"/>
      <c r="I129" s="984"/>
      <c r="J129" s="984"/>
      <c r="K129" s="984"/>
      <c r="L129" s="984"/>
      <c r="M129" s="984"/>
      <c r="N129" s="985"/>
    </row>
    <row r="130" spans="1:14" ht="5.25" customHeight="1">
      <c r="A130" s="18"/>
      <c r="B130" s="274"/>
      <c r="C130" s="275"/>
      <c r="D130" s="275"/>
      <c r="E130" s="275"/>
      <c r="F130" s="275"/>
      <c r="G130" s="275"/>
      <c r="H130" s="275"/>
      <c r="I130" s="275"/>
      <c r="J130" s="275"/>
      <c r="K130" s="275"/>
      <c r="L130" s="275"/>
      <c r="M130" s="275"/>
      <c r="N130" s="276"/>
    </row>
    <row r="131" spans="1:14" ht="5.25" customHeight="1">
      <c r="A131" s="255"/>
      <c r="B131" s="303"/>
      <c r="C131" s="304"/>
      <c r="D131" s="304"/>
      <c r="E131" s="304"/>
      <c r="F131" s="304"/>
      <c r="G131" s="304"/>
      <c r="H131" s="304"/>
      <c r="I131" s="304"/>
      <c r="J131" s="304"/>
      <c r="K131" s="304"/>
      <c r="L131" s="304"/>
      <c r="M131" s="304"/>
      <c r="N131" s="305"/>
    </row>
    <row r="132" spans="1:14" ht="9.75" customHeight="1">
      <c r="A132" s="255"/>
      <c r="B132" s="303"/>
      <c r="C132" s="304"/>
      <c r="D132" s="304"/>
      <c r="E132" s="304"/>
      <c r="F132" s="304"/>
      <c r="G132" s="304"/>
      <c r="H132" s="304"/>
      <c r="I132" s="304"/>
      <c r="J132" s="304"/>
      <c r="K132" s="304"/>
      <c r="L132" s="304"/>
      <c r="M132" s="304"/>
      <c r="N132" s="305"/>
    </row>
    <row r="133" spans="1:14">
      <c r="A133" s="255"/>
      <c r="B133" s="6"/>
      <c r="C133" s="9"/>
      <c r="D133" s="9"/>
      <c r="E133" s="9"/>
      <c r="F133" s="9"/>
      <c r="G133" s="9"/>
      <c r="H133" s="9"/>
      <c r="I133" s="9"/>
      <c r="J133" s="9"/>
      <c r="K133" s="9"/>
      <c r="L133" s="9"/>
      <c r="M133" s="9"/>
      <c r="N133" s="10"/>
    </row>
    <row r="134" spans="1:14">
      <c r="A134" s="255"/>
      <c r="B134" s="197"/>
      <c r="C134" s="8"/>
      <c r="D134" s="8"/>
      <c r="E134" s="8" t="s">
        <v>2340</v>
      </c>
      <c r="F134" s="7"/>
      <c r="G134" s="7"/>
      <c r="H134" s="8"/>
      <c r="I134" s="8"/>
      <c r="J134" s="8"/>
      <c r="K134" s="8"/>
      <c r="L134" s="8"/>
      <c r="M134" s="8"/>
      <c r="N134" s="198"/>
    </row>
    <row r="135" spans="1:14">
      <c r="A135" s="255"/>
      <c r="B135" s="197"/>
      <c r="C135" s="8"/>
      <c r="D135" s="8"/>
      <c r="E135" s="223" t="s">
        <v>2341</v>
      </c>
      <c r="F135" s="8"/>
      <c r="G135" s="8"/>
      <c r="H135" s="223"/>
      <c r="I135" s="223"/>
      <c r="J135" s="223"/>
      <c r="K135" s="8"/>
      <c r="L135" s="8"/>
      <c r="M135" s="8"/>
      <c r="N135" s="198"/>
    </row>
    <row r="136" spans="1:14">
      <c r="A136" s="255"/>
      <c r="B136" s="197"/>
      <c r="C136" s="8"/>
      <c r="D136" s="8"/>
      <c r="E136" s="225" t="s">
        <v>2349</v>
      </c>
      <c r="F136" s="8"/>
      <c r="G136" s="8"/>
      <c r="H136" s="225"/>
      <c r="I136" s="225"/>
      <c r="J136" s="225"/>
      <c r="K136" s="8"/>
      <c r="L136" s="8"/>
      <c r="M136" s="8"/>
      <c r="N136" s="198"/>
    </row>
    <row r="137" spans="1:14">
      <c r="A137" s="255"/>
      <c r="B137" s="224"/>
      <c r="C137" s="9"/>
      <c r="D137" s="9"/>
      <c r="E137" s="8" t="s">
        <v>2343</v>
      </c>
      <c r="F137" s="8"/>
      <c r="G137" s="8"/>
      <c r="H137" s="8"/>
      <c r="I137" s="8"/>
      <c r="J137" s="8"/>
      <c r="K137" s="9"/>
      <c r="L137" s="9"/>
      <c r="M137" s="9"/>
      <c r="N137" s="10"/>
    </row>
    <row r="138" spans="1:14" ht="12.75" customHeight="1">
      <c r="A138" s="255"/>
      <c r="B138" s="224"/>
      <c r="C138" s="9"/>
      <c r="D138" s="9"/>
      <c r="E138" s="9"/>
      <c r="F138" s="8"/>
      <c r="G138" s="8"/>
      <c r="H138" s="8"/>
      <c r="I138" s="8"/>
      <c r="J138" s="8"/>
      <c r="K138" s="9"/>
      <c r="L138" s="9"/>
      <c r="M138" s="9"/>
      <c r="N138" s="10"/>
    </row>
    <row r="139" spans="1:14" ht="24.75" customHeight="1">
      <c r="A139" s="18"/>
      <c r="B139" s="986" t="s">
        <v>2350</v>
      </c>
      <c r="C139" s="987"/>
      <c r="D139" s="987"/>
      <c r="E139" s="987"/>
      <c r="F139" s="987"/>
      <c r="G139" s="987"/>
      <c r="H139" s="987"/>
      <c r="I139" s="987"/>
      <c r="J139" s="987"/>
      <c r="K139" s="987"/>
      <c r="L139" s="987"/>
      <c r="M139" s="987"/>
      <c r="N139" s="988"/>
    </row>
    <row r="140" spans="1:14" ht="7.5" customHeight="1" thickBot="1">
      <c r="A140" s="255"/>
      <c r="B140" s="231"/>
      <c r="C140" s="232"/>
      <c r="D140" s="232"/>
      <c r="E140" s="233"/>
      <c r="F140" s="233"/>
      <c r="G140" s="233"/>
      <c r="H140" s="233"/>
      <c r="I140" s="233"/>
      <c r="J140" s="234"/>
      <c r="K140" s="234"/>
      <c r="L140" s="234"/>
      <c r="M140" s="234"/>
      <c r="N140" s="235"/>
    </row>
  </sheetData>
  <mergeCells count="134">
    <mergeCell ref="N1:N6"/>
    <mergeCell ref="B55:N55"/>
    <mergeCell ref="C3:J4"/>
    <mergeCell ref="B139:N139"/>
    <mergeCell ref="C67:I67"/>
    <mergeCell ref="C68:I68"/>
    <mergeCell ref="C69:I69"/>
    <mergeCell ref="C70:I70"/>
    <mergeCell ref="L88:M88"/>
    <mergeCell ref="L89:M89"/>
    <mergeCell ref="B83:M83"/>
    <mergeCell ref="L87:M87"/>
    <mergeCell ref="C81:H81"/>
    <mergeCell ref="C82:H82"/>
    <mergeCell ref="C88:H88"/>
    <mergeCell ref="C89:H89"/>
    <mergeCell ref="C80:H80"/>
    <mergeCell ref="L72:M72"/>
    <mergeCell ref="C72:I72"/>
    <mergeCell ref="C95:H95"/>
    <mergeCell ref="B75:N75"/>
    <mergeCell ref="B85:N85"/>
    <mergeCell ref="B108:M108"/>
    <mergeCell ref="B110:M110"/>
    <mergeCell ref="B126:N127"/>
    <mergeCell ref="B128:N129"/>
    <mergeCell ref="B98:M98"/>
    <mergeCell ref="B100:M100"/>
    <mergeCell ref="B104:H104"/>
    <mergeCell ref="B105:H105"/>
    <mergeCell ref="C96:H96"/>
    <mergeCell ref="C97:H97"/>
    <mergeCell ref="C87:H87"/>
    <mergeCell ref="L95:M95"/>
    <mergeCell ref="L96:M96"/>
    <mergeCell ref="L97:M97"/>
    <mergeCell ref="C79:H79"/>
    <mergeCell ref="B102:N102"/>
    <mergeCell ref="L104:N104"/>
    <mergeCell ref="L105:N105"/>
    <mergeCell ref="L106:N106"/>
    <mergeCell ref="L107:N107"/>
    <mergeCell ref="C6:J6"/>
    <mergeCell ref="L33:M33"/>
    <mergeCell ref="B35:N35"/>
    <mergeCell ref="L37:M37"/>
    <mergeCell ref="B73:M73"/>
    <mergeCell ref="B53:M53"/>
    <mergeCell ref="L57:M57"/>
    <mergeCell ref="L38:M38"/>
    <mergeCell ref="L39:M39"/>
    <mergeCell ref="C37:I37"/>
    <mergeCell ref="C38:I38"/>
    <mergeCell ref="C39:I39"/>
    <mergeCell ref="L40:M40"/>
    <mergeCell ref="L41:M41"/>
    <mergeCell ref="L42:M42"/>
    <mergeCell ref="L43:M43"/>
    <mergeCell ref="L44:M44"/>
    <mergeCell ref="B1:B6"/>
    <mergeCell ref="C1:J1"/>
    <mergeCell ref="K1:K2"/>
    <mergeCell ref="C2:J2"/>
    <mergeCell ref="C5:J5"/>
    <mergeCell ref="F8:I9"/>
    <mergeCell ref="C32:I32"/>
    <mergeCell ref="C51:I51"/>
    <mergeCell ref="K5:K6"/>
    <mergeCell ref="L46:M46"/>
    <mergeCell ref="L47:M47"/>
    <mergeCell ref="L48:M48"/>
    <mergeCell ref="C46:I46"/>
    <mergeCell ref="L5:L6"/>
    <mergeCell ref="M5:M6"/>
    <mergeCell ref="C40:I40"/>
    <mergeCell ref="C41:I41"/>
    <mergeCell ref="L1:M2"/>
    <mergeCell ref="D14:E14"/>
    <mergeCell ref="L15:N15"/>
    <mergeCell ref="B13:D13"/>
    <mergeCell ref="B10:D10"/>
    <mergeCell ref="B12:E12"/>
    <mergeCell ref="H13:I13"/>
    <mergeCell ref="K13:L13"/>
    <mergeCell ref="C77:H77"/>
    <mergeCell ref="C78:H78"/>
    <mergeCell ref="L3:M4"/>
    <mergeCell ref="C33:I33"/>
    <mergeCell ref="J32:K32"/>
    <mergeCell ref="J33:K33"/>
    <mergeCell ref="K3:K4"/>
    <mergeCell ref="L70:M70"/>
    <mergeCell ref="L71:M71"/>
    <mergeCell ref="C66:I66"/>
    <mergeCell ref="L59:M59"/>
    <mergeCell ref="L60:M60"/>
    <mergeCell ref="L61:M61"/>
    <mergeCell ref="L62:M62"/>
    <mergeCell ref="L63:M63"/>
    <mergeCell ref="L64:M64"/>
    <mergeCell ref="L65:M65"/>
    <mergeCell ref="L66:M66"/>
    <mergeCell ref="L67:M67"/>
    <mergeCell ref="C71:I71"/>
    <mergeCell ref="C65:I65"/>
    <mergeCell ref="C59:I59"/>
    <mergeCell ref="C60:I60"/>
    <mergeCell ref="C61:I61"/>
    <mergeCell ref="C62:I62"/>
    <mergeCell ref="C64:I64"/>
    <mergeCell ref="C63:I63"/>
    <mergeCell ref="B30:N30"/>
    <mergeCell ref="L68:M68"/>
    <mergeCell ref="L69:M69"/>
    <mergeCell ref="C42:I42"/>
    <mergeCell ref="L51:M51"/>
    <mergeCell ref="C57:I57"/>
    <mergeCell ref="C58:I58"/>
    <mergeCell ref="L52:M52"/>
    <mergeCell ref="C52:I52"/>
    <mergeCell ref="L58:M58"/>
    <mergeCell ref="F10:G10"/>
    <mergeCell ref="L32:M32"/>
    <mergeCell ref="L45:M45"/>
    <mergeCell ref="C47:I47"/>
    <mergeCell ref="C48:I48"/>
    <mergeCell ref="L49:M49"/>
    <mergeCell ref="L50:M50"/>
    <mergeCell ref="C49:I49"/>
    <mergeCell ref="C50:I50"/>
    <mergeCell ref="C45:I45"/>
    <mergeCell ref="C43:I43"/>
    <mergeCell ref="C44:I44"/>
    <mergeCell ref="H10:I10"/>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501-000000000000}">
  <sheetPr codeName="Hoja358">
    <tabColor theme="5" tint="-0.499984740745262"/>
    <pageSetUpPr fitToPage="1"/>
  </sheetPr>
  <dimension ref="A1:O140"/>
  <sheetViews>
    <sheetView topLeftCell="A8" zoomScale="60" zoomScaleNormal="60" workbookViewId="0">
      <selection activeCell="A8" sqref="A1:XFD1048576"/>
    </sheetView>
  </sheetViews>
  <sheetFormatPr baseColWidth="10" defaultColWidth="0" defaultRowHeight="14.25"/>
  <cols>
    <col min="1" max="1" width="3" style="254" customWidth="1"/>
    <col min="2" max="2" width="14.42578125" style="254" customWidth="1"/>
    <col min="3" max="3" width="11.5703125" style="254" customWidth="1"/>
    <col min="4" max="4" width="17" style="254" customWidth="1"/>
    <col min="5" max="5" width="12.5703125" style="254" customWidth="1"/>
    <col min="6" max="6" width="8" style="254" customWidth="1"/>
    <col min="7" max="7" width="8.5703125" style="254" customWidth="1"/>
    <col min="8" max="8" width="10.5703125" style="254" customWidth="1"/>
    <col min="9" max="9" width="14.5703125" style="254" customWidth="1"/>
    <col min="10" max="10" width="23.42578125" style="254" customWidth="1"/>
    <col min="11" max="11" width="18" style="254" customWidth="1"/>
    <col min="12" max="12" width="11.42578125" style="254" customWidth="1"/>
    <col min="13" max="13" width="12.5703125" style="254" customWidth="1"/>
    <col min="14" max="14" width="21.5703125" style="254" customWidth="1"/>
    <col min="15" max="15" width="4.42578125" style="11" customWidth="1"/>
    <col min="16" max="16384" width="11.42578125" style="11" hidden="1"/>
  </cols>
  <sheetData>
    <row r="1" spans="1:14" ht="14.1" customHeight="1">
      <c r="A1" s="11"/>
      <c r="B1" s="962"/>
      <c r="C1" s="965"/>
      <c r="D1" s="965"/>
      <c r="E1" s="965"/>
      <c r="F1" s="965"/>
      <c r="G1" s="965"/>
      <c r="H1" s="965"/>
      <c r="I1" s="965"/>
      <c r="J1" s="966"/>
      <c r="K1" s="967" t="s">
        <v>2277</v>
      </c>
      <c r="L1" s="969" t="s">
        <v>2278</v>
      </c>
      <c r="M1" s="970"/>
      <c r="N1" s="973"/>
    </row>
    <row r="2" spans="1:14" ht="14.25" customHeight="1">
      <c r="A2" s="11"/>
      <c r="B2" s="963"/>
      <c r="C2" s="976" t="s">
        <v>2279</v>
      </c>
      <c r="D2" s="976"/>
      <c r="E2" s="976"/>
      <c r="F2" s="976"/>
      <c r="G2" s="976"/>
      <c r="H2" s="976"/>
      <c r="I2" s="976"/>
      <c r="J2" s="977"/>
      <c r="K2" s="968"/>
      <c r="L2" s="971"/>
      <c r="M2" s="972"/>
      <c r="N2" s="974"/>
    </row>
    <row r="3" spans="1:14" ht="17.850000000000001" customHeight="1">
      <c r="A3" s="11"/>
      <c r="B3" s="963"/>
      <c r="C3" s="978" t="s">
        <v>2280</v>
      </c>
      <c r="D3" s="978"/>
      <c r="E3" s="978"/>
      <c r="F3" s="978"/>
      <c r="G3" s="978"/>
      <c r="H3" s="978"/>
      <c r="I3" s="978"/>
      <c r="J3" s="979"/>
      <c r="K3" s="952" t="s">
        <v>2281</v>
      </c>
      <c r="L3" s="981">
        <v>2021</v>
      </c>
      <c r="M3" s="982"/>
      <c r="N3" s="974"/>
    </row>
    <row r="4" spans="1:14" ht="2.25" customHeight="1">
      <c r="A4" s="11"/>
      <c r="B4" s="963"/>
      <c r="C4" s="978"/>
      <c r="D4" s="978"/>
      <c r="E4" s="978"/>
      <c r="F4" s="978"/>
      <c r="G4" s="978"/>
      <c r="H4" s="978"/>
      <c r="I4" s="978"/>
      <c r="J4" s="979"/>
      <c r="K4" s="980"/>
      <c r="L4" s="971"/>
      <c r="M4" s="972"/>
      <c r="N4" s="974"/>
    </row>
    <row r="5" spans="1:14" ht="14.25" customHeight="1">
      <c r="A5" s="11"/>
      <c r="B5" s="963"/>
      <c r="C5" s="978" t="s">
        <v>2282</v>
      </c>
      <c r="D5" s="978"/>
      <c r="E5" s="978"/>
      <c r="F5" s="978"/>
      <c r="G5" s="978"/>
      <c r="H5" s="978"/>
      <c r="I5" s="978"/>
      <c r="J5" s="979"/>
      <c r="K5" s="952" t="s">
        <v>2283</v>
      </c>
      <c r="L5" s="954"/>
      <c r="M5" s="954"/>
      <c r="N5" s="974"/>
    </row>
    <row r="6" spans="1:14" ht="3.75" customHeight="1" thickBot="1">
      <c r="A6" s="11"/>
      <c r="B6" s="964"/>
      <c r="C6" s="956"/>
      <c r="D6" s="956"/>
      <c r="E6" s="956"/>
      <c r="F6" s="956"/>
      <c r="G6" s="956"/>
      <c r="H6" s="956"/>
      <c r="I6" s="956"/>
      <c r="J6" s="957"/>
      <c r="K6" s="953"/>
      <c r="L6" s="955"/>
      <c r="M6" s="955"/>
      <c r="N6" s="975"/>
    </row>
    <row r="7" spans="1:14" ht="3.75" customHeight="1" thickBot="1">
      <c r="A7" s="11"/>
      <c r="B7" s="491"/>
      <c r="C7" s="492"/>
      <c r="D7" s="492"/>
      <c r="E7" s="492"/>
      <c r="F7" s="492"/>
      <c r="G7" s="492"/>
      <c r="H7" s="492"/>
      <c r="I7" s="492"/>
      <c r="J7" s="492"/>
      <c r="K7" s="492"/>
      <c r="L7" s="493"/>
      <c r="M7" s="493"/>
      <c r="N7" s="494"/>
    </row>
    <row r="8" spans="1:14" ht="14.25" customHeight="1">
      <c r="B8" s="495"/>
      <c r="C8" s="496"/>
      <c r="D8" s="496"/>
      <c r="E8" s="496"/>
      <c r="F8" s="958"/>
      <c r="G8" s="958"/>
      <c r="H8" s="958"/>
      <c r="I8" s="958"/>
      <c r="J8" s="496"/>
      <c r="K8" s="497" t="s">
        <v>2284</v>
      </c>
      <c r="L8" s="498"/>
      <c r="M8" s="498"/>
      <c r="N8" s="499"/>
    </row>
    <row r="9" spans="1:14" ht="12" customHeight="1">
      <c r="B9" s="500"/>
      <c r="C9" s="501"/>
      <c r="D9" s="501"/>
      <c r="E9" s="501"/>
      <c r="F9" s="959"/>
      <c r="G9" s="959"/>
      <c r="H9" s="959"/>
      <c r="I9" s="959"/>
      <c r="J9" s="501"/>
      <c r="K9" s="502"/>
      <c r="L9" s="503" t="s">
        <v>2285</v>
      </c>
      <c r="M9" s="503" t="s">
        <v>2286</v>
      </c>
      <c r="N9" s="504" t="s">
        <v>2287</v>
      </c>
    </row>
    <row r="10" spans="1:14" ht="21.75" customHeight="1">
      <c r="B10" s="946" t="s">
        <v>2288</v>
      </c>
      <c r="C10" s="947"/>
      <c r="D10" s="947"/>
      <c r="E10" s="505" t="s">
        <v>2289</v>
      </c>
      <c r="F10" s="960" t="s">
        <v>2290</v>
      </c>
      <c r="G10" s="960"/>
      <c r="H10" s="961" t="e">
        <f>+#REF!</f>
        <v>#REF!</v>
      </c>
      <c r="I10" s="961"/>
      <c r="J10" s="501"/>
      <c r="K10" s="506"/>
      <c r="L10" s="503"/>
      <c r="M10" s="503"/>
      <c r="N10" s="504"/>
    </row>
    <row r="11" spans="1:14" ht="5.85" customHeight="1">
      <c r="B11" s="507"/>
      <c r="C11" s="508"/>
      <c r="D11" s="508"/>
      <c r="E11" s="509"/>
      <c r="F11" s="501"/>
      <c r="G11" s="501"/>
      <c r="H11" s="510"/>
      <c r="I11" s="501"/>
      <c r="J11" s="501"/>
      <c r="K11" s="506"/>
      <c r="L11" s="503"/>
      <c r="M11" s="503"/>
      <c r="N11" s="504"/>
    </row>
    <row r="12" spans="1:14" ht="19.350000000000001" customHeight="1">
      <c r="B12" s="944" t="s">
        <v>2292</v>
      </c>
      <c r="C12" s="945"/>
      <c r="D12" s="945"/>
      <c r="E12" s="945"/>
      <c r="F12" s="501"/>
      <c r="G12" s="501"/>
      <c r="H12" s="501"/>
      <c r="I12" s="501"/>
      <c r="J12" s="501"/>
      <c r="K12" s="502"/>
      <c r="L12" s="503"/>
      <c r="M12" s="503"/>
      <c r="N12" s="504"/>
    </row>
    <row r="13" spans="1:14" ht="23.1" customHeight="1">
      <c r="B13" s="946" t="s">
        <v>2293</v>
      </c>
      <c r="C13" s="947"/>
      <c r="D13" s="947"/>
      <c r="E13" s="511" t="s">
        <v>2294</v>
      </c>
      <c r="F13" s="511"/>
      <c r="G13" s="501"/>
      <c r="H13" s="948" t="s">
        <v>2295</v>
      </c>
      <c r="I13" s="948"/>
      <c r="J13" s="512" t="s">
        <v>2294</v>
      </c>
      <c r="K13" s="948" t="s">
        <v>2296</v>
      </c>
      <c r="L13" s="948"/>
      <c r="M13" s="512" t="s">
        <v>2294</v>
      </c>
      <c r="N13" s="513"/>
    </row>
    <row r="14" spans="1:14" ht="18" customHeight="1">
      <c r="B14" s="514" t="s">
        <v>2297</v>
      </c>
      <c r="C14" s="515"/>
      <c r="D14" s="949"/>
      <c r="E14" s="949"/>
      <c r="F14" s="516"/>
      <c r="G14" s="516"/>
      <c r="H14" s="515"/>
      <c r="I14" s="517"/>
      <c r="J14" s="518" t="s">
        <v>2298</v>
      </c>
      <c r="K14" s="519"/>
      <c r="L14" s="516"/>
      <c r="M14" s="516"/>
      <c r="N14" s="520"/>
    </row>
    <row r="15" spans="1:14" ht="14.25" customHeight="1" thickBot="1">
      <c r="B15" s="521"/>
      <c r="C15" s="522"/>
      <c r="D15" s="523"/>
      <c r="E15" s="523"/>
      <c r="F15" s="523"/>
      <c r="G15" s="523"/>
      <c r="H15" s="522"/>
      <c r="I15" s="523"/>
      <c r="J15" s="522"/>
      <c r="K15" s="523"/>
      <c r="L15" s="950"/>
      <c r="M15" s="950"/>
      <c r="N15" s="951"/>
    </row>
    <row r="16" spans="1:14" ht="8.85" customHeight="1">
      <c r="B16" s="64"/>
      <c r="C16" s="65"/>
      <c r="D16" s="65"/>
      <c r="E16" s="65"/>
      <c r="F16" s="65"/>
      <c r="G16" s="65"/>
      <c r="H16" s="65"/>
      <c r="I16" s="65"/>
      <c r="J16" s="65"/>
      <c r="K16" s="65"/>
      <c r="L16" s="65"/>
      <c r="M16" s="65"/>
      <c r="N16" s="66"/>
    </row>
    <row r="17" spans="1:14" s="21" customFormat="1" ht="18" customHeight="1">
      <c r="A17" s="257"/>
      <c r="B17" s="214" t="s">
        <v>2299</v>
      </c>
      <c r="C17" s="32"/>
      <c r="D17" s="240" t="s">
        <v>2300</v>
      </c>
      <c r="E17" s="34"/>
      <c r="F17" s="35"/>
      <c r="G17" s="35"/>
      <c r="H17" s="35"/>
      <c r="I17" s="35"/>
      <c r="J17" s="35"/>
      <c r="K17" s="35"/>
      <c r="L17" s="35"/>
      <c r="M17" s="35"/>
      <c r="N17" s="67"/>
    </row>
    <row r="18" spans="1:14" s="21" customFormat="1" ht="24" customHeight="1">
      <c r="A18" s="257"/>
      <c r="B18" s="314" t="s">
        <v>2301</v>
      </c>
      <c r="C18" s="68"/>
      <c r="D18" s="36"/>
      <c r="E18" s="36"/>
      <c r="F18" s="36"/>
      <c r="G18" s="36"/>
      <c r="H18" s="36"/>
      <c r="I18" s="36"/>
      <c r="J18" s="36"/>
      <c r="K18" s="36"/>
      <c r="L18" s="36"/>
      <c r="M18" s="36"/>
      <c r="N18" s="67"/>
    </row>
    <row r="19" spans="1:14" s="21" customFormat="1" ht="20.25" customHeight="1">
      <c r="A19" s="257"/>
      <c r="B19" s="315"/>
      <c r="C19" s="68"/>
      <c r="D19" s="37"/>
      <c r="E19" s="36"/>
      <c r="F19" s="36"/>
      <c r="G19" s="36"/>
      <c r="H19" s="36"/>
      <c r="I19" s="36"/>
      <c r="J19" s="36"/>
      <c r="K19" s="36"/>
      <c r="L19" s="36"/>
      <c r="M19" s="36"/>
      <c r="N19" s="67"/>
    </row>
    <row r="20" spans="1:14" s="21" customFormat="1" ht="11.25" customHeight="1">
      <c r="A20" s="257"/>
      <c r="B20" s="315"/>
      <c r="C20" s="68"/>
      <c r="D20" s="38"/>
      <c r="E20" s="38"/>
      <c r="F20" s="38"/>
      <c r="G20" s="38"/>
      <c r="H20" s="38"/>
      <c r="I20" s="38"/>
      <c r="J20" s="38"/>
      <c r="K20" s="38"/>
      <c r="L20" s="38"/>
      <c r="M20" s="38"/>
      <c r="N20" s="39"/>
    </row>
    <row r="21" spans="1:14" s="21" customFormat="1">
      <c r="A21" s="257"/>
      <c r="B21" s="315" t="s">
        <v>2302</v>
      </c>
      <c r="C21" s="69"/>
      <c r="D21" s="36"/>
      <c r="E21" s="36"/>
      <c r="F21" s="36"/>
      <c r="G21" s="36"/>
      <c r="H21" s="36"/>
      <c r="I21" s="34"/>
      <c r="J21" s="33" t="s">
        <v>2303</v>
      </c>
      <c r="K21" s="36"/>
      <c r="L21" s="36"/>
      <c r="M21" s="36"/>
      <c r="N21" s="39"/>
    </row>
    <row r="22" spans="1:14" s="21" customFormat="1">
      <c r="A22" s="257"/>
      <c r="B22" s="315"/>
      <c r="C22" s="68"/>
      <c r="D22" s="38"/>
      <c r="E22" s="38"/>
      <c r="F22" s="38"/>
      <c r="G22" s="38"/>
      <c r="H22" s="38"/>
      <c r="I22" s="38"/>
      <c r="J22" s="38"/>
      <c r="K22" s="38"/>
      <c r="L22" s="38"/>
      <c r="M22" s="38"/>
      <c r="N22" s="39"/>
    </row>
    <row r="23" spans="1:14" s="21" customFormat="1">
      <c r="A23" s="257"/>
      <c r="B23" s="315" t="s">
        <v>2304</v>
      </c>
      <c r="C23" s="69"/>
      <c r="D23" s="36"/>
      <c r="E23" s="36"/>
      <c r="F23" s="36"/>
      <c r="G23" s="36"/>
      <c r="H23" s="36"/>
      <c r="I23" s="36"/>
      <c r="J23" s="36"/>
      <c r="K23" s="36"/>
      <c r="L23" s="36"/>
      <c r="M23" s="36"/>
      <c r="N23" s="70"/>
    </row>
    <row r="24" spans="1:14" s="21" customFormat="1">
      <c r="A24" s="257"/>
      <c r="B24" s="315"/>
      <c r="C24" s="68"/>
      <c r="D24" s="38"/>
      <c r="E24" s="38"/>
      <c r="F24" s="38"/>
      <c r="G24" s="38"/>
      <c r="H24" s="38"/>
      <c r="I24" s="38"/>
      <c r="J24" s="38"/>
      <c r="K24" s="38"/>
      <c r="L24" s="38"/>
      <c r="M24" s="38"/>
      <c r="N24" s="39"/>
    </row>
    <row r="25" spans="1:14" s="21" customFormat="1">
      <c r="A25" s="257"/>
      <c r="B25" s="315" t="s">
        <v>2305</v>
      </c>
      <c r="C25" s="69"/>
      <c r="D25" s="36"/>
      <c r="E25" s="36"/>
      <c r="F25" s="36"/>
      <c r="G25" s="36"/>
      <c r="H25" s="36"/>
      <c r="I25" s="36"/>
      <c r="J25" s="36"/>
      <c r="K25" s="318" t="s">
        <v>2299</v>
      </c>
      <c r="L25" s="72"/>
      <c r="M25" s="71" t="s">
        <v>2300</v>
      </c>
      <c r="N25" s="242" t="s">
        <v>2306</v>
      </c>
    </row>
    <row r="26" spans="1:14" s="21" customFormat="1" ht="12" customHeight="1">
      <c r="A26" s="257"/>
      <c r="B26" s="315"/>
      <c r="C26" s="68"/>
      <c r="D26" s="38"/>
      <c r="E26" s="38"/>
      <c r="F26" s="38"/>
      <c r="G26" s="38"/>
      <c r="H26" s="38"/>
      <c r="I26" s="38"/>
      <c r="J26" s="38"/>
      <c r="K26" s="38"/>
      <c r="L26" s="38"/>
      <c r="M26" s="38"/>
      <c r="N26" s="39"/>
    </row>
    <row r="27" spans="1:14" s="21" customFormat="1">
      <c r="A27" s="257"/>
      <c r="B27" s="315" t="s">
        <v>2307</v>
      </c>
      <c r="C27" s="68"/>
      <c r="D27" s="38"/>
      <c r="E27" s="38"/>
      <c r="F27" s="38"/>
      <c r="G27" s="38"/>
      <c r="H27" s="34"/>
      <c r="I27" s="328" t="s">
        <v>2308</v>
      </c>
      <c r="J27" s="328" t="s">
        <v>2308</v>
      </c>
      <c r="K27" s="35"/>
      <c r="L27" s="38"/>
      <c r="M27" s="38"/>
      <c r="N27" s="39"/>
    </row>
    <row r="28" spans="1:14" s="21" customFormat="1">
      <c r="A28" s="257"/>
      <c r="B28" s="315"/>
      <c r="C28" s="68"/>
      <c r="D28" s="38"/>
      <c r="E28" s="38"/>
      <c r="F28" s="35" t="s">
        <v>2309</v>
      </c>
      <c r="G28" s="244"/>
      <c r="H28" s="73" t="s">
        <v>2285</v>
      </c>
      <c r="I28" s="73" t="s">
        <v>2286</v>
      </c>
      <c r="J28" s="326" t="s">
        <v>2287</v>
      </c>
      <c r="K28" s="35"/>
      <c r="L28" s="38"/>
      <c r="M28" s="38"/>
      <c r="N28" s="39"/>
    </row>
    <row r="29" spans="1:14" ht="4.5" customHeight="1" thickBot="1">
      <c r="B29" s="186"/>
      <c r="C29" s="3"/>
      <c r="D29" s="3"/>
      <c r="E29" s="3"/>
      <c r="F29" s="3"/>
      <c r="G29" s="3"/>
      <c r="H29" s="3"/>
      <c r="I29" s="3"/>
      <c r="J29" s="3"/>
      <c r="K29" s="3"/>
      <c r="L29" s="3"/>
      <c r="M29" s="3"/>
      <c r="N29" s="187"/>
    </row>
    <row r="30" spans="1:14" s="21" customFormat="1" ht="25.5" customHeight="1" thickBot="1">
      <c r="B30" s="937" t="s">
        <v>2310</v>
      </c>
      <c r="C30" s="938"/>
      <c r="D30" s="938"/>
      <c r="E30" s="938"/>
      <c r="F30" s="938"/>
      <c r="G30" s="938"/>
      <c r="H30" s="938"/>
      <c r="I30" s="938"/>
      <c r="J30" s="938"/>
      <c r="K30" s="938"/>
      <c r="L30" s="938"/>
      <c r="M30" s="938"/>
      <c r="N30" s="939"/>
    </row>
    <row r="31" spans="1:14" ht="5.25" customHeight="1" thickBot="1">
      <c r="A31" s="11"/>
      <c r="B31" s="84"/>
      <c r="C31" s="85"/>
      <c r="D31" s="85"/>
      <c r="E31" s="85"/>
      <c r="F31" s="85"/>
      <c r="G31" s="85"/>
      <c r="H31" s="85"/>
      <c r="I31" s="85"/>
      <c r="J31" s="85"/>
      <c r="K31" s="85"/>
      <c r="L31" s="85"/>
      <c r="M31" s="85"/>
      <c r="N31" s="86"/>
    </row>
    <row r="32" spans="1:14" ht="25.5" customHeight="1">
      <c r="A32" s="11"/>
      <c r="B32" s="524" t="s">
        <v>326</v>
      </c>
      <c r="C32" s="902" t="s">
        <v>2311</v>
      </c>
      <c r="D32" s="902"/>
      <c r="E32" s="902"/>
      <c r="F32" s="902"/>
      <c r="G32" s="902"/>
      <c r="H32" s="902"/>
      <c r="I32" s="902"/>
      <c r="J32" s="940" t="s">
        <v>2312</v>
      </c>
      <c r="K32" s="940"/>
      <c r="L32" s="941" t="s">
        <v>327</v>
      </c>
      <c r="M32" s="941"/>
      <c r="N32" s="525" t="s">
        <v>2313</v>
      </c>
    </row>
    <row r="33" spans="1:14" ht="33" customHeight="1" thickBot="1">
      <c r="B33" s="527" t="s">
        <v>701</v>
      </c>
      <c r="C33" s="943" t="s">
        <v>2359</v>
      </c>
      <c r="D33" s="943"/>
      <c r="E33" s="943"/>
      <c r="F33" s="943"/>
      <c r="G33" s="943"/>
      <c r="H33" s="943"/>
      <c r="I33" s="943"/>
      <c r="J33" s="943"/>
      <c r="K33" s="943"/>
      <c r="L33" s="943" t="s">
        <v>878</v>
      </c>
      <c r="M33" s="943"/>
      <c r="N33" s="526"/>
    </row>
    <row r="34" spans="1:14" ht="4.5" customHeight="1">
      <c r="A34" s="11"/>
      <c r="B34" s="284"/>
      <c r="C34" s="285"/>
      <c r="D34" s="285"/>
      <c r="E34" s="285"/>
      <c r="F34" s="285"/>
      <c r="G34" s="285"/>
      <c r="H34" s="285"/>
      <c r="I34" s="285"/>
      <c r="J34" s="285"/>
      <c r="K34" s="285"/>
      <c r="L34" s="285"/>
      <c r="M34" s="285"/>
      <c r="N34" s="286"/>
    </row>
    <row r="35" spans="1:14" ht="20.100000000000001" customHeight="1">
      <c r="A35" s="11"/>
      <c r="B35" s="873" t="s">
        <v>2314</v>
      </c>
      <c r="C35" s="874"/>
      <c r="D35" s="874"/>
      <c r="E35" s="874"/>
      <c r="F35" s="874"/>
      <c r="G35" s="874"/>
      <c r="H35" s="874"/>
      <c r="I35" s="874"/>
      <c r="J35" s="874"/>
      <c r="K35" s="874"/>
      <c r="L35" s="874"/>
      <c r="M35" s="874"/>
      <c r="N35" s="875"/>
    </row>
    <row r="36" spans="1:14" ht="5.25" customHeight="1" thickBot="1">
      <c r="A36" s="11"/>
      <c r="B36" s="1201"/>
      <c r="C36" s="1202"/>
      <c r="D36" s="1202"/>
      <c r="E36" s="1202"/>
      <c r="F36" s="1202"/>
      <c r="G36" s="1202"/>
      <c r="H36" s="1202"/>
      <c r="I36" s="1202"/>
      <c r="J36" s="1202"/>
      <c r="K36" s="1202"/>
      <c r="L36" s="1202"/>
      <c r="M36" s="1202"/>
      <c r="N36" s="1203"/>
    </row>
    <row r="37" spans="1:14" ht="21" customHeight="1">
      <c r="A37" s="11"/>
      <c r="B37" s="528" t="s">
        <v>2277</v>
      </c>
      <c r="C37" s="902" t="s">
        <v>2311</v>
      </c>
      <c r="D37" s="902"/>
      <c r="E37" s="902"/>
      <c r="F37" s="902"/>
      <c r="G37" s="902"/>
      <c r="H37" s="902"/>
      <c r="I37" s="902"/>
      <c r="J37" s="529" t="s">
        <v>2315</v>
      </c>
      <c r="K37" s="529" t="s">
        <v>2316</v>
      </c>
      <c r="L37" s="902" t="s">
        <v>2317</v>
      </c>
      <c r="M37" s="902"/>
      <c r="N37" s="530" t="s">
        <v>2318</v>
      </c>
    </row>
    <row r="38" spans="1:14" ht="21" customHeight="1">
      <c r="B38" s="106" t="s">
        <v>1722</v>
      </c>
      <c r="C38" s="936" t="s">
        <v>1723</v>
      </c>
      <c r="D38" s="936"/>
      <c r="E38" s="936"/>
      <c r="F38" s="936"/>
      <c r="G38" s="936"/>
      <c r="H38" s="936"/>
      <c r="I38" s="936"/>
      <c r="J38" s="236"/>
      <c r="K38" s="446">
        <f>IFERROR(VLOOKUP(B38,EQUIPOS!$C$6:$G$151,5,0),0)</f>
        <v>60656.116190787725</v>
      </c>
      <c r="L38" s="1060">
        <f>1/1692.25</f>
        <v>5.9092923622396218E-4</v>
      </c>
      <c r="M38" s="1060"/>
      <c r="N38" s="450">
        <f>K38*L38</f>
        <v>35.843472412934098</v>
      </c>
    </row>
    <row r="39" spans="1:14" ht="21" customHeight="1">
      <c r="B39" s="102" t="s">
        <v>1937</v>
      </c>
      <c r="C39" s="923" t="s">
        <v>1938</v>
      </c>
      <c r="D39" s="923"/>
      <c r="E39" s="923"/>
      <c r="F39" s="923"/>
      <c r="G39" s="923"/>
      <c r="H39" s="923"/>
      <c r="I39" s="923"/>
      <c r="J39" s="237"/>
      <c r="K39" s="448">
        <f>VLOOKUP(B39,EQUIPOS!$C$6:$G$137,5,0)</f>
        <v>232706.13015209485</v>
      </c>
      <c r="L39" s="1060">
        <f>1/1692.25</f>
        <v>5.9092923622396218E-4</v>
      </c>
      <c r="M39" s="1060"/>
      <c r="N39" s="450">
        <f t="shared" ref="N39:N51" si="0">K39*L39</f>
        <v>137.51285575541135</v>
      </c>
    </row>
    <row r="40" spans="1:14" ht="21" hidden="1" customHeight="1">
      <c r="B40" s="102"/>
      <c r="C40" s="923"/>
      <c r="D40" s="923"/>
      <c r="E40" s="923"/>
      <c r="F40" s="923"/>
      <c r="G40" s="923"/>
      <c r="H40" s="923"/>
      <c r="I40" s="923"/>
      <c r="J40" s="237"/>
      <c r="K40" s="448"/>
      <c r="L40" s="929"/>
      <c r="M40" s="929"/>
      <c r="N40" s="450">
        <f t="shared" si="0"/>
        <v>0</v>
      </c>
    </row>
    <row r="41" spans="1:14" ht="21" hidden="1" customHeight="1">
      <c r="B41" s="102"/>
      <c r="C41" s="923"/>
      <c r="D41" s="923"/>
      <c r="E41" s="923"/>
      <c r="F41" s="923"/>
      <c r="G41" s="923"/>
      <c r="H41" s="923"/>
      <c r="I41" s="923"/>
      <c r="J41" s="237"/>
      <c r="K41" s="448"/>
      <c r="L41" s="929"/>
      <c r="M41" s="929"/>
      <c r="N41" s="450">
        <f t="shared" si="0"/>
        <v>0</v>
      </c>
    </row>
    <row r="42" spans="1:14" ht="21" hidden="1" customHeight="1">
      <c r="B42" s="102"/>
      <c r="C42" s="923"/>
      <c r="D42" s="923"/>
      <c r="E42" s="923"/>
      <c r="F42" s="923"/>
      <c r="G42" s="923"/>
      <c r="H42" s="923"/>
      <c r="I42" s="923"/>
      <c r="J42" s="237"/>
      <c r="K42" s="448"/>
      <c r="L42" s="929"/>
      <c r="M42" s="929"/>
      <c r="N42" s="450">
        <f t="shared" si="0"/>
        <v>0</v>
      </c>
    </row>
    <row r="43" spans="1:14" ht="21" hidden="1" customHeight="1">
      <c r="B43" s="102"/>
      <c r="C43" s="923"/>
      <c r="D43" s="923"/>
      <c r="E43" s="923"/>
      <c r="F43" s="923"/>
      <c r="G43" s="923"/>
      <c r="H43" s="923"/>
      <c r="I43" s="923"/>
      <c r="J43" s="237"/>
      <c r="K43" s="448"/>
      <c r="L43" s="929"/>
      <c r="M43" s="929"/>
      <c r="N43" s="450">
        <f t="shared" si="0"/>
        <v>0</v>
      </c>
    </row>
    <row r="44" spans="1:14" ht="21" hidden="1" customHeight="1">
      <c r="B44" s="102"/>
      <c r="C44" s="923"/>
      <c r="D44" s="923"/>
      <c r="E44" s="923"/>
      <c r="F44" s="923"/>
      <c r="G44" s="923"/>
      <c r="H44" s="923"/>
      <c r="I44" s="923"/>
      <c r="J44" s="237"/>
      <c r="K44" s="448"/>
      <c r="L44" s="929"/>
      <c r="M44" s="929"/>
      <c r="N44" s="450">
        <f t="shared" si="0"/>
        <v>0</v>
      </c>
    </row>
    <row r="45" spans="1:14" ht="21" hidden="1" customHeight="1">
      <c r="B45" s="102"/>
      <c r="C45" s="923"/>
      <c r="D45" s="923"/>
      <c r="E45" s="923"/>
      <c r="F45" s="923"/>
      <c r="G45" s="923"/>
      <c r="H45" s="923"/>
      <c r="I45" s="923"/>
      <c r="J45" s="237"/>
      <c r="K45" s="448"/>
      <c r="L45" s="929"/>
      <c r="M45" s="929"/>
      <c r="N45" s="450">
        <f t="shared" si="0"/>
        <v>0</v>
      </c>
    </row>
    <row r="46" spans="1:14" ht="21" hidden="1" customHeight="1">
      <c r="B46" s="102"/>
      <c r="C46" s="923"/>
      <c r="D46" s="923"/>
      <c r="E46" s="923"/>
      <c r="F46" s="923"/>
      <c r="G46" s="923"/>
      <c r="H46" s="923"/>
      <c r="I46" s="923"/>
      <c r="J46" s="237"/>
      <c r="K46" s="448"/>
      <c r="L46" s="929"/>
      <c r="M46" s="929"/>
      <c r="N46" s="450">
        <f t="shared" si="0"/>
        <v>0</v>
      </c>
    </row>
    <row r="47" spans="1:14" ht="21" hidden="1" customHeight="1">
      <c r="B47" s="102"/>
      <c r="C47" s="923"/>
      <c r="D47" s="923"/>
      <c r="E47" s="923"/>
      <c r="F47" s="923"/>
      <c r="G47" s="923"/>
      <c r="H47" s="923"/>
      <c r="I47" s="923"/>
      <c r="J47" s="237"/>
      <c r="K47" s="448"/>
      <c r="L47" s="929"/>
      <c r="M47" s="929"/>
      <c r="N47" s="450">
        <f t="shared" si="0"/>
        <v>0</v>
      </c>
    </row>
    <row r="48" spans="1:14" ht="21" hidden="1" customHeight="1">
      <c r="B48" s="102"/>
      <c r="C48" s="923"/>
      <c r="D48" s="923"/>
      <c r="E48" s="923"/>
      <c r="F48" s="923"/>
      <c r="G48" s="923"/>
      <c r="H48" s="923"/>
      <c r="I48" s="923"/>
      <c r="J48" s="237"/>
      <c r="K48" s="448"/>
      <c r="L48" s="929"/>
      <c r="M48" s="929"/>
      <c r="N48" s="450">
        <f t="shared" si="0"/>
        <v>0</v>
      </c>
    </row>
    <row r="49" spans="1:14" ht="21" hidden="1" customHeight="1">
      <c r="B49" s="102"/>
      <c r="C49" s="923"/>
      <c r="D49" s="923"/>
      <c r="E49" s="923"/>
      <c r="F49" s="923"/>
      <c r="G49" s="923"/>
      <c r="H49" s="923"/>
      <c r="I49" s="923"/>
      <c r="J49" s="237"/>
      <c r="K49" s="448"/>
      <c r="L49" s="929"/>
      <c r="M49" s="929"/>
      <c r="N49" s="450">
        <f t="shared" si="0"/>
        <v>0</v>
      </c>
    </row>
    <row r="50" spans="1:14" ht="21" hidden="1" customHeight="1">
      <c r="B50" s="102"/>
      <c r="C50" s="923"/>
      <c r="D50" s="923"/>
      <c r="E50" s="923"/>
      <c r="F50" s="923"/>
      <c r="G50" s="923"/>
      <c r="H50" s="923"/>
      <c r="I50" s="923"/>
      <c r="J50" s="237"/>
      <c r="K50" s="448"/>
      <c r="L50" s="929"/>
      <c r="M50" s="929"/>
      <c r="N50" s="450">
        <f t="shared" si="0"/>
        <v>0</v>
      </c>
    </row>
    <row r="51" spans="1:14" ht="21" customHeight="1">
      <c r="B51" s="103"/>
      <c r="C51" s="923"/>
      <c r="D51" s="923"/>
      <c r="E51" s="923"/>
      <c r="F51" s="923"/>
      <c r="G51" s="923"/>
      <c r="H51" s="923"/>
      <c r="I51" s="923"/>
      <c r="J51" s="237"/>
      <c r="K51" s="448"/>
      <c r="L51" s="929"/>
      <c r="M51" s="929"/>
      <c r="N51" s="450">
        <f t="shared" si="0"/>
        <v>0</v>
      </c>
    </row>
    <row r="52" spans="1:14" ht="21" customHeight="1" thickBot="1">
      <c r="B52" s="104"/>
      <c r="C52" s="930" t="s">
        <v>2319</v>
      </c>
      <c r="D52" s="930"/>
      <c r="E52" s="930"/>
      <c r="F52" s="930"/>
      <c r="G52" s="930"/>
      <c r="H52" s="930"/>
      <c r="I52" s="930"/>
      <c r="J52" s="105"/>
      <c r="K52" s="443"/>
      <c r="L52" s="931">
        <v>0.05</v>
      </c>
      <c r="M52" s="931"/>
      <c r="N52" s="451">
        <f>L52*N98</f>
        <v>1.2417146796671099</v>
      </c>
    </row>
    <row r="53" spans="1:14" ht="15" thickBot="1">
      <c r="A53" s="11"/>
      <c r="B53" s="911" t="s">
        <v>2320</v>
      </c>
      <c r="C53" s="912"/>
      <c r="D53" s="912"/>
      <c r="E53" s="912"/>
      <c r="F53" s="912"/>
      <c r="G53" s="912"/>
      <c r="H53" s="912"/>
      <c r="I53" s="912"/>
      <c r="J53" s="912"/>
      <c r="K53" s="912"/>
      <c r="L53" s="912"/>
      <c r="M53" s="913"/>
      <c r="N53" s="114">
        <f>SUM(N38:N52)</f>
        <v>174.59804284801254</v>
      </c>
    </row>
    <row r="54" spans="1:14" ht="3" customHeight="1">
      <c r="A54" s="11"/>
      <c r="B54" s="115"/>
      <c r="C54" s="85"/>
      <c r="D54" s="85"/>
      <c r="E54" s="85"/>
      <c r="F54" s="85"/>
      <c r="G54" s="85"/>
      <c r="H54" s="85"/>
      <c r="I54" s="85"/>
      <c r="J54" s="85"/>
      <c r="K54" s="85"/>
      <c r="L54" s="85"/>
      <c r="M54" s="85"/>
      <c r="N54" s="86"/>
    </row>
    <row r="55" spans="1:14" ht="20.100000000000001" customHeight="1">
      <c r="A55" s="11"/>
      <c r="B55" s="917" t="s">
        <v>2321</v>
      </c>
      <c r="C55" s="918"/>
      <c r="D55" s="918"/>
      <c r="E55" s="918"/>
      <c r="F55" s="918"/>
      <c r="G55" s="918"/>
      <c r="H55" s="918"/>
      <c r="I55" s="918"/>
      <c r="J55" s="918"/>
      <c r="K55" s="918"/>
      <c r="L55" s="918"/>
      <c r="M55" s="918"/>
      <c r="N55" s="919"/>
    </row>
    <row r="56" spans="1:14" ht="6.75" customHeight="1" thickBot="1">
      <c r="A56" s="11"/>
      <c r="B56" s="118"/>
      <c r="C56" s="119"/>
      <c r="D56" s="119"/>
      <c r="E56" s="119"/>
      <c r="F56" s="119"/>
      <c r="G56" s="119"/>
      <c r="H56" s="119"/>
      <c r="I56" s="119"/>
      <c r="J56" s="119"/>
      <c r="K56" s="119"/>
      <c r="L56" s="119"/>
      <c r="M56" s="119"/>
      <c r="N56" s="120"/>
    </row>
    <row r="57" spans="1:14" ht="21" customHeight="1">
      <c r="A57" s="11"/>
      <c r="B57" s="528" t="s">
        <v>2277</v>
      </c>
      <c r="C57" s="902" t="s">
        <v>2311</v>
      </c>
      <c r="D57" s="902"/>
      <c r="E57" s="902"/>
      <c r="F57" s="902"/>
      <c r="G57" s="902"/>
      <c r="H57" s="902"/>
      <c r="I57" s="902"/>
      <c r="J57" s="529" t="s">
        <v>327</v>
      </c>
      <c r="K57" s="529" t="s">
        <v>2313</v>
      </c>
      <c r="L57" s="902" t="s">
        <v>2322</v>
      </c>
      <c r="M57" s="902"/>
      <c r="N57" s="530" t="s">
        <v>2318</v>
      </c>
    </row>
    <row r="58" spans="1:14">
      <c r="B58" s="98" t="s">
        <v>1360</v>
      </c>
      <c r="C58" s="1057" t="s">
        <v>1361</v>
      </c>
      <c r="D58" s="1057"/>
      <c r="E58" s="1057"/>
      <c r="F58" s="1057"/>
      <c r="G58" s="1057"/>
      <c r="H58" s="1057"/>
      <c r="I58" s="1057"/>
      <c r="J58" s="99" t="s">
        <v>790</v>
      </c>
      <c r="K58" s="342">
        <v>5.3199999999999997E-2</v>
      </c>
      <c r="L58" s="1058">
        <f>VLOOKUP(B58,MATERIALES!$C$6:$F$373,4,0)</f>
        <v>6922.6652484235965</v>
      </c>
      <c r="M58" s="1059"/>
      <c r="N58" s="112">
        <f>K58*L58</f>
        <v>368.28579121613529</v>
      </c>
    </row>
    <row r="59" spans="1:14">
      <c r="B59" s="102" t="s">
        <v>1392</v>
      </c>
      <c r="C59" s="923" t="s">
        <v>1393</v>
      </c>
      <c r="D59" s="923"/>
      <c r="E59" s="923"/>
      <c r="F59" s="923"/>
      <c r="G59" s="923"/>
      <c r="H59" s="923"/>
      <c r="I59" s="923"/>
      <c r="J59" s="101" t="s">
        <v>927</v>
      </c>
      <c r="K59" s="335">
        <v>1.2999999999999999E-2</v>
      </c>
      <c r="L59" s="926">
        <f>VLOOKUP(B59,MATERIALES!$C$6:$F$373,4,0)</f>
        <v>142866.5981123583</v>
      </c>
      <c r="M59" s="927"/>
      <c r="N59" s="112">
        <f t="shared" ref="N59:N72" si="1">K59*L59</f>
        <v>1857.2657754606578</v>
      </c>
    </row>
    <row r="60" spans="1:14">
      <c r="B60" s="102" t="s">
        <v>1080</v>
      </c>
      <c r="C60" s="923" t="s">
        <v>1081</v>
      </c>
      <c r="D60" s="923"/>
      <c r="E60" s="923"/>
      <c r="F60" s="923"/>
      <c r="G60" s="923"/>
      <c r="H60" s="923"/>
      <c r="I60" s="923"/>
      <c r="J60" s="101" t="s">
        <v>927</v>
      </c>
      <c r="K60" s="350">
        <v>4.2999999999999999E-4</v>
      </c>
      <c r="L60" s="926">
        <f>VLOOKUP(B60,MATERIALES!$C$6:$F$373,4,0)</f>
        <v>43914.566518188454</v>
      </c>
      <c r="M60" s="927"/>
      <c r="N60" s="112">
        <f t="shared" si="1"/>
        <v>18.883263602821035</v>
      </c>
    </row>
    <row r="61" spans="1:14">
      <c r="B61" s="102"/>
      <c r="C61" s="923"/>
      <c r="D61" s="923"/>
      <c r="E61" s="923"/>
      <c r="F61" s="923"/>
      <c r="G61" s="923"/>
      <c r="H61" s="923"/>
      <c r="I61" s="923"/>
      <c r="J61" s="101"/>
      <c r="K61" s="335"/>
      <c r="L61" s="926"/>
      <c r="M61" s="927"/>
      <c r="N61" s="112">
        <f t="shared" si="1"/>
        <v>0</v>
      </c>
    </row>
    <row r="62" spans="1:14" hidden="1">
      <c r="B62" s="102"/>
      <c r="C62" s="923"/>
      <c r="D62" s="923"/>
      <c r="E62" s="923"/>
      <c r="F62" s="923"/>
      <c r="G62" s="923"/>
      <c r="H62" s="923"/>
      <c r="I62" s="923"/>
      <c r="J62" s="101"/>
      <c r="K62" s="335"/>
      <c r="L62" s="926"/>
      <c r="M62" s="927"/>
      <c r="N62" s="112">
        <f t="shared" si="1"/>
        <v>0</v>
      </c>
    </row>
    <row r="63" spans="1:14" hidden="1">
      <c r="B63" s="102"/>
      <c r="C63" s="923"/>
      <c r="D63" s="923"/>
      <c r="E63" s="923"/>
      <c r="F63" s="923"/>
      <c r="G63" s="923"/>
      <c r="H63" s="923"/>
      <c r="I63" s="923"/>
      <c r="J63" s="101"/>
      <c r="K63" s="335"/>
      <c r="L63" s="926"/>
      <c r="M63" s="927"/>
      <c r="N63" s="112">
        <f t="shared" si="1"/>
        <v>0</v>
      </c>
    </row>
    <row r="64" spans="1:14" hidden="1">
      <c r="B64" s="102"/>
      <c r="C64" s="923"/>
      <c r="D64" s="923"/>
      <c r="E64" s="923"/>
      <c r="F64" s="923"/>
      <c r="G64" s="923"/>
      <c r="H64" s="923"/>
      <c r="I64" s="923"/>
      <c r="J64" s="101"/>
      <c r="K64" s="335"/>
      <c r="L64" s="926"/>
      <c r="M64" s="927"/>
      <c r="N64" s="112">
        <f t="shared" si="1"/>
        <v>0</v>
      </c>
    </row>
    <row r="65" spans="1:14" hidden="1">
      <c r="B65" s="102"/>
      <c r="C65" s="923"/>
      <c r="D65" s="923"/>
      <c r="E65" s="923"/>
      <c r="F65" s="923"/>
      <c r="G65" s="923"/>
      <c r="H65" s="923"/>
      <c r="I65" s="923"/>
      <c r="J65" s="101"/>
      <c r="K65" s="335"/>
      <c r="L65" s="926"/>
      <c r="M65" s="927"/>
      <c r="N65" s="112">
        <f t="shared" si="1"/>
        <v>0</v>
      </c>
    </row>
    <row r="66" spans="1:14" hidden="1">
      <c r="B66" s="102"/>
      <c r="C66" s="923"/>
      <c r="D66" s="923"/>
      <c r="E66" s="923"/>
      <c r="F66" s="923"/>
      <c r="G66" s="923"/>
      <c r="H66" s="923"/>
      <c r="I66" s="923"/>
      <c r="J66" s="101"/>
      <c r="K66" s="335"/>
      <c r="L66" s="926"/>
      <c r="M66" s="927"/>
      <c r="N66" s="112">
        <f t="shared" si="1"/>
        <v>0</v>
      </c>
    </row>
    <row r="67" spans="1:14" hidden="1">
      <c r="B67" s="102"/>
      <c r="C67" s="923"/>
      <c r="D67" s="923"/>
      <c r="E67" s="923"/>
      <c r="F67" s="923"/>
      <c r="G67" s="923"/>
      <c r="H67" s="923"/>
      <c r="I67" s="923"/>
      <c r="J67" s="101"/>
      <c r="K67" s="335"/>
      <c r="L67" s="926"/>
      <c r="M67" s="927"/>
      <c r="N67" s="112">
        <f t="shared" si="1"/>
        <v>0</v>
      </c>
    </row>
    <row r="68" spans="1:14" hidden="1">
      <c r="B68" s="102"/>
      <c r="C68" s="923"/>
      <c r="D68" s="923"/>
      <c r="E68" s="923"/>
      <c r="F68" s="923"/>
      <c r="G68" s="923"/>
      <c r="H68" s="923"/>
      <c r="I68" s="923"/>
      <c r="J68" s="101"/>
      <c r="K68" s="335"/>
      <c r="L68" s="926"/>
      <c r="M68" s="927"/>
      <c r="N68" s="112">
        <f t="shared" si="1"/>
        <v>0</v>
      </c>
    </row>
    <row r="69" spans="1:14" hidden="1">
      <c r="B69" s="102"/>
      <c r="C69" s="923"/>
      <c r="D69" s="923"/>
      <c r="E69" s="923"/>
      <c r="F69" s="923"/>
      <c r="G69" s="923"/>
      <c r="H69" s="923"/>
      <c r="I69" s="923"/>
      <c r="J69" s="101"/>
      <c r="K69" s="335"/>
      <c r="L69" s="926"/>
      <c r="M69" s="927"/>
      <c r="N69" s="112">
        <f t="shared" si="1"/>
        <v>0</v>
      </c>
    </row>
    <row r="70" spans="1:14" hidden="1">
      <c r="B70" s="102"/>
      <c r="C70" s="923"/>
      <c r="D70" s="923"/>
      <c r="E70" s="923"/>
      <c r="F70" s="923"/>
      <c r="G70" s="923"/>
      <c r="H70" s="923"/>
      <c r="I70" s="923"/>
      <c r="J70" s="101"/>
      <c r="K70" s="335"/>
      <c r="L70" s="926"/>
      <c r="M70" s="927"/>
      <c r="N70" s="112">
        <f t="shared" si="1"/>
        <v>0</v>
      </c>
    </row>
    <row r="71" spans="1:14" hidden="1">
      <c r="B71" s="102"/>
      <c r="C71" s="923"/>
      <c r="D71" s="923"/>
      <c r="E71" s="923"/>
      <c r="F71" s="923"/>
      <c r="G71" s="923"/>
      <c r="H71" s="923"/>
      <c r="I71" s="923"/>
      <c r="J71" s="101"/>
      <c r="K71" s="335"/>
      <c r="L71" s="926"/>
      <c r="M71" s="927"/>
      <c r="N71" s="112">
        <f t="shared" si="1"/>
        <v>0</v>
      </c>
    </row>
    <row r="72" spans="1:14" ht="15" thickBot="1">
      <c r="B72" s="124"/>
      <c r="C72" s="914"/>
      <c r="D72" s="914"/>
      <c r="E72" s="914"/>
      <c r="F72" s="914"/>
      <c r="G72" s="914"/>
      <c r="H72" s="914"/>
      <c r="I72" s="914"/>
      <c r="J72" s="105"/>
      <c r="K72" s="125"/>
      <c r="L72" s="1204"/>
      <c r="M72" s="1205"/>
      <c r="N72" s="311">
        <f t="shared" si="1"/>
        <v>0</v>
      </c>
    </row>
    <row r="73" spans="1:14" ht="15" thickBot="1">
      <c r="A73" s="11"/>
      <c r="B73" s="911" t="s">
        <v>2320</v>
      </c>
      <c r="C73" s="912"/>
      <c r="D73" s="912"/>
      <c r="E73" s="912"/>
      <c r="F73" s="912"/>
      <c r="G73" s="912"/>
      <c r="H73" s="912"/>
      <c r="I73" s="912"/>
      <c r="J73" s="912"/>
      <c r="K73" s="912"/>
      <c r="L73" s="912"/>
      <c r="M73" s="913"/>
      <c r="N73" s="180">
        <f>SUM(N58:N72)</f>
        <v>2244.4348302796143</v>
      </c>
    </row>
    <row r="74" spans="1:14" ht="4.5" customHeight="1">
      <c r="A74" s="11"/>
      <c r="B74" s="84"/>
      <c r="C74" s="85"/>
      <c r="D74" s="85"/>
      <c r="E74" s="85"/>
      <c r="F74" s="85"/>
      <c r="G74" s="85"/>
      <c r="H74" s="85"/>
      <c r="I74" s="85"/>
      <c r="J74" s="85"/>
      <c r="K74" s="85"/>
      <c r="L74" s="85"/>
      <c r="M74" s="85"/>
      <c r="N74" s="86"/>
    </row>
    <row r="75" spans="1:14" s="21" customFormat="1" ht="19.350000000000001" customHeight="1">
      <c r="B75" s="917" t="s">
        <v>2323</v>
      </c>
      <c r="C75" s="918"/>
      <c r="D75" s="918"/>
      <c r="E75" s="918"/>
      <c r="F75" s="918"/>
      <c r="G75" s="918"/>
      <c r="H75" s="918"/>
      <c r="I75" s="918"/>
      <c r="J75" s="918"/>
      <c r="K75" s="918"/>
      <c r="L75" s="918"/>
      <c r="M75" s="918"/>
      <c r="N75" s="919"/>
    </row>
    <row r="76" spans="1:14" ht="6.75" customHeight="1" thickBot="1">
      <c r="A76" s="11"/>
      <c r="B76" s="354"/>
      <c r="C76" s="355"/>
      <c r="D76" s="355"/>
      <c r="E76" s="355"/>
      <c r="F76" s="355"/>
      <c r="G76" s="355"/>
      <c r="H76" s="355"/>
      <c r="I76" s="355"/>
      <c r="J76" s="355"/>
      <c r="K76" s="355"/>
      <c r="L76" s="355"/>
      <c r="M76" s="355"/>
      <c r="N76" s="356"/>
    </row>
    <row r="77" spans="1:14" ht="21" customHeight="1">
      <c r="A77" s="11"/>
      <c r="B77" s="528" t="s">
        <v>2277</v>
      </c>
      <c r="C77" s="902" t="s">
        <v>2311</v>
      </c>
      <c r="D77" s="902"/>
      <c r="E77" s="902"/>
      <c r="F77" s="902"/>
      <c r="G77" s="902"/>
      <c r="H77" s="902"/>
      <c r="I77" s="529" t="s">
        <v>327</v>
      </c>
      <c r="J77" s="529" t="s">
        <v>2324</v>
      </c>
      <c r="K77" s="529" t="s">
        <v>2325</v>
      </c>
      <c r="L77" s="529" t="s">
        <v>2326</v>
      </c>
      <c r="M77" s="529" t="s">
        <v>2327</v>
      </c>
      <c r="N77" s="530" t="s">
        <v>2318</v>
      </c>
    </row>
    <row r="78" spans="1:14">
      <c r="B78" s="130"/>
      <c r="C78" s="920"/>
      <c r="D78" s="921"/>
      <c r="E78" s="921"/>
      <c r="F78" s="921"/>
      <c r="G78" s="921"/>
      <c r="H78" s="922"/>
      <c r="I78" s="131"/>
      <c r="J78" s="132"/>
      <c r="K78" s="132"/>
      <c r="L78" s="132"/>
      <c r="M78" s="133"/>
      <c r="N78" s="151">
        <f>L78*M78</f>
        <v>0</v>
      </c>
    </row>
    <row r="79" spans="1:14" hidden="1">
      <c r="B79" s="134"/>
      <c r="C79" s="905"/>
      <c r="D79" s="906"/>
      <c r="E79" s="906"/>
      <c r="F79" s="906"/>
      <c r="G79" s="906"/>
      <c r="H79" s="907"/>
      <c r="I79" s="135"/>
      <c r="J79" s="136"/>
      <c r="K79" s="136"/>
      <c r="L79" s="136"/>
      <c r="M79" s="137"/>
      <c r="N79" s="151">
        <f>L79*M79</f>
        <v>0</v>
      </c>
    </row>
    <row r="80" spans="1:14" hidden="1">
      <c r="B80" s="134"/>
      <c r="C80" s="905"/>
      <c r="D80" s="906"/>
      <c r="E80" s="906"/>
      <c r="F80" s="906"/>
      <c r="G80" s="906"/>
      <c r="H80" s="907"/>
      <c r="I80" s="135"/>
      <c r="J80" s="136"/>
      <c r="K80" s="136"/>
      <c r="L80" s="136"/>
      <c r="M80" s="137"/>
      <c r="N80" s="151">
        <f>L80*M80</f>
        <v>0</v>
      </c>
    </row>
    <row r="81" spans="1:14" hidden="1">
      <c r="B81" s="134"/>
      <c r="C81" s="905"/>
      <c r="D81" s="906"/>
      <c r="E81" s="906"/>
      <c r="F81" s="906"/>
      <c r="G81" s="906"/>
      <c r="H81" s="907"/>
      <c r="I81" s="135"/>
      <c r="J81" s="136"/>
      <c r="K81" s="136"/>
      <c r="L81" s="136"/>
      <c r="M81" s="137"/>
      <c r="N81" s="151">
        <f>L81*M81</f>
        <v>0</v>
      </c>
    </row>
    <row r="82" spans="1:14" ht="15.75" customHeight="1" thickBot="1">
      <c r="B82" s="104"/>
      <c r="C82" s="908"/>
      <c r="D82" s="909"/>
      <c r="E82" s="909"/>
      <c r="F82" s="909"/>
      <c r="G82" s="909"/>
      <c r="H82" s="910"/>
      <c r="I82" s="139"/>
      <c r="J82" s="331"/>
      <c r="K82" s="331"/>
      <c r="L82" s="331"/>
      <c r="M82" s="140"/>
      <c r="N82" s="313">
        <f>L82*M82</f>
        <v>0</v>
      </c>
    </row>
    <row r="83" spans="1:14" ht="15" thickBot="1">
      <c r="A83" s="11"/>
      <c r="B83" s="911" t="s">
        <v>2320</v>
      </c>
      <c r="C83" s="912"/>
      <c r="D83" s="912"/>
      <c r="E83" s="912"/>
      <c r="F83" s="912"/>
      <c r="G83" s="912"/>
      <c r="H83" s="912"/>
      <c r="I83" s="912"/>
      <c r="J83" s="912"/>
      <c r="K83" s="912"/>
      <c r="L83" s="912"/>
      <c r="M83" s="913"/>
      <c r="N83" s="180">
        <f>SUM(N78:N82)</f>
        <v>0</v>
      </c>
    </row>
    <row r="84" spans="1:14" ht="3.75" customHeight="1">
      <c r="A84" s="11"/>
      <c r="B84" s="84"/>
      <c r="C84" s="85"/>
      <c r="D84" s="85"/>
      <c r="E84" s="85"/>
      <c r="F84" s="85"/>
      <c r="G84" s="85"/>
      <c r="H84" s="85"/>
      <c r="I84" s="85"/>
      <c r="J84" s="85"/>
      <c r="K84" s="85"/>
      <c r="L84" s="85"/>
      <c r="M84" s="85"/>
      <c r="N84" s="86"/>
    </row>
    <row r="85" spans="1:14" ht="20.100000000000001" customHeight="1">
      <c r="A85" s="11"/>
      <c r="B85" s="873" t="s">
        <v>2328</v>
      </c>
      <c r="C85" s="874"/>
      <c r="D85" s="874"/>
      <c r="E85" s="874"/>
      <c r="F85" s="874"/>
      <c r="G85" s="874"/>
      <c r="H85" s="874"/>
      <c r="I85" s="874"/>
      <c r="J85" s="874"/>
      <c r="K85" s="874"/>
      <c r="L85" s="874"/>
      <c r="M85" s="874"/>
      <c r="N85" s="875"/>
    </row>
    <row r="86" spans="1:14" ht="5.25" customHeight="1" thickBot="1">
      <c r="A86" s="11"/>
      <c r="B86" s="1206"/>
      <c r="C86" s="1207"/>
      <c r="D86" s="1207"/>
      <c r="E86" s="1207"/>
      <c r="F86" s="1207"/>
      <c r="G86" s="1207"/>
      <c r="H86" s="1207"/>
      <c r="I86" s="1207"/>
      <c r="J86" s="1207"/>
      <c r="K86" s="1207"/>
      <c r="L86" s="1207"/>
      <c r="M86" s="1207"/>
      <c r="N86" s="1208"/>
    </row>
    <row r="87" spans="1:14" ht="21" customHeight="1">
      <c r="A87" s="11"/>
      <c r="B87" s="528" t="s">
        <v>2277</v>
      </c>
      <c r="C87" s="902" t="s">
        <v>2311</v>
      </c>
      <c r="D87" s="902"/>
      <c r="E87" s="902"/>
      <c r="F87" s="902"/>
      <c r="G87" s="902"/>
      <c r="H87" s="902"/>
      <c r="I87" s="529" t="s">
        <v>2329</v>
      </c>
      <c r="J87" s="529" t="s">
        <v>2330</v>
      </c>
      <c r="K87" s="529" t="s">
        <v>2331</v>
      </c>
      <c r="L87" s="902" t="s">
        <v>2317</v>
      </c>
      <c r="M87" s="902"/>
      <c r="N87" s="530" t="s">
        <v>2318</v>
      </c>
    </row>
    <row r="88" spans="1:14">
      <c r="B88" s="149" t="s">
        <v>2073</v>
      </c>
      <c r="C88" s="1061" t="s">
        <v>2074</v>
      </c>
      <c r="D88" s="1062"/>
      <c r="E88" s="1062"/>
      <c r="F88" s="1062"/>
      <c r="G88" s="1062"/>
      <c r="H88" s="1062"/>
      <c r="I88" s="133">
        <f>K88/J88*100</f>
        <v>116000</v>
      </c>
      <c r="J88" s="160">
        <v>185</v>
      </c>
      <c r="K88" s="161">
        <f>VLOOKUP(B88,'MANO DE OBRA'!$C$15:$F$79,4,0)</f>
        <v>214600</v>
      </c>
      <c r="L88" s="1211">
        <v>13538</v>
      </c>
      <c r="M88" s="1212"/>
      <c r="N88" s="175">
        <f>K88/L88</f>
        <v>15.851676761707786</v>
      </c>
    </row>
    <row r="89" spans="1:14">
      <c r="B89" s="138" t="s">
        <v>2099</v>
      </c>
      <c r="C89" s="886" t="s">
        <v>2100</v>
      </c>
      <c r="D89" s="887"/>
      <c r="E89" s="887"/>
      <c r="F89" s="887"/>
      <c r="G89" s="887"/>
      <c r="H89" s="888"/>
      <c r="I89" s="137">
        <f>K89/J89*100</f>
        <v>65733.333333333328</v>
      </c>
      <c r="J89" s="162">
        <v>185</v>
      </c>
      <c r="K89" s="172">
        <f>VLOOKUP(B89,'MANO DE OBRA'!$C$15:$F$79,4,0)</f>
        <v>121606.66666666666</v>
      </c>
      <c r="L89" s="1213">
        <v>13538</v>
      </c>
      <c r="M89" s="1214"/>
      <c r="N89" s="175">
        <f>K89/L89</f>
        <v>8.9826168316344113</v>
      </c>
    </row>
    <row r="90" spans="1:14" hidden="1">
      <c r="B90" s="138"/>
      <c r="C90" s="886"/>
      <c r="D90" s="887"/>
      <c r="E90" s="887"/>
      <c r="F90" s="887"/>
      <c r="G90" s="887"/>
      <c r="H90" s="888"/>
      <c r="I90" s="137"/>
      <c r="J90" s="162"/>
      <c r="K90" s="172"/>
      <c r="L90" s="889"/>
      <c r="M90" s="890"/>
      <c r="N90" s="176"/>
    </row>
    <row r="91" spans="1:14" hidden="1">
      <c r="B91" s="138"/>
      <c r="C91" s="886"/>
      <c r="D91" s="887"/>
      <c r="E91" s="887"/>
      <c r="F91" s="887"/>
      <c r="G91" s="887"/>
      <c r="H91" s="888"/>
      <c r="I91" s="137"/>
      <c r="J91" s="162"/>
      <c r="K91" s="172"/>
      <c r="L91" s="1215"/>
      <c r="M91" s="1216"/>
      <c r="N91" s="176"/>
    </row>
    <row r="92" spans="1:14" hidden="1">
      <c r="B92" s="138"/>
      <c r="C92" s="886"/>
      <c r="D92" s="887"/>
      <c r="E92" s="887"/>
      <c r="F92" s="887"/>
      <c r="G92" s="887"/>
      <c r="H92" s="888"/>
      <c r="I92" s="137"/>
      <c r="J92" s="162"/>
      <c r="K92" s="172"/>
      <c r="L92" s="889"/>
      <c r="M92" s="890"/>
      <c r="N92" s="176"/>
    </row>
    <row r="93" spans="1:14" hidden="1">
      <c r="B93" s="138"/>
      <c r="C93" s="886"/>
      <c r="D93" s="887"/>
      <c r="E93" s="887"/>
      <c r="F93" s="887"/>
      <c r="G93" s="887"/>
      <c r="H93" s="888"/>
      <c r="I93" s="137"/>
      <c r="J93" s="162"/>
      <c r="K93" s="172"/>
      <c r="L93" s="889"/>
      <c r="M93" s="890"/>
      <c r="N93" s="176"/>
    </row>
    <row r="94" spans="1:14" hidden="1">
      <c r="B94" s="138"/>
      <c r="C94" s="886"/>
      <c r="D94" s="887"/>
      <c r="E94" s="887"/>
      <c r="F94" s="887"/>
      <c r="G94" s="887"/>
      <c r="H94" s="888"/>
      <c r="I94" s="137"/>
      <c r="J94" s="162"/>
      <c r="K94" s="172"/>
      <c r="L94" s="889"/>
      <c r="M94" s="890"/>
      <c r="N94" s="176"/>
    </row>
    <row r="95" spans="1:14" hidden="1">
      <c r="B95" s="138"/>
      <c r="C95" s="886"/>
      <c r="D95" s="887"/>
      <c r="E95" s="887"/>
      <c r="F95" s="887"/>
      <c r="G95" s="887"/>
      <c r="H95" s="888"/>
      <c r="I95" s="137"/>
      <c r="J95" s="162"/>
      <c r="K95" s="163"/>
      <c r="L95" s="889"/>
      <c r="M95" s="890"/>
      <c r="N95" s="176"/>
    </row>
    <row r="96" spans="1:14" hidden="1">
      <c r="B96" s="138"/>
      <c r="C96" s="886"/>
      <c r="D96" s="887"/>
      <c r="E96" s="887"/>
      <c r="F96" s="887"/>
      <c r="G96" s="887"/>
      <c r="H96" s="888"/>
      <c r="I96" s="137"/>
      <c r="J96" s="162"/>
      <c r="K96" s="163"/>
      <c r="L96" s="889"/>
      <c r="M96" s="890"/>
      <c r="N96" s="176"/>
    </row>
    <row r="97" spans="1:14" ht="15.75" customHeight="1" thickBot="1">
      <c r="B97" s="164"/>
      <c r="C97" s="891"/>
      <c r="D97" s="892"/>
      <c r="E97" s="892"/>
      <c r="F97" s="892"/>
      <c r="G97" s="892"/>
      <c r="H97" s="893"/>
      <c r="I97" s="165"/>
      <c r="J97" s="166"/>
      <c r="K97" s="165"/>
      <c r="L97" s="894"/>
      <c r="M97" s="895"/>
      <c r="N97" s="178"/>
    </row>
    <row r="98" spans="1:14" ht="15" thickBot="1">
      <c r="A98" s="11"/>
      <c r="B98" s="896" t="s">
        <v>2320</v>
      </c>
      <c r="C98" s="897"/>
      <c r="D98" s="897"/>
      <c r="E98" s="897"/>
      <c r="F98" s="897"/>
      <c r="G98" s="897"/>
      <c r="H98" s="897"/>
      <c r="I98" s="897"/>
      <c r="J98" s="897"/>
      <c r="K98" s="897"/>
      <c r="L98" s="897"/>
      <c r="M98" s="898"/>
      <c r="N98" s="179">
        <f>SUM(N88:N97)</f>
        <v>24.834293593342196</v>
      </c>
    </row>
    <row r="99" spans="1:14" ht="5.0999999999999996" customHeight="1" thickBot="1">
      <c r="A99" s="11"/>
      <c r="B99" s="84"/>
      <c r="C99" s="85"/>
      <c r="D99" s="85"/>
      <c r="E99" s="85"/>
      <c r="F99" s="85"/>
      <c r="G99" s="85"/>
      <c r="H99" s="85"/>
      <c r="I99" s="85"/>
      <c r="J99" s="85"/>
      <c r="K99" s="85"/>
      <c r="L99" s="85"/>
      <c r="M99" s="85"/>
      <c r="N99" s="86"/>
    </row>
    <row r="100" spans="1:14" ht="15" thickBot="1">
      <c r="A100" s="11"/>
      <c r="B100" s="899" t="s">
        <v>2332</v>
      </c>
      <c r="C100" s="900"/>
      <c r="D100" s="900"/>
      <c r="E100" s="900"/>
      <c r="F100" s="900"/>
      <c r="G100" s="900"/>
      <c r="H100" s="900"/>
      <c r="I100" s="900"/>
      <c r="J100" s="900"/>
      <c r="K100" s="900"/>
      <c r="L100" s="900"/>
      <c r="M100" s="901"/>
      <c r="N100" s="179">
        <f>N53+N73+N83+N98</f>
        <v>2443.8671667209692</v>
      </c>
    </row>
    <row r="101" spans="1:14" ht="5.0999999999999996" customHeight="1">
      <c r="A101" s="11"/>
      <c r="B101" s="84"/>
      <c r="C101" s="85"/>
      <c r="D101" s="85"/>
      <c r="E101" s="85"/>
      <c r="F101" s="85"/>
      <c r="G101" s="85"/>
      <c r="H101" s="85"/>
      <c r="I101" s="85"/>
      <c r="J101" s="85"/>
      <c r="K101" s="85"/>
      <c r="L101" s="85"/>
      <c r="M101" s="85"/>
      <c r="N101" s="86"/>
    </row>
    <row r="102" spans="1:14" ht="22.5" customHeight="1">
      <c r="A102" s="11"/>
      <c r="B102" s="873" t="s">
        <v>2333</v>
      </c>
      <c r="C102" s="874"/>
      <c r="D102" s="874"/>
      <c r="E102" s="874"/>
      <c r="F102" s="874"/>
      <c r="G102" s="874"/>
      <c r="H102" s="874"/>
      <c r="I102" s="874"/>
      <c r="J102" s="874"/>
      <c r="K102" s="874"/>
      <c r="L102" s="874"/>
      <c r="M102" s="874"/>
      <c r="N102" s="875"/>
    </row>
    <row r="103" spans="1:14" ht="6.75" customHeight="1" thickBot="1">
      <c r="A103" s="11"/>
      <c r="B103" s="287"/>
      <c r="C103" s="153"/>
      <c r="D103" s="153"/>
      <c r="E103" s="153"/>
      <c r="F103" s="153"/>
      <c r="G103" s="153"/>
      <c r="H103" s="153"/>
      <c r="I103" s="153"/>
      <c r="J103" s="153"/>
      <c r="K103" s="153"/>
      <c r="L103" s="153"/>
      <c r="M103" s="153"/>
      <c r="N103" s="288"/>
    </row>
    <row r="104" spans="1:14" ht="17.25" customHeight="1">
      <c r="A104" s="11"/>
      <c r="B104" s="876" t="s">
        <v>2311</v>
      </c>
      <c r="C104" s="877"/>
      <c r="D104" s="877"/>
      <c r="E104" s="877"/>
      <c r="F104" s="877"/>
      <c r="G104" s="877"/>
      <c r="H104" s="877"/>
      <c r="I104" s="1209"/>
      <c r="J104" s="1210"/>
      <c r="K104" s="529" t="s">
        <v>2334</v>
      </c>
      <c r="L104" s="878" t="s">
        <v>2335</v>
      </c>
      <c r="M104" s="879"/>
      <c r="N104" s="880"/>
    </row>
    <row r="105" spans="1:14" ht="15">
      <c r="B105" s="881" t="s">
        <v>2336</v>
      </c>
      <c r="C105" s="882"/>
      <c r="D105" s="882"/>
      <c r="E105" s="882"/>
      <c r="F105" s="882"/>
      <c r="G105" s="882"/>
      <c r="H105" s="882"/>
      <c r="I105" s="292"/>
      <c r="J105" s="293"/>
      <c r="K105" s="533">
        <v>0.2</v>
      </c>
      <c r="L105" s="883">
        <f>K105*N100</f>
        <v>488.77343334419385</v>
      </c>
      <c r="M105" s="884"/>
      <c r="N105" s="885"/>
    </row>
    <row r="106" spans="1:14" ht="15">
      <c r="B106" s="294" t="s">
        <v>2337</v>
      </c>
      <c r="C106" s="295"/>
      <c r="D106" s="295"/>
      <c r="E106" s="295"/>
      <c r="F106" s="295"/>
      <c r="G106" s="295"/>
      <c r="H106" s="295"/>
      <c r="I106" s="292"/>
      <c r="J106" s="293"/>
      <c r="K106" s="533">
        <v>0.05</v>
      </c>
      <c r="L106" s="883">
        <f>K106*N100</f>
        <v>122.19335833604846</v>
      </c>
      <c r="M106" s="884"/>
      <c r="N106" s="885"/>
    </row>
    <row r="107" spans="1:14" ht="15.75" thickBot="1">
      <c r="B107" s="296" t="s">
        <v>2338</v>
      </c>
      <c r="C107" s="297"/>
      <c r="D107" s="297"/>
      <c r="E107" s="297"/>
      <c r="F107" s="297"/>
      <c r="G107" s="297"/>
      <c r="H107" s="297"/>
      <c r="I107" s="298"/>
      <c r="J107" s="299"/>
      <c r="K107" s="534">
        <v>0.05</v>
      </c>
      <c r="L107" s="858">
        <f>K107*N100</f>
        <v>122.19335833604846</v>
      </c>
      <c r="M107" s="859"/>
      <c r="N107" s="860"/>
    </row>
    <row r="108" spans="1:14" s="21" customFormat="1" ht="24.75" customHeight="1" thickBot="1">
      <c r="B108" s="861" t="s">
        <v>2320</v>
      </c>
      <c r="C108" s="862"/>
      <c r="D108" s="862"/>
      <c r="E108" s="862"/>
      <c r="F108" s="862"/>
      <c r="G108" s="862"/>
      <c r="H108" s="862"/>
      <c r="I108" s="862"/>
      <c r="J108" s="862"/>
      <c r="K108" s="862"/>
      <c r="L108" s="862"/>
      <c r="M108" s="863"/>
      <c r="N108" s="180">
        <f>L105+L106+L107</f>
        <v>733.1601500162908</v>
      </c>
    </row>
    <row r="109" spans="1:14" ht="6.75" customHeight="1" thickBot="1">
      <c r="A109" s="11"/>
      <c r="B109" s="84"/>
      <c r="C109" s="85"/>
      <c r="D109" s="85"/>
      <c r="E109" s="85"/>
      <c r="F109" s="85"/>
      <c r="G109" s="85"/>
      <c r="H109" s="85"/>
      <c r="I109" s="85"/>
      <c r="J109" s="85"/>
      <c r="K109" s="85"/>
      <c r="L109" s="85"/>
      <c r="M109" s="85"/>
      <c r="N109" s="86"/>
    </row>
    <row r="110" spans="1:14" ht="22.5" customHeight="1" thickBot="1">
      <c r="A110" s="11"/>
      <c r="B110" s="864" t="s">
        <v>2339</v>
      </c>
      <c r="C110" s="865"/>
      <c r="D110" s="865"/>
      <c r="E110" s="865"/>
      <c r="F110" s="865"/>
      <c r="G110" s="865"/>
      <c r="H110" s="865"/>
      <c r="I110" s="865"/>
      <c r="J110" s="865"/>
      <c r="K110" s="865"/>
      <c r="L110" s="865"/>
      <c r="M110" s="866"/>
      <c r="N110" s="184">
        <f>N100+N108</f>
        <v>3177.0273167372598</v>
      </c>
    </row>
    <row r="111" spans="1:14" ht="7.5" customHeight="1">
      <c r="B111" s="64"/>
      <c r="C111" s="65"/>
      <c r="D111" s="65"/>
      <c r="E111" s="65"/>
      <c r="F111" s="65"/>
      <c r="G111" s="65"/>
      <c r="H111" s="65"/>
      <c r="I111" s="65"/>
      <c r="J111" s="65"/>
      <c r="K111" s="65"/>
      <c r="L111" s="65"/>
      <c r="M111" s="65"/>
      <c r="N111" s="66"/>
    </row>
    <row r="112" spans="1:14" ht="7.5" customHeight="1">
      <c r="B112" s="186"/>
      <c r="C112" s="3"/>
      <c r="D112" s="3"/>
      <c r="E112" s="3"/>
      <c r="F112" s="3"/>
      <c r="G112" s="3"/>
      <c r="H112" s="3"/>
      <c r="I112" s="3"/>
      <c r="J112" s="3"/>
      <c r="K112" s="3"/>
      <c r="L112" s="3"/>
      <c r="M112" s="3"/>
      <c r="N112" s="187"/>
    </row>
    <row r="113" spans="1:14" ht="10.5" customHeight="1">
      <c r="B113" s="186"/>
      <c r="C113" s="3"/>
      <c r="D113" s="3"/>
      <c r="E113" s="3"/>
      <c r="F113" s="3"/>
      <c r="G113" s="3"/>
      <c r="H113" s="3"/>
      <c r="I113" s="3"/>
      <c r="J113" s="3"/>
      <c r="K113" s="3"/>
      <c r="L113" s="3"/>
      <c r="M113" s="3"/>
      <c r="N113" s="187"/>
    </row>
    <row r="114" spans="1:14" ht="12" customHeight="1">
      <c r="B114" s="186"/>
      <c r="C114" s="3"/>
      <c r="D114" s="3"/>
      <c r="E114" s="3"/>
      <c r="F114" s="3"/>
      <c r="G114" s="3"/>
      <c r="H114" s="3"/>
      <c r="I114" s="3"/>
      <c r="J114" s="3"/>
      <c r="K114" s="3"/>
      <c r="L114" s="3"/>
      <c r="M114" s="3"/>
      <c r="N114" s="187"/>
    </row>
    <row r="115" spans="1:14">
      <c r="B115" s="186"/>
      <c r="C115" s="3"/>
      <c r="D115" s="3"/>
      <c r="E115" s="2" t="s">
        <v>2340</v>
      </c>
      <c r="F115" s="2"/>
      <c r="G115" s="2"/>
      <c r="H115" s="2"/>
      <c r="I115" s="2"/>
      <c r="J115" s="2"/>
      <c r="K115" s="3"/>
      <c r="L115" s="3"/>
      <c r="M115" s="3"/>
      <c r="N115" s="187"/>
    </row>
    <row r="116" spans="1:14">
      <c r="B116" s="186"/>
      <c r="C116" s="3"/>
      <c r="D116" s="3"/>
      <c r="E116" s="3" t="s">
        <v>2341</v>
      </c>
      <c r="F116" s="3"/>
      <c r="G116" s="3"/>
      <c r="H116" s="3"/>
      <c r="I116" s="3"/>
      <c r="J116" s="3"/>
      <c r="K116" s="3"/>
      <c r="L116" s="3"/>
      <c r="M116" s="3"/>
      <c r="N116" s="187"/>
    </row>
    <row r="117" spans="1:14">
      <c r="B117" s="186"/>
      <c r="C117" s="3"/>
      <c r="D117" s="3"/>
      <c r="E117" s="3" t="s">
        <v>2342</v>
      </c>
      <c r="F117" s="3"/>
      <c r="G117" s="3"/>
      <c r="H117" s="3"/>
      <c r="I117" s="3"/>
      <c r="J117" s="3"/>
      <c r="K117" s="3"/>
      <c r="L117" s="3"/>
      <c r="M117" s="3"/>
      <c r="N117" s="187"/>
    </row>
    <row r="118" spans="1:14">
      <c r="B118" s="186"/>
      <c r="C118" s="3"/>
      <c r="D118" s="3"/>
      <c r="E118" s="3" t="s">
        <v>2343</v>
      </c>
      <c r="F118" s="3"/>
      <c r="G118" s="3"/>
      <c r="H118" s="3"/>
      <c r="I118" s="3"/>
      <c r="J118" s="3"/>
      <c r="K118" s="3"/>
      <c r="L118" s="3"/>
      <c r="M118" s="3"/>
      <c r="N118" s="187"/>
    </row>
    <row r="119" spans="1:14" ht="10.5" customHeight="1" thickBot="1">
      <c r="B119" s="186"/>
      <c r="C119" s="3"/>
      <c r="D119" s="3"/>
      <c r="E119" s="3"/>
      <c r="F119" s="3" t="s">
        <v>2344</v>
      </c>
      <c r="G119" s="3"/>
      <c r="H119" s="3"/>
      <c r="I119" s="3"/>
      <c r="J119" s="3"/>
      <c r="K119" s="3"/>
      <c r="L119" s="3"/>
      <c r="M119" s="3"/>
      <c r="N119" s="187"/>
    </row>
    <row r="120" spans="1:14">
      <c r="B120" s="188" t="s">
        <v>2345</v>
      </c>
      <c r="C120" s="189"/>
      <c r="D120" s="189"/>
      <c r="E120" s="189"/>
      <c r="F120" s="189"/>
      <c r="G120" s="189"/>
      <c r="H120" s="189"/>
      <c r="I120" s="189"/>
      <c r="J120" s="189"/>
      <c r="K120" s="189"/>
      <c r="L120" s="189"/>
      <c r="M120" s="189"/>
      <c r="N120" s="190"/>
    </row>
    <row r="121" spans="1:14">
      <c r="B121" s="191"/>
      <c r="C121" s="192"/>
      <c r="D121" s="192"/>
      <c r="E121" s="192"/>
      <c r="F121" s="192"/>
      <c r="G121" s="192"/>
      <c r="H121" s="192"/>
      <c r="I121" s="192"/>
      <c r="J121" s="192"/>
      <c r="K121" s="192"/>
      <c r="L121" s="192"/>
      <c r="M121" s="192"/>
      <c r="N121" s="193"/>
    </row>
    <row r="122" spans="1:14">
      <c r="B122" s="191"/>
      <c r="C122" s="192"/>
      <c r="D122" s="192"/>
      <c r="E122" s="192"/>
      <c r="F122" s="192"/>
      <c r="G122" s="192"/>
      <c r="H122" s="192"/>
      <c r="I122" s="192"/>
      <c r="J122" s="192"/>
      <c r="K122" s="192"/>
      <c r="L122" s="192"/>
      <c r="M122" s="192"/>
      <c r="N122" s="193"/>
    </row>
    <row r="123" spans="1:14" ht="15" thickBot="1">
      <c r="B123" s="194"/>
      <c r="C123" s="195"/>
      <c r="D123" s="195"/>
      <c r="E123" s="195"/>
      <c r="F123" s="195"/>
      <c r="G123" s="195"/>
      <c r="H123" s="195"/>
      <c r="I123" s="195"/>
      <c r="J123" s="195"/>
      <c r="K123" s="195"/>
      <c r="L123" s="195"/>
      <c r="M123" s="195"/>
      <c r="N123" s="196"/>
    </row>
    <row r="124" spans="1:14" ht="7.5" customHeight="1">
      <c r="A124" s="11"/>
      <c r="B124" s="261"/>
      <c r="C124" s="262"/>
      <c r="D124" s="262"/>
      <c r="E124" s="262"/>
      <c r="F124" s="262"/>
      <c r="G124" s="262"/>
      <c r="H124" s="262"/>
      <c r="I124" s="262"/>
      <c r="J124" s="262"/>
      <c r="K124" s="262"/>
      <c r="L124" s="262"/>
      <c r="M124" s="262"/>
      <c r="N124" s="263"/>
    </row>
    <row r="125" spans="1:14" ht="18" customHeight="1">
      <c r="A125" s="11"/>
      <c r="B125" s="214" t="s">
        <v>2346</v>
      </c>
      <c r="C125" s="215"/>
      <c r="D125" s="215"/>
      <c r="E125" s="215"/>
      <c r="F125" s="215"/>
      <c r="G125" s="215"/>
      <c r="H125" s="215"/>
      <c r="I125" s="215"/>
      <c r="J125" s="215"/>
      <c r="K125" s="215"/>
      <c r="L125" s="215"/>
      <c r="M125" s="215"/>
      <c r="N125" s="216"/>
    </row>
    <row r="126" spans="1:14">
      <c r="A126" s="11"/>
      <c r="B126" s="867" t="s">
        <v>2347</v>
      </c>
      <c r="C126" s="868"/>
      <c r="D126" s="868"/>
      <c r="E126" s="868"/>
      <c r="F126" s="868"/>
      <c r="G126" s="868"/>
      <c r="H126" s="868"/>
      <c r="I126" s="868"/>
      <c r="J126" s="868"/>
      <c r="K126" s="868"/>
      <c r="L126" s="868"/>
      <c r="M126" s="868"/>
      <c r="N126" s="869"/>
    </row>
    <row r="127" spans="1:14">
      <c r="A127" s="11"/>
      <c r="B127" s="867"/>
      <c r="C127" s="868"/>
      <c r="D127" s="868"/>
      <c r="E127" s="868"/>
      <c r="F127" s="868"/>
      <c r="G127" s="868"/>
      <c r="H127" s="868"/>
      <c r="I127" s="868"/>
      <c r="J127" s="868"/>
      <c r="K127" s="868"/>
      <c r="L127" s="868"/>
      <c r="M127" s="868"/>
      <c r="N127" s="869"/>
    </row>
    <row r="128" spans="1:14" ht="21" customHeight="1">
      <c r="A128" s="11"/>
      <c r="B128" s="867" t="s">
        <v>2348</v>
      </c>
      <c r="C128" s="868"/>
      <c r="D128" s="868"/>
      <c r="E128" s="868"/>
      <c r="F128" s="868"/>
      <c r="G128" s="868"/>
      <c r="H128" s="868"/>
      <c r="I128" s="868"/>
      <c r="J128" s="868"/>
      <c r="K128" s="868"/>
      <c r="L128" s="868"/>
      <c r="M128" s="868"/>
      <c r="N128" s="869"/>
    </row>
    <row r="129" spans="1:14" ht="9.75" customHeight="1">
      <c r="A129" s="11"/>
      <c r="B129" s="867"/>
      <c r="C129" s="868"/>
      <c r="D129" s="868"/>
      <c r="E129" s="868"/>
      <c r="F129" s="868"/>
      <c r="G129" s="868"/>
      <c r="H129" s="868"/>
      <c r="I129" s="868"/>
      <c r="J129" s="868"/>
      <c r="K129" s="868"/>
      <c r="L129" s="868"/>
      <c r="M129" s="868"/>
      <c r="N129" s="869"/>
    </row>
    <row r="130" spans="1:14" ht="5.25" customHeight="1">
      <c r="A130" s="11"/>
      <c r="B130" s="264"/>
      <c r="C130" s="265"/>
      <c r="D130" s="265"/>
      <c r="E130" s="265"/>
      <c r="F130" s="265"/>
      <c r="G130" s="265"/>
      <c r="H130" s="265"/>
      <c r="I130" s="265"/>
      <c r="J130" s="265"/>
      <c r="K130" s="265"/>
      <c r="L130" s="265"/>
      <c r="M130" s="265"/>
      <c r="N130" s="266"/>
    </row>
    <row r="131" spans="1:14" ht="5.25" customHeight="1">
      <c r="B131" s="300"/>
      <c r="C131" s="301"/>
      <c r="D131" s="301"/>
      <c r="E131" s="301"/>
      <c r="F131" s="301"/>
      <c r="G131" s="301"/>
      <c r="H131" s="301"/>
      <c r="I131" s="301"/>
      <c r="J131" s="301"/>
      <c r="K131" s="301"/>
      <c r="L131" s="301"/>
      <c r="M131" s="301"/>
      <c r="N131" s="302"/>
    </row>
    <row r="132" spans="1:14" ht="9.75" customHeight="1">
      <c r="B132" s="300"/>
      <c r="C132" s="301"/>
      <c r="D132" s="301"/>
      <c r="E132" s="301"/>
      <c r="F132" s="301"/>
      <c r="G132" s="301"/>
      <c r="H132" s="301"/>
      <c r="I132" s="301"/>
      <c r="J132" s="301"/>
      <c r="K132" s="301"/>
      <c r="L132" s="301"/>
      <c r="M132" s="301"/>
      <c r="N132" s="302"/>
    </row>
    <row r="133" spans="1:14">
      <c r="B133" s="1"/>
      <c r="C133" s="4"/>
      <c r="D133" s="4"/>
      <c r="E133" s="4"/>
      <c r="F133" s="4"/>
      <c r="G133" s="4"/>
      <c r="H133" s="4"/>
      <c r="I133" s="4"/>
      <c r="J133" s="4"/>
      <c r="K133" s="4"/>
      <c r="L133" s="4"/>
      <c r="M133" s="4"/>
      <c r="N133" s="5"/>
    </row>
    <row r="134" spans="1:14">
      <c r="B134" s="186"/>
      <c r="C134" s="3"/>
      <c r="D134" s="3"/>
      <c r="E134" s="3" t="s">
        <v>2340</v>
      </c>
      <c r="F134" s="2"/>
      <c r="G134" s="2"/>
      <c r="H134" s="3"/>
      <c r="I134" s="3"/>
      <c r="J134" s="3"/>
      <c r="K134" s="3"/>
      <c r="L134" s="3"/>
      <c r="M134" s="3"/>
      <c r="N134" s="187"/>
    </row>
    <row r="135" spans="1:14">
      <c r="B135" s="186"/>
      <c r="C135" s="3"/>
      <c r="D135" s="3"/>
      <c r="E135" s="220" t="s">
        <v>2341</v>
      </c>
      <c r="F135" s="3"/>
      <c r="G135" s="3"/>
      <c r="H135" s="220"/>
      <c r="I135" s="220"/>
      <c r="J135" s="220"/>
      <c r="K135" s="3"/>
      <c r="L135" s="3"/>
      <c r="M135" s="3"/>
      <c r="N135" s="187"/>
    </row>
    <row r="136" spans="1:14">
      <c r="B136" s="186"/>
      <c r="C136" s="3"/>
      <c r="D136" s="3"/>
      <c r="E136" s="221" t="s">
        <v>2349</v>
      </c>
      <c r="F136" s="3"/>
      <c r="G136" s="3"/>
      <c r="H136" s="221"/>
      <c r="I136" s="221"/>
      <c r="J136" s="221"/>
      <c r="K136" s="3"/>
      <c r="L136" s="3"/>
      <c r="M136" s="3"/>
      <c r="N136" s="187"/>
    </row>
    <row r="137" spans="1:14">
      <c r="B137" s="222"/>
      <c r="C137" s="4"/>
      <c r="D137" s="4"/>
      <c r="E137" s="3" t="s">
        <v>2343</v>
      </c>
      <c r="F137" s="3"/>
      <c r="G137" s="3"/>
      <c r="H137" s="3"/>
      <c r="I137" s="3"/>
      <c r="J137" s="3"/>
      <c r="K137" s="4"/>
      <c r="L137" s="4"/>
      <c r="M137" s="4"/>
      <c r="N137" s="5"/>
    </row>
    <row r="138" spans="1:14" ht="12.75" customHeight="1">
      <c r="B138" s="222"/>
      <c r="C138" s="4"/>
      <c r="D138" s="4"/>
      <c r="E138" s="4"/>
      <c r="F138" s="3"/>
      <c r="G138" s="3"/>
      <c r="H138" s="3"/>
      <c r="I138" s="3"/>
      <c r="J138" s="3"/>
      <c r="K138" s="4"/>
      <c r="L138" s="4"/>
      <c r="M138" s="4"/>
      <c r="N138" s="5"/>
    </row>
    <row r="139" spans="1:14" ht="24.75" customHeight="1">
      <c r="A139" s="11"/>
      <c r="B139" s="870" t="s">
        <v>2350</v>
      </c>
      <c r="C139" s="871"/>
      <c r="D139" s="871"/>
      <c r="E139" s="871"/>
      <c r="F139" s="871"/>
      <c r="G139" s="871"/>
      <c r="H139" s="871"/>
      <c r="I139" s="871"/>
      <c r="J139" s="871"/>
      <c r="K139" s="871"/>
      <c r="L139" s="871"/>
      <c r="M139" s="871"/>
      <c r="N139" s="872"/>
    </row>
    <row r="140" spans="1:14" ht="7.5" customHeight="1" thickBot="1">
      <c r="B140" s="226"/>
      <c r="C140" s="227"/>
      <c r="D140" s="227"/>
      <c r="E140" s="228"/>
      <c r="F140" s="228"/>
      <c r="G140" s="228"/>
      <c r="H140" s="228"/>
      <c r="I140" s="228"/>
      <c r="J140" s="229"/>
      <c r="K140" s="229"/>
      <c r="L140" s="229"/>
      <c r="M140" s="229"/>
      <c r="N140" s="230"/>
    </row>
  </sheetData>
  <sheetProtection algorithmName="SHA-512" hashValue="B1B7/GRMOreAASomIULuVikBWOo0QHJorUOlnq5Uh7HMgjvvGCVqNU7HauGgbK1PGbCxPlOgYW2WpRUAJyTVtg==" saltValue="2DO5688rX1AAS2LwH9O8Nw==" spinCount="100000" sheet="1" formatCells="0" formatColumns="0" formatRows="0" insertColumns="0" insertRows="0" insertHyperlinks="0" deleteColumns="0" deleteRows="0" sort="0" autoFilter="0" pivotTables="0"/>
  <mergeCells count="146">
    <mergeCell ref="H10:I10"/>
    <mergeCell ref="B85:N85"/>
    <mergeCell ref="B102:N102"/>
    <mergeCell ref="L104:N104"/>
    <mergeCell ref="L105:N105"/>
    <mergeCell ref="L106:N106"/>
    <mergeCell ref="L107:N107"/>
    <mergeCell ref="B139:N139"/>
    <mergeCell ref="L97:M97"/>
    <mergeCell ref="L88:M88"/>
    <mergeCell ref="L89:M89"/>
    <mergeCell ref="L90:M90"/>
    <mergeCell ref="L91:M91"/>
    <mergeCell ref="L92:M92"/>
    <mergeCell ref="L93:M93"/>
    <mergeCell ref="L94:M94"/>
    <mergeCell ref="L95:M95"/>
    <mergeCell ref="L96:M96"/>
    <mergeCell ref="B108:M108"/>
    <mergeCell ref="B110:M110"/>
    <mergeCell ref="B126:N127"/>
    <mergeCell ref="B128:N129"/>
    <mergeCell ref="C95:H95"/>
    <mergeCell ref="C96:H96"/>
    <mergeCell ref="C97:H97"/>
    <mergeCell ref="C78:H78"/>
    <mergeCell ref="C79:H79"/>
    <mergeCell ref="C80:H80"/>
    <mergeCell ref="C81:H81"/>
    <mergeCell ref="C82:H82"/>
    <mergeCell ref="L58:M58"/>
    <mergeCell ref="L59:M59"/>
    <mergeCell ref="L60:M60"/>
    <mergeCell ref="L61:M61"/>
    <mergeCell ref="L62:M62"/>
    <mergeCell ref="L63:M63"/>
    <mergeCell ref="L64:M64"/>
    <mergeCell ref="L65:M65"/>
    <mergeCell ref="L66:M66"/>
    <mergeCell ref="B98:M98"/>
    <mergeCell ref="B100:M100"/>
    <mergeCell ref="B105:H105"/>
    <mergeCell ref="B86:N86"/>
    <mergeCell ref="B104:J104"/>
    <mergeCell ref="B55:N55"/>
    <mergeCell ref="L50:M50"/>
    <mergeCell ref="C48:I48"/>
    <mergeCell ref="C49:I49"/>
    <mergeCell ref="B53:M53"/>
    <mergeCell ref="L57:M57"/>
    <mergeCell ref="B73:M73"/>
    <mergeCell ref="C57:I57"/>
    <mergeCell ref="C50:I50"/>
    <mergeCell ref="C52:I52"/>
    <mergeCell ref="C51:I51"/>
    <mergeCell ref="L51:M51"/>
    <mergeCell ref="C90:H90"/>
    <mergeCell ref="C91:H91"/>
    <mergeCell ref="C92:H92"/>
    <mergeCell ref="C93:H93"/>
    <mergeCell ref="C94:H94"/>
    <mergeCell ref="L67:M67"/>
    <mergeCell ref="L68:M68"/>
    <mergeCell ref="F8:I9"/>
    <mergeCell ref="C2:J2"/>
    <mergeCell ref="K3:K4"/>
    <mergeCell ref="C6:J6"/>
    <mergeCell ref="B13:D13"/>
    <mergeCell ref="C62:I62"/>
    <mergeCell ref="C63:I63"/>
    <mergeCell ref="L44:M44"/>
    <mergeCell ref="L87:M87"/>
    <mergeCell ref="L69:M69"/>
    <mergeCell ref="C64:I64"/>
    <mergeCell ref="C65:I65"/>
    <mergeCell ref="C66:I66"/>
    <mergeCell ref="C67:I67"/>
    <mergeCell ref="C68:I68"/>
    <mergeCell ref="B83:M83"/>
    <mergeCell ref="L70:M70"/>
    <mergeCell ref="L71:M71"/>
    <mergeCell ref="L72:M72"/>
    <mergeCell ref="C69:I69"/>
    <mergeCell ref="C70:I70"/>
    <mergeCell ref="C71:I71"/>
    <mergeCell ref="C72:I72"/>
    <mergeCell ref="C77:H77"/>
    <mergeCell ref="L37:M37"/>
    <mergeCell ref="L33:M33"/>
    <mergeCell ref="B35:N35"/>
    <mergeCell ref="B36:N36"/>
    <mergeCell ref="C37:I37"/>
    <mergeCell ref="C38:I38"/>
    <mergeCell ref="C39:I39"/>
    <mergeCell ref="C40:I40"/>
    <mergeCell ref="N1:N6"/>
    <mergeCell ref="C3:J4"/>
    <mergeCell ref="D14:E14"/>
    <mergeCell ref="L15:N15"/>
    <mergeCell ref="B30:N30"/>
    <mergeCell ref="C32:I32"/>
    <mergeCell ref="L32:M32"/>
    <mergeCell ref="L1:M2"/>
    <mergeCell ref="L3:M4"/>
    <mergeCell ref="L5:L6"/>
    <mergeCell ref="M5:M6"/>
    <mergeCell ref="B1:B6"/>
    <mergeCell ref="C1:J1"/>
    <mergeCell ref="K1:K2"/>
    <mergeCell ref="C5:J5"/>
    <mergeCell ref="K5:K6"/>
    <mergeCell ref="L49:M49"/>
    <mergeCell ref="C58:I58"/>
    <mergeCell ref="C59:I59"/>
    <mergeCell ref="C60:I60"/>
    <mergeCell ref="C61:I61"/>
    <mergeCell ref="L43:M43"/>
    <mergeCell ref="C41:I41"/>
    <mergeCell ref="C42:I42"/>
    <mergeCell ref="C43:I43"/>
    <mergeCell ref="L41:M41"/>
    <mergeCell ref="L42:M42"/>
    <mergeCell ref="B10:D10"/>
    <mergeCell ref="B12:E12"/>
    <mergeCell ref="H13:I13"/>
    <mergeCell ref="K13:L13"/>
    <mergeCell ref="F10:G10"/>
    <mergeCell ref="C88:H88"/>
    <mergeCell ref="C89:H89"/>
    <mergeCell ref="C87:H87"/>
    <mergeCell ref="C33:I33"/>
    <mergeCell ref="J32:K32"/>
    <mergeCell ref="J33:K33"/>
    <mergeCell ref="L38:M38"/>
    <mergeCell ref="L39:M39"/>
    <mergeCell ref="L40:M40"/>
    <mergeCell ref="L45:M45"/>
    <mergeCell ref="L46:M46"/>
    <mergeCell ref="B75:N75"/>
    <mergeCell ref="C44:I44"/>
    <mergeCell ref="C45:I45"/>
    <mergeCell ref="C46:I46"/>
    <mergeCell ref="L47:M47"/>
    <mergeCell ref="C47:I47"/>
    <mergeCell ref="L52:M52"/>
    <mergeCell ref="L48:M48"/>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84B296DAC14EE4F88E5D364092ED099" ma:contentTypeVersion="16" ma:contentTypeDescription="Crear nuevo documento." ma:contentTypeScope="" ma:versionID="6a438dfdaa54f21a87fdd8814343da8e">
  <xsd:schema xmlns:xsd="http://www.w3.org/2001/XMLSchema" xmlns:xs="http://www.w3.org/2001/XMLSchema" xmlns:p="http://schemas.microsoft.com/office/2006/metadata/properties" xmlns:ns2="5c81c070-59fc-492d-ba22-fea5695012fc" xmlns:ns3="b3f69a94-f092-4636-ba6e-c0dd06ba869a" targetNamespace="http://schemas.microsoft.com/office/2006/metadata/properties" ma:root="true" ma:fieldsID="9ee981504843cbd7618a54e002f5080e" ns2:_="" ns3:_="">
    <xsd:import namespace="5c81c070-59fc-492d-ba22-fea5695012fc"/>
    <xsd:import namespace="b3f69a94-f092-4636-ba6e-c0dd06ba869a"/>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c81c070-59fc-492d-ba22-fea5695012f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55b72034-804b-4688-9d57-39051bc5f4d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b3f69a94-f092-4636-ba6e-c0dd06ba869a"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3f567c8e-1860-4d73-9fa8-d57c8eabd29a}" ma:internalName="TaxCatchAll" ma:showField="CatchAllData" ma:web="b3f69a94-f092-4636-ba6e-c0dd06ba869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b3f69a94-f092-4636-ba6e-c0dd06ba869a" xsi:nil="true"/>
    <lcf76f155ced4ddcb4097134ff3c332f xmlns="5c81c070-59fc-492d-ba22-fea5695012fc">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3779BB3-EF2D-45F5-8767-0B5B7E78E1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c81c070-59fc-492d-ba22-fea5695012fc"/>
    <ds:schemaRef ds:uri="b3f69a94-f092-4636-ba6e-c0dd06ba869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CDF0BF1-0B69-4E93-AF01-B3DFDF87EB0C}">
  <ds:schemaRefs>
    <ds:schemaRef ds:uri="http://schemas.microsoft.com/office/2006/metadata/properties"/>
    <ds:schemaRef ds:uri="http://schemas.microsoft.com/office/infopath/2007/PartnerControls"/>
    <ds:schemaRef ds:uri="b3f69a94-f092-4636-ba6e-c0dd06ba869a"/>
    <ds:schemaRef ds:uri="5c81c070-59fc-492d-ba22-fea5695012fc"/>
  </ds:schemaRefs>
</ds:datastoreItem>
</file>

<file path=customXml/itemProps3.xml><?xml version="1.0" encoding="utf-8"?>
<ds:datastoreItem xmlns:ds="http://schemas.openxmlformats.org/officeDocument/2006/customXml" ds:itemID="{36533665-C6BC-42DD-8AD8-83F45428DF3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7</vt:i4>
      </vt:variant>
    </vt:vector>
  </HeadingPairs>
  <TitlesOfParts>
    <vt:vector size="27" baseType="lpstr">
      <vt:lpstr>PORTADA</vt:lpstr>
      <vt:lpstr>MENU</vt:lpstr>
      <vt:lpstr>LISTADO PROVINCIAS</vt:lpstr>
      <vt:lpstr>ÍNDICE</vt:lpstr>
      <vt:lpstr>MATERIALES</vt:lpstr>
      <vt:lpstr>EQUIPOS</vt:lpstr>
      <vt:lpstr>TRANSPORTE</vt:lpstr>
      <vt:lpstr>MANO DE OBRA</vt:lpstr>
      <vt:lpstr>GEOSINT.</vt:lpstr>
      <vt:lpstr>PRESUPUESTO</vt:lpstr>
      <vt:lpstr>330,1</vt:lpstr>
      <vt:lpstr>465,1</vt:lpstr>
      <vt:lpstr>421.1</vt:lpstr>
      <vt:lpstr>450.2P</vt:lpstr>
      <vt:lpstr>460.1P</vt:lpstr>
      <vt:lpstr>620.3</vt:lpstr>
      <vt:lpstr>621.3</vt:lpstr>
      <vt:lpstr>621.4</vt:lpstr>
      <vt:lpstr>621.6</vt:lpstr>
      <vt:lpstr>700.1</vt:lpstr>
      <vt:lpstr>EQUIPOS!Print_Area</vt:lpstr>
      <vt:lpstr>ÍNDICE!Print_Area</vt:lpstr>
      <vt:lpstr>'MANO DE OBRA'!Print_Area</vt:lpstr>
      <vt:lpstr>MATERIALES!Print_Area</vt:lpstr>
      <vt:lpstr>MENU!Print_Area</vt:lpstr>
      <vt:lpstr>PORTADA!Print_Area</vt:lpstr>
      <vt:lpstr>TRANSPORTE!Print_Area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EUSEBIO PEREZ ROMERO</cp:lastModifiedBy>
  <cp:revision/>
  <cp:lastPrinted>2023-11-07T21:05:27Z</cp:lastPrinted>
  <dcterms:created xsi:type="dcterms:W3CDTF">2020-08-03T19:30:31Z</dcterms:created>
  <dcterms:modified xsi:type="dcterms:W3CDTF">2023-11-07T21:11:02Z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0x010100284B296DAC14EE4F88E5D364092ED099</vt:lpwstr>
  </property>
  <property fmtid="{D5CDD505-2E9C-101B-9397-08002B2CF9AE}" pid="3" name="MediaServiceImageTags">
    <vt:lpwstr/>
  </property>
</Properties>
</file>