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\\casur-gcn1\BACKUPS CONTABILIDAD\LUZ MERY\PERSONAL LMO\CTO 2023\cto agosto 2023\CUENTAS DE COBRO\NOVIEMBRE 01_08\ENTREGABLES\"/>
    </mc:Choice>
  </mc:AlternateContent>
  <xr:revisionPtr revIDLastSave="0" documentId="13_ncr:1_{9CE37FF4-2F36-4F90-9F79-DBA750226CF9}" xr6:coauthVersionLast="47" xr6:coauthVersionMax="47" xr10:uidLastSave="{00000000-0000-0000-0000-000000000000}"/>
  <bookViews>
    <workbookView xWindow="-120" yWindow="-120" windowWidth="29040" windowHeight="15840" xr2:uid="{AC001A91-732D-40C1-96E7-03E7B532E2C8}"/>
  </bookViews>
  <sheets>
    <sheet name="CONCILIACION 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'CONCILIACION '!$A$2:$F$13</definedName>
    <definedName name="_xlnm.Print_Area" localSheetId="0">'CONCILIACION '!$A$1:$G$19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1" l="1"/>
  <c r="G11" i="1" s="1"/>
  <c r="E10" i="1"/>
  <c r="C10" i="1"/>
  <c r="G10" i="1" s="1"/>
  <c r="E9" i="1"/>
  <c r="G8" i="1"/>
  <c r="D8" i="1"/>
  <c r="D6" i="1"/>
  <c r="D5" i="1"/>
  <c r="G4" i="1"/>
  <c r="D4" i="1"/>
  <c r="C3" i="1"/>
  <c r="G3" i="1" s="1"/>
  <c r="A3" i="1"/>
  <c r="G12" i="1" l="1"/>
  <c r="C12" i="1"/>
</calcChain>
</file>

<file path=xl/sharedStrings.xml><?xml version="1.0" encoding="utf-8"?>
<sst xmlns="http://schemas.openxmlformats.org/spreadsheetml/2006/main" count="40" uniqueCount="30">
  <si>
    <t>CONCILIACION CUENTA 138490001 OTRAS CUENTAS POR COBRAR A OCT 2023</t>
  </si>
  <si>
    <t>Identificacion</t>
  </si>
  <si>
    <t>Descripcion</t>
  </si>
  <si>
    <t>Saldo Final</t>
  </si>
  <si>
    <t xml:space="preserve"> A FECHA</t>
  </si>
  <si>
    <t>CONCEPTO</t>
  </si>
  <si>
    <t>RESPONSABLE</t>
  </si>
  <si>
    <t>RESUMEN</t>
  </si>
  <si>
    <t>1% SENTENCIAS VIGENCIA 2023</t>
  </si>
  <si>
    <t>COMPENSACION INGRESOS 1% SENTENCIAS</t>
  </si>
  <si>
    <t>TESORERIA</t>
  </si>
  <si>
    <t>DIRECCION DE SANIDAD POLICIA NACIONAL</t>
  </si>
  <si>
    <t xml:space="preserve">EN DEPURACION CXC </t>
  </si>
  <si>
    <t>TAHUM</t>
  </si>
  <si>
    <t>ERNESTO  VILLANUEVA DELGADILLO</t>
  </si>
  <si>
    <t>PENDIENTE RECOBRO POR PARTE DE TESORERIA</t>
  </si>
  <si>
    <t>LUIS GUILLERMO LINARES MARTIN</t>
  </si>
  <si>
    <t>MARINA  VASQUEZ GARCIA</t>
  </si>
  <si>
    <t>ITALO  SUAREZ JOSE</t>
  </si>
  <si>
    <t>BANCO DE BOGOTA S. A.</t>
  </si>
  <si>
    <t>BANCO POPULAR S. A.</t>
  </si>
  <si>
    <t>BIKAPITAL SAS</t>
  </si>
  <si>
    <t>COOPERATIVAS</t>
  </si>
  <si>
    <t>CONTABILIDAD</t>
  </si>
  <si>
    <t>SERV P</t>
  </si>
  <si>
    <t>TAHUM DEPUR</t>
  </si>
  <si>
    <t>ROSALBA REYES SISA</t>
  </si>
  <si>
    <t>LUZ MERY ORTIZ OSPINA</t>
  </si>
  <si>
    <t>Coordinadora Grupo Contabilidad</t>
  </si>
  <si>
    <t>Contratista Grupo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</si>
</sst>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10C0A]#,##0.00;\-#,##0.00"/>
    <numFmt numFmtId="165" formatCode="#,##0.00_ ;\-#,##0.00\ "/>
  </numFmts>
  <fonts count="12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name val="Arial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9"/>
      <name val="Calibri"/>
      <family val="2"/>
    </font>
    <font>
      <b/>
      <sz val="10"/>
      <color theme="0"/>
      <name val="Arial"/>
      <family val="2"/>
    </font>
    <font>
      <sz val="11"/>
      <name val="Calibri"/>
      <family val="2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/>
    <xf numFmtId="0" fontId="4" fillId="0" borderId="0" xfId="0" applyFont="1"/>
    <xf numFmtId="165" fontId="4" fillId="0" borderId="0" xfId="0" applyNumberFormat="1" applyFont="1"/>
    <xf numFmtId="43" fontId="4" fillId="0" borderId="0" xfId="1" applyFont="1" applyFill="1" applyBorder="1"/>
    <xf numFmtId="0" fontId="9" fillId="0" borderId="0" xfId="0" applyFont="1" applyAlignment="1">
      <alignment horizontal="center" vertical="center" wrapText="1" readingOrder="1"/>
    </xf>
    <xf numFmtId="0" fontId="9" fillId="0" borderId="0" xfId="0" applyFont="1" applyAlignment="1">
      <alignment horizontal="center" vertical="center" readingOrder="1"/>
    </xf>
    <xf numFmtId="0" fontId="9" fillId="0" borderId="0" xfId="0" applyFont="1" applyAlignment="1">
      <alignment vertical="center" wrapText="1" readingOrder="1"/>
    </xf>
    <xf numFmtId="165" fontId="9" fillId="0" borderId="0" xfId="0" applyNumberFormat="1" applyFont="1" applyAlignment="1">
      <alignment horizontal="center" vertical="center" wrapText="1" readingOrder="1"/>
    </xf>
    <xf numFmtId="0" fontId="9" fillId="0" borderId="0" xfId="0" applyFont="1" applyAlignment="1">
      <alignment horizontal="center" vertical="center" wrapText="1" readingOrder="1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4" fontId="10" fillId="0" borderId="0" xfId="0" applyNumberFormat="1" applyFont="1" applyAlignment="1">
      <alignment horizontal="right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4" fontId="11" fillId="0" borderId="0" xfId="0" applyNumberFormat="1" applyFont="1" applyAlignment="1">
      <alignment horizontal="right"/>
    </xf>
    <xf numFmtId="0" fontId="2" fillId="0" borderId="1" xfId="0" applyFont="1" applyFill="1" applyBorder="1" applyAlignment="1">
      <alignment horizontal="center" vertical="center" readingOrder="1"/>
    </xf>
    <xf numFmtId="0" fontId="2" fillId="0" borderId="2" xfId="0" applyFont="1" applyFill="1" applyBorder="1" applyAlignment="1">
      <alignment horizontal="center" vertical="center" readingOrder="1"/>
    </xf>
    <xf numFmtId="0" fontId="2" fillId="0" borderId="3" xfId="0" applyFont="1" applyFill="1" applyBorder="1" applyAlignment="1">
      <alignment horizontal="center" vertical="center" readingOrder="1"/>
    </xf>
    <xf numFmtId="0" fontId="3" fillId="0" borderId="0" xfId="0" applyFont="1" applyFill="1"/>
    <xf numFmtId="0" fontId="5" fillId="0" borderId="4" xfId="0" applyFont="1" applyFill="1" applyBorder="1" applyAlignment="1">
      <alignment horizontal="center" vertical="center" wrapText="1" readingOrder="1"/>
    </xf>
    <xf numFmtId="0" fontId="5" fillId="0" borderId="5" xfId="0" applyFont="1" applyFill="1" applyBorder="1" applyAlignment="1">
      <alignment horizontal="center" vertical="center" wrapText="1" readingOrder="1"/>
    </xf>
    <xf numFmtId="0" fontId="3" fillId="0" borderId="5" xfId="0" applyFont="1" applyFill="1" applyBorder="1" applyAlignment="1">
      <alignment horizontal="center" vertical="center" readingOrder="1"/>
    </xf>
    <xf numFmtId="0" fontId="3" fillId="0" borderId="6" xfId="0" applyFont="1" applyFill="1" applyBorder="1" applyAlignment="1">
      <alignment horizontal="center" vertical="center" readingOrder="1"/>
    </xf>
    <xf numFmtId="0" fontId="6" fillId="0" borderId="7" xfId="0" applyFont="1" applyFill="1" applyBorder="1" applyAlignment="1">
      <alignment vertical="top" wrapText="1" readingOrder="1"/>
    </xf>
    <xf numFmtId="164" fontId="6" fillId="0" borderId="8" xfId="0" applyNumberFormat="1" applyFont="1" applyFill="1" applyBorder="1" applyAlignment="1">
      <alignment horizontal="right" vertical="top" wrapText="1" readingOrder="1"/>
    </xf>
    <xf numFmtId="14" fontId="4" fillId="0" borderId="8" xfId="0" applyNumberFormat="1" applyFont="1" applyFill="1" applyBorder="1"/>
    <xf numFmtId="0" fontId="4" fillId="0" borderId="8" xfId="0" applyFont="1" applyFill="1" applyBorder="1"/>
    <xf numFmtId="0" fontId="4" fillId="0" borderId="9" xfId="0" applyFont="1" applyFill="1" applyBorder="1" applyAlignment="1">
      <alignment vertical="center"/>
    </xf>
    <xf numFmtId="164" fontId="3" fillId="0" borderId="8" xfId="0" applyNumberFormat="1" applyFont="1" applyFill="1" applyBorder="1"/>
    <xf numFmtId="0" fontId="3" fillId="0" borderId="8" xfId="0" applyFont="1" applyFill="1" applyBorder="1"/>
    <xf numFmtId="0" fontId="6" fillId="0" borderId="10" xfId="0" applyFont="1" applyFill="1" applyBorder="1" applyAlignment="1">
      <alignment vertical="center" wrapText="1" readingOrder="1"/>
    </xf>
    <xf numFmtId="0" fontId="6" fillId="0" borderId="8" xfId="0" applyFont="1" applyFill="1" applyBorder="1" applyAlignment="1">
      <alignment vertical="center" wrapText="1" readingOrder="1"/>
    </xf>
    <xf numFmtId="0" fontId="6" fillId="0" borderId="0" xfId="0" applyFont="1" applyFill="1" applyAlignment="1">
      <alignment vertical="center" wrapText="1" readingOrder="1"/>
    </xf>
    <xf numFmtId="0" fontId="6" fillId="0" borderId="11" xfId="0" applyFont="1" applyFill="1" applyBorder="1" applyAlignment="1">
      <alignment vertical="top" wrapText="1" readingOrder="1"/>
    </xf>
    <xf numFmtId="164" fontId="6" fillId="0" borderId="7" xfId="0" applyNumberFormat="1" applyFont="1" applyFill="1" applyBorder="1" applyAlignment="1">
      <alignment horizontal="right" vertical="top" wrapText="1" readingOrder="1"/>
    </xf>
    <xf numFmtId="0" fontId="6" fillId="0" borderId="0" xfId="0" applyFont="1" applyFill="1" applyAlignment="1">
      <alignment vertical="top" wrapText="1" readingOrder="1"/>
    </xf>
    <xf numFmtId="164" fontId="7" fillId="0" borderId="0" xfId="0" applyNumberFormat="1" applyFont="1" applyFill="1" applyAlignment="1">
      <alignment horizontal="right" vertical="top" wrapText="1" readingOrder="1"/>
    </xf>
    <xf numFmtId="164" fontId="6" fillId="0" borderId="0" xfId="0" applyNumberFormat="1" applyFont="1" applyFill="1" applyAlignment="1">
      <alignment horizontal="right" vertical="top" wrapText="1" readingOrder="1"/>
    </xf>
    <xf numFmtId="0" fontId="4" fillId="0" borderId="0" xfId="0" applyFont="1" applyFill="1"/>
    <xf numFmtId="0" fontId="4" fillId="0" borderId="0" xfId="0" applyFont="1" applyFill="1" applyAlignment="1">
      <alignment vertical="center"/>
    </xf>
    <xf numFmtId="164" fontId="3" fillId="0" borderId="0" xfId="0" applyNumberFormat="1" applyFont="1" applyFill="1"/>
    <xf numFmtId="164" fontId="6" fillId="0" borderId="0" xfId="0" applyNumberFormat="1" applyFont="1" applyFill="1" applyAlignment="1">
      <alignment horizontal="left" vertical="top" wrapText="1" readingOrder="1"/>
    </xf>
    <xf numFmtId="14" fontId="4" fillId="0" borderId="0" xfId="0" applyNumberFormat="1" applyFont="1" applyFill="1"/>
    <xf numFmtId="4" fontId="3" fillId="0" borderId="0" xfId="0" applyNumberFormat="1" applyFont="1" applyFill="1"/>
    <xf numFmtId="165" fontId="3" fillId="0" borderId="0" xfId="0" applyNumberFormat="1" applyFont="1" applyFill="1"/>
    <xf numFmtId="0" fontId="8" fillId="0" borderId="0" xfId="0" applyFont="1" applyFill="1" applyAlignment="1">
      <alignment horizontal="center"/>
    </xf>
    <xf numFmtId="0" fontId="8" fillId="0" borderId="0" xfId="0" applyFont="1" applyFill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457200</xdr:colOff>
      <xdr:row>14</xdr:row>
      <xdr:rowOff>38100</xdr:rowOff>
    </xdr:from>
    <xdr:to>
      <xdr:col>4</xdr:col>
      <xdr:colOff>1695450</xdr:colOff>
      <xdr:row>16</xdr:row>
      <xdr:rowOff>104775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57A2175C-1673-48A7-94BF-530E0C7DC4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2619375"/>
          <a:ext cx="1238250" cy="35242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495300</xdr:colOff>
      <xdr:row>13</xdr:row>
      <xdr:rowOff>19050</xdr:rowOff>
    </xdr:from>
    <xdr:to>
      <xdr:col>1</xdr:col>
      <xdr:colOff>1695450</xdr:colOff>
      <xdr:row>17</xdr:row>
      <xdr:rowOff>19050</xdr:rowOff>
    </xdr:to>
    <xdr:pic>
      <xdr:nvPicPr>
        <xdr:cNvPr id="3" name="Picture 6">
          <a:extLst>
            <a:ext uri="{FF2B5EF4-FFF2-40B4-BE49-F238E27FC236}">
              <a16:creationId xmlns:a16="http://schemas.microsoft.com/office/drawing/2014/main" id="{E3BAB51F-8C60-437F-8D81-8919F12E0B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2457450"/>
          <a:ext cx="12001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casur-gcn1\BACKUPS%20CONTABILIDAD\JUAN%20RUBIANO\CONCILIACION%20CUENTA%20138490001\2023\OCT%20PEND\CONCILIACION%20138490001%20SEPT.xls" TargetMode="External"/><Relationship Id="rId1" Type="http://schemas.openxmlformats.org/officeDocument/2006/relationships/externalLinkPath" Target="/JUAN%20RUBIANO/CONCILIACION%20CUENTA%20138490001/2023/OCT%20PEND/CONCILIACION%20138490001%20SEP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sur-gcn1\JUAN%20RUBIANO\CONCILIACION%20CUENTA%20138490001\2021\AGOSTO\CRUCE%20138490001%20AGT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sur-gcn1\JUAN%20RUBIANO\CONCILIACION%20CUENTA%20138490001\2021\OCTUBRE\Copia%20de%20CONCILIACION%20OCTUBRE%2020212_para%20comi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UXILIAR"/>
      <sheetName val="0"/>
      <sheetName val="138490 OCT"/>
      <sheetName val="PART CONCIL VIG 2017 "/>
      <sheetName val="TAHUM"/>
      <sheetName val="COOP"/>
      <sheetName val="MVP VIG ANT"/>
      <sheetName val="1% OCT"/>
      <sheetName val="CONCILIACION INFORME COMITE"/>
      <sheetName val="CONCILIACION "/>
      <sheetName val="para informe"/>
    </sheetNames>
    <sheetDataSet>
      <sheetData sheetId="0"/>
      <sheetData sheetId="1"/>
      <sheetData sheetId="2"/>
      <sheetData sheetId="3">
        <row r="5">
          <cell r="F5">
            <v>9238787.1899999995</v>
          </cell>
        </row>
      </sheetData>
      <sheetData sheetId="4"/>
      <sheetData sheetId="5">
        <row r="4">
          <cell r="F4">
            <v>351872241.75999999</v>
          </cell>
        </row>
      </sheetData>
      <sheetData sheetId="6"/>
      <sheetData sheetId="7">
        <row r="417">
          <cell r="F417">
            <v>121771294</v>
          </cell>
        </row>
      </sheetData>
      <sheetData sheetId="8">
        <row r="3">
          <cell r="A3" t="str">
            <v>414 TERCEROS</v>
          </cell>
        </row>
      </sheetData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38490001_22092021 origi"/>
      <sheetName val="138490001_22092021 (2)"/>
      <sheetName val="138490001-080921ULT"/>
      <sheetName val="138490- 06092021"/>
      <sheetName val="en 0 ult"/>
      <sheetName val="SERV PUB"/>
      <sheetName val="TAHUM"/>
      <sheetName val="TESORER"/>
      <sheetName val="COOPERAT"/>
      <sheetName val="CONCILIACION"/>
      <sheetName val="SERV PUBL X EDAD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">
          <cell r="A5">
            <v>1200600</v>
          </cell>
          <cell r="B5" t="str">
            <v>ARMANDO  MORALES BENITEZ</v>
          </cell>
          <cell r="C5">
            <v>1368309.26</v>
          </cell>
          <cell r="D5">
            <v>125112.62</v>
          </cell>
          <cell r="E5">
            <v>0</v>
          </cell>
          <cell r="F5">
            <v>1493421.88</v>
          </cell>
          <cell r="G5" t="str">
            <v>SERVICIOS PÚBLICOS INMUEBLES (GRUPO GESTIÓN DE ACTIVOS)</v>
          </cell>
          <cell r="H5" t="str">
            <v>VER ANEXO</v>
          </cell>
        </row>
        <row r="6">
          <cell r="A6">
            <v>3024753</v>
          </cell>
          <cell r="B6" t="str">
            <v>BENJAMIN  ROMERO CASTRO</v>
          </cell>
          <cell r="C6">
            <v>359704.31</v>
          </cell>
          <cell r="D6">
            <v>56692.28</v>
          </cell>
          <cell r="E6">
            <v>0</v>
          </cell>
          <cell r="F6">
            <v>416396.59</v>
          </cell>
          <cell r="G6" t="str">
            <v>SERVICIOS PÚBLICOS INMUEBLES (GRUPO GESTIÓN DE ACTIVOS)</v>
          </cell>
          <cell r="H6" t="str">
            <v>VER ANEXO</v>
          </cell>
        </row>
        <row r="7">
          <cell r="A7">
            <v>4118683</v>
          </cell>
          <cell r="B7" t="str">
            <v>LUIS ENRIQUE CHAPARRO FONSECA</v>
          </cell>
          <cell r="C7">
            <v>517016</v>
          </cell>
          <cell r="D7">
            <v>103403.2</v>
          </cell>
          <cell r="E7">
            <v>0</v>
          </cell>
          <cell r="F7">
            <v>620419.19999999995</v>
          </cell>
          <cell r="G7" t="str">
            <v>SERVICIOS PÚBLICOS INMUEBLES (GRUPO GESTIÓN DE ACTIVOS)</v>
          </cell>
          <cell r="H7" t="str">
            <v>VER ANEXO</v>
          </cell>
        </row>
        <row r="8">
          <cell r="A8">
            <v>16471878</v>
          </cell>
          <cell r="B8" t="str">
            <v>LEONCIO ALVARO HERNANDEZ BARON</v>
          </cell>
          <cell r="C8">
            <v>4069505.69</v>
          </cell>
          <cell r="D8">
            <v>341379.27</v>
          </cell>
          <cell r="E8">
            <v>335970.16</v>
          </cell>
          <cell r="F8">
            <v>4074914.8</v>
          </cell>
          <cell r="G8" t="str">
            <v>SERVICIOS PÚBLICOS INMUEBLES (GRUPO GESTIÓN DE ACTIVOS)</v>
          </cell>
          <cell r="H8" t="str">
            <v>VER ANEXO</v>
          </cell>
        </row>
        <row r="9">
          <cell r="A9">
            <v>19246481</v>
          </cell>
          <cell r="B9" t="str">
            <v>FERNANDO  RODRIGUEZ CASAS</v>
          </cell>
          <cell r="C9">
            <v>866284.68</v>
          </cell>
          <cell r="D9">
            <v>72863.86</v>
          </cell>
          <cell r="E9">
            <v>71709.34</v>
          </cell>
          <cell r="F9">
            <v>867439.2</v>
          </cell>
          <cell r="G9" t="str">
            <v>SERVICIOS PÚBLICOS INMUEBLES (GRUPO GESTIÓN DE ACTIVOS)</v>
          </cell>
          <cell r="H9" t="str">
            <v>VER ANEXO</v>
          </cell>
        </row>
        <row r="10">
          <cell r="A10">
            <v>19397874</v>
          </cell>
          <cell r="B10" t="str">
            <v>JORGE MARIO RIVADENEIRA MORA</v>
          </cell>
          <cell r="C10">
            <v>3677440.89</v>
          </cell>
          <cell r="D10">
            <v>0</v>
          </cell>
          <cell r="E10">
            <v>306042.8</v>
          </cell>
          <cell r="F10">
            <v>3371398.09</v>
          </cell>
          <cell r="G10" t="str">
            <v>SERVICIOS PÚBLICOS INMUEBLES (GRUPO GESTIÓN DE ACTIVOS)</v>
          </cell>
          <cell r="H10" t="str">
            <v>VER ANEXO</v>
          </cell>
        </row>
        <row r="11">
          <cell r="A11">
            <v>35509094</v>
          </cell>
          <cell r="B11" t="str">
            <v>MARIA MARTHA CHIQUINQUIRA LOAIZA SEGURA</v>
          </cell>
          <cell r="C11">
            <v>980125.88</v>
          </cell>
          <cell r="D11">
            <v>82439.13</v>
          </cell>
          <cell r="E11">
            <v>81132.89</v>
          </cell>
          <cell r="F11">
            <v>981432.12</v>
          </cell>
          <cell r="G11" t="str">
            <v>SERVICIOS PÚBLICOS INMUEBLES (GRUPO GESTIÓN DE ACTIVOS)</v>
          </cell>
          <cell r="H11" t="str">
            <v>VER ANEXO</v>
          </cell>
        </row>
        <row r="12">
          <cell r="A12">
            <v>41375418</v>
          </cell>
          <cell r="B12" t="str">
            <v>RUBIELA  PELAEZ OCAMPO</v>
          </cell>
          <cell r="C12">
            <v>699191</v>
          </cell>
          <cell r="D12">
            <v>0</v>
          </cell>
          <cell r="E12">
            <v>0</v>
          </cell>
          <cell r="F12">
            <v>699191</v>
          </cell>
          <cell r="G12" t="str">
            <v>SERVICIOS PÚBLICOS INMUEBLES (GRUPO GESTIÓN DE ACTIVOS)</v>
          </cell>
          <cell r="H12" t="str">
            <v>VER ANEXO</v>
          </cell>
        </row>
        <row r="13">
          <cell r="A13">
            <v>51602935</v>
          </cell>
          <cell r="B13" t="str">
            <v>JUDITH  PARDO PARDO</v>
          </cell>
          <cell r="C13">
            <v>1151431.82</v>
          </cell>
          <cell r="D13">
            <v>96847.8</v>
          </cell>
          <cell r="E13">
            <v>95313.26</v>
          </cell>
          <cell r="F13">
            <v>1152966.3600000001</v>
          </cell>
          <cell r="G13" t="str">
            <v>SERVICIOS PÚBLICOS INMUEBLES (GRUPO GESTIÓN DE ACTIVOS)</v>
          </cell>
          <cell r="H13" t="str">
            <v>VER ANEXO</v>
          </cell>
        </row>
        <row r="14">
          <cell r="A14">
            <v>52098621</v>
          </cell>
          <cell r="B14" t="str">
            <v>CLAUDIA ROCIO GOMEZ RAMOS</v>
          </cell>
          <cell r="C14">
            <v>2718849.7</v>
          </cell>
          <cell r="D14">
            <v>231102.22</v>
          </cell>
          <cell r="E14">
            <v>543769.93999999994</v>
          </cell>
          <cell r="F14">
            <v>2406181.98</v>
          </cell>
          <cell r="G14" t="str">
            <v>SERVICIOS PÚBLICOS INMUEBLES (GRUPO GESTIÓN DE ACTIVOS)</v>
          </cell>
          <cell r="H14" t="str">
            <v>VER ANEXO</v>
          </cell>
        </row>
        <row r="15">
          <cell r="A15">
            <v>52449802</v>
          </cell>
          <cell r="B15" t="str">
            <v>OMAIRA  OCAMPO ESTRADA</v>
          </cell>
          <cell r="C15">
            <v>236367</v>
          </cell>
          <cell r="D15">
            <v>44612</v>
          </cell>
          <cell r="E15">
            <v>0</v>
          </cell>
          <cell r="F15">
            <v>280979</v>
          </cell>
          <cell r="G15" t="str">
            <v>SERVICIOS PÚBLICOS INMUEBLES (GRUPO GESTIÓN DE ACTIVOS)</v>
          </cell>
          <cell r="H15" t="str">
            <v>VER ANEXO</v>
          </cell>
        </row>
        <row r="16">
          <cell r="A16">
            <v>80007281</v>
          </cell>
          <cell r="B16" t="str">
            <v>JHON FREDY PEREZ ROJAS</v>
          </cell>
          <cell r="C16">
            <v>1758101</v>
          </cell>
          <cell r="D16">
            <v>147482.1</v>
          </cell>
          <cell r="E16">
            <v>145145.26</v>
          </cell>
          <cell r="F16">
            <v>1760437.84</v>
          </cell>
          <cell r="G16" t="str">
            <v>SERVICIOS PÚBLICOS INMUEBLES (GRUPO GESTIÓN DE ACTIVOS)</v>
          </cell>
          <cell r="H16" t="str">
            <v>VER ANEXO</v>
          </cell>
        </row>
        <row r="17">
          <cell r="A17">
            <v>80065348</v>
          </cell>
          <cell r="B17" t="str">
            <v>CAMILO ANDRES ROZO NIEVES</v>
          </cell>
          <cell r="C17">
            <v>0</v>
          </cell>
          <cell r="D17">
            <v>422884.84</v>
          </cell>
          <cell r="E17">
            <v>412151.88</v>
          </cell>
          <cell r="F17">
            <v>10732.96</v>
          </cell>
          <cell r="G17" t="str">
            <v>SERVICIOS PÚBLICOS INMUEBLES (GRUPO GESTIÓN DE ACTIVOS)</v>
          </cell>
          <cell r="H17" t="str">
            <v>VER ANEXO</v>
          </cell>
        </row>
        <row r="18">
          <cell r="A18">
            <v>800093816</v>
          </cell>
          <cell r="B18" t="str">
            <v>RAMA JUDICIAL</v>
          </cell>
          <cell r="C18">
            <v>5582543.5999999996</v>
          </cell>
          <cell r="D18">
            <v>0</v>
          </cell>
          <cell r="E18">
            <v>0</v>
          </cell>
          <cell r="F18">
            <v>5582543.5999999996</v>
          </cell>
          <cell r="G18" t="str">
            <v>SERVICIOS PÚBLICOS INMUEBLES (GRUPO GESTIÓN DE ACTIVOS)</v>
          </cell>
          <cell r="H18" t="str">
            <v>VER ANEXO</v>
          </cell>
        </row>
        <row r="19">
          <cell r="A19">
            <v>830053669</v>
          </cell>
          <cell r="B19" t="str">
            <v>SOLUTION COPY LTDA</v>
          </cell>
          <cell r="C19">
            <v>262528.71000000002</v>
          </cell>
          <cell r="D19">
            <v>87513.24</v>
          </cell>
          <cell r="E19">
            <v>175026.35</v>
          </cell>
          <cell r="F19">
            <v>175015.6</v>
          </cell>
          <cell r="G19" t="str">
            <v>SERVICIOS PÚBLICOS INMUEBLES (GRUPO GESTIÓN DE ACTIVOS)</v>
          </cell>
          <cell r="H19" t="str">
            <v>VER ANEXO</v>
          </cell>
        </row>
        <row r="20">
          <cell r="A20">
            <v>860007759</v>
          </cell>
          <cell r="B20" t="str">
            <v>COLEGIO MAYOR DE NUESTRA SEÑORA DEL ROSARIO</v>
          </cell>
          <cell r="C20">
            <v>2971483.73</v>
          </cell>
          <cell r="D20">
            <v>0</v>
          </cell>
          <cell r="E20">
            <v>0</v>
          </cell>
          <cell r="F20">
            <v>2971483.73</v>
          </cell>
          <cell r="G20" t="str">
            <v>SERVICIOS PÚBLICOS INMUEBLES (GRUPO GESTIÓN DE ACTIVOS)</v>
          </cell>
          <cell r="H20" t="str">
            <v>VER ANEXO</v>
          </cell>
        </row>
        <row r="21">
          <cell r="A21">
            <v>900018226</v>
          </cell>
          <cell r="B21" t="str">
            <v>COOPERATIVA MULTIACTIVA DE APORTES Y CREDITO COFIPOR</v>
          </cell>
          <cell r="C21">
            <v>0</v>
          </cell>
          <cell r="D21">
            <v>140944.97</v>
          </cell>
          <cell r="E21">
            <v>0</v>
          </cell>
          <cell r="F21">
            <v>140944.97</v>
          </cell>
          <cell r="G21" t="str">
            <v>SERVICIOS PÚBLICOS INMUEBLES (GRUPO GESTIÓN DE ACTIVOS)</v>
          </cell>
          <cell r="H21" t="str">
            <v>VER ANEXO</v>
          </cell>
        </row>
        <row r="22">
          <cell r="A22">
            <v>900170357</v>
          </cell>
          <cell r="B22" t="str">
            <v>BOM CONSULTING GROUP SAS</v>
          </cell>
          <cell r="C22">
            <v>1695194</v>
          </cell>
          <cell r="D22">
            <v>0</v>
          </cell>
          <cell r="E22">
            <v>0</v>
          </cell>
          <cell r="F22">
            <v>1695194</v>
          </cell>
          <cell r="G22" t="str">
            <v>SERVICIOS PÚBLICOS INMUEBLES (GRUPO GESTIÓN DE ACTIVOS)</v>
          </cell>
          <cell r="H22" t="str">
            <v>VER ANEXO</v>
          </cell>
        </row>
        <row r="23">
          <cell r="A23">
            <v>900854352</v>
          </cell>
          <cell r="B23" t="str">
            <v>G&amp;P INVERSIONES SAS</v>
          </cell>
          <cell r="C23">
            <v>2396517</v>
          </cell>
          <cell r="D23">
            <v>0</v>
          </cell>
          <cell r="E23">
            <v>592479</v>
          </cell>
          <cell r="F23">
            <v>1804038</v>
          </cell>
          <cell r="G23" t="str">
            <v>SERVICIOS PÚBLICOS INMUEBLES (GRUPO GESTIÓN DE ACTIVOS)</v>
          </cell>
          <cell r="H23" t="str">
            <v>VER ANEXO</v>
          </cell>
        </row>
        <row r="24">
          <cell r="A24">
            <v>1073231105</v>
          </cell>
          <cell r="B24" t="str">
            <v xml:space="preserve">DIANA MARCELA CRUZ </v>
          </cell>
          <cell r="C24">
            <v>1254772</v>
          </cell>
          <cell r="D24">
            <v>209682.4</v>
          </cell>
          <cell r="E24">
            <v>835407.2</v>
          </cell>
          <cell r="F24">
            <v>629047.19999999995</v>
          </cell>
          <cell r="G24" t="str">
            <v>SERVICIOS PÚBLICOS INMUEBLES (GRUPO GESTIÓN DE ACTIVOS)</v>
          </cell>
          <cell r="H24" t="str">
            <v>VER ANEXO</v>
          </cell>
        </row>
        <row r="25">
          <cell r="A25">
            <v>900379053</v>
          </cell>
          <cell r="B25" t="str">
            <v>COOPERATIVA MULTIACTIVA DE SERVICIOS Y CREDITO SOCIEDAD COOPERATIVA</v>
          </cell>
          <cell r="C25">
            <v>52632</v>
          </cell>
          <cell r="D25">
            <v>0</v>
          </cell>
          <cell r="E25">
            <v>1150</v>
          </cell>
          <cell r="F25">
            <v>51482</v>
          </cell>
          <cell r="G25" t="str">
            <v>CxC INCONSISTENCIA COOPERATIVAS NOMINA DICIEMBRE 2019</v>
          </cell>
          <cell r="H25">
            <v>43830</v>
          </cell>
        </row>
        <row r="26">
          <cell r="A26">
            <v>900407949</v>
          </cell>
          <cell r="B26" t="str">
            <v>IMPORTADORA SERVICARVAJAL S.A.S.</v>
          </cell>
          <cell r="C26">
            <v>327415.06</v>
          </cell>
          <cell r="D26">
            <v>0</v>
          </cell>
          <cell r="E26">
            <v>0</v>
          </cell>
          <cell r="F26">
            <v>327415.06</v>
          </cell>
          <cell r="G26" t="str">
            <v>CxC INCONSISTENCIA COOPERATIVAS NOMINA DICIEMBRE 2019</v>
          </cell>
          <cell r="H26">
            <v>43830</v>
          </cell>
        </row>
        <row r="27">
          <cell r="A27">
            <v>900431059</v>
          </cell>
          <cell r="B27" t="str">
            <v>ASOCIACION DE PERSONAL EN USO DE BUEN RETIRO Y BENEFICIARIOS DE LA POLICIA NACIONAL DEL OCCIDENTE DE BOYACA SUR DE SANTANDER Y NORTE DE CUNDINAMARCA</v>
          </cell>
          <cell r="C27">
            <v>93502</v>
          </cell>
          <cell r="D27">
            <v>0</v>
          </cell>
          <cell r="E27">
            <v>2358</v>
          </cell>
          <cell r="F27">
            <v>91144</v>
          </cell>
          <cell r="G27" t="str">
            <v>CxC INCONSISTENCIA COOPERATIVAS NOMINA DICIEMBRE 2019</v>
          </cell>
          <cell r="H27">
            <v>43830</v>
          </cell>
        </row>
        <row r="28">
          <cell r="A28">
            <v>900602112</v>
          </cell>
          <cell r="B28" t="str">
            <v>ISANGEL SALUD S.A.S</v>
          </cell>
          <cell r="C28">
            <v>29128</v>
          </cell>
          <cell r="D28">
            <v>0</v>
          </cell>
          <cell r="E28">
            <v>2383</v>
          </cell>
          <cell r="F28">
            <v>26745</v>
          </cell>
          <cell r="G28" t="str">
            <v>CxC INCONSISTENCIA COOPERATIVAS NOMINA DICIEMBRE 2019</v>
          </cell>
          <cell r="H28">
            <v>43830</v>
          </cell>
        </row>
        <row r="29">
          <cell r="A29">
            <v>900628945</v>
          </cell>
          <cell r="B29" t="str">
            <v>INVERSIONES GENERALES ASOCIADAS S.A.S.</v>
          </cell>
          <cell r="C29">
            <v>57086.9</v>
          </cell>
          <cell r="D29">
            <v>0</v>
          </cell>
          <cell r="E29">
            <v>0</v>
          </cell>
          <cell r="F29">
            <v>57086.9</v>
          </cell>
          <cell r="G29" t="str">
            <v>CxC INCONSISTENCIA COOPERATIVAS NOMINA DICIEMBRE 2019</v>
          </cell>
          <cell r="H29">
            <v>43830</v>
          </cell>
        </row>
        <row r="30">
          <cell r="A30">
            <v>900990093</v>
          </cell>
          <cell r="B30" t="str">
            <v>ORGANIZACION DISCAPACITADOS FISICOS POLICIA NACIONAL S.A.S.</v>
          </cell>
          <cell r="C30">
            <v>282487</v>
          </cell>
          <cell r="D30">
            <v>0</v>
          </cell>
          <cell r="E30">
            <v>31076</v>
          </cell>
          <cell r="F30">
            <v>251411</v>
          </cell>
          <cell r="G30" t="str">
            <v>CxC INCONSISTENCIA COOPERATIVAS NOMINA DICIEMBRE 2019</v>
          </cell>
          <cell r="H30">
            <v>43830</v>
          </cell>
        </row>
        <row r="31">
          <cell r="A31">
            <v>901013289</v>
          </cell>
          <cell r="B31" t="str">
            <v>BIKAPITAL SAS</v>
          </cell>
          <cell r="C31">
            <v>674075752</v>
          </cell>
          <cell r="D31">
            <v>0</v>
          </cell>
          <cell r="E31">
            <v>93784</v>
          </cell>
          <cell r="F31">
            <v>673981968</v>
          </cell>
          <cell r="G31" t="str">
            <v>CxC INCONSISTENCIA COOPERATIVAS NOMINA DICIEMBRE 2019</v>
          </cell>
          <cell r="H31">
            <v>43830</v>
          </cell>
        </row>
        <row r="32">
          <cell r="A32">
            <v>899999090</v>
          </cell>
          <cell r="B32" t="str">
            <v>MINIS IO DE HACIENDA Y CREDITO PUBLICO</v>
          </cell>
          <cell r="C32">
            <v>23602326</v>
          </cell>
          <cell r="D32">
            <v>0</v>
          </cell>
          <cell r="E32">
            <v>0</v>
          </cell>
          <cell r="F32">
            <v>97423749</v>
          </cell>
          <cell r="G32" t="str">
            <v>DTN _ NOMINA ASIGNACIONES</v>
          </cell>
          <cell r="H32">
            <v>44408</v>
          </cell>
        </row>
        <row r="33">
          <cell r="A33">
            <v>830003564</v>
          </cell>
          <cell r="B33" t="str">
            <v>ENTIDAD PROMOTORA DE SALUD FAMISANAR LTDA CAFAM COLSUBSIDIO</v>
          </cell>
          <cell r="C33">
            <v>5849100</v>
          </cell>
          <cell r="D33">
            <v>0</v>
          </cell>
          <cell r="E33">
            <v>0</v>
          </cell>
          <cell r="F33">
            <v>5849100</v>
          </cell>
          <cell r="G33" t="str">
            <v>CONSTITUCION CUENTA POR COBRAR A FAMISANAR LTDA, DEBIDO A QUE LA CAJA REALIZO PAGO A TRAVES DE LA DTN, LOS CUALES FUERON CANCELADOS A TRAVES DE APORTES EN LINEA PLANILLA No.8485093466</v>
          </cell>
          <cell r="H33">
            <v>43677</v>
          </cell>
        </row>
        <row r="34">
          <cell r="A34">
            <v>830041314</v>
          </cell>
          <cell r="B34" t="str">
            <v>DIRECCION DE SANIDAD POLICIA NACIONAL</v>
          </cell>
          <cell r="C34">
            <v>1275897</v>
          </cell>
          <cell r="D34">
            <v>0</v>
          </cell>
          <cell r="E34">
            <v>0</v>
          </cell>
          <cell r="F34">
            <v>1275897</v>
          </cell>
          <cell r="G34" t="str">
            <v>ES UN RECOBRO DE INCAPACIDADES A LA DIRECCIÓN DE SANIDAD</v>
          </cell>
          <cell r="H34" t="str">
            <v>31/09/2017</v>
          </cell>
        </row>
        <row r="35">
          <cell r="A35">
            <v>51937541</v>
          </cell>
          <cell r="B35" t="str">
            <v xml:space="preserve">LAURA ETHEL CELY ALDANA </v>
          </cell>
          <cell r="C35">
            <v>3116988</v>
          </cell>
          <cell r="D35">
            <v>0</v>
          </cell>
          <cell r="E35">
            <v>0</v>
          </cell>
          <cell r="F35">
            <v>3116988</v>
          </cell>
          <cell r="G35" t="str">
            <v>OFICIO ID 290535 CASO LAURA CELY ALDANA POR CONCEPTO - EX SERVIDORA PUBLICA- MAYOR VR PAGADO</v>
          </cell>
          <cell r="H35">
            <v>43100</v>
          </cell>
        </row>
        <row r="36">
          <cell r="A36">
            <v>134830</v>
          </cell>
          <cell r="B36" t="str">
            <v xml:space="preserve">JULIO  ROJAS CARLOS </v>
          </cell>
          <cell r="C36">
            <v>256664</v>
          </cell>
          <cell r="D36">
            <v>0</v>
          </cell>
          <cell r="E36">
            <v>0</v>
          </cell>
          <cell r="F36">
            <v>256664</v>
          </cell>
          <cell r="G36" t="str">
            <v>RESOLUCION 613 CUMPLIMIENTO SENTENCIA</v>
          </cell>
          <cell r="H36">
            <v>43982</v>
          </cell>
        </row>
        <row r="37">
          <cell r="A37">
            <v>15047190</v>
          </cell>
          <cell r="B37" t="str">
            <v xml:space="preserve">MIGUEL DE JESUS SALDARRIAGA BANQUET </v>
          </cell>
          <cell r="C37">
            <v>56297</v>
          </cell>
          <cell r="D37">
            <v>0</v>
          </cell>
          <cell r="E37">
            <v>0</v>
          </cell>
          <cell r="F37">
            <v>56297</v>
          </cell>
          <cell r="G37" t="str">
            <v>1% SENTENCIAS DICIEMBRE 2019</v>
          </cell>
          <cell r="H37">
            <v>43830</v>
          </cell>
        </row>
        <row r="38">
          <cell r="A38">
            <v>23226597</v>
          </cell>
          <cell r="B38" t="str">
            <v xml:space="preserve">EMERITA  ORTEGA DE SOSA </v>
          </cell>
          <cell r="C38">
            <v>216717</v>
          </cell>
          <cell r="D38">
            <v>0</v>
          </cell>
          <cell r="E38">
            <v>0</v>
          </cell>
          <cell r="F38">
            <v>216717</v>
          </cell>
          <cell r="G38" t="str">
            <v>1% SENTENCIAS DICIEMBRE 2019</v>
          </cell>
          <cell r="H38">
            <v>43830</v>
          </cell>
        </row>
        <row r="39">
          <cell r="A39">
            <v>23770071</v>
          </cell>
          <cell r="B39" t="str">
            <v xml:space="preserve">LINDELIA  CELY GUTIERREZ </v>
          </cell>
          <cell r="C39">
            <v>1256399</v>
          </cell>
          <cell r="D39">
            <v>0</v>
          </cell>
          <cell r="E39">
            <v>0</v>
          </cell>
          <cell r="F39">
            <v>1256399</v>
          </cell>
          <cell r="G39" t="str">
            <v>1% SENTENCIAS JUNIO 2021</v>
          </cell>
          <cell r="H39">
            <v>44377</v>
          </cell>
        </row>
        <row r="40">
          <cell r="A40">
            <v>26049369</v>
          </cell>
          <cell r="B40" t="str">
            <v xml:space="preserve">CRISTINA SO BANQUET DE SALDARRIAGA </v>
          </cell>
          <cell r="C40">
            <v>212547</v>
          </cell>
          <cell r="D40">
            <v>0</v>
          </cell>
          <cell r="E40">
            <v>0</v>
          </cell>
          <cell r="F40">
            <v>212547</v>
          </cell>
          <cell r="G40" t="str">
            <v>1% SENTENCIAS DICIEMBRE 2019</v>
          </cell>
          <cell r="H40">
            <v>43830</v>
          </cell>
        </row>
        <row r="41">
          <cell r="A41">
            <v>34968668</v>
          </cell>
          <cell r="B41" t="str">
            <v>YADIRA  GUARDO DE RODRIGUEZ</v>
          </cell>
          <cell r="C41">
            <v>252243</v>
          </cell>
          <cell r="D41">
            <v>0</v>
          </cell>
          <cell r="E41">
            <v>0</v>
          </cell>
          <cell r="F41">
            <v>252243</v>
          </cell>
          <cell r="G41" t="str">
            <v>SE ANULA POR MAL REGISTRO - VALOR NEGATIVO, SENTENCIAS DIC 2019</v>
          </cell>
          <cell r="H41">
            <v>44089</v>
          </cell>
        </row>
        <row r="42">
          <cell r="A42">
            <v>38979234</v>
          </cell>
          <cell r="B42" t="str">
            <v>ESA DE JESUS FLOREZ DE GONZALEZ</v>
          </cell>
          <cell r="C42">
            <v>263074</v>
          </cell>
          <cell r="D42">
            <v>0</v>
          </cell>
          <cell r="E42">
            <v>131537</v>
          </cell>
          <cell r="F42">
            <v>131537</v>
          </cell>
          <cell r="G42" t="str">
            <v>1% SENTENCIAS JUNIO 2021</v>
          </cell>
          <cell r="H42">
            <v>44377</v>
          </cell>
        </row>
        <row r="43">
          <cell r="A43">
            <v>91476476</v>
          </cell>
          <cell r="B43" t="str">
            <v xml:space="preserve">ALBERTO  MIRANDA ORTIZ </v>
          </cell>
          <cell r="C43">
            <v>0</v>
          </cell>
          <cell r="D43">
            <v>54242</v>
          </cell>
          <cell r="E43">
            <v>0</v>
          </cell>
          <cell r="F43">
            <v>54242</v>
          </cell>
          <cell r="G43" t="str">
            <v>1% SENTENCIAS JULIO 2021</v>
          </cell>
          <cell r="H43">
            <v>44408</v>
          </cell>
        </row>
        <row r="44">
          <cell r="A44">
            <v>899999073</v>
          </cell>
          <cell r="B44" t="str">
            <v>CAJA DE SUELDOS DE RETIRO DE LA POLICIA NACIONAL</v>
          </cell>
          <cell r="C44">
            <v>225071</v>
          </cell>
          <cell r="D44">
            <v>2797146010.0500002</v>
          </cell>
          <cell r="E44">
            <v>2797146010.0500002</v>
          </cell>
          <cell r="F44">
            <v>225071</v>
          </cell>
          <cell r="G44" t="str">
            <v>1% NOMINA DE ASIGNACIONES ABRIL 2020</v>
          </cell>
          <cell r="H44">
            <v>43951</v>
          </cell>
        </row>
        <row r="45">
          <cell r="A45">
            <v>27217216</v>
          </cell>
          <cell r="B45" t="str">
            <v xml:space="preserve">MARIA JOSEFINA ROSERO DE CEBALLOS </v>
          </cell>
          <cell r="C45">
            <v>0</v>
          </cell>
          <cell r="D45">
            <v>200889</v>
          </cell>
          <cell r="E45">
            <v>0</v>
          </cell>
          <cell r="F45">
            <v>200889</v>
          </cell>
          <cell r="G45" t="str">
            <v>1 % SENTENCIAS AGOSTO 2021</v>
          </cell>
          <cell r="H45">
            <v>44439</v>
          </cell>
        </row>
        <row r="46">
          <cell r="A46">
            <v>51799464</v>
          </cell>
          <cell r="B46" t="str">
            <v xml:space="preserve">VIRMA PATRICIA SANABRIA HOLGUIN </v>
          </cell>
          <cell r="C46">
            <v>0</v>
          </cell>
          <cell r="D46">
            <v>1147106</v>
          </cell>
          <cell r="E46">
            <v>0</v>
          </cell>
          <cell r="F46">
            <v>1147106</v>
          </cell>
          <cell r="G46" t="str">
            <v>1 % SENTENCIAS AGOSTO 2021</v>
          </cell>
          <cell r="H46">
            <v>44439</v>
          </cell>
        </row>
        <row r="47">
          <cell r="A47">
            <v>6299443</v>
          </cell>
          <cell r="B47" t="str">
            <v xml:space="preserve">NELSON  ORTEGA OSCAR </v>
          </cell>
          <cell r="C47">
            <v>0</v>
          </cell>
          <cell r="D47">
            <v>213489</v>
          </cell>
          <cell r="E47">
            <v>0</v>
          </cell>
          <cell r="F47">
            <v>213489</v>
          </cell>
          <cell r="G47" t="str">
            <v>1 % SENTENCIAS AGOSTO 2021</v>
          </cell>
          <cell r="H47">
            <v>44439</v>
          </cell>
        </row>
        <row r="48">
          <cell r="A48">
            <v>60293855</v>
          </cell>
          <cell r="B48" t="str">
            <v xml:space="preserve">LUZ MARINA VELASCO RIVERA </v>
          </cell>
          <cell r="C48">
            <v>0</v>
          </cell>
          <cell r="D48">
            <v>732556</v>
          </cell>
          <cell r="E48">
            <v>0</v>
          </cell>
          <cell r="F48">
            <v>732556</v>
          </cell>
          <cell r="G48" t="str">
            <v>1 % SENTENCIAS AGOSTO 2021</v>
          </cell>
          <cell r="H48">
            <v>44439</v>
          </cell>
        </row>
        <row r="49">
          <cell r="A49">
            <v>88192373</v>
          </cell>
          <cell r="B49" t="str">
            <v xml:space="preserve">LUIS ALFREDO RINCON ROA </v>
          </cell>
          <cell r="C49">
            <v>0</v>
          </cell>
          <cell r="D49">
            <v>1254946</v>
          </cell>
          <cell r="E49">
            <v>0</v>
          </cell>
          <cell r="F49">
            <v>1254946</v>
          </cell>
          <cell r="G49" t="str">
            <v>1 % SENTENCIAS AGOSTO 2021</v>
          </cell>
          <cell r="H49">
            <v>44439</v>
          </cell>
        </row>
        <row r="50">
          <cell r="A50">
            <v>901012610</v>
          </cell>
          <cell r="B50" t="str">
            <v>ASESORIAS &amp; SOLUCIONES DE CREDITO SAS</v>
          </cell>
          <cell r="C50">
            <v>2522032</v>
          </cell>
          <cell r="D50">
            <v>0</v>
          </cell>
          <cell r="E50">
            <v>0</v>
          </cell>
          <cell r="F50">
            <v>2522032</v>
          </cell>
          <cell r="G50" t="str">
            <v>REGISTRO DE CUENTA POR COBRAR A LA COOPERATIVA 901012610 POR  2.522.032 VALOR PAGADO DE MAS EL DIA 10 DE FEBRERO DE 2020 CORRESPONDIENTE A DEDUCCIONES DE DICIEMBRE</v>
          </cell>
          <cell r="H50">
            <v>44012</v>
          </cell>
        </row>
        <row r="51">
          <cell r="A51">
            <v>4398313</v>
          </cell>
          <cell r="B51" t="str">
            <v>JOSE SAMUEL RODRIGUEZ VIGOYA</v>
          </cell>
          <cell r="C51">
            <v>678626</v>
          </cell>
          <cell r="D51">
            <v>0</v>
          </cell>
          <cell r="E51">
            <v>0</v>
          </cell>
          <cell r="F51">
            <v>678626</v>
          </cell>
          <cell r="G51" t="str">
            <v>RECLASIFICACION PENDIENTE DE VALIDACION DE MOVIMIENTO ORIGINAL Nº COMPROBANTE 20735 Nº TRANSACCION CONTABLE 514</v>
          </cell>
          <cell r="H51">
            <v>44196</v>
          </cell>
        </row>
        <row r="52">
          <cell r="A52">
            <v>6340148</v>
          </cell>
          <cell r="B52" t="str">
            <v>ITALO  SUAREZ JOSE</v>
          </cell>
          <cell r="C52">
            <v>1207415</v>
          </cell>
          <cell r="D52">
            <v>0</v>
          </cell>
          <cell r="E52">
            <v>0</v>
          </cell>
          <cell r="F52">
            <v>1207415</v>
          </cell>
          <cell r="G52" t="str">
            <v xml:space="preserve">Partidas que surgen por la depuracion de las partidas conciliatorias bancarias del 2012 en donde se demino que se hicieron dobles pagos. </v>
          </cell>
          <cell r="H52">
            <v>42369</v>
          </cell>
        </row>
        <row r="53">
          <cell r="A53">
            <v>12191575</v>
          </cell>
          <cell r="B53" t="str">
            <v>NOLBERTO  VARGAS BARRERA</v>
          </cell>
          <cell r="C53">
            <v>2688695</v>
          </cell>
          <cell r="D53">
            <v>0</v>
          </cell>
          <cell r="E53">
            <v>0</v>
          </cell>
          <cell r="F53">
            <v>1625786</v>
          </cell>
          <cell r="G53" t="str">
            <v>REGISTRO CUENTA POR COBRAR DE PAGOS MASIVOS MES DE FEBRERO DE 2018 POR ERROR BANCO POPULAR</v>
          </cell>
          <cell r="H53">
            <v>43159</v>
          </cell>
        </row>
        <row r="54">
          <cell r="A54">
            <v>12191575</v>
          </cell>
          <cell r="B54" t="str">
            <v>NOLBERTO  VARGAS BARRERA</v>
          </cell>
          <cell r="C54">
            <v>0</v>
          </cell>
          <cell r="D54">
            <v>0</v>
          </cell>
          <cell r="E54">
            <v>0</v>
          </cell>
          <cell r="F54">
            <v>1062909</v>
          </cell>
          <cell r="G54" t="str">
            <v xml:space="preserve">SEGUN LA CONCILIACION REALIZADA EN LA CUENTA 248302001 SE PRESENTAN INCONSISTENCIAS DEBIDO A LA CONSTITUCION DE DOS ACREDORES LOS CUALES NO SE DEBIERON ENVIAR, SE EVIDENCIA EN LA CUENTA CONTABLE QUE YA SE HABIA ENVIADO LAS INCONSISTENCIAS Y SE REALIZO EL </v>
          </cell>
          <cell r="H54">
            <v>43465</v>
          </cell>
        </row>
        <row r="55">
          <cell r="A55">
            <v>12975745</v>
          </cell>
          <cell r="B55" t="str">
            <v>JESUS ANTONIO HURTADO SANTANDER</v>
          </cell>
          <cell r="C55">
            <v>1150380</v>
          </cell>
          <cell r="D55">
            <v>0</v>
          </cell>
          <cell r="E55">
            <v>0</v>
          </cell>
          <cell r="F55">
            <v>1150380</v>
          </cell>
          <cell r="G55" t="str">
            <v>RECLASIFICACION POR MAYORES VALORES PAGADOS POR TESORERIA AL SEÑOR JESUS ANTONIO HURTADO SANTANDER CC 12975745</v>
          </cell>
          <cell r="H55">
            <v>44196</v>
          </cell>
        </row>
        <row r="56">
          <cell r="A56">
            <v>17104051</v>
          </cell>
          <cell r="B56" t="str">
            <v>LUIS GUILLERMO LINARES MARTIN</v>
          </cell>
          <cell r="C56">
            <v>852192</v>
          </cell>
          <cell r="D56">
            <v>0</v>
          </cell>
          <cell r="E56">
            <v>0</v>
          </cell>
          <cell r="F56">
            <v>852192</v>
          </cell>
          <cell r="G56" t="str">
            <v>REGISTRO CUENTA POR COBRAR DE PAGOS MASIVOS MES DE FEBRERO DE 2018 POR ERROR BANCO POPULAR</v>
          </cell>
          <cell r="H56">
            <v>43159</v>
          </cell>
        </row>
        <row r="57">
          <cell r="A57">
            <v>19109398</v>
          </cell>
          <cell r="B57" t="str">
            <v>ERNESTO  VILLANUEVA DELGADILLO</v>
          </cell>
          <cell r="C57">
            <v>2277441</v>
          </cell>
          <cell r="D57">
            <v>0</v>
          </cell>
          <cell r="E57">
            <v>0</v>
          </cell>
          <cell r="F57">
            <v>2277441</v>
          </cell>
          <cell r="G57" t="str">
            <v xml:space="preserve">Partidas que surgen por la depuracion de las partidas conciliatorias bancarias del 2012 en donde se demino que se hicieron dobles pagos. </v>
          </cell>
          <cell r="H57">
            <v>42369</v>
          </cell>
        </row>
        <row r="58">
          <cell r="A58">
            <v>19418270</v>
          </cell>
          <cell r="B58" t="str">
            <v>MANUEL AUGUSTO LEAL RODRIGUEZ</v>
          </cell>
          <cell r="C58">
            <v>144761</v>
          </cell>
          <cell r="D58">
            <v>0</v>
          </cell>
          <cell r="E58">
            <v>0</v>
          </cell>
          <cell r="F58">
            <v>144761</v>
          </cell>
          <cell r="G58" t="str">
            <v xml:space="preserve">Partidas que surgen por la depuracion de las partidas conciliatorias bancarias del 2012 en donde se demino que se hicieron dobles pagos. </v>
          </cell>
          <cell r="H58">
            <v>42217</v>
          </cell>
        </row>
        <row r="59">
          <cell r="A59">
            <v>27601505</v>
          </cell>
          <cell r="B59" t="str">
            <v>GABRIELA MILENA CARRILLO CHARRY</v>
          </cell>
          <cell r="C59">
            <v>1078820</v>
          </cell>
          <cell r="D59">
            <v>0</v>
          </cell>
          <cell r="E59">
            <v>0</v>
          </cell>
          <cell r="F59">
            <v>1078820</v>
          </cell>
          <cell r="G59" t="str">
            <v xml:space="preserve">SEGUN LA CONCILIACION REALIZADA EN LA CUENTA 248302001 SE PRESENTAN INCONSISTENCIAS DEBIDO A LA CONSTITUCION DE DOS ACREDORES LOS CUALES NO SE DEBIERON ENVIAR, SE EVIDENCIA EN LA CUENTA CONTABLE QUE YA SE HABIA ENVIADO LAS INCONSISTENCIAS Y SE REALIZO EL </v>
          </cell>
          <cell r="H59">
            <v>43465</v>
          </cell>
        </row>
        <row r="60">
          <cell r="A60">
            <v>93452929</v>
          </cell>
          <cell r="B60" t="str">
            <v>JORGE EDGARDO CAMPOS OVIEDO</v>
          </cell>
          <cell r="C60">
            <v>2161453</v>
          </cell>
          <cell r="D60">
            <v>0</v>
          </cell>
          <cell r="E60">
            <v>0</v>
          </cell>
          <cell r="F60">
            <v>2161453</v>
          </cell>
          <cell r="G60" t="str">
            <v>REGISTRO DE CUENTA POR COBRAR DEL SEÑOR CAMPOS OVIEDO JORGE TENIENDO EN CUENTA QUE SE PAGO EL VALOR Y EL GRUPO DE TESORERIA ENVIO LA CONSTITUCION EN LA NOMINA DE ASIGNACIONES DEL MES DE SEPTIEMBRE 2018</v>
          </cell>
          <cell r="H60">
            <v>43423</v>
          </cell>
        </row>
        <row r="61">
          <cell r="A61">
            <v>94389494</v>
          </cell>
          <cell r="B61" t="str">
            <v>DIEGO FERNANDO MARULANDA ZAMBRANO</v>
          </cell>
          <cell r="C61">
            <v>658560</v>
          </cell>
          <cell r="D61">
            <v>0</v>
          </cell>
          <cell r="E61">
            <v>0</v>
          </cell>
          <cell r="F61">
            <v>658560</v>
          </cell>
          <cell r="G61" t="str">
            <v>ANULACION CAUSACION Y RECAUDO</v>
          </cell>
          <cell r="H61">
            <v>43551</v>
          </cell>
        </row>
        <row r="62">
          <cell r="A62">
            <v>800037800</v>
          </cell>
          <cell r="B62" t="str">
            <v>BANCO AGRARIO DE COLOMBIA S.A.</v>
          </cell>
          <cell r="C62">
            <v>922302</v>
          </cell>
          <cell r="D62">
            <v>0</v>
          </cell>
          <cell r="E62">
            <v>0</v>
          </cell>
          <cell r="F62">
            <v>922302</v>
          </cell>
          <cell r="G62" t="str">
            <v>PARTIDAS CONCILIATORIAS</v>
          </cell>
          <cell r="H62">
            <v>43101</v>
          </cell>
        </row>
        <row r="63">
          <cell r="A63">
            <v>860002964</v>
          </cell>
          <cell r="B63" t="str">
            <v>BANCO DE BOGOTA S. A.</v>
          </cell>
          <cell r="C63">
            <v>1643340.16</v>
          </cell>
          <cell r="D63">
            <v>0</v>
          </cell>
          <cell r="E63">
            <v>0</v>
          </cell>
          <cell r="F63">
            <v>1643340.16</v>
          </cell>
          <cell r="G63" t="str">
            <v>PARTIDAS CONCILIATORIAS</v>
          </cell>
          <cell r="H63">
            <v>43101</v>
          </cell>
        </row>
        <row r="64">
          <cell r="A64">
            <v>860003020</v>
          </cell>
          <cell r="B64" t="str">
            <v>BANCO BILBAO VIZCAYA ARGENTARIA COLOMBIA S.A. BBVA</v>
          </cell>
          <cell r="C64">
            <v>830090</v>
          </cell>
          <cell r="D64">
            <v>0</v>
          </cell>
          <cell r="E64">
            <v>0</v>
          </cell>
          <cell r="F64">
            <v>830090</v>
          </cell>
          <cell r="G64" t="str">
            <v>PARTIDAS CONCILIATORIAS</v>
          </cell>
          <cell r="H64">
            <v>43101</v>
          </cell>
        </row>
        <row r="65">
          <cell r="A65">
            <v>860007738</v>
          </cell>
          <cell r="B65" t="str">
            <v>BANCO POPULAR S. A.</v>
          </cell>
          <cell r="C65">
            <v>10271161.189999999</v>
          </cell>
          <cell r="D65">
            <v>234110.66</v>
          </cell>
          <cell r="E65">
            <v>234110.66</v>
          </cell>
          <cell r="F65">
            <v>10271161.189999999</v>
          </cell>
          <cell r="G65" t="str">
            <v>PARTIDAS CONCILIATORIAS</v>
          </cell>
          <cell r="H65">
            <v>43101</v>
          </cell>
        </row>
      </sheetData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NCT004ReporteAuxiliarContabl"/>
      <sheetName val="EN O"/>
      <sheetName val="COOPERATIVAS"/>
      <sheetName val="TAHUM"/>
      <sheetName val="SERVICIOS PUBLICOS"/>
      <sheetName val="TESORERIA PARTIDAS 2017 "/>
      <sheetName val="1% SENTENC 2021"/>
      <sheetName val="1% SENTENC  2019_2020"/>
      <sheetName val="CONTAB Y TESOR"/>
      <sheetName val="CONCILIACION"/>
      <sheetName val="CONCILIACION (2)"/>
      <sheetName val="CONCILIACION (3)"/>
      <sheetName val="Hoja1"/>
      <sheetName val="Hoja2"/>
      <sheetName val="RESUMEN"/>
    </sheetNames>
    <sheetDataSet>
      <sheetData sheetId="0"/>
      <sheetData sheetId="1"/>
      <sheetData sheetId="2"/>
      <sheetData sheetId="3"/>
      <sheetData sheetId="4"/>
      <sheetData sheetId="5">
        <row r="3">
          <cell r="A3">
            <v>800037800</v>
          </cell>
          <cell r="B3" t="str">
            <v>BANCO AGRARIO DE COLOMBIA S.A.</v>
          </cell>
          <cell r="C3">
            <v>922302</v>
          </cell>
          <cell r="D3">
            <v>0</v>
          </cell>
          <cell r="E3">
            <v>0</v>
          </cell>
          <cell r="F3">
            <v>922302</v>
          </cell>
          <cell r="G3" t="str">
            <v>PARTIDAS CONCILIATORIAS 2017</v>
          </cell>
        </row>
        <row r="4">
          <cell r="A4">
            <v>860002964</v>
          </cell>
          <cell r="B4" t="str">
            <v>BANCO DE BOGOTA S. A.</v>
          </cell>
          <cell r="C4">
            <v>1643340.16</v>
          </cell>
          <cell r="D4">
            <v>0</v>
          </cell>
          <cell r="E4">
            <v>0</v>
          </cell>
          <cell r="F4">
            <v>1643340.16</v>
          </cell>
          <cell r="G4" t="str">
            <v>PARTIDAS CONCILIATORIAS 2017</v>
          </cell>
        </row>
        <row r="5">
          <cell r="A5">
            <v>860003020</v>
          </cell>
          <cell r="B5" t="str">
            <v>BANCO BILBAO VIZCAYA ARGENTARIA COLOMBIA S.A. BBVA</v>
          </cell>
          <cell r="C5">
            <v>830090</v>
          </cell>
          <cell r="D5">
            <v>0</v>
          </cell>
          <cell r="E5">
            <v>0</v>
          </cell>
          <cell r="F5">
            <v>830090</v>
          </cell>
          <cell r="G5" t="str">
            <v>PARTIDAS CONCILIATORIAS 2017</v>
          </cell>
        </row>
        <row r="6">
          <cell r="A6">
            <v>860007738</v>
          </cell>
          <cell r="B6" t="str">
            <v>BANCO POPULAR S. A.</v>
          </cell>
          <cell r="C6">
            <v>10271161.189999999</v>
          </cell>
          <cell r="D6">
            <v>234110.66</v>
          </cell>
          <cell r="E6">
            <v>234110.66</v>
          </cell>
          <cell r="F6">
            <v>10271161.189999999</v>
          </cell>
          <cell r="G6" t="str">
            <v>PARTIDAS CONCILIATORIAS 2017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FFAF3-8D64-4B77-A1CF-FF2327CDA732}">
  <sheetPr>
    <pageSetUpPr fitToPage="1"/>
  </sheetPr>
  <dimension ref="A1:L27"/>
  <sheetViews>
    <sheetView showGridLines="0" tabSelected="1" zoomScaleNormal="100" workbookViewId="0">
      <pane ySplit="1" topLeftCell="A2" activePane="bottomLeft" state="frozen"/>
      <selection pane="bottomLeft" activeCell="A19" sqref="A1:G19"/>
    </sheetView>
  </sheetViews>
  <sheetFormatPr baseColWidth="10" defaultColWidth="23.42578125" defaultRowHeight="11.25" x14ac:dyDescent="0.2"/>
  <cols>
    <col min="1" max="1" width="12.5703125" style="2" customWidth="1"/>
    <col min="2" max="2" width="33.28515625" style="2" customWidth="1"/>
    <col min="3" max="3" width="13.140625" style="2" customWidth="1"/>
    <col min="4" max="4" width="9.28515625" style="2" hidden="1" customWidth="1"/>
    <col min="5" max="5" width="32.28515625" style="2" customWidth="1"/>
    <col min="6" max="6" width="12.42578125" style="2" customWidth="1"/>
    <col min="7" max="7" width="16.85546875" style="1" customWidth="1"/>
    <col min="8" max="8" width="23.42578125" style="2"/>
    <col min="9" max="9" width="15.5703125" style="2" customWidth="1"/>
    <col min="10" max="10" width="14.7109375" style="2" bestFit="1" customWidth="1"/>
    <col min="11" max="11" width="10.7109375" style="2" customWidth="1"/>
    <col min="12" max="12" width="7.7109375" style="2" customWidth="1"/>
    <col min="13" max="13" width="7.28515625" style="2" customWidth="1"/>
    <col min="14" max="255" width="23.42578125" style="2"/>
    <col min="256" max="256" width="12.5703125" style="2" customWidth="1"/>
    <col min="257" max="257" width="33.28515625" style="2" customWidth="1"/>
    <col min="258" max="258" width="13.140625" style="2" customWidth="1"/>
    <col min="259" max="259" width="0" style="2" hidden="1" customWidth="1"/>
    <col min="260" max="260" width="32.28515625" style="2" customWidth="1"/>
    <col min="261" max="261" width="12.42578125" style="2" customWidth="1"/>
    <col min="262" max="262" width="16.85546875" style="2" customWidth="1"/>
    <col min="263" max="263" width="15.42578125" style="2" customWidth="1"/>
    <col min="264" max="264" width="23.42578125" style="2"/>
    <col min="265" max="265" width="15.5703125" style="2" customWidth="1"/>
    <col min="266" max="266" width="14.7109375" style="2" bestFit="1" customWidth="1"/>
    <col min="267" max="267" width="10.7109375" style="2" customWidth="1"/>
    <col min="268" max="268" width="7.7109375" style="2" customWidth="1"/>
    <col min="269" max="269" width="7.28515625" style="2" customWidth="1"/>
    <col min="270" max="511" width="23.42578125" style="2"/>
    <col min="512" max="512" width="12.5703125" style="2" customWidth="1"/>
    <col min="513" max="513" width="33.28515625" style="2" customWidth="1"/>
    <col min="514" max="514" width="13.140625" style="2" customWidth="1"/>
    <col min="515" max="515" width="0" style="2" hidden="1" customWidth="1"/>
    <col min="516" max="516" width="32.28515625" style="2" customWidth="1"/>
    <col min="517" max="517" width="12.42578125" style="2" customWidth="1"/>
    <col min="518" max="518" width="16.85546875" style="2" customWidth="1"/>
    <col min="519" max="519" width="15.42578125" style="2" customWidth="1"/>
    <col min="520" max="520" width="23.42578125" style="2"/>
    <col min="521" max="521" width="15.5703125" style="2" customWidth="1"/>
    <col min="522" max="522" width="14.7109375" style="2" bestFit="1" customWidth="1"/>
    <col min="523" max="523" width="10.7109375" style="2" customWidth="1"/>
    <col min="524" max="524" width="7.7109375" style="2" customWidth="1"/>
    <col min="525" max="525" width="7.28515625" style="2" customWidth="1"/>
    <col min="526" max="767" width="23.42578125" style="2"/>
    <col min="768" max="768" width="12.5703125" style="2" customWidth="1"/>
    <col min="769" max="769" width="33.28515625" style="2" customWidth="1"/>
    <col min="770" max="770" width="13.140625" style="2" customWidth="1"/>
    <col min="771" max="771" width="0" style="2" hidden="1" customWidth="1"/>
    <col min="772" max="772" width="32.28515625" style="2" customWidth="1"/>
    <col min="773" max="773" width="12.42578125" style="2" customWidth="1"/>
    <col min="774" max="774" width="16.85546875" style="2" customWidth="1"/>
    <col min="775" max="775" width="15.42578125" style="2" customWidth="1"/>
    <col min="776" max="776" width="23.42578125" style="2"/>
    <col min="777" max="777" width="15.5703125" style="2" customWidth="1"/>
    <col min="778" max="778" width="14.7109375" style="2" bestFit="1" customWidth="1"/>
    <col min="779" max="779" width="10.7109375" style="2" customWidth="1"/>
    <col min="780" max="780" width="7.7109375" style="2" customWidth="1"/>
    <col min="781" max="781" width="7.28515625" style="2" customWidth="1"/>
    <col min="782" max="1023" width="23.42578125" style="2"/>
    <col min="1024" max="1024" width="12.5703125" style="2" customWidth="1"/>
    <col min="1025" max="1025" width="33.28515625" style="2" customWidth="1"/>
    <col min="1026" max="1026" width="13.140625" style="2" customWidth="1"/>
    <col min="1027" max="1027" width="0" style="2" hidden="1" customWidth="1"/>
    <col min="1028" max="1028" width="32.28515625" style="2" customWidth="1"/>
    <col min="1029" max="1029" width="12.42578125" style="2" customWidth="1"/>
    <col min="1030" max="1030" width="16.85546875" style="2" customWidth="1"/>
    <col min="1031" max="1031" width="15.42578125" style="2" customWidth="1"/>
    <col min="1032" max="1032" width="23.42578125" style="2"/>
    <col min="1033" max="1033" width="15.5703125" style="2" customWidth="1"/>
    <col min="1034" max="1034" width="14.7109375" style="2" bestFit="1" customWidth="1"/>
    <col min="1035" max="1035" width="10.7109375" style="2" customWidth="1"/>
    <col min="1036" max="1036" width="7.7109375" style="2" customWidth="1"/>
    <col min="1037" max="1037" width="7.28515625" style="2" customWidth="1"/>
    <col min="1038" max="1279" width="23.42578125" style="2"/>
    <col min="1280" max="1280" width="12.5703125" style="2" customWidth="1"/>
    <col min="1281" max="1281" width="33.28515625" style="2" customWidth="1"/>
    <col min="1282" max="1282" width="13.140625" style="2" customWidth="1"/>
    <col min="1283" max="1283" width="0" style="2" hidden="1" customWidth="1"/>
    <col min="1284" max="1284" width="32.28515625" style="2" customWidth="1"/>
    <col min="1285" max="1285" width="12.42578125" style="2" customWidth="1"/>
    <col min="1286" max="1286" width="16.85546875" style="2" customWidth="1"/>
    <col min="1287" max="1287" width="15.42578125" style="2" customWidth="1"/>
    <col min="1288" max="1288" width="23.42578125" style="2"/>
    <col min="1289" max="1289" width="15.5703125" style="2" customWidth="1"/>
    <col min="1290" max="1290" width="14.7109375" style="2" bestFit="1" customWidth="1"/>
    <col min="1291" max="1291" width="10.7109375" style="2" customWidth="1"/>
    <col min="1292" max="1292" width="7.7109375" style="2" customWidth="1"/>
    <col min="1293" max="1293" width="7.28515625" style="2" customWidth="1"/>
    <col min="1294" max="1535" width="23.42578125" style="2"/>
    <col min="1536" max="1536" width="12.5703125" style="2" customWidth="1"/>
    <col min="1537" max="1537" width="33.28515625" style="2" customWidth="1"/>
    <col min="1538" max="1538" width="13.140625" style="2" customWidth="1"/>
    <col min="1539" max="1539" width="0" style="2" hidden="1" customWidth="1"/>
    <col min="1540" max="1540" width="32.28515625" style="2" customWidth="1"/>
    <col min="1541" max="1541" width="12.42578125" style="2" customWidth="1"/>
    <col min="1542" max="1542" width="16.85546875" style="2" customWidth="1"/>
    <col min="1543" max="1543" width="15.42578125" style="2" customWidth="1"/>
    <col min="1544" max="1544" width="23.42578125" style="2"/>
    <col min="1545" max="1545" width="15.5703125" style="2" customWidth="1"/>
    <col min="1546" max="1546" width="14.7109375" style="2" bestFit="1" customWidth="1"/>
    <col min="1547" max="1547" width="10.7109375" style="2" customWidth="1"/>
    <col min="1548" max="1548" width="7.7109375" style="2" customWidth="1"/>
    <col min="1549" max="1549" width="7.28515625" style="2" customWidth="1"/>
    <col min="1550" max="1791" width="23.42578125" style="2"/>
    <col min="1792" max="1792" width="12.5703125" style="2" customWidth="1"/>
    <col min="1793" max="1793" width="33.28515625" style="2" customWidth="1"/>
    <col min="1794" max="1794" width="13.140625" style="2" customWidth="1"/>
    <col min="1795" max="1795" width="0" style="2" hidden="1" customWidth="1"/>
    <col min="1796" max="1796" width="32.28515625" style="2" customWidth="1"/>
    <col min="1797" max="1797" width="12.42578125" style="2" customWidth="1"/>
    <col min="1798" max="1798" width="16.85546875" style="2" customWidth="1"/>
    <col min="1799" max="1799" width="15.42578125" style="2" customWidth="1"/>
    <col min="1800" max="1800" width="23.42578125" style="2"/>
    <col min="1801" max="1801" width="15.5703125" style="2" customWidth="1"/>
    <col min="1802" max="1802" width="14.7109375" style="2" bestFit="1" customWidth="1"/>
    <col min="1803" max="1803" width="10.7109375" style="2" customWidth="1"/>
    <col min="1804" max="1804" width="7.7109375" style="2" customWidth="1"/>
    <col min="1805" max="1805" width="7.28515625" style="2" customWidth="1"/>
    <col min="1806" max="2047" width="23.42578125" style="2"/>
    <col min="2048" max="2048" width="12.5703125" style="2" customWidth="1"/>
    <col min="2049" max="2049" width="33.28515625" style="2" customWidth="1"/>
    <col min="2050" max="2050" width="13.140625" style="2" customWidth="1"/>
    <col min="2051" max="2051" width="0" style="2" hidden="1" customWidth="1"/>
    <col min="2052" max="2052" width="32.28515625" style="2" customWidth="1"/>
    <col min="2053" max="2053" width="12.42578125" style="2" customWidth="1"/>
    <col min="2054" max="2054" width="16.85546875" style="2" customWidth="1"/>
    <col min="2055" max="2055" width="15.42578125" style="2" customWidth="1"/>
    <col min="2056" max="2056" width="23.42578125" style="2"/>
    <col min="2057" max="2057" width="15.5703125" style="2" customWidth="1"/>
    <col min="2058" max="2058" width="14.7109375" style="2" bestFit="1" customWidth="1"/>
    <col min="2059" max="2059" width="10.7109375" style="2" customWidth="1"/>
    <col min="2060" max="2060" width="7.7109375" style="2" customWidth="1"/>
    <col min="2061" max="2061" width="7.28515625" style="2" customWidth="1"/>
    <col min="2062" max="2303" width="23.42578125" style="2"/>
    <col min="2304" max="2304" width="12.5703125" style="2" customWidth="1"/>
    <col min="2305" max="2305" width="33.28515625" style="2" customWidth="1"/>
    <col min="2306" max="2306" width="13.140625" style="2" customWidth="1"/>
    <col min="2307" max="2307" width="0" style="2" hidden="1" customWidth="1"/>
    <col min="2308" max="2308" width="32.28515625" style="2" customWidth="1"/>
    <col min="2309" max="2309" width="12.42578125" style="2" customWidth="1"/>
    <col min="2310" max="2310" width="16.85546875" style="2" customWidth="1"/>
    <col min="2311" max="2311" width="15.42578125" style="2" customWidth="1"/>
    <col min="2312" max="2312" width="23.42578125" style="2"/>
    <col min="2313" max="2313" width="15.5703125" style="2" customWidth="1"/>
    <col min="2314" max="2314" width="14.7109375" style="2" bestFit="1" customWidth="1"/>
    <col min="2315" max="2315" width="10.7109375" style="2" customWidth="1"/>
    <col min="2316" max="2316" width="7.7109375" style="2" customWidth="1"/>
    <col min="2317" max="2317" width="7.28515625" style="2" customWidth="1"/>
    <col min="2318" max="2559" width="23.42578125" style="2"/>
    <col min="2560" max="2560" width="12.5703125" style="2" customWidth="1"/>
    <col min="2561" max="2561" width="33.28515625" style="2" customWidth="1"/>
    <col min="2562" max="2562" width="13.140625" style="2" customWidth="1"/>
    <col min="2563" max="2563" width="0" style="2" hidden="1" customWidth="1"/>
    <col min="2564" max="2564" width="32.28515625" style="2" customWidth="1"/>
    <col min="2565" max="2565" width="12.42578125" style="2" customWidth="1"/>
    <col min="2566" max="2566" width="16.85546875" style="2" customWidth="1"/>
    <col min="2567" max="2567" width="15.42578125" style="2" customWidth="1"/>
    <col min="2568" max="2568" width="23.42578125" style="2"/>
    <col min="2569" max="2569" width="15.5703125" style="2" customWidth="1"/>
    <col min="2570" max="2570" width="14.7109375" style="2" bestFit="1" customWidth="1"/>
    <col min="2571" max="2571" width="10.7109375" style="2" customWidth="1"/>
    <col min="2572" max="2572" width="7.7109375" style="2" customWidth="1"/>
    <col min="2573" max="2573" width="7.28515625" style="2" customWidth="1"/>
    <col min="2574" max="2815" width="23.42578125" style="2"/>
    <col min="2816" max="2816" width="12.5703125" style="2" customWidth="1"/>
    <col min="2817" max="2817" width="33.28515625" style="2" customWidth="1"/>
    <col min="2818" max="2818" width="13.140625" style="2" customWidth="1"/>
    <col min="2819" max="2819" width="0" style="2" hidden="1" customWidth="1"/>
    <col min="2820" max="2820" width="32.28515625" style="2" customWidth="1"/>
    <col min="2821" max="2821" width="12.42578125" style="2" customWidth="1"/>
    <col min="2822" max="2822" width="16.85546875" style="2" customWidth="1"/>
    <col min="2823" max="2823" width="15.42578125" style="2" customWidth="1"/>
    <col min="2824" max="2824" width="23.42578125" style="2"/>
    <col min="2825" max="2825" width="15.5703125" style="2" customWidth="1"/>
    <col min="2826" max="2826" width="14.7109375" style="2" bestFit="1" customWidth="1"/>
    <col min="2827" max="2827" width="10.7109375" style="2" customWidth="1"/>
    <col min="2828" max="2828" width="7.7109375" style="2" customWidth="1"/>
    <col min="2829" max="2829" width="7.28515625" style="2" customWidth="1"/>
    <col min="2830" max="3071" width="23.42578125" style="2"/>
    <col min="3072" max="3072" width="12.5703125" style="2" customWidth="1"/>
    <col min="3073" max="3073" width="33.28515625" style="2" customWidth="1"/>
    <col min="3074" max="3074" width="13.140625" style="2" customWidth="1"/>
    <col min="3075" max="3075" width="0" style="2" hidden="1" customWidth="1"/>
    <col min="3076" max="3076" width="32.28515625" style="2" customWidth="1"/>
    <col min="3077" max="3077" width="12.42578125" style="2" customWidth="1"/>
    <col min="3078" max="3078" width="16.85546875" style="2" customWidth="1"/>
    <col min="3079" max="3079" width="15.42578125" style="2" customWidth="1"/>
    <col min="3080" max="3080" width="23.42578125" style="2"/>
    <col min="3081" max="3081" width="15.5703125" style="2" customWidth="1"/>
    <col min="3082" max="3082" width="14.7109375" style="2" bestFit="1" customWidth="1"/>
    <col min="3083" max="3083" width="10.7109375" style="2" customWidth="1"/>
    <col min="3084" max="3084" width="7.7109375" style="2" customWidth="1"/>
    <col min="3085" max="3085" width="7.28515625" style="2" customWidth="1"/>
    <col min="3086" max="3327" width="23.42578125" style="2"/>
    <col min="3328" max="3328" width="12.5703125" style="2" customWidth="1"/>
    <col min="3329" max="3329" width="33.28515625" style="2" customWidth="1"/>
    <col min="3330" max="3330" width="13.140625" style="2" customWidth="1"/>
    <col min="3331" max="3331" width="0" style="2" hidden="1" customWidth="1"/>
    <col min="3332" max="3332" width="32.28515625" style="2" customWidth="1"/>
    <col min="3333" max="3333" width="12.42578125" style="2" customWidth="1"/>
    <col min="3334" max="3334" width="16.85546875" style="2" customWidth="1"/>
    <col min="3335" max="3335" width="15.42578125" style="2" customWidth="1"/>
    <col min="3336" max="3336" width="23.42578125" style="2"/>
    <col min="3337" max="3337" width="15.5703125" style="2" customWidth="1"/>
    <col min="3338" max="3338" width="14.7109375" style="2" bestFit="1" customWidth="1"/>
    <col min="3339" max="3339" width="10.7109375" style="2" customWidth="1"/>
    <col min="3340" max="3340" width="7.7109375" style="2" customWidth="1"/>
    <col min="3341" max="3341" width="7.28515625" style="2" customWidth="1"/>
    <col min="3342" max="3583" width="23.42578125" style="2"/>
    <col min="3584" max="3584" width="12.5703125" style="2" customWidth="1"/>
    <col min="3585" max="3585" width="33.28515625" style="2" customWidth="1"/>
    <col min="3586" max="3586" width="13.140625" style="2" customWidth="1"/>
    <col min="3587" max="3587" width="0" style="2" hidden="1" customWidth="1"/>
    <col min="3588" max="3588" width="32.28515625" style="2" customWidth="1"/>
    <col min="3589" max="3589" width="12.42578125" style="2" customWidth="1"/>
    <col min="3590" max="3590" width="16.85546875" style="2" customWidth="1"/>
    <col min="3591" max="3591" width="15.42578125" style="2" customWidth="1"/>
    <col min="3592" max="3592" width="23.42578125" style="2"/>
    <col min="3593" max="3593" width="15.5703125" style="2" customWidth="1"/>
    <col min="3594" max="3594" width="14.7109375" style="2" bestFit="1" customWidth="1"/>
    <col min="3595" max="3595" width="10.7109375" style="2" customWidth="1"/>
    <col min="3596" max="3596" width="7.7109375" style="2" customWidth="1"/>
    <col min="3597" max="3597" width="7.28515625" style="2" customWidth="1"/>
    <col min="3598" max="3839" width="23.42578125" style="2"/>
    <col min="3840" max="3840" width="12.5703125" style="2" customWidth="1"/>
    <col min="3841" max="3841" width="33.28515625" style="2" customWidth="1"/>
    <col min="3842" max="3842" width="13.140625" style="2" customWidth="1"/>
    <col min="3843" max="3843" width="0" style="2" hidden="1" customWidth="1"/>
    <col min="3844" max="3844" width="32.28515625" style="2" customWidth="1"/>
    <col min="3845" max="3845" width="12.42578125" style="2" customWidth="1"/>
    <col min="3846" max="3846" width="16.85546875" style="2" customWidth="1"/>
    <col min="3847" max="3847" width="15.42578125" style="2" customWidth="1"/>
    <col min="3848" max="3848" width="23.42578125" style="2"/>
    <col min="3849" max="3849" width="15.5703125" style="2" customWidth="1"/>
    <col min="3850" max="3850" width="14.7109375" style="2" bestFit="1" customWidth="1"/>
    <col min="3851" max="3851" width="10.7109375" style="2" customWidth="1"/>
    <col min="3852" max="3852" width="7.7109375" style="2" customWidth="1"/>
    <col min="3853" max="3853" width="7.28515625" style="2" customWidth="1"/>
    <col min="3854" max="4095" width="23.42578125" style="2"/>
    <col min="4096" max="4096" width="12.5703125" style="2" customWidth="1"/>
    <col min="4097" max="4097" width="33.28515625" style="2" customWidth="1"/>
    <col min="4098" max="4098" width="13.140625" style="2" customWidth="1"/>
    <col min="4099" max="4099" width="0" style="2" hidden="1" customWidth="1"/>
    <col min="4100" max="4100" width="32.28515625" style="2" customWidth="1"/>
    <col min="4101" max="4101" width="12.42578125" style="2" customWidth="1"/>
    <col min="4102" max="4102" width="16.85546875" style="2" customWidth="1"/>
    <col min="4103" max="4103" width="15.42578125" style="2" customWidth="1"/>
    <col min="4104" max="4104" width="23.42578125" style="2"/>
    <col min="4105" max="4105" width="15.5703125" style="2" customWidth="1"/>
    <col min="4106" max="4106" width="14.7109375" style="2" bestFit="1" customWidth="1"/>
    <col min="4107" max="4107" width="10.7109375" style="2" customWidth="1"/>
    <col min="4108" max="4108" width="7.7109375" style="2" customWidth="1"/>
    <col min="4109" max="4109" width="7.28515625" style="2" customWidth="1"/>
    <col min="4110" max="4351" width="23.42578125" style="2"/>
    <col min="4352" max="4352" width="12.5703125" style="2" customWidth="1"/>
    <col min="4353" max="4353" width="33.28515625" style="2" customWidth="1"/>
    <col min="4354" max="4354" width="13.140625" style="2" customWidth="1"/>
    <col min="4355" max="4355" width="0" style="2" hidden="1" customWidth="1"/>
    <col min="4356" max="4356" width="32.28515625" style="2" customWidth="1"/>
    <col min="4357" max="4357" width="12.42578125" style="2" customWidth="1"/>
    <col min="4358" max="4358" width="16.85546875" style="2" customWidth="1"/>
    <col min="4359" max="4359" width="15.42578125" style="2" customWidth="1"/>
    <col min="4360" max="4360" width="23.42578125" style="2"/>
    <col min="4361" max="4361" width="15.5703125" style="2" customWidth="1"/>
    <col min="4362" max="4362" width="14.7109375" style="2" bestFit="1" customWidth="1"/>
    <col min="4363" max="4363" width="10.7109375" style="2" customWidth="1"/>
    <col min="4364" max="4364" width="7.7109375" style="2" customWidth="1"/>
    <col min="4365" max="4365" width="7.28515625" style="2" customWidth="1"/>
    <col min="4366" max="4607" width="23.42578125" style="2"/>
    <col min="4608" max="4608" width="12.5703125" style="2" customWidth="1"/>
    <col min="4609" max="4609" width="33.28515625" style="2" customWidth="1"/>
    <col min="4610" max="4610" width="13.140625" style="2" customWidth="1"/>
    <col min="4611" max="4611" width="0" style="2" hidden="1" customWidth="1"/>
    <col min="4612" max="4612" width="32.28515625" style="2" customWidth="1"/>
    <col min="4613" max="4613" width="12.42578125" style="2" customWidth="1"/>
    <col min="4614" max="4614" width="16.85546875" style="2" customWidth="1"/>
    <col min="4615" max="4615" width="15.42578125" style="2" customWidth="1"/>
    <col min="4616" max="4616" width="23.42578125" style="2"/>
    <col min="4617" max="4617" width="15.5703125" style="2" customWidth="1"/>
    <col min="4618" max="4618" width="14.7109375" style="2" bestFit="1" customWidth="1"/>
    <col min="4619" max="4619" width="10.7109375" style="2" customWidth="1"/>
    <col min="4620" max="4620" width="7.7109375" style="2" customWidth="1"/>
    <col min="4621" max="4621" width="7.28515625" style="2" customWidth="1"/>
    <col min="4622" max="4863" width="23.42578125" style="2"/>
    <col min="4864" max="4864" width="12.5703125" style="2" customWidth="1"/>
    <col min="4865" max="4865" width="33.28515625" style="2" customWidth="1"/>
    <col min="4866" max="4866" width="13.140625" style="2" customWidth="1"/>
    <col min="4867" max="4867" width="0" style="2" hidden="1" customWidth="1"/>
    <col min="4868" max="4868" width="32.28515625" style="2" customWidth="1"/>
    <col min="4869" max="4869" width="12.42578125" style="2" customWidth="1"/>
    <col min="4870" max="4870" width="16.85546875" style="2" customWidth="1"/>
    <col min="4871" max="4871" width="15.42578125" style="2" customWidth="1"/>
    <col min="4872" max="4872" width="23.42578125" style="2"/>
    <col min="4873" max="4873" width="15.5703125" style="2" customWidth="1"/>
    <col min="4874" max="4874" width="14.7109375" style="2" bestFit="1" customWidth="1"/>
    <col min="4875" max="4875" width="10.7109375" style="2" customWidth="1"/>
    <col min="4876" max="4876" width="7.7109375" style="2" customWidth="1"/>
    <col min="4877" max="4877" width="7.28515625" style="2" customWidth="1"/>
    <col min="4878" max="5119" width="23.42578125" style="2"/>
    <col min="5120" max="5120" width="12.5703125" style="2" customWidth="1"/>
    <col min="5121" max="5121" width="33.28515625" style="2" customWidth="1"/>
    <col min="5122" max="5122" width="13.140625" style="2" customWidth="1"/>
    <col min="5123" max="5123" width="0" style="2" hidden="1" customWidth="1"/>
    <col min="5124" max="5124" width="32.28515625" style="2" customWidth="1"/>
    <col min="5125" max="5125" width="12.42578125" style="2" customWidth="1"/>
    <col min="5126" max="5126" width="16.85546875" style="2" customWidth="1"/>
    <col min="5127" max="5127" width="15.42578125" style="2" customWidth="1"/>
    <col min="5128" max="5128" width="23.42578125" style="2"/>
    <col min="5129" max="5129" width="15.5703125" style="2" customWidth="1"/>
    <col min="5130" max="5130" width="14.7109375" style="2" bestFit="1" customWidth="1"/>
    <col min="5131" max="5131" width="10.7109375" style="2" customWidth="1"/>
    <col min="5132" max="5132" width="7.7109375" style="2" customWidth="1"/>
    <col min="5133" max="5133" width="7.28515625" style="2" customWidth="1"/>
    <col min="5134" max="5375" width="23.42578125" style="2"/>
    <col min="5376" max="5376" width="12.5703125" style="2" customWidth="1"/>
    <col min="5377" max="5377" width="33.28515625" style="2" customWidth="1"/>
    <col min="5378" max="5378" width="13.140625" style="2" customWidth="1"/>
    <col min="5379" max="5379" width="0" style="2" hidden="1" customWidth="1"/>
    <col min="5380" max="5380" width="32.28515625" style="2" customWidth="1"/>
    <col min="5381" max="5381" width="12.42578125" style="2" customWidth="1"/>
    <col min="5382" max="5382" width="16.85546875" style="2" customWidth="1"/>
    <col min="5383" max="5383" width="15.42578125" style="2" customWidth="1"/>
    <col min="5384" max="5384" width="23.42578125" style="2"/>
    <col min="5385" max="5385" width="15.5703125" style="2" customWidth="1"/>
    <col min="5386" max="5386" width="14.7109375" style="2" bestFit="1" customWidth="1"/>
    <col min="5387" max="5387" width="10.7109375" style="2" customWidth="1"/>
    <col min="5388" max="5388" width="7.7109375" style="2" customWidth="1"/>
    <col min="5389" max="5389" width="7.28515625" style="2" customWidth="1"/>
    <col min="5390" max="5631" width="23.42578125" style="2"/>
    <col min="5632" max="5632" width="12.5703125" style="2" customWidth="1"/>
    <col min="5633" max="5633" width="33.28515625" style="2" customWidth="1"/>
    <col min="5634" max="5634" width="13.140625" style="2" customWidth="1"/>
    <col min="5635" max="5635" width="0" style="2" hidden="1" customWidth="1"/>
    <col min="5636" max="5636" width="32.28515625" style="2" customWidth="1"/>
    <col min="5637" max="5637" width="12.42578125" style="2" customWidth="1"/>
    <col min="5638" max="5638" width="16.85546875" style="2" customWidth="1"/>
    <col min="5639" max="5639" width="15.42578125" style="2" customWidth="1"/>
    <col min="5640" max="5640" width="23.42578125" style="2"/>
    <col min="5641" max="5641" width="15.5703125" style="2" customWidth="1"/>
    <col min="5642" max="5642" width="14.7109375" style="2" bestFit="1" customWidth="1"/>
    <col min="5643" max="5643" width="10.7109375" style="2" customWidth="1"/>
    <col min="5644" max="5644" width="7.7109375" style="2" customWidth="1"/>
    <col min="5645" max="5645" width="7.28515625" style="2" customWidth="1"/>
    <col min="5646" max="5887" width="23.42578125" style="2"/>
    <col min="5888" max="5888" width="12.5703125" style="2" customWidth="1"/>
    <col min="5889" max="5889" width="33.28515625" style="2" customWidth="1"/>
    <col min="5890" max="5890" width="13.140625" style="2" customWidth="1"/>
    <col min="5891" max="5891" width="0" style="2" hidden="1" customWidth="1"/>
    <col min="5892" max="5892" width="32.28515625" style="2" customWidth="1"/>
    <col min="5893" max="5893" width="12.42578125" style="2" customWidth="1"/>
    <col min="5894" max="5894" width="16.85546875" style="2" customWidth="1"/>
    <col min="5895" max="5895" width="15.42578125" style="2" customWidth="1"/>
    <col min="5896" max="5896" width="23.42578125" style="2"/>
    <col min="5897" max="5897" width="15.5703125" style="2" customWidth="1"/>
    <col min="5898" max="5898" width="14.7109375" style="2" bestFit="1" customWidth="1"/>
    <col min="5899" max="5899" width="10.7109375" style="2" customWidth="1"/>
    <col min="5900" max="5900" width="7.7109375" style="2" customWidth="1"/>
    <col min="5901" max="5901" width="7.28515625" style="2" customWidth="1"/>
    <col min="5902" max="6143" width="23.42578125" style="2"/>
    <col min="6144" max="6144" width="12.5703125" style="2" customWidth="1"/>
    <col min="6145" max="6145" width="33.28515625" style="2" customWidth="1"/>
    <col min="6146" max="6146" width="13.140625" style="2" customWidth="1"/>
    <col min="6147" max="6147" width="0" style="2" hidden="1" customWidth="1"/>
    <col min="6148" max="6148" width="32.28515625" style="2" customWidth="1"/>
    <col min="6149" max="6149" width="12.42578125" style="2" customWidth="1"/>
    <col min="6150" max="6150" width="16.85546875" style="2" customWidth="1"/>
    <col min="6151" max="6151" width="15.42578125" style="2" customWidth="1"/>
    <col min="6152" max="6152" width="23.42578125" style="2"/>
    <col min="6153" max="6153" width="15.5703125" style="2" customWidth="1"/>
    <col min="6154" max="6154" width="14.7109375" style="2" bestFit="1" customWidth="1"/>
    <col min="6155" max="6155" width="10.7109375" style="2" customWidth="1"/>
    <col min="6156" max="6156" width="7.7109375" style="2" customWidth="1"/>
    <col min="6157" max="6157" width="7.28515625" style="2" customWidth="1"/>
    <col min="6158" max="6399" width="23.42578125" style="2"/>
    <col min="6400" max="6400" width="12.5703125" style="2" customWidth="1"/>
    <col min="6401" max="6401" width="33.28515625" style="2" customWidth="1"/>
    <col min="6402" max="6402" width="13.140625" style="2" customWidth="1"/>
    <col min="6403" max="6403" width="0" style="2" hidden="1" customWidth="1"/>
    <col min="6404" max="6404" width="32.28515625" style="2" customWidth="1"/>
    <col min="6405" max="6405" width="12.42578125" style="2" customWidth="1"/>
    <col min="6406" max="6406" width="16.85546875" style="2" customWidth="1"/>
    <col min="6407" max="6407" width="15.42578125" style="2" customWidth="1"/>
    <col min="6408" max="6408" width="23.42578125" style="2"/>
    <col min="6409" max="6409" width="15.5703125" style="2" customWidth="1"/>
    <col min="6410" max="6410" width="14.7109375" style="2" bestFit="1" customWidth="1"/>
    <col min="6411" max="6411" width="10.7109375" style="2" customWidth="1"/>
    <col min="6412" max="6412" width="7.7109375" style="2" customWidth="1"/>
    <col min="6413" max="6413" width="7.28515625" style="2" customWidth="1"/>
    <col min="6414" max="6655" width="23.42578125" style="2"/>
    <col min="6656" max="6656" width="12.5703125" style="2" customWidth="1"/>
    <col min="6657" max="6657" width="33.28515625" style="2" customWidth="1"/>
    <col min="6658" max="6658" width="13.140625" style="2" customWidth="1"/>
    <col min="6659" max="6659" width="0" style="2" hidden="1" customWidth="1"/>
    <col min="6660" max="6660" width="32.28515625" style="2" customWidth="1"/>
    <col min="6661" max="6661" width="12.42578125" style="2" customWidth="1"/>
    <col min="6662" max="6662" width="16.85546875" style="2" customWidth="1"/>
    <col min="6663" max="6663" width="15.42578125" style="2" customWidth="1"/>
    <col min="6664" max="6664" width="23.42578125" style="2"/>
    <col min="6665" max="6665" width="15.5703125" style="2" customWidth="1"/>
    <col min="6666" max="6666" width="14.7109375" style="2" bestFit="1" customWidth="1"/>
    <col min="6667" max="6667" width="10.7109375" style="2" customWidth="1"/>
    <col min="6668" max="6668" width="7.7109375" style="2" customWidth="1"/>
    <col min="6669" max="6669" width="7.28515625" style="2" customWidth="1"/>
    <col min="6670" max="6911" width="23.42578125" style="2"/>
    <col min="6912" max="6912" width="12.5703125" style="2" customWidth="1"/>
    <col min="6913" max="6913" width="33.28515625" style="2" customWidth="1"/>
    <col min="6914" max="6914" width="13.140625" style="2" customWidth="1"/>
    <col min="6915" max="6915" width="0" style="2" hidden="1" customWidth="1"/>
    <col min="6916" max="6916" width="32.28515625" style="2" customWidth="1"/>
    <col min="6917" max="6917" width="12.42578125" style="2" customWidth="1"/>
    <col min="6918" max="6918" width="16.85546875" style="2" customWidth="1"/>
    <col min="6919" max="6919" width="15.42578125" style="2" customWidth="1"/>
    <col min="6920" max="6920" width="23.42578125" style="2"/>
    <col min="6921" max="6921" width="15.5703125" style="2" customWidth="1"/>
    <col min="6922" max="6922" width="14.7109375" style="2" bestFit="1" customWidth="1"/>
    <col min="6923" max="6923" width="10.7109375" style="2" customWidth="1"/>
    <col min="6924" max="6924" width="7.7109375" style="2" customWidth="1"/>
    <col min="6925" max="6925" width="7.28515625" style="2" customWidth="1"/>
    <col min="6926" max="7167" width="23.42578125" style="2"/>
    <col min="7168" max="7168" width="12.5703125" style="2" customWidth="1"/>
    <col min="7169" max="7169" width="33.28515625" style="2" customWidth="1"/>
    <col min="7170" max="7170" width="13.140625" style="2" customWidth="1"/>
    <col min="7171" max="7171" width="0" style="2" hidden="1" customWidth="1"/>
    <col min="7172" max="7172" width="32.28515625" style="2" customWidth="1"/>
    <col min="7173" max="7173" width="12.42578125" style="2" customWidth="1"/>
    <col min="7174" max="7174" width="16.85546875" style="2" customWidth="1"/>
    <col min="7175" max="7175" width="15.42578125" style="2" customWidth="1"/>
    <col min="7176" max="7176" width="23.42578125" style="2"/>
    <col min="7177" max="7177" width="15.5703125" style="2" customWidth="1"/>
    <col min="7178" max="7178" width="14.7109375" style="2" bestFit="1" customWidth="1"/>
    <col min="7179" max="7179" width="10.7109375" style="2" customWidth="1"/>
    <col min="7180" max="7180" width="7.7109375" style="2" customWidth="1"/>
    <col min="7181" max="7181" width="7.28515625" style="2" customWidth="1"/>
    <col min="7182" max="7423" width="23.42578125" style="2"/>
    <col min="7424" max="7424" width="12.5703125" style="2" customWidth="1"/>
    <col min="7425" max="7425" width="33.28515625" style="2" customWidth="1"/>
    <col min="7426" max="7426" width="13.140625" style="2" customWidth="1"/>
    <col min="7427" max="7427" width="0" style="2" hidden="1" customWidth="1"/>
    <col min="7428" max="7428" width="32.28515625" style="2" customWidth="1"/>
    <col min="7429" max="7429" width="12.42578125" style="2" customWidth="1"/>
    <col min="7430" max="7430" width="16.85546875" style="2" customWidth="1"/>
    <col min="7431" max="7431" width="15.42578125" style="2" customWidth="1"/>
    <col min="7432" max="7432" width="23.42578125" style="2"/>
    <col min="7433" max="7433" width="15.5703125" style="2" customWidth="1"/>
    <col min="7434" max="7434" width="14.7109375" style="2" bestFit="1" customWidth="1"/>
    <col min="7435" max="7435" width="10.7109375" style="2" customWidth="1"/>
    <col min="7436" max="7436" width="7.7109375" style="2" customWidth="1"/>
    <col min="7437" max="7437" width="7.28515625" style="2" customWidth="1"/>
    <col min="7438" max="7679" width="23.42578125" style="2"/>
    <col min="7680" max="7680" width="12.5703125" style="2" customWidth="1"/>
    <col min="7681" max="7681" width="33.28515625" style="2" customWidth="1"/>
    <col min="7682" max="7682" width="13.140625" style="2" customWidth="1"/>
    <col min="7683" max="7683" width="0" style="2" hidden="1" customWidth="1"/>
    <col min="7684" max="7684" width="32.28515625" style="2" customWidth="1"/>
    <col min="7685" max="7685" width="12.42578125" style="2" customWidth="1"/>
    <col min="7686" max="7686" width="16.85546875" style="2" customWidth="1"/>
    <col min="7687" max="7687" width="15.42578125" style="2" customWidth="1"/>
    <col min="7688" max="7688" width="23.42578125" style="2"/>
    <col min="7689" max="7689" width="15.5703125" style="2" customWidth="1"/>
    <col min="7690" max="7690" width="14.7109375" style="2" bestFit="1" customWidth="1"/>
    <col min="7691" max="7691" width="10.7109375" style="2" customWidth="1"/>
    <col min="7692" max="7692" width="7.7109375" style="2" customWidth="1"/>
    <col min="7693" max="7693" width="7.28515625" style="2" customWidth="1"/>
    <col min="7694" max="7935" width="23.42578125" style="2"/>
    <col min="7936" max="7936" width="12.5703125" style="2" customWidth="1"/>
    <col min="7937" max="7937" width="33.28515625" style="2" customWidth="1"/>
    <col min="7938" max="7938" width="13.140625" style="2" customWidth="1"/>
    <col min="7939" max="7939" width="0" style="2" hidden="1" customWidth="1"/>
    <col min="7940" max="7940" width="32.28515625" style="2" customWidth="1"/>
    <col min="7941" max="7941" width="12.42578125" style="2" customWidth="1"/>
    <col min="7942" max="7942" width="16.85546875" style="2" customWidth="1"/>
    <col min="7943" max="7943" width="15.42578125" style="2" customWidth="1"/>
    <col min="7944" max="7944" width="23.42578125" style="2"/>
    <col min="7945" max="7945" width="15.5703125" style="2" customWidth="1"/>
    <col min="7946" max="7946" width="14.7109375" style="2" bestFit="1" customWidth="1"/>
    <col min="7947" max="7947" width="10.7109375" style="2" customWidth="1"/>
    <col min="7948" max="7948" width="7.7109375" style="2" customWidth="1"/>
    <col min="7949" max="7949" width="7.28515625" style="2" customWidth="1"/>
    <col min="7950" max="8191" width="23.42578125" style="2"/>
    <col min="8192" max="8192" width="12.5703125" style="2" customWidth="1"/>
    <col min="8193" max="8193" width="33.28515625" style="2" customWidth="1"/>
    <col min="8194" max="8194" width="13.140625" style="2" customWidth="1"/>
    <col min="8195" max="8195" width="0" style="2" hidden="1" customWidth="1"/>
    <col min="8196" max="8196" width="32.28515625" style="2" customWidth="1"/>
    <col min="8197" max="8197" width="12.42578125" style="2" customWidth="1"/>
    <col min="8198" max="8198" width="16.85546875" style="2" customWidth="1"/>
    <col min="8199" max="8199" width="15.42578125" style="2" customWidth="1"/>
    <col min="8200" max="8200" width="23.42578125" style="2"/>
    <col min="8201" max="8201" width="15.5703125" style="2" customWidth="1"/>
    <col min="8202" max="8202" width="14.7109375" style="2" bestFit="1" customWidth="1"/>
    <col min="8203" max="8203" width="10.7109375" style="2" customWidth="1"/>
    <col min="8204" max="8204" width="7.7109375" style="2" customWidth="1"/>
    <col min="8205" max="8205" width="7.28515625" style="2" customWidth="1"/>
    <col min="8206" max="8447" width="23.42578125" style="2"/>
    <col min="8448" max="8448" width="12.5703125" style="2" customWidth="1"/>
    <col min="8449" max="8449" width="33.28515625" style="2" customWidth="1"/>
    <col min="8450" max="8450" width="13.140625" style="2" customWidth="1"/>
    <col min="8451" max="8451" width="0" style="2" hidden="1" customWidth="1"/>
    <col min="8452" max="8452" width="32.28515625" style="2" customWidth="1"/>
    <col min="8453" max="8453" width="12.42578125" style="2" customWidth="1"/>
    <col min="8454" max="8454" width="16.85546875" style="2" customWidth="1"/>
    <col min="8455" max="8455" width="15.42578125" style="2" customWidth="1"/>
    <col min="8456" max="8456" width="23.42578125" style="2"/>
    <col min="8457" max="8457" width="15.5703125" style="2" customWidth="1"/>
    <col min="8458" max="8458" width="14.7109375" style="2" bestFit="1" customWidth="1"/>
    <col min="8459" max="8459" width="10.7109375" style="2" customWidth="1"/>
    <col min="8460" max="8460" width="7.7109375" style="2" customWidth="1"/>
    <col min="8461" max="8461" width="7.28515625" style="2" customWidth="1"/>
    <col min="8462" max="8703" width="23.42578125" style="2"/>
    <col min="8704" max="8704" width="12.5703125" style="2" customWidth="1"/>
    <col min="8705" max="8705" width="33.28515625" style="2" customWidth="1"/>
    <col min="8706" max="8706" width="13.140625" style="2" customWidth="1"/>
    <col min="8707" max="8707" width="0" style="2" hidden="1" customWidth="1"/>
    <col min="8708" max="8708" width="32.28515625" style="2" customWidth="1"/>
    <col min="8709" max="8709" width="12.42578125" style="2" customWidth="1"/>
    <col min="8710" max="8710" width="16.85546875" style="2" customWidth="1"/>
    <col min="8711" max="8711" width="15.42578125" style="2" customWidth="1"/>
    <col min="8712" max="8712" width="23.42578125" style="2"/>
    <col min="8713" max="8713" width="15.5703125" style="2" customWidth="1"/>
    <col min="8714" max="8714" width="14.7109375" style="2" bestFit="1" customWidth="1"/>
    <col min="8715" max="8715" width="10.7109375" style="2" customWidth="1"/>
    <col min="8716" max="8716" width="7.7109375" style="2" customWidth="1"/>
    <col min="8717" max="8717" width="7.28515625" style="2" customWidth="1"/>
    <col min="8718" max="8959" width="23.42578125" style="2"/>
    <col min="8960" max="8960" width="12.5703125" style="2" customWidth="1"/>
    <col min="8961" max="8961" width="33.28515625" style="2" customWidth="1"/>
    <col min="8962" max="8962" width="13.140625" style="2" customWidth="1"/>
    <col min="8963" max="8963" width="0" style="2" hidden="1" customWidth="1"/>
    <col min="8964" max="8964" width="32.28515625" style="2" customWidth="1"/>
    <col min="8965" max="8965" width="12.42578125" style="2" customWidth="1"/>
    <col min="8966" max="8966" width="16.85546875" style="2" customWidth="1"/>
    <col min="8967" max="8967" width="15.42578125" style="2" customWidth="1"/>
    <col min="8968" max="8968" width="23.42578125" style="2"/>
    <col min="8969" max="8969" width="15.5703125" style="2" customWidth="1"/>
    <col min="8970" max="8970" width="14.7109375" style="2" bestFit="1" customWidth="1"/>
    <col min="8971" max="8971" width="10.7109375" style="2" customWidth="1"/>
    <col min="8972" max="8972" width="7.7109375" style="2" customWidth="1"/>
    <col min="8973" max="8973" width="7.28515625" style="2" customWidth="1"/>
    <col min="8974" max="9215" width="23.42578125" style="2"/>
    <col min="9216" max="9216" width="12.5703125" style="2" customWidth="1"/>
    <col min="9217" max="9217" width="33.28515625" style="2" customWidth="1"/>
    <col min="9218" max="9218" width="13.140625" style="2" customWidth="1"/>
    <col min="9219" max="9219" width="0" style="2" hidden="1" customWidth="1"/>
    <col min="9220" max="9220" width="32.28515625" style="2" customWidth="1"/>
    <col min="9221" max="9221" width="12.42578125" style="2" customWidth="1"/>
    <col min="9222" max="9222" width="16.85546875" style="2" customWidth="1"/>
    <col min="9223" max="9223" width="15.42578125" style="2" customWidth="1"/>
    <col min="9224" max="9224" width="23.42578125" style="2"/>
    <col min="9225" max="9225" width="15.5703125" style="2" customWidth="1"/>
    <col min="9226" max="9226" width="14.7109375" style="2" bestFit="1" customWidth="1"/>
    <col min="9227" max="9227" width="10.7109375" style="2" customWidth="1"/>
    <col min="9228" max="9228" width="7.7109375" style="2" customWidth="1"/>
    <col min="9229" max="9229" width="7.28515625" style="2" customWidth="1"/>
    <col min="9230" max="9471" width="23.42578125" style="2"/>
    <col min="9472" max="9472" width="12.5703125" style="2" customWidth="1"/>
    <col min="9473" max="9473" width="33.28515625" style="2" customWidth="1"/>
    <col min="9474" max="9474" width="13.140625" style="2" customWidth="1"/>
    <col min="9475" max="9475" width="0" style="2" hidden="1" customWidth="1"/>
    <col min="9476" max="9476" width="32.28515625" style="2" customWidth="1"/>
    <col min="9477" max="9477" width="12.42578125" style="2" customWidth="1"/>
    <col min="9478" max="9478" width="16.85546875" style="2" customWidth="1"/>
    <col min="9479" max="9479" width="15.42578125" style="2" customWidth="1"/>
    <col min="9480" max="9480" width="23.42578125" style="2"/>
    <col min="9481" max="9481" width="15.5703125" style="2" customWidth="1"/>
    <col min="9482" max="9482" width="14.7109375" style="2" bestFit="1" customWidth="1"/>
    <col min="9483" max="9483" width="10.7109375" style="2" customWidth="1"/>
    <col min="9484" max="9484" width="7.7109375" style="2" customWidth="1"/>
    <col min="9485" max="9485" width="7.28515625" style="2" customWidth="1"/>
    <col min="9486" max="9727" width="23.42578125" style="2"/>
    <col min="9728" max="9728" width="12.5703125" style="2" customWidth="1"/>
    <col min="9729" max="9729" width="33.28515625" style="2" customWidth="1"/>
    <col min="9730" max="9730" width="13.140625" style="2" customWidth="1"/>
    <col min="9731" max="9731" width="0" style="2" hidden="1" customWidth="1"/>
    <col min="9732" max="9732" width="32.28515625" style="2" customWidth="1"/>
    <col min="9733" max="9733" width="12.42578125" style="2" customWidth="1"/>
    <col min="9734" max="9734" width="16.85546875" style="2" customWidth="1"/>
    <col min="9735" max="9735" width="15.42578125" style="2" customWidth="1"/>
    <col min="9736" max="9736" width="23.42578125" style="2"/>
    <col min="9737" max="9737" width="15.5703125" style="2" customWidth="1"/>
    <col min="9738" max="9738" width="14.7109375" style="2" bestFit="1" customWidth="1"/>
    <col min="9739" max="9739" width="10.7109375" style="2" customWidth="1"/>
    <col min="9740" max="9740" width="7.7109375" style="2" customWidth="1"/>
    <col min="9741" max="9741" width="7.28515625" style="2" customWidth="1"/>
    <col min="9742" max="9983" width="23.42578125" style="2"/>
    <col min="9984" max="9984" width="12.5703125" style="2" customWidth="1"/>
    <col min="9985" max="9985" width="33.28515625" style="2" customWidth="1"/>
    <col min="9986" max="9986" width="13.140625" style="2" customWidth="1"/>
    <col min="9987" max="9987" width="0" style="2" hidden="1" customWidth="1"/>
    <col min="9988" max="9988" width="32.28515625" style="2" customWidth="1"/>
    <col min="9989" max="9989" width="12.42578125" style="2" customWidth="1"/>
    <col min="9990" max="9990" width="16.85546875" style="2" customWidth="1"/>
    <col min="9991" max="9991" width="15.42578125" style="2" customWidth="1"/>
    <col min="9992" max="9992" width="23.42578125" style="2"/>
    <col min="9993" max="9993" width="15.5703125" style="2" customWidth="1"/>
    <col min="9994" max="9994" width="14.7109375" style="2" bestFit="1" customWidth="1"/>
    <col min="9995" max="9995" width="10.7109375" style="2" customWidth="1"/>
    <col min="9996" max="9996" width="7.7109375" style="2" customWidth="1"/>
    <col min="9997" max="9997" width="7.28515625" style="2" customWidth="1"/>
    <col min="9998" max="10239" width="23.42578125" style="2"/>
    <col min="10240" max="10240" width="12.5703125" style="2" customWidth="1"/>
    <col min="10241" max="10241" width="33.28515625" style="2" customWidth="1"/>
    <col min="10242" max="10242" width="13.140625" style="2" customWidth="1"/>
    <col min="10243" max="10243" width="0" style="2" hidden="1" customWidth="1"/>
    <col min="10244" max="10244" width="32.28515625" style="2" customWidth="1"/>
    <col min="10245" max="10245" width="12.42578125" style="2" customWidth="1"/>
    <col min="10246" max="10246" width="16.85546875" style="2" customWidth="1"/>
    <col min="10247" max="10247" width="15.42578125" style="2" customWidth="1"/>
    <col min="10248" max="10248" width="23.42578125" style="2"/>
    <col min="10249" max="10249" width="15.5703125" style="2" customWidth="1"/>
    <col min="10250" max="10250" width="14.7109375" style="2" bestFit="1" customWidth="1"/>
    <col min="10251" max="10251" width="10.7109375" style="2" customWidth="1"/>
    <col min="10252" max="10252" width="7.7109375" style="2" customWidth="1"/>
    <col min="10253" max="10253" width="7.28515625" style="2" customWidth="1"/>
    <col min="10254" max="10495" width="23.42578125" style="2"/>
    <col min="10496" max="10496" width="12.5703125" style="2" customWidth="1"/>
    <col min="10497" max="10497" width="33.28515625" style="2" customWidth="1"/>
    <col min="10498" max="10498" width="13.140625" style="2" customWidth="1"/>
    <col min="10499" max="10499" width="0" style="2" hidden="1" customWidth="1"/>
    <col min="10500" max="10500" width="32.28515625" style="2" customWidth="1"/>
    <col min="10501" max="10501" width="12.42578125" style="2" customWidth="1"/>
    <col min="10502" max="10502" width="16.85546875" style="2" customWidth="1"/>
    <col min="10503" max="10503" width="15.42578125" style="2" customWidth="1"/>
    <col min="10504" max="10504" width="23.42578125" style="2"/>
    <col min="10505" max="10505" width="15.5703125" style="2" customWidth="1"/>
    <col min="10506" max="10506" width="14.7109375" style="2" bestFit="1" customWidth="1"/>
    <col min="10507" max="10507" width="10.7109375" style="2" customWidth="1"/>
    <col min="10508" max="10508" width="7.7109375" style="2" customWidth="1"/>
    <col min="10509" max="10509" width="7.28515625" style="2" customWidth="1"/>
    <col min="10510" max="10751" width="23.42578125" style="2"/>
    <col min="10752" max="10752" width="12.5703125" style="2" customWidth="1"/>
    <col min="10753" max="10753" width="33.28515625" style="2" customWidth="1"/>
    <col min="10754" max="10754" width="13.140625" style="2" customWidth="1"/>
    <col min="10755" max="10755" width="0" style="2" hidden="1" customWidth="1"/>
    <col min="10756" max="10756" width="32.28515625" style="2" customWidth="1"/>
    <col min="10757" max="10757" width="12.42578125" style="2" customWidth="1"/>
    <col min="10758" max="10758" width="16.85546875" style="2" customWidth="1"/>
    <col min="10759" max="10759" width="15.42578125" style="2" customWidth="1"/>
    <col min="10760" max="10760" width="23.42578125" style="2"/>
    <col min="10761" max="10761" width="15.5703125" style="2" customWidth="1"/>
    <col min="10762" max="10762" width="14.7109375" style="2" bestFit="1" customWidth="1"/>
    <col min="10763" max="10763" width="10.7109375" style="2" customWidth="1"/>
    <col min="10764" max="10764" width="7.7109375" style="2" customWidth="1"/>
    <col min="10765" max="10765" width="7.28515625" style="2" customWidth="1"/>
    <col min="10766" max="11007" width="23.42578125" style="2"/>
    <col min="11008" max="11008" width="12.5703125" style="2" customWidth="1"/>
    <col min="11009" max="11009" width="33.28515625" style="2" customWidth="1"/>
    <col min="11010" max="11010" width="13.140625" style="2" customWidth="1"/>
    <col min="11011" max="11011" width="0" style="2" hidden="1" customWidth="1"/>
    <col min="11012" max="11012" width="32.28515625" style="2" customWidth="1"/>
    <col min="11013" max="11013" width="12.42578125" style="2" customWidth="1"/>
    <col min="11014" max="11014" width="16.85546875" style="2" customWidth="1"/>
    <col min="11015" max="11015" width="15.42578125" style="2" customWidth="1"/>
    <col min="11016" max="11016" width="23.42578125" style="2"/>
    <col min="11017" max="11017" width="15.5703125" style="2" customWidth="1"/>
    <col min="11018" max="11018" width="14.7109375" style="2" bestFit="1" customWidth="1"/>
    <col min="11019" max="11019" width="10.7109375" style="2" customWidth="1"/>
    <col min="11020" max="11020" width="7.7109375" style="2" customWidth="1"/>
    <col min="11021" max="11021" width="7.28515625" style="2" customWidth="1"/>
    <col min="11022" max="11263" width="23.42578125" style="2"/>
    <col min="11264" max="11264" width="12.5703125" style="2" customWidth="1"/>
    <col min="11265" max="11265" width="33.28515625" style="2" customWidth="1"/>
    <col min="11266" max="11266" width="13.140625" style="2" customWidth="1"/>
    <col min="11267" max="11267" width="0" style="2" hidden="1" customWidth="1"/>
    <col min="11268" max="11268" width="32.28515625" style="2" customWidth="1"/>
    <col min="11269" max="11269" width="12.42578125" style="2" customWidth="1"/>
    <col min="11270" max="11270" width="16.85546875" style="2" customWidth="1"/>
    <col min="11271" max="11271" width="15.42578125" style="2" customWidth="1"/>
    <col min="11272" max="11272" width="23.42578125" style="2"/>
    <col min="11273" max="11273" width="15.5703125" style="2" customWidth="1"/>
    <col min="11274" max="11274" width="14.7109375" style="2" bestFit="1" customWidth="1"/>
    <col min="11275" max="11275" width="10.7109375" style="2" customWidth="1"/>
    <col min="11276" max="11276" width="7.7109375" style="2" customWidth="1"/>
    <col min="11277" max="11277" width="7.28515625" style="2" customWidth="1"/>
    <col min="11278" max="11519" width="23.42578125" style="2"/>
    <col min="11520" max="11520" width="12.5703125" style="2" customWidth="1"/>
    <col min="11521" max="11521" width="33.28515625" style="2" customWidth="1"/>
    <col min="11522" max="11522" width="13.140625" style="2" customWidth="1"/>
    <col min="11523" max="11523" width="0" style="2" hidden="1" customWidth="1"/>
    <col min="11524" max="11524" width="32.28515625" style="2" customWidth="1"/>
    <col min="11525" max="11525" width="12.42578125" style="2" customWidth="1"/>
    <col min="11526" max="11526" width="16.85546875" style="2" customWidth="1"/>
    <col min="11527" max="11527" width="15.42578125" style="2" customWidth="1"/>
    <col min="11528" max="11528" width="23.42578125" style="2"/>
    <col min="11529" max="11529" width="15.5703125" style="2" customWidth="1"/>
    <col min="11530" max="11530" width="14.7109375" style="2" bestFit="1" customWidth="1"/>
    <col min="11531" max="11531" width="10.7109375" style="2" customWidth="1"/>
    <col min="11532" max="11532" width="7.7109375" style="2" customWidth="1"/>
    <col min="11533" max="11533" width="7.28515625" style="2" customWidth="1"/>
    <col min="11534" max="11775" width="23.42578125" style="2"/>
    <col min="11776" max="11776" width="12.5703125" style="2" customWidth="1"/>
    <col min="11777" max="11777" width="33.28515625" style="2" customWidth="1"/>
    <col min="11778" max="11778" width="13.140625" style="2" customWidth="1"/>
    <col min="11779" max="11779" width="0" style="2" hidden="1" customWidth="1"/>
    <col min="11780" max="11780" width="32.28515625" style="2" customWidth="1"/>
    <col min="11781" max="11781" width="12.42578125" style="2" customWidth="1"/>
    <col min="11782" max="11782" width="16.85546875" style="2" customWidth="1"/>
    <col min="11783" max="11783" width="15.42578125" style="2" customWidth="1"/>
    <col min="11784" max="11784" width="23.42578125" style="2"/>
    <col min="11785" max="11785" width="15.5703125" style="2" customWidth="1"/>
    <col min="11786" max="11786" width="14.7109375" style="2" bestFit="1" customWidth="1"/>
    <col min="11787" max="11787" width="10.7109375" style="2" customWidth="1"/>
    <col min="11788" max="11788" width="7.7109375" style="2" customWidth="1"/>
    <col min="11789" max="11789" width="7.28515625" style="2" customWidth="1"/>
    <col min="11790" max="12031" width="23.42578125" style="2"/>
    <col min="12032" max="12032" width="12.5703125" style="2" customWidth="1"/>
    <col min="12033" max="12033" width="33.28515625" style="2" customWidth="1"/>
    <col min="12034" max="12034" width="13.140625" style="2" customWidth="1"/>
    <col min="12035" max="12035" width="0" style="2" hidden="1" customWidth="1"/>
    <col min="12036" max="12036" width="32.28515625" style="2" customWidth="1"/>
    <col min="12037" max="12037" width="12.42578125" style="2" customWidth="1"/>
    <col min="12038" max="12038" width="16.85546875" style="2" customWidth="1"/>
    <col min="12039" max="12039" width="15.42578125" style="2" customWidth="1"/>
    <col min="12040" max="12040" width="23.42578125" style="2"/>
    <col min="12041" max="12041" width="15.5703125" style="2" customWidth="1"/>
    <col min="12042" max="12042" width="14.7109375" style="2" bestFit="1" customWidth="1"/>
    <col min="12043" max="12043" width="10.7109375" style="2" customWidth="1"/>
    <col min="12044" max="12044" width="7.7109375" style="2" customWidth="1"/>
    <col min="12045" max="12045" width="7.28515625" style="2" customWidth="1"/>
    <col min="12046" max="12287" width="23.42578125" style="2"/>
    <col min="12288" max="12288" width="12.5703125" style="2" customWidth="1"/>
    <col min="12289" max="12289" width="33.28515625" style="2" customWidth="1"/>
    <col min="12290" max="12290" width="13.140625" style="2" customWidth="1"/>
    <col min="12291" max="12291" width="0" style="2" hidden="1" customWidth="1"/>
    <col min="12292" max="12292" width="32.28515625" style="2" customWidth="1"/>
    <col min="12293" max="12293" width="12.42578125" style="2" customWidth="1"/>
    <col min="12294" max="12294" width="16.85546875" style="2" customWidth="1"/>
    <col min="12295" max="12295" width="15.42578125" style="2" customWidth="1"/>
    <col min="12296" max="12296" width="23.42578125" style="2"/>
    <col min="12297" max="12297" width="15.5703125" style="2" customWidth="1"/>
    <col min="12298" max="12298" width="14.7109375" style="2" bestFit="1" customWidth="1"/>
    <col min="12299" max="12299" width="10.7109375" style="2" customWidth="1"/>
    <col min="12300" max="12300" width="7.7109375" style="2" customWidth="1"/>
    <col min="12301" max="12301" width="7.28515625" style="2" customWidth="1"/>
    <col min="12302" max="12543" width="23.42578125" style="2"/>
    <col min="12544" max="12544" width="12.5703125" style="2" customWidth="1"/>
    <col min="12545" max="12545" width="33.28515625" style="2" customWidth="1"/>
    <col min="12546" max="12546" width="13.140625" style="2" customWidth="1"/>
    <col min="12547" max="12547" width="0" style="2" hidden="1" customWidth="1"/>
    <col min="12548" max="12548" width="32.28515625" style="2" customWidth="1"/>
    <col min="12549" max="12549" width="12.42578125" style="2" customWidth="1"/>
    <col min="12550" max="12550" width="16.85546875" style="2" customWidth="1"/>
    <col min="12551" max="12551" width="15.42578125" style="2" customWidth="1"/>
    <col min="12552" max="12552" width="23.42578125" style="2"/>
    <col min="12553" max="12553" width="15.5703125" style="2" customWidth="1"/>
    <col min="12554" max="12554" width="14.7109375" style="2" bestFit="1" customWidth="1"/>
    <col min="12555" max="12555" width="10.7109375" style="2" customWidth="1"/>
    <col min="12556" max="12556" width="7.7109375" style="2" customWidth="1"/>
    <col min="12557" max="12557" width="7.28515625" style="2" customWidth="1"/>
    <col min="12558" max="12799" width="23.42578125" style="2"/>
    <col min="12800" max="12800" width="12.5703125" style="2" customWidth="1"/>
    <col min="12801" max="12801" width="33.28515625" style="2" customWidth="1"/>
    <col min="12802" max="12802" width="13.140625" style="2" customWidth="1"/>
    <col min="12803" max="12803" width="0" style="2" hidden="1" customWidth="1"/>
    <col min="12804" max="12804" width="32.28515625" style="2" customWidth="1"/>
    <col min="12805" max="12805" width="12.42578125" style="2" customWidth="1"/>
    <col min="12806" max="12806" width="16.85546875" style="2" customWidth="1"/>
    <col min="12807" max="12807" width="15.42578125" style="2" customWidth="1"/>
    <col min="12808" max="12808" width="23.42578125" style="2"/>
    <col min="12809" max="12809" width="15.5703125" style="2" customWidth="1"/>
    <col min="12810" max="12810" width="14.7109375" style="2" bestFit="1" customWidth="1"/>
    <col min="12811" max="12811" width="10.7109375" style="2" customWidth="1"/>
    <col min="12812" max="12812" width="7.7109375" style="2" customWidth="1"/>
    <col min="12813" max="12813" width="7.28515625" style="2" customWidth="1"/>
    <col min="12814" max="13055" width="23.42578125" style="2"/>
    <col min="13056" max="13056" width="12.5703125" style="2" customWidth="1"/>
    <col min="13057" max="13057" width="33.28515625" style="2" customWidth="1"/>
    <col min="13058" max="13058" width="13.140625" style="2" customWidth="1"/>
    <col min="13059" max="13059" width="0" style="2" hidden="1" customWidth="1"/>
    <col min="13060" max="13060" width="32.28515625" style="2" customWidth="1"/>
    <col min="13061" max="13061" width="12.42578125" style="2" customWidth="1"/>
    <col min="13062" max="13062" width="16.85546875" style="2" customWidth="1"/>
    <col min="13063" max="13063" width="15.42578125" style="2" customWidth="1"/>
    <col min="13064" max="13064" width="23.42578125" style="2"/>
    <col min="13065" max="13065" width="15.5703125" style="2" customWidth="1"/>
    <col min="13066" max="13066" width="14.7109375" style="2" bestFit="1" customWidth="1"/>
    <col min="13067" max="13067" width="10.7109375" style="2" customWidth="1"/>
    <col min="13068" max="13068" width="7.7109375" style="2" customWidth="1"/>
    <col min="13069" max="13069" width="7.28515625" style="2" customWidth="1"/>
    <col min="13070" max="13311" width="23.42578125" style="2"/>
    <col min="13312" max="13312" width="12.5703125" style="2" customWidth="1"/>
    <col min="13313" max="13313" width="33.28515625" style="2" customWidth="1"/>
    <col min="13314" max="13314" width="13.140625" style="2" customWidth="1"/>
    <col min="13315" max="13315" width="0" style="2" hidden="1" customWidth="1"/>
    <col min="13316" max="13316" width="32.28515625" style="2" customWidth="1"/>
    <col min="13317" max="13317" width="12.42578125" style="2" customWidth="1"/>
    <col min="13318" max="13318" width="16.85546875" style="2" customWidth="1"/>
    <col min="13319" max="13319" width="15.42578125" style="2" customWidth="1"/>
    <col min="13320" max="13320" width="23.42578125" style="2"/>
    <col min="13321" max="13321" width="15.5703125" style="2" customWidth="1"/>
    <col min="13322" max="13322" width="14.7109375" style="2" bestFit="1" customWidth="1"/>
    <col min="13323" max="13323" width="10.7109375" style="2" customWidth="1"/>
    <col min="13324" max="13324" width="7.7109375" style="2" customWidth="1"/>
    <col min="13325" max="13325" width="7.28515625" style="2" customWidth="1"/>
    <col min="13326" max="13567" width="23.42578125" style="2"/>
    <col min="13568" max="13568" width="12.5703125" style="2" customWidth="1"/>
    <col min="13569" max="13569" width="33.28515625" style="2" customWidth="1"/>
    <col min="13570" max="13570" width="13.140625" style="2" customWidth="1"/>
    <col min="13571" max="13571" width="0" style="2" hidden="1" customWidth="1"/>
    <col min="13572" max="13572" width="32.28515625" style="2" customWidth="1"/>
    <col min="13573" max="13573" width="12.42578125" style="2" customWidth="1"/>
    <col min="13574" max="13574" width="16.85546875" style="2" customWidth="1"/>
    <col min="13575" max="13575" width="15.42578125" style="2" customWidth="1"/>
    <col min="13576" max="13576" width="23.42578125" style="2"/>
    <col min="13577" max="13577" width="15.5703125" style="2" customWidth="1"/>
    <col min="13578" max="13578" width="14.7109375" style="2" bestFit="1" customWidth="1"/>
    <col min="13579" max="13579" width="10.7109375" style="2" customWidth="1"/>
    <col min="13580" max="13580" width="7.7109375" style="2" customWidth="1"/>
    <col min="13581" max="13581" width="7.28515625" style="2" customWidth="1"/>
    <col min="13582" max="13823" width="23.42578125" style="2"/>
    <col min="13824" max="13824" width="12.5703125" style="2" customWidth="1"/>
    <col min="13825" max="13825" width="33.28515625" style="2" customWidth="1"/>
    <col min="13826" max="13826" width="13.140625" style="2" customWidth="1"/>
    <col min="13827" max="13827" width="0" style="2" hidden="1" customWidth="1"/>
    <col min="13828" max="13828" width="32.28515625" style="2" customWidth="1"/>
    <col min="13829" max="13829" width="12.42578125" style="2" customWidth="1"/>
    <col min="13830" max="13830" width="16.85546875" style="2" customWidth="1"/>
    <col min="13831" max="13831" width="15.42578125" style="2" customWidth="1"/>
    <col min="13832" max="13832" width="23.42578125" style="2"/>
    <col min="13833" max="13833" width="15.5703125" style="2" customWidth="1"/>
    <col min="13834" max="13834" width="14.7109375" style="2" bestFit="1" customWidth="1"/>
    <col min="13835" max="13835" width="10.7109375" style="2" customWidth="1"/>
    <col min="13836" max="13836" width="7.7109375" style="2" customWidth="1"/>
    <col min="13837" max="13837" width="7.28515625" style="2" customWidth="1"/>
    <col min="13838" max="14079" width="23.42578125" style="2"/>
    <col min="14080" max="14080" width="12.5703125" style="2" customWidth="1"/>
    <col min="14081" max="14081" width="33.28515625" style="2" customWidth="1"/>
    <col min="14082" max="14082" width="13.140625" style="2" customWidth="1"/>
    <col min="14083" max="14083" width="0" style="2" hidden="1" customWidth="1"/>
    <col min="14084" max="14084" width="32.28515625" style="2" customWidth="1"/>
    <col min="14085" max="14085" width="12.42578125" style="2" customWidth="1"/>
    <col min="14086" max="14086" width="16.85546875" style="2" customWidth="1"/>
    <col min="14087" max="14087" width="15.42578125" style="2" customWidth="1"/>
    <col min="14088" max="14088" width="23.42578125" style="2"/>
    <col min="14089" max="14089" width="15.5703125" style="2" customWidth="1"/>
    <col min="14090" max="14090" width="14.7109375" style="2" bestFit="1" customWidth="1"/>
    <col min="14091" max="14091" width="10.7109375" style="2" customWidth="1"/>
    <col min="14092" max="14092" width="7.7109375" style="2" customWidth="1"/>
    <col min="14093" max="14093" width="7.28515625" style="2" customWidth="1"/>
    <col min="14094" max="14335" width="23.42578125" style="2"/>
    <col min="14336" max="14336" width="12.5703125" style="2" customWidth="1"/>
    <col min="14337" max="14337" width="33.28515625" style="2" customWidth="1"/>
    <col min="14338" max="14338" width="13.140625" style="2" customWidth="1"/>
    <col min="14339" max="14339" width="0" style="2" hidden="1" customWidth="1"/>
    <col min="14340" max="14340" width="32.28515625" style="2" customWidth="1"/>
    <col min="14341" max="14341" width="12.42578125" style="2" customWidth="1"/>
    <col min="14342" max="14342" width="16.85546875" style="2" customWidth="1"/>
    <col min="14343" max="14343" width="15.42578125" style="2" customWidth="1"/>
    <col min="14344" max="14344" width="23.42578125" style="2"/>
    <col min="14345" max="14345" width="15.5703125" style="2" customWidth="1"/>
    <col min="14346" max="14346" width="14.7109375" style="2" bestFit="1" customWidth="1"/>
    <col min="14347" max="14347" width="10.7109375" style="2" customWidth="1"/>
    <col min="14348" max="14348" width="7.7109375" style="2" customWidth="1"/>
    <col min="14349" max="14349" width="7.28515625" style="2" customWidth="1"/>
    <col min="14350" max="14591" width="23.42578125" style="2"/>
    <col min="14592" max="14592" width="12.5703125" style="2" customWidth="1"/>
    <col min="14593" max="14593" width="33.28515625" style="2" customWidth="1"/>
    <col min="14594" max="14594" width="13.140625" style="2" customWidth="1"/>
    <col min="14595" max="14595" width="0" style="2" hidden="1" customWidth="1"/>
    <col min="14596" max="14596" width="32.28515625" style="2" customWidth="1"/>
    <col min="14597" max="14597" width="12.42578125" style="2" customWidth="1"/>
    <col min="14598" max="14598" width="16.85546875" style="2" customWidth="1"/>
    <col min="14599" max="14599" width="15.42578125" style="2" customWidth="1"/>
    <col min="14600" max="14600" width="23.42578125" style="2"/>
    <col min="14601" max="14601" width="15.5703125" style="2" customWidth="1"/>
    <col min="14602" max="14602" width="14.7109375" style="2" bestFit="1" customWidth="1"/>
    <col min="14603" max="14603" width="10.7109375" style="2" customWidth="1"/>
    <col min="14604" max="14604" width="7.7109375" style="2" customWidth="1"/>
    <col min="14605" max="14605" width="7.28515625" style="2" customWidth="1"/>
    <col min="14606" max="14847" width="23.42578125" style="2"/>
    <col min="14848" max="14848" width="12.5703125" style="2" customWidth="1"/>
    <col min="14849" max="14849" width="33.28515625" style="2" customWidth="1"/>
    <col min="14850" max="14850" width="13.140625" style="2" customWidth="1"/>
    <col min="14851" max="14851" width="0" style="2" hidden="1" customWidth="1"/>
    <col min="14852" max="14852" width="32.28515625" style="2" customWidth="1"/>
    <col min="14853" max="14853" width="12.42578125" style="2" customWidth="1"/>
    <col min="14854" max="14854" width="16.85546875" style="2" customWidth="1"/>
    <col min="14855" max="14855" width="15.42578125" style="2" customWidth="1"/>
    <col min="14856" max="14856" width="23.42578125" style="2"/>
    <col min="14857" max="14857" width="15.5703125" style="2" customWidth="1"/>
    <col min="14858" max="14858" width="14.7109375" style="2" bestFit="1" customWidth="1"/>
    <col min="14859" max="14859" width="10.7109375" style="2" customWidth="1"/>
    <col min="14860" max="14860" width="7.7109375" style="2" customWidth="1"/>
    <col min="14861" max="14861" width="7.28515625" style="2" customWidth="1"/>
    <col min="14862" max="15103" width="23.42578125" style="2"/>
    <col min="15104" max="15104" width="12.5703125" style="2" customWidth="1"/>
    <col min="15105" max="15105" width="33.28515625" style="2" customWidth="1"/>
    <col min="15106" max="15106" width="13.140625" style="2" customWidth="1"/>
    <col min="15107" max="15107" width="0" style="2" hidden="1" customWidth="1"/>
    <col min="15108" max="15108" width="32.28515625" style="2" customWidth="1"/>
    <col min="15109" max="15109" width="12.42578125" style="2" customWidth="1"/>
    <col min="15110" max="15110" width="16.85546875" style="2" customWidth="1"/>
    <col min="15111" max="15111" width="15.42578125" style="2" customWidth="1"/>
    <col min="15112" max="15112" width="23.42578125" style="2"/>
    <col min="15113" max="15113" width="15.5703125" style="2" customWidth="1"/>
    <col min="15114" max="15114" width="14.7109375" style="2" bestFit="1" customWidth="1"/>
    <col min="15115" max="15115" width="10.7109375" style="2" customWidth="1"/>
    <col min="15116" max="15116" width="7.7109375" style="2" customWidth="1"/>
    <col min="15117" max="15117" width="7.28515625" style="2" customWidth="1"/>
    <col min="15118" max="15359" width="23.42578125" style="2"/>
    <col min="15360" max="15360" width="12.5703125" style="2" customWidth="1"/>
    <col min="15361" max="15361" width="33.28515625" style="2" customWidth="1"/>
    <col min="15362" max="15362" width="13.140625" style="2" customWidth="1"/>
    <col min="15363" max="15363" width="0" style="2" hidden="1" customWidth="1"/>
    <col min="15364" max="15364" width="32.28515625" style="2" customWidth="1"/>
    <col min="15365" max="15365" width="12.42578125" style="2" customWidth="1"/>
    <col min="15366" max="15366" width="16.85546875" style="2" customWidth="1"/>
    <col min="15367" max="15367" width="15.42578125" style="2" customWidth="1"/>
    <col min="15368" max="15368" width="23.42578125" style="2"/>
    <col min="15369" max="15369" width="15.5703125" style="2" customWidth="1"/>
    <col min="15370" max="15370" width="14.7109375" style="2" bestFit="1" customWidth="1"/>
    <col min="15371" max="15371" width="10.7109375" style="2" customWidth="1"/>
    <col min="15372" max="15372" width="7.7109375" style="2" customWidth="1"/>
    <col min="15373" max="15373" width="7.28515625" style="2" customWidth="1"/>
    <col min="15374" max="15615" width="23.42578125" style="2"/>
    <col min="15616" max="15616" width="12.5703125" style="2" customWidth="1"/>
    <col min="15617" max="15617" width="33.28515625" style="2" customWidth="1"/>
    <col min="15618" max="15618" width="13.140625" style="2" customWidth="1"/>
    <col min="15619" max="15619" width="0" style="2" hidden="1" customWidth="1"/>
    <col min="15620" max="15620" width="32.28515625" style="2" customWidth="1"/>
    <col min="15621" max="15621" width="12.42578125" style="2" customWidth="1"/>
    <col min="15622" max="15622" width="16.85546875" style="2" customWidth="1"/>
    <col min="15623" max="15623" width="15.42578125" style="2" customWidth="1"/>
    <col min="15624" max="15624" width="23.42578125" style="2"/>
    <col min="15625" max="15625" width="15.5703125" style="2" customWidth="1"/>
    <col min="15626" max="15626" width="14.7109375" style="2" bestFit="1" customWidth="1"/>
    <col min="15627" max="15627" width="10.7109375" style="2" customWidth="1"/>
    <col min="15628" max="15628" width="7.7109375" style="2" customWidth="1"/>
    <col min="15629" max="15629" width="7.28515625" style="2" customWidth="1"/>
    <col min="15630" max="15871" width="23.42578125" style="2"/>
    <col min="15872" max="15872" width="12.5703125" style="2" customWidth="1"/>
    <col min="15873" max="15873" width="33.28515625" style="2" customWidth="1"/>
    <col min="15874" max="15874" width="13.140625" style="2" customWidth="1"/>
    <col min="15875" max="15875" width="0" style="2" hidden="1" customWidth="1"/>
    <col min="15876" max="15876" width="32.28515625" style="2" customWidth="1"/>
    <col min="15877" max="15877" width="12.42578125" style="2" customWidth="1"/>
    <col min="15878" max="15878" width="16.85546875" style="2" customWidth="1"/>
    <col min="15879" max="15879" width="15.42578125" style="2" customWidth="1"/>
    <col min="15880" max="15880" width="23.42578125" style="2"/>
    <col min="15881" max="15881" width="15.5703125" style="2" customWidth="1"/>
    <col min="15882" max="15882" width="14.7109375" style="2" bestFit="1" customWidth="1"/>
    <col min="15883" max="15883" width="10.7109375" style="2" customWidth="1"/>
    <col min="15884" max="15884" width="7.7109375" style="2" customWidth="1"/>
    <col min="15885" max="15885" width="7.28515625" style="2" customWidth="1"/>
    <col min="15886" max="16127" width="23.42578125" style="2"/>
    <col min="16128" max="16128" width="12.5703125" style="2" customWidth="1"/>
    <col min="16129" max="16129" width="33.28515625" style="2" customWidth="1"/>
    <col min="16130" max="16130" width="13.140625" style="2" customWidth="1"/>
    <col min="16131" max="16131" width="0" style="2" hidden="1" customWidth="1"/>
    <col min="16132" max="16132" width="32.28515625" style="2" customWidth="1"/>
    <col min="16133" max="16133" width="12.42578125" style="2" customWidth="1"/>
    <col min="16134" max="16134" width="16.85546875" style="2" customWidth="1"/>
    <col min="16135" max="16135" width="15.42578125" style="2" customWidth="1"/>
    <col min="16136" max="16136" width="23.42578125" style="2"/>
    <col min="16137" max="16137" width="15.5703125" style="2" customWidth="1"/>
    <col min="16138" max="16138" width="14.7109375" style="2" bestFit="1" customWidth="1"/>
    <col min="16139" max="16139" width="10.7109375" style="2" customWidth="1"/>
    <col min="16140" max="16140" width="7.7109375" style="2" customWidth="1"/>
    <col min="16141" max="16141" width="7.28515625" style="2" customWidth="1"/>
    <col min="16142" max="16384" width="23.42578125" style="2"/>
  </cols>
  <sheetData>
    <row r="1" spans="1:10" ht="23.25" customHeight="1" thickBot="1" x14ac:dyDescent="0.25">
      <c r="A1" s="16" t="s">
        <v>0</v>
      </c>
      <c r="B1" s="17"/>
      <c r="C1" s="17"/>
      <c r="D1" s="17"/>
      <c r="E1" s="17"/>
      <c r="F1" s="18"/>
      <c r="G1" s="19"/>
    </row>
    <row r="2" spans="1:10" ht="18" customHeight="1" thickBot="1" x14ac:dyDescent="0.25">
      <c r="A2" s="20" t="s">
        <v>1</v>
      </c>
      <c r="B2" s="21" t="s">
        <v>2</v>
      </c>
      <c r="C2" s="21" t="s">
        <v>3</v>
      </c>
      <c r="D2" s="21" t="s">
        <v>4</v>
      </c>
      <c r="E2" s="22" t="s">
        <v>5</v>
      </c>
      <c r="F2" s="23" t="s">
        <v>6</v>
      </c>
      <c r="G2" s="23" t="s">
        <v>7</v>
      </c>
    </row>
    <row r="3" spans="1:10" ht="13.5" customHeight="1" x14ac:dyDescent="0.2">
      <c r="A3" s="24" t="str">
        <f>+'[1]CONCILIACION INFORME COMITE'!A3</f>
        <v>414 TERCEROS</v>
      </c>
      <c r="B3" s="24" t="s">
        <v>8</v>
      </c>
      <c r="C3" s="25">
        <f>+'[1]1% OCT'!F417</f>
        <v>121771294</v>
      </c>
      <c r="D3" s="26">
        <v>44895</v>
      </c>
      <c r="E3" s="27" t="s">
        <v>9</v>
      </c>
      <c r="F3" s="28" t="s">
        <v>10</v>
      </c>
      <c r="G3" s="29">
        <f>+C3</f>
        <v>121771294</v>
      </c>
    </row>
    <row r="4" spans="1:10" ht="13.5" customHeight="1" x14ac:dyDescent="0.2">
      <c r="A4" s="24">
        <v>830041314</v>
      </c>
      <c r="B4" s="24" t="s">
        <v>11</v>
      </c>
      <c r="C4" s="25">
        <v>1275897</v>
      </c>
      <c r="D4" s="26" t="str">
        <f>VLOOKUP(A4,[2]CONCILIACION!A$5:H$65,8,0)</f>
        <v>31/09/2017</v>
      </c>
      <c r="E4" s="27" t="s">
        <v>12</v>
      </c>
      <c r="F4" s="28" t="s">
        <v>13</v>
      </c>
      <c r="G4" s="29">
        <f>+C4</f>
        <v>1275897</v>
      </c>
    </row>
    <row r="5" spans="1:10" ht="13.5" customHeight="1" x14ac:dyDescent="0.2">
      <c r="A5" s="24">
        <v>19109398</v>
      </c>
      <c r="B5" s="24" t="s">
        <v>14</v>
      </c>
      <c r="C5" s="25">
        <v>2277441</v>
      </c>
      <c r="D5" s="26">
        <f>VLOOKUP(A5,[2]CONCILIACION!A$5:H$65,8,0)</f>
        <v>42369</v>
      </c>
      <c r="E5" s="27" t="s">
        <v>15</v>
      </c>
      <c r="F5" s="28" t="s">
        <v>10</v>
      </c>
      <c r="G5" s="30"/>
    </row>
    <row r="6" spans="1:10" ht="13.5" customHeight="1" x14ac:dyDescent="0.2">
      <c r="A6" s="31">
        <v>17104051</v>
      </c>
      <c r="B6" s="32" t="s">
        <v>16</v>
      </c>
      <c r="C6" s="25">
        <v>1625786</v>
      </c>
      <c r="D6" s="26">
        <f>VLOOKUP(A6,[2]CONCILIACION!A$5:H$65,8,0)</f>
        <v>43159</v>
      </c>
      <c r="E6" s="27" t="s">
        <v>15</v>
      </c>
      <c r="F6" s="28" t="s">
        <v>10</v>
      </c>
      <c r="G6" s="30"/>
    </row>
    <row r="7" spans="1:10" ht="13.5" customHeight="1" x14ac:dyDescent="0.2">
      <c r="A7" s="32">
        <v>33115547</v>
      </c>
      <c r="B7" s="33" t="s">
        <v>17</v>
      </c>
      <c r="C7" s="25">
        <v>852192</v>
      </c>
      <c r="D7" s="26"/>
      <c r="E7" s="27" t="s">
        <v>15</v>
      </c>
      <c r="F7" s="28" t="s">
        <v>10</v>
      </c>
      <c r="G7" s="30"/>
    </row>
    <row r="8" spans="1:10" ht="13.5" customHeight="1" x14ac:dyDescent="0.2">
      <c r="A8" s="34">
        <v>6340148</v>
      </c>
      <c r="B8" s="24" t="s">
        <v>18</v>
      </c>
      <c r="C8" s="25">
        <v>1207415</v>
      </c>
      <c r="D8" s="26">
        <f>VLOOKUP(A8,[2]CONCILIACION!A$5:H$65,8,0)</f>
        <v>42369</v>
      </c>
      <c r="E8" s="27" t="s">
        <v>15</v>
      </c>
      <c r="F8" s="28" t="s">
        <v>10</v>
      </c>
      <c r="G8" s="29">
        <f>SUM(C5:C8)</f>
        <v>5962834</v>
      </c>
    </row>
    <row r="9" spans="1:10" ht="13.5" customHeight="1" x14ac:dyDescent="0.2">
      <c r="A9" s="24">
        <v>860002964</v>
      </c>
      <c r="B9" s="24" t="s">
        <v>19</v>
      </c>
      <c r="C9" s="25">
        <v>1643340.16</v>
      </c>
      <c r="D9" s="26">
        <v>43101</v>
      </c>
      <c r="E9" s="27" t="str">
        <f>VLOOKUP(A9,'[3]TESORERIA PARTIDAS 2017 '!A$3:G$6,7,0)</f>
        <v>PARTIDAS CONCILIATORIAS 2017</v>
      </c>
      <c r="F9" s="28" t="s">
        <v>10</v>
      </c>
      <c r="G9" s="30"/>
    </row>
    <row r="10" spans="1:10" ht="13.5" customHeight="1" x14ac:dyDescent="0.2">
      <c r="A10" s="24">
        <v>860007738</v>
      </c>
      <c r="B10" s="24" t="s">
        <v>20</v>
      </c>
      <c r="C10" s="35">
        <f>+'[1]PART CONCIL VIG 2017 '!F5</f>
        <v>9238787.1899999995</v>
      </c>
      <c r="D10" s="26">
        <v>43101</v>
      </c>
      <c r="E10" s="27" t="str">
        <f>VLOOKUP(A10,'[3]TESORERIA PARTIDAS 2017 '!A$3:G$6,7,0)</f>
        <v>PARTIDAS CONCILIATORIAS 2017</v>
      </c>
      <c r="F10" s="28" t="s">
        <v>10</v>
      </c>
      <c r="G10" s="29">
        <f>SUM(C9:C10)</f>
        <v>10882127.35</v>
      </c>
    </row>
    <row r="11" spans="1:10" ht="13.5" customHeight="1" x14ac:dyDescent="0.2">
      <c r="A11" s="24">
        <v>901013289</v>
      </c>
      <c r="B11" s="24" t="s">
        <v>21</v>
      </c>
      <c r="C11" s="35">
        <f>+[1]COOP!F4</f>
        <v>351872241.75999999</v>
      </c>
      <c r="D11" s="26">
        <v>43830</v>
      </c>
      <c r="E11" s="27" t="s">
        <v>22</v>
      </c>
      <c r="F11" s="28" t="s">
        <v>23</v>
      </c>
      <c r="G11" s="29">
        <f>SUM(C11:C11)</f>
        <v>351872241.75999999</v>
      </c>
    </row>
    <row r="12" spans="1:10" ht="18" customHeight="1" x14ac:dyDescent="0.2">
      <c r="A12" s="36"/>
      <c r="B12" s="36"/>
      <c r="C12" s="37">
        <f>SUM(C3:C11)</f>
        <v>491764394.11000001</v>
      </c>
      <c r="D12" s="38"/>
      <c r="E12" s="39"/>
      <c r="F12" s="40"/>
      <c r="G12" s="41">
        <f>SUM(G3:G11)</f>
        <v>491764394.11000001</v>
      </c>
    </row>
    <row r="13" spans="1:10" x14ac:dyDescent="0.2">
      <c r="A13" s="36"/>
      <c r="B13" s="36"/>
      <c r="C13" s="37"/>
      <c r="D13" s="37"/>
      <c r="E13" s="42"/>
      <c r="F13" s="40"/>
      <c r="G13" s="41"/>
    </row>
    <row r="14" spans="1:10" x14ac:dyDescent="0.2">
      <c r="A14" s="36"/>
      <c r="B14" s="36"/>
      <c r="C14" s="37"/>
      <c r="D14" s="43"/>
      <c r="E14" s="42"/>
      <c r="F14" s="40"/>
      <c r="G14" s="44"/>
    </row>
    <row r="15" spans="1:10" x14ac:dyDescent="0.2">
      <c r="A15" s="39"/>
      <c r="B15" s="39"/>
      <c r="C15" s="41"/>
      <c r="D15" s="39" t="s">
        <v>22</v>
      </c>
      <c r="E15" s="39"/>
      <c r="F15" s="39"/>
      <c r="G15" s="45"/>
      <c r="H15" s="3"/>
      <c r="I15" s="3"/>
      <c r="J15" s="4"/>
    </row>
    <row r="16" spans="1:10" x14ac:dyDescent="0.2">
      <c r="A16" s="39"/>
      <c r="B16" s="39"/>
      <c r="C16" s="44"/>
      <c r="D16" s="39" t="s">
        <v>24</v>
      </c>
      <c r="E16" s="39"/>
      <c r="F16" s="39"/>
      <c r="G16" s="45"/>
      <c r="H16" s="3"/>
      <c r="J16" s="4"/>
    </row>
    <row r="17" spans="1:12" x14ac:dyDescent="0.2">
      <c r="A17" s="39"/>
      <c r="B17" s="39"/>
      <c r="C17" s="41"/>
      <c r="D17" s="39" t="s">
        <v>25</v>
      </c>
      <c r="E17" s="39"/>
      <c r="F17" s="39"/>
      <c r="G17" s="19"/>
      <c r="J17" s="4"/>
    </row>
    <row r="18" spans="1:12" ht="15.75" customHeight="1" x14ac:dyDescent="0.2">
      <c r="A18" s="39"/>
      <c r="B18" s="46" t="s">
        <v>26</v>
      </c>
      <c r="C18" s="47"/>
      <c r="D18" s="47"/>
      <c r="E18" s="46" t="s">
        <v>27</v>
      </c>
      <c r="F18" s="39"/>
      <c r="G18" s="44"/>
      <c r="H18" s="5"/>
      <c r="I18" s="5"/>
      <c r="J18" s="6"/>
      <c r="K18" s="6"/>
      <c r="L18" s="7"/>
    </row>
    <row r="19" spans="1:12" ht="12.75" x14ac:dyDescent="0.2">
      <c r="A19" s="39"/>
      <c r="B19" s="46" t="s">
        <v>28</v>
      </c>
      <c r="C19" s="47"/>
      <c r="D19" s="47"/>
      <c r="E19" s="46" t="s">
        <v>29</v>
      </c>
      <c r="F19" s="39"/>
      <c r="G19" s="19"/>
      <c r="H19" s="8"/>
      <c r="I19" s="9"/>
      <c r="J19" s="7"/>
      <c r="K19" s="7"/>
      <c r="L19" s="7"/>
    </row>
    <row r="20" spans="1:12" ht="15" x14ac:dyDescent="0.25">
      <c r="A20" s="39"/>
      <c r="B20" s="39"/>
      <c r="C20" s="39"/>
      <c r="D20" s="39"/>
      <c r="E20" s="39"/>
      <c r="F20" s="39"/>
      <c r="G20" s="19"/>
      <c r="H20" s="10"/>
      <c r="I20" s="10"/>
      <c r="J20" s="11"/>
      <c r="K20" s="11"/>
      <c r="L20" s="12"/>
    </row>
    <row r="21" spans="1:12" ht="15" x14ac:dyDescent="0.25">
      <c r="H21" s="10"/>
      <c r="I21" s="10"/>
      <c r="J21" s="11"/>
      <c r="K21" s="11"/>
      <c r="L21" s="12"/>
    </row>
    <row r="22" spans="1:12" ht="15" x14ac:dyDescent="0.25">
      <c r="H22" s="10"/>
      <c r="I22" s="10"/>
      <c r="J22" s="11"/>
      <c r="K22" s="11"/>
      <c r="L22" s="12"/>
    </row>
    <row r="23" spans="1:12" ht="15" x14ac:dyDescent="0.25">
      <c r="H23" s="13"/>
      <c r="I23" s="13"/>
      <c r="J23" s="14"/>
      <c r="K23" s="14"/>
      <c r="L23" s="15"/>
    </row>
    <row r="26" spans="1:12" x14ac:dyDescent="0.2">
      <c r="I26" s="3"/>
      <c r="J26" s="4"/>
    </row>
    <row r="27" spans="1:12" x14ac:dyDescent="0.2">
      <c r="I27" s="3"/>
      <c r="J27" s="4"/>
    </row>
  </sheetData>
  <mergeCells count="7">
    <mergeCell ref="H23:I23"/>
    <mergeCell ref="A1:F1"/>
    <mergeCell ref="H18:I18"/>
    <mergeCell ref="J18:K18"/>
    <mergeCell ref="H20:I20"/>
    <mergeCell ref="H21:I21"/>
    <mergeCell ref="H22:I22"/>
  </mergeCells>
  <printOptions horizontalCentered="1"/>
  <pageMargins left="0.39370078740157483" right="0.39370078740157483" top="0.39370078740157483" bottom="0.70866141732283472" header="0.39370078740157483" footer="0.39370078740157483"/>
  <pageSetup fitToHeight="0" orientation="landscape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CONCILIACION </vt:lpstr>
      <vt:lpstr>'CONCILIACION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Contabilidad</dc:creator>
  <cp:lastModifiedBy>Contabilidad</cp:lastModifiedBy>
  <cp:lastPrinted>2023-11-07T16:16:57Z</cp:lastPrinted>
  <dcterms:created xsi:type="dcterms:W3CDTF">2023-11-07T16:11:37Z</dcterms:created>
  <dcterms:modified xsi:type="dcterms:W3CDTF">2023-11-07T16:17:13Z</dcterms:modified>
</cp:coreProperties>
</file>