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chernandez\OneDrive - Contraloria de Bogota\2023\5. JORGE BASTIDAS\IDONEIDAD Y M,INUTA CTO 996-2023 MARIA CONSUELO SIMBAQUEBA RODRIGUEZ\"/>
    </mc:Choice>
  </mc:AlternateContent>
  <bookViews>
    <workbookView xWindow="-120" yWindow="-120" windowWidth="29040" windowHeight="15720"/>
  </bookViews>
  <sheets>
    <sheet name="CONSTANCIA" sheetId="3" r:id="rId1"/>
    <sheet name="TABLA" sheetId="4" r:id="rId2"/>
  </sheets>
  <definedNames>
    <definedName name="_xlnm.Print_Area" localSheetId="0">CONSTANCIA!$A$1:$J$58</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 i="3" l="1"/>
  <c r="J32" i="3" l="1"/>
  <c r="J31" i="3"/>
  <c r="J30" i="3"/>
  <c r="J29" i="3"/>
  <c r="J28" i="3"/>
  <c r="I36" i="3"/>
  <c r="I35" i="3"/>
  <c r="I34" i="3"/>
  <c r="I33" i="3"/>
  <c r="I32" i="3"/>
  <c r="I31" i="3"/>
  <c r="I30" i="3"/>
  <c r="I29" i="3"/>
  <c r="I28" i="3"/>
  <c r="H36" i="3"/>
  <c r="H35" i="3"/>
  <c r="H34" i="3"/>
  <c r="H33" i="3"/>
  <c r="H32" i="3"/>
  <c r="H31" i="3"/>
  <c r="H30" i="3"/>
  <c r="J33" i="3" l="1"/>
  <c r="H29" i="3"/>
  <c r="H28" i="3"/>
  <c r="J11" i="3" l="1"/>
  <c r="K29" i="3" l="1"/>
  <c r="L29" i="3"/>
  <c r="K30" i="3"/>
  <c r="L30" i="3"/>
  <c r="K31" i="3"/>
  <c r="L31" i="3"/>
  <c r="K32" i="3"/>
  <c r="L32" i="3"/>
  <c r="K33" i="3"/>
  <c r="L33" i="3"/>
  <c r="K34" i="3"/>
  <c r="L34" i="3"/>
  <c r="K35" i="3"/>
  <c r="L35" i="3"/>
  <c r="K36" i="3"/>
  <c r="L36" i="3"/>
  <c r="K37" i="3"/>
  <c r="L37" i="3"/>
  <c r="K38" i="3"/>
  <c r="L38" i="3"/>
  <c r="K39" i="3"/>
  <c r="L39" i="3"/>
  <c r="K40" i="3"/>
  <c r="L40" i="3"/>
  <c r="K41" i="3"/>
  <c r="L41" i="3"/>
  <c r="K42" i="3"/>
  <c r="L42" i="3"/>
  <c r="K43" i="3"/>
  <c r="L43" i="3"/>
  <c r="K44" i="3"/>
  <c r="L44" i="3"/>
  <c r="K45" i="3"/>
  <c r="L45" i="3"/>
  <c r="K46" i="3"/>
  <c r="L46" i="3"/>
  <c r="J34" i="3"/>
  <c r="J35" i="3"/>
  <c r="J36" i="3"/>
  <c r="L28" i="3"/>
  <c r="K28" i="3"/>
  <c r="H37" i="3"/>
  <c r="I37" i="3"/>
  <c r="J37" i="3"/>
  <c r="H38" i="3"/>
  <c r="I38" i="3"/>
  <c r="J38" i="3"/>
  <c r="H39" i="3"/>
  <c r="I39" i="3"/>
  <c r="J39" i="3"/>
  <c r="H40" i="3"/>
  <c r="I40" i="3"/>
  <c r="J40" i="3"/>
  <c r="H41" i="3"/>
  <c r="I41" i="3"/>
  <c r="J41" i="3"/>
  <c r="H42" i="3"/>
  <c r="I42" i="3"/>
  <c r="J42" i="3"/>
  <c r="H43" i="3"/>
  <c r="I43" i="3"/>
  <c r="J43" i="3"/>
  <c r="H44" i="3"/>
  <c r="I44" i="3"/>
  <c r="J44" i="3"/>
  <c r="H45" i="3"/>
  <c r="I45" i="3"/>
  <c r="J45" i="3"/>
  <c r="H46" i="3"/>
  <c r="I46" i="3"/>
  <c r="J46" i="3"/>
  <c r="J47" i="3" l="1"/>
  <c r="J48" i="3" s="1"/>
  <c r="I47" i="3"/>
  <c r="I48" i="3" s="1"/>
  <c r="H47" i="3"/>
  <c r="H48" i="3" s="1"/>
  <c r="H50" i="3" l="1"/>
</calcChain>
</file>

<file path=xl/sharedStrings.xml><?xml version="1.0" encoding="utf-8"?>
<sst xmlns="http://schemas.openxmlformats.org/spreadsheetml/2006/main" count="179" uniqueCount="139">
  <si>
    <t xml:space="preserve">    </t>
  </si>
  <si>
    <t>CONSTANCIA DE IDONEIDAD Y EXPERIENCIA</t>
  </si>
  <si>
    <t>Código formato: PGAF-08-11</t>
  </si>
  <si>
    <t>Versión: 10.0</t>
  </si>
  <si>
    <t>Código documento: PGAF-08 Versión: 10.0</t>
  </si>
  <si>
    <t>Control fiscal de todos y para todos</t>
  </si>
  <si>
    <t>Página 1 de 1</t>
  </si>
  <si>
    <t xml:space="preserve">OBJETO: </t>
  </si>
  <si>
    <t>NOMBRE CONTRATISTA:</t>
  </si>
  <si>
    <t>C.C.</t>
  </si>
  <si>
    <t>REQUISITOS: CONTRATISTA</t>
  </si>
  <si>
    <t>REQUISITOS</t>
  </si>
  <si>
    <t>EQUIVALENCIA</t>
  </si>
  <si>
    <t>TIPO 7</t>
  </si>
  <si>
    <t>MM</t>
  </si>
  <si>
    <t>DD</t>
  </si>
  <si>
    <t xml:space="preserve">TITULO PROFESIONAL: </t>
  </si>
  <si>
    <t>N/A</t>
  </si>
  <si>
    <r>
      <t>MAESTRÍA:</t>
    </r>
    <r>
      <rPr>
        <sz val="11"/>
        <rFont val="Arial Narrow"/>
        <family val="2"/>
      </rPr>
      <t xml:space="preserve"> </t>
    </r>
  </si>
  <si>
    <r>
      <t>DOCTORADO:</t>
    </r>
    <r>
      <rPr>
        <sz val="11"/>
        <rFont val="Arial Narrow"/>
        <family val="2"/>
      </rPr>
      <t xml:space="preserve"> </t>
    </r>
  </si>
  <si>
    <t xml:space="preserve">TARJETA PROFESIONAL O REGISTRO: </t>
  </si>
  <si>
    <t>FECHA INICIO</t>
  </si>
  <si>
    <t>FECHA FIN</t>
  </si>
  <si>
    <t>TOTAL</t>
  </si>
  <si>
    <t>Empleador</t>
  </si>
  <si>
    <t>Año</t>
  </si>
  <si>
    <t>Mes</t>
  </si>
  <si>
    <t>Día</t>
  </si>
  <si>
    <t>Años</t>
  </si>
  <si>
    <t>Meses</t>
  </si>
  <si>
    <t>Días</t>
  </si>
  <si>
    <t xml:space="preserve">Fechas inicio </t>
  </si>
  <si>
    <t>Fecha Fin</t>
  </si>
  <si>
    <t>EJEMPLO14</t>
  </si>
  <si>
    <t>EJEMPLO15</t>
  </si>
  <si>
    <t>EJEMPLO16</t>
  </si>
  <si>
    <t>EJEMPLO17</t>
  </si>
  <si>
    <t>EJEMPLO18</t>
  </si>
  <si>
    <t>EJEMPLO19</t>
  </si>
  <si>
    <t>EJEMPLO20</t>
  </si>
  <si>
    <t>Total</t>
  </si>
  <si>
    <t>MESES</t>
  </si>
  <si>
    <t xml:space="preserve">TOTAL MESES </t>
  </si>
  <si>
    <t>OBSERVACIONES:</t>
  </si>
  <si>
    <t xml:space="preserve">FIRMA: </t>
  </si>
  <si>
    <t>Subdirectora de contratación</t>
  </si>
  <si>
    <t>TIPO DE CONTRATISTA</t>
  </si>
  <si>
    <t>VALOR HONORARIOS</t>
  </si>
  <si>
    <t>TIPO 1</t>
  </si>
  <si>
    <t>LE+12 MEL</t>
  </si>
  <si>
    <t>N.A</t>
  </si>
  <si>
    <t>SIGLAS:</t>
  </si>
  <si>
    <t>TIPO 2</t>
  </si>
  <si>
    <t>LE+24 MEL</t>
  </si>
  <si>
    <t>TIPO 3</t>
  </si>
  <si>
    <t>LC + 36 MEL ó LE +36 MEL</t>
  </si>
  <si>
    <t>LE</t>
  </si>
  <si>
    <t>LEER Y ESCRIBIR</t>
  </si>
  <si>
    <t>TIPO 4</t>
  </si>
  <si>
    <t>TB+ 0 MEL</t>
  </si>
  <si>
    <t>TB</t>
  </si>
  <si>
    <t>TITULO DE BACHILLER</t>
  </si>
  <si>
    <t>TIPO 5</t>
  </si>
  <si>
    <t>TB+ 12 MEL</t>
  </si>
  <si>
    <t>LC</t>
  </si>
  <si>
    <t>LICENCIA DE CONDUCCION</t>
  </si>
  <si>
    <t>TIPO 6</t>
  </si>
  <si>
    <t>TB+24 MEL</t>
  </si>
  <si>
    <t>TT</t>
  </si>
  <si>
    <t>TITULO DE FORMACION TECNICA</t>
  </si>
  <si>
    <t>4 SES+ 0 MEL ó TT + 0MEL</t>
  </si>
  <si>
    <t>TFT</t>
  </si>
  <si>
    <t>TITULO DE FORMACION TECNOLOGICA</t>
  </si>
  <si>
    <t>TIPO 8</t>
  </si>
  <si>
    <t>6 SES + 12 MEL ó TFT + 12 MEL ó 
TT + 24 MEL</t>
  </si>
  <si>
    <t>TAEFTP</t>
  </si>
  <si>
    <t>TERMINACIÓN APROBADA DE ESTUDIOS DE FORMACION TECNICA PROFESIONAL</t>
  </si>
  <si>
    <t>TIPO 9</t>
  </si>
  <si>
    <t>6 SES + 24 MEL ó TFT + 24 MEL ó
TT + 36 MEL</t>
  </si>
  <si>
    <t>SES</t>
  </si>
  <si>
    <t>SEMESTRES DE EDUCACION SUPERIOR</t>
  </si>
  <si>
    <t>TIPO 10</t>
  </si>
  <si>
    <t>TP + 0 MEP</t>
  </si>
  <si>
    <t>TP</t>
  </si>
  <si>
    <t>TITULO PROFESIONAL</t>
  </si>
  <si>
    <t>TIPO 11</t>
  </si>
  <si>
    <t>TP + 12 MEP</t>
  </si>
  <si>
    <t>ES</t>
  </si>
  <si>
    <t>TITULO DE ESPECIALIZACION</t>
  </si>
  <si>
    <t>TIPO 12</t>
  </si>
  <si>
    <t>TP + 18 MEP</t>
  </si>
  <si>
    <t>MA</t>
  </si>
  <si>
    <t xml:space="preserve">TITULO DE MAESTRIA </t>
  </si>
  <si>
    <t>TIPO 13</t>
  </si>
  <si>
    <t>TP+ES+12 MEP</t>
  </si>
  <si>
    <t>TP+36 MEP</t>
  </si>
  <si>
    <t>MEL</t>
  </si>
  <si>
    <t>MESES DE EXPERIENCIA LABORAL</t>
  </si>
  <si>
    <t>TIPO 14</t>
  </si>
  <si>
    <t>TP+ES +24 MEP</t>
  </si>
  <si>
    <t>TP+48 MEP</t>
  </si>
  <si>
    <t>MEP</t>
  </si>
  <si>
    <t>MESES DE EXPERIENCIA PROFESIONAL</t>
  </si>
  <si>
    <t>TIPO 15</t>
  </si>
  <si>
    <t>TP+ES +36 MEP</t>
  </si>
  <si>
    <t>TP+60 MEP</t>
  </si>
  <si>
    <t>TIPO 16</t>
  </si>
  <si>
    <t>TP+ES +48 MEP</t>
  </si>
  <si>
    <t>TP+72 MEP</t>
  </si>
  <si>
    <t>TIPO 17</t>
  </si>
  <si>
    <t>TP+ES +60 MEP</t>
  </si>
  <si>
    <t>TP+84MEP</t>
  </si>
  <si>
    <t>TIPO 18</t>
  </si>
  <si>
    <t>TP+MA+66 MEP</t>
  </si>
  <si>
    <t>TP+102 MEP</t>
  </si>
  <si>
    <t>TIPO 19</t>
  </si>
  <si>
    <t>TP+MA+72 MEP</t>
  </si>
  <si>
    <t>TP+108 MEP</t>
  </si>
  <si>
    <t>TIPO 20</t>
  </si>
  <si>
    <t>TP+MA+96 MEP</t>
  </si>
  <si>
    <t>TP+132MEP</t>
  </si>
  <si>
    <t>TIPO 21</t>
  </si>
  <si>
    <t>TP+MA+120 MEP</t>
  </si>
  <si>
    <t>TP+156 MEP</t>
  </si>
  <si>
    <t>ESPECIALIZACIÓN:</t>
  </si>
  <si>
    <t xml:space="preserve">AÑO </t>
  </si>
  <si>
    <t>BACHILLER:</t>
  </si>
  <si>
    <t>TÉCNICO:</t>
  </si>
  <si>
    <t xml:space="preserve">LICENCIA: </t>
  </si>
  <si>
    <t>OTROS:</t>
  </si>
  <si>
    <t xml:space="preserve">La información relacionada en este cuadro fue verificada y validada en el SIDEAP  por:                    </t>
  </si>
  <si>
    <t>Prestar los servicios profesionales en derecho para que apoye la sustanciación y proyecte las decisiones de fondo de los procesos de responsabilidad fiscal que se adelantan en la Contraloría de Bogotá D.C.” En el marco del proyecto de inversión 7627 Meta 6</t>
  </si>
  <si>
    <t>Abogado- Universidad Catolica de Colombia</t>
  </si>
  <si>
    <t>Elaboró: Jorge Luis Bastidas Crespo</t>
  </si>
  <si>
    <t>MARIA CONSUELO SIMBAQUEBA RODRIGUEZ</t>
  </si>
  <si>
    <t xml:space="preserve">Especialista en Derecho Laboral y Seguridad Social-Universidad Libre </t>
  </si>
  <si>
    <t>FECHA: 14/11/2023</t>
  </si>
  <si>
    <r>
      <t>En virtud de lo establecido en el Decreto 1082 de 2015, artículo 2.2.1.2.1.4.9 se hace constar que la persona cumple con los requisitos exigidos para la prestación de los servicios requeridos por la Contraloría de Bogotá D.C., para desarrollar el objeto contractual descrito, por tanto, se recomienda celebrar el contrato de prestación de servicios. De acuerdo con la tabla de honorarios establecida en la Contraloría de Bogotá D.C. NOTA: Para la presente idoneidad se realiza equivalencia en los terminos establecidos en el literal b), del artículo 4 de la Resolución 007 del 16 de febrero de 2023 que establece</t>
    </r>
    <r>
      <rPr>
        <i/>
        <sz val="11"/>
        <rFont val="Arial Narrow"/>
        <family val="2"/>
      </rPr>
      <t xml:space="preserve"> "Titulo de posgrado en la modalidad de especializacion por dios (2) años de experiencia profesional y/o viceversa, siempre que acredite titulo profesional"</t>
    </r>
  </si>
  <si>
    <t>equivalencia posgrado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</si>
</sst>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0.00;[Red]\-&quot;$&quot;#,##0.00"/>
    <numFmt numFmtId="164" formatCode="0.0"/>
  </numFmts>
  <fonts count="19" x14ac:knownFonts="1">
    <font>
      <sz val="11"/>
      <color theme="1"/>
      <name val="Calibri"/>
      <family val="2"/>
      <scheme val="minor"/>
    </font>
    <font>
      <b/>
      <sz val="11"/>
      <name val="Arial Narrow"/>
      <family val="2"/>
    </font>
    <font>
      <sz val="11"/>
      <name val="Arial Narrow"/>
      <family val="2"/>
    </font>
    <font>
      <sz val="11"/>
      <color indexed="8"/>
      <name val="Arial Narrow"/>
      <family val="2"/>
    </font>
    <font>
      <sz val="11"/>
      <color theme="1"/>
      <name val="Arial Narrow"/>
      <family val="2"/>
    </font>
    <font>
      <sz val="12"/>
      <name val="Arial Narrow"/>
      <family val="2"/>
    </font>
    <font>
      <sz val="9"/>
      <name val="Arial Narrow"/>
      <family val="2"/>
    </font>
    <font>
      <sz val="14"/>
      <color rgb="FF000000"/>
      <name val="Arial"/>
      <family val="2"/>
    </font>
    <font>
      <sz val="12"/>
      <color theme="1"/>
      <name val="Arial"/>
      <family val="2"/>
    </font>
    <font>
      <b/>
      <sz val="12"/>
      <color theme="1"/>
      <name val="Arial"/>
      <family val="2"/>
    </font>
    <font>
      <b/>
      <sz val="9"/>
      <name val="Arial Narrow"/>
      <family val="2"/>
    </font>
    <font>
      <strike/>
      <sz val="11"/>
      <name val="Arial Narrow"/>
      <family val="2"/>
    </font>
    <font>
      <b/>
      <sz val="11"/>
      <color theme="0"/>
      <name val="Arial Narrow"/>
      <family val="2"/>
    </font>
    <font>
      <sz val="10"/>
      <color theme="1"/>
      <name val="Calibri"/>
      <family val="2"/>
      <scheme val="minor"/>
    </font>
    <font>
      <sz val="10"/>
      <color theme="1"/>
      <name val="Arial"/>
      <family val="2"/>
    </font>
    <font>
      <i/>
      <sz val="8"/>
      <color theme="1"/>
      <name val="Arial"/>
      <family val="2"/>
    </font>
    <font>
      <sz val="11"/>
      <color rgb="FF000000"/>
      <name val="Arial Narrow"/>
      <family val="2"/>
    </font>
    <font>
      <b/>
      <sz val="11"/>
      <color rgb="FF000000"/>
      <name val="Arial Narrow"/>
      <family val="2"/>
    </font>
    <font>
      <i/>
      <sz val="11"/>
      <name val="Arial Narrow"/>
      <family val="2"/>
    </font>
  </fonts>
  <fills count="13">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62"/>
        <bgColor indexed="64"/>
      </patternFill>
    </fill>
    <fill>
      <patternFill patternType="solid">
        <fgColor indexed="29"/>
        <bgColor indexed="64"/>
      </patternFill>
    </fill>
    <fill>
      <patternFill patternType="solid">
        <fgColor theme="4" tint="0.39997558519241921"/>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6"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9">
    <xf numFmtId="0" fontId="0" fillId="0" borderId="0" xfId="0"/>
    <xf numFmtId="0" fontId="8" fillId="0" borderId="1" xfId="0" applyFont="1" applyBorder="1" applyAlignment="1">
      <alignment horizontal="center" vertical="center"/>
    </xf>
    <xf numFmtId="0" fontId="9" fillId="11" borderId="1" xfId="0" applyFont="1" applyFill="1" applyBorder="1" applyAlignment="1">
      <alignment horizontal="center" vertical="center"/>
    </xf>
    <xf numFmtId="0" fontId="9" fillId="11" borderId="1" xfId="0" applyFont="1" applyFill="1" applyBorder="1" applyAlignment="1">
      <alignment horizontal="center" vertical="center" wrapText="1"/>
    </xf>
    <xf numFmtId="0" fontId="1" fillId="0" borderId="0" xfId="0" applyFont="1" applyAlignment="1" applyProtection="1">
      <alignment vertical="center" wrapText="1"/>
      <protection locked="0"/>
    </xf>
    <xf numFmtId="0" fontId="2" fillId="0" borderId="1" xfId="0" applyFont="1" applyBorder="1" applyAlignment="1" applyProtection="1">
      <alignment horizontal="center" vertical="center"/>
      <protection locked="0"/>
    </xf>
    <xf numFmtId="0" fontId="1" fillId="2" borderId="0" xfId="0" applyFont="1" applyFill="1" applyAlignment="1">
      <alignment vertical="center"/>
    </xf>
    <xf numFmtId="0" fontId="2" fillId="2" borderId="0" xfId="0" applyFont="1" applyFill="1" applyAlignment="1">
      <alignment horizontal="center" vertical="center" wrapText="1"/>
    </xf>
    <xf numFmtId="0" fontId="1" fillId="3" borderId="1" xfId="0" applyFont="1" applyFill="1" applyBorder="1" applyAlignment="1">
      <alignment horizontal="center" vertical="center" wrapText="1"/>
    </xf>
    <xf numFmtId="0" fontId="5" fillId="6" borderId="1" xfId="0" applyFont="1" applyFill="1" applyBorder="1" applyAlignment="1">
      <alignment horizontal="center" vertical="center"/>
    </xf>
    <xf numFmtId="0" fontId="1" fillId="0" borderId="0" xfId="0" applyFont="1" applyAlignment="1">
      <alignment vertical="center"/>
    </xf>
    <xf numFmtId="0" fontId="2" fillId="0" borderId="0" xfId="0" applyFont="1" applyAlignment="1">
      <alignment vertical="center"/>
    </xf>
    <xf numFmtId="0" fontId="10" fillId="0" borderId="1" xfId="0" applyFont="1" applyBorder="1" applyAlignment="1">
      <alignment horizontal="center" vertical="center"/>
    </xf>
    <xf numFmtId="0" fontId="8" fillId="0" borderId="0" xfId="0" applyFont="1"/>
    <xf numFmtId="0" fontId="13" fillId="0" borderId="7" xfId="0" applyFont="1" applyBorder="1" applyAlignment="1">
      <alignment horizontal="center" vertical="center" wrapText="1"/>
    </xf>
    <xf numFmtId="0" fontId="15" fillId="0" borderId="9" xfId="0" applyFont="1" applyBorder="1" applyAlignment="1">
      <alignment horizontal="center" vertical="center" wrapText="1"/>
    </xf>
    <xf numFmtId="0" fontId="8" fillId="10" borderId="1" xfId="0" applyFont="1" applyFill="1" applyBorder="1"/>
    <xf numFmtId="0" fontId="8" fillId="0" borderId="1" xfId="0" applyFont="1" applyBorder="1" applyAlignment="1">
      <alignment horizontal="center"/>
    </xf>
    <xf numFmtId="8" fontId="8" fillId="0" borderId="1" xfId="0" applyNumberFormat="1" applyFont="1" applyBorder="1" applyAlignment="1">
      <alignment horizontal="center"/>
    </xf>
    <xf numFmtId="0" fontId="0" fillId="0" borderId="0" xfId="0" applyAlignment="1">
      <alignment horizontal="center"/>
    </xf>
    <xf numFmtId="0" fontId="4" fillId="0" borderId="1" xfId="0" applyFont="1" applyBorder="1" applyAlignment="1" applyProtection="1">
      <alignment horizontal="center" vertical="center"/>
      <protection locked="0"/>
    </xf>
    <xf numFmtId="0" fontId="2" fillId="0" borderId="0" xfId="0" applyFont="1" applyAlignment="1">
      <alignment vertical="center" wrapText="1"/>
    </xf>
    <xf numFmtId="0" fontId="2" fillId="0" borderId="0" xfId="0" applyFont="1" applyAlignment="1" applyProtection="1">
      <alignment vertical="center"/>
      <protection locked="0"/>
    </xf>
    <xf numFmtId="0" fontId="0" fillId="0" borderId="8" xfId="0" applyBorder="1" applyAlignment="1">
      <alignment vertical="center" wrapText="1"/>
    </xf>
    <xf numFmtId="0" fontId="2" fillId="0" borderId="13" xfId="0" applyFont="1" applyBorder="1" applyAlignment="1" applyProtection="1">
      <alignment vertical="center"/>
      <protection locked="0"/>
    </xf>
    <xf numFmtId="0" fontId="1" fillId="0" borderId="0" xfId="0" applyFont="1" applyAlignment="1" applyProtection="1">
      <alignment vertical="center"/>
      <protection locked="0"/>
    </xf>
    <xf numFmtId="0" fontId="1" fillId="0" borderId="0" xfId="0" applyFont="1" applyAlignment="1">
      <alignment horizontal="center" vertical="center"/>
    </xf>
    <xf numFmtId="0" fontId="2" fillId="7" borderId="2" xfId="0" applyFont="1" applyFill="1" applyBorder="1" applyAlignment="1">
      <alignment horizontal="center" vertical="center"/>
    </xf>
    <xf numFmtId="0" fontId="2" fillId="8" borderId="2" xfId="0" applyFont="1" applyFill="1" applyBorder="1" applyAlignment="1">
      <alignment horizontal="center" vertical="center"/>
    </xf>
    <xf numFmtId="0" fontId="1" fillId="6" borderId="1" xfId="0" applyFont="1" applyFill="1" applyBorder="1" applyAlignment="1">
      <alignment horizontal="center" vertical="center"/>
    </xf>
    <xf numFmtId="14" fontId="2" fillId="0" borderId="0" xfId="0" applyNumberFormat="1" applyFont="1" applyAlignment="1">
      <alignment vertical="center"/>
    </xf>
    <xf numFmtId="0" fontId="7" fillId="0" borderId="0" xfId="0" applyFont="1" applyAlignment="1">
      <alignment vertical="center"/>
    </xf>
    <xf numFmtId="0" fontId="3" fillId="0" borderId="0" xfId="0" applyFont="1" applyAlignment="1" applyProtection="1">
      <alignment horizontal="left" vertical="center"/>
      <protection locked="0"/>
    </xf>
    <xf numFmtId="0" fontId="2" fillId="0" borderId="0" xfId="0" applyFont="1" applyAlignment="1">
      <alignment horizontal="center" vertical="center"/>
    </xf>
    <xf numFmtId="0" fontId="1" fillId="6" borderId="0" xfId="0" applyFont="1" applyFill="1" applyAlignment="1">
      <alignment vertical="center"/>
    </xf>
    <xf numFmtId="164" fontId="2" fillId="0" borderId="0" xfId="0" applyNumberFormat="1" applyFont="1" applyAlignment="1">
      <alignment horizontal="center" vertical="center"/>
    </xf>
    <xf numFmtId="0" fontId="1" fillId="9" borderId="3" xfId="0" applyFont="1" applyFill="1" applyBorder="1" applyAlignment="1">
      <alignment vertical="center"/>
    </xf>
    <xf numFmtId="0" fontId="2" fillId="9" borderId="4" xfId="0" applyFont="1" applyFill="1" applyBorder="1" applyAlignment="1">
      <alignment vertical="center"/>
    </xf>
    <xf numFmtId="0" fontId="1" fillId="0" borderId="0" xfId="0" applyFont="1" applyAlignment="1">
      <alignment horizontal="left" vertical="center"/>
    </xf>
    <xf numFmtId="0" fontId="6" fillId="0" borderId="0" xfId="0" applyFont="1" applyAlignment="1">
      <alignment horizontal="left" vertical="center" wrapText="1"/>
    </xf>
    <xf numFmtId="0" fontId="2" fillId="2" borderId="0" xfId="0" applyFont="1" applyFill="1" applyAlignment="1" applyProtection="1">
      <alignment horizontal="center" vertical="center" wrapText="1"/>
      <protection locked="0"/>
    </xf>
    <xf numFmtId="0" fontId="16" fillId="0" borderId="0" xfId="0" applyFont="1" applyAlignment="1">
      <alignment vertical="center" wrapText="1"/>
    </xf>
    <xf numFmtId="0" fontId="2" fillId="0" borderId="0" xfId="0" applyFont="1" applyAlignment="1" applyProtection="1">
      <alignment vertical="center" wrapText="1"/>
      <protection locked="0"/>
    </xf>
    <xf numFmtId="0" fontId="17" fillId="0" borderId="0" xfId="0" applyFont="1" applyAlignment="1">
      <alignment vertical="center" wrapText="1"/>
    </xf>
    <xf numFmtId="0" fontId="4" fillId="12" borderId="1" xfId="0" applyFont="1" applyFill="1" applyBorder="1" applyAlignment="1" applyProtection="1">
      <alignment horizontal="center" vertical="center"/>
      <protection locked="0"/>
    </xf>
    <xf numFmtId="0" fontId="3" fillId="0" borderId="0" xfId="0" applyFont="1" applyAlignment="1" applyProtection="1">
      <alignment horizontal="left" wrapText="1"/>
      <protection locked="0"/>
    </xf>
    <xf numFmtId="0" fontId="2" fillId="0" borderId="6" xfId="0" applyFont="1" applyBorder="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3" fontId="2" fillId="0" borderId="0" xfId="0" applyNumberFormat="1" applyFont="1" applyAlignment="1" applyProtection="1">
      <alignment horizontal="left" vertical="center" wrapText="1"/>
      <protection locked="0"/>
    </xf>
    <xf numFmtId="0" fontId="12" fillId="4"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6" borderId="1" xfId="0" applyFont="1" applyFill="1" applyBorder="1" applyAlignment="1">
      <alignment horizontal="center" vertical="center"/>
    </xf>
    <xf numFmtId="164" fontId="1" fillId="9" borderId="4" xfId="0" applyNumberFormat="1" applyFont="1" applyFill="1" applyBorder="1" applyAlignment="1">
      <alignment horizontal="center" vertical="center"/>
    </xf>
    <xf numFmtId="164" fontId="1" fillId="9" borderId="5" xfId="0" applyNumberFormat="1" applyFont="1" applyFill="1" applyBorder="1" applyAlignment="1">
      <alignment horizontal="center" vertical="center"/>
    </xf>
    <xf numFmtId="0" fontId="1" fillId="0" borderId="1" xfId="0" applyFont="1" applyBorder="1" applyAlignment="1">
      <alignment horizontal="center" vertical="center"/>
    </xf>
    <xf numFmtId="0" fontId="2" fillId="0" borderId="0" xfId="0" applyFont="1" applyAlignment="1" applyProtection="1">
      <alignment horizontal="center" vertical="center" wrapText="1"/>
      <protection locked="0"/>
    </xf>
    <xf numFmtId="0" fontId="2" fillId="0" borderId="18" xfId="0" applyFont="1" applyBorder="1" applyAlignment="1" applyProtection="1">
      <alignment horizontal="center" vertical="center" wrapText="1"/>
      <protection locked="0"/>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2" fillId="0" borderId="0" xfId="0" applyFont="1" applyAlignment="1">
      <alignment vertical="center" wrapText="1"/>
    </xf>
    <xf numFmtId="0" fontId="2" fillId="2" borderId="0" xfId="0" applyFont="1" applyFill="1" applyAlignment="1" applyProtection="1">
      <alignment horizontal="center" vertical="center" wrapText="1"/>
      <protection locked="0"/>
    </xf>
    <xf numFmtId="0" fontId="11" fillId="2" borderId="0" xfId="0" applyFont="1" applyFill="1" applyAlignment="1" applyProtection="1">
      <alignment horizontal="center" vertical="center" wrapText="1"/>
      <protection locked="0"/>
    </xf>
    <xf numFmtId="0" fontId="2" fillId="0" borderId="0" xfId="0" applyFont="1" applyAlignment="1" applyProtection="1">
      <alignment horizontal="justify" vertical="center" wrapText="1"/>
      <protection locked="0"/>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0" xfId="0" applyFont="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0" fontId="14" fillId="0" borderId="10" xfId="0" applyFont="1" applyBorder="1" applyAlignment="1">
      <alignment horizontal="left" vertical="center" wrapText="1"/>
    </xf>
    <xf numFmtId="0" fontId="14" fillId="0" borderId="13" xfId="0" applyFont="1" applyBorder="1" applyAlignment="1">
      <alignment horizontal="left" vertical="center" wrapText="1"/>
    </xf>
    <xf numFmtId="0" fontId="14" fillId="0" borderId="0" xfId="0" applyFont="1" applyAlignment="1">
      <alignment horizontal="left" vertical="center" wrapText="1"/>
    </xf>
    <xf numFmtId="0" fontId="14" fillId="0" borderId="11" xfId="0" applyFont="1" applyBorder="1" applyAlignment="1">
      <alignment horizontal="left" vertical="center" wrapText="1"/>
    </xf>
    <xf numFmtId="0" fontId="14" fillId="0" borderId="16" xfId="0" applyFont="1" applyBorder="1" applyAlignment="1">
      <alignment horizontal="left" vertical="center" wrapText="1"/>
    </xf>
    <xf numFmtId="0" fontId="14" fillId="0" borderId="17" xfId="0" applyFont="1" applyBorder="1" applyAlignment="1">
      <alignment horizontal="left" vertical="center" wrapText="1"/>
    </xf>
    <xf numFmtId="0" fontId="14" fillId="0" borderId="12" xfId="0" applyFont="1" applyBorder="1" applyAlignment="1">
      <alignment horizontal="left" vertical="center" wrapText="1"/>
    </xf>
  </cellXfs>
  <cellStyles count="1">
    <cellStyle name="Normal" xfId="0" builtinId="0"/>
  </cellStyles>
  <dxfs count="4">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592404</xdr:colOff>
      <xdr:row>0</xdr:row>
      <xdr:rowOff>70895</xdr:rowOff>
    </xdr:from>
    <xdr:to>
      <xdr:col>0</xdr:col>
      <xdr:colOff>1762124</xdr:colOff>
      <xdr:row>2</xdr:row>
      <xdr:rowOff>163286</xdr:rowOff>
    </xdr:to>
    <xdr:pic>
      <xdr:nvPicPr>
        <xdr:cNvPr id="2" name="Imagen 1" descr="logo nuevo contraloria">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2404" y="70895"/>
          <a:ext cx="1169720" cy="6298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472108</xdr:colOff>
      <xdr:row>54</xdr:row>
      <xdr:rowOff>207065</xdr:rowOff>
    </xdr:from>
    <xdr:to>
      <xdr:col>0</xdr:col>
      <xdr:colOff>1245831</xdr:colOff>
      <xdr:row>56</xdr:row>
      <xdr:rowOff>5416</xdr:rowOff>
    </xdr:to>
    <xdr:pic>
      <xdr:nvPicPr>
        <xdr:cNvPr id="3" name="image2.jpeg" descr="Diagrama&#10;&#10;Descripción generada automáticamente">
          <a:extLst>
            <a:ext uri="{FF2B5EF4-FFF2-40B4-BE49-F238E27FC236}">
              <a16:creationId xmlns:a16="http://schemas.microsoft.com/office/drawing/2014/main" xmlns="" id="{C04B9909-95E6-4E74-96AA-B2A7F4FB9D20}"/>
            </a:ext>
          </a:extLst>
        </xdr:cNvPr>
        <xdr:cNvPicPr/>
      </xdr:nvPicPr>
      <xdr:blipFill>
        <a:blip xmlns:r="http://schemas.openxmlformats.org/officeDocument/2006/relationships" r:embed="rId2" cstate="print"/>
        <a:stretch>
          <a:fillRect/>
        </a:stretch>
      </xdr:blipFill>
      <xdr:spPr>
        <a:xfrm>
          <a:off x="472108" y="9235108"/>
          <a:ext cx="773723" cy="212481"/>
        </a:xfrm>
        <a:prstGeom prst="rect">
          <a:avLst/>
        </a:prstGeom>
      </xdr:spPr>
    </xdr:pic>
    <xdr:clientData/>
  </xdr:twoCellAnchor>
  <xdr:twoCellAnchor editAs="oneCell">
    <xdr:from>
      <xdr:col>5</xdr:col>
      <xdr:colOff>149087</xdr:colOff>
      <xdr:row>54</xdr:row>
      <xdr:rowOff>124238</xdr:rowOff>
    </xdr:from>
    <xdr:to>
      <xdr:col>7</xdr:col>
      <xdr:colOff>381000</xdr:colOff>
      <xdr:row>56</xdr:row>
      <xdr:rowOff>82826</xdr:rowOff>
    </xdr:to>
    <xdr:pic>
      <xdr:nvPicPr>
        <xdr:cNvPr id="4" name="Imagen 3">
          <a:extLst>
            <a:ext uri="{FF2B5EF4-FFF2-40B4-BE49-F238E27FC236}">
              <a16:creationId xmlns:a16="http://schemas.microsoft.com/office/drawing/2014/main" xmlns="" id="{825CD66E-D24F-4A15-B230-335570884A1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702037" y="8992013"/>
          <a:ext cx="1051063" cy="37768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8"/>
  <sheetViews>
    <sheetView tabSelected="1" view="pageBreakPreview" topLeftCell="A4" zoomScale="115" zoomScaleNormal="115" zoomScaleSheetLayoutView="115" workbookViewId="0">
      <selection activeCell="A53" sqref="A53"/>
    </sheetView>
  </sheetViews>
  <sheetFormatPr baseColWidth="10" defaultColWidth="11.42578125" defaultRowHeight="16.5" x14ac:dyDescent="0.25"/>
  <cols>
    <col min="1" max="1" width="37.42578125" style="22" customWidth="1"/>
    <col min="2" max="2" width="6.7109375" style="22" bestFit="1" customWidth="1"/>
    <col min="3" max="3" width="6.85546875" style="22" customWidth="1"/>
    <col min="4" max="4" width="6.140625" style="22" customWidth="1"/>
    <col min="5" max="5" width="11.140625" style="22" customWidth="1"/>
    <col min="6" max="6" width="5.7109375" style="22" customWidth="1"/>
    <col min="7" max="7" width="6.5703125" style="22" customWidth="1"/>
    <col min="8" max="8" width="10" style="22" customWidth="1"/>
    <col min="9" max="9" width="10.28515625" style="22" customWidth="1"/>
    <col min="10" max="10" width="21.42578125" style="22" customWidth="1"/>
    <col min="11" max="11" width="11.42578125" style="22" hidden="1" customWidth="1"/>
    <col min="12" max="12" width="10.42578125" style="22" hidden="1" customWidth="1"/>
    <col min="13" max="13" width="25.85546875" style="22" customWidth="1"/>
    <col min="14" max="16384" width="11.42578125" style="22"/>
  </cols>
  <sheetData>
    <row r="1" spans="1:15" ht="25.5" customHeight="1" x14ac:dyDescent="0.25">
      <c r="A1" s="14" t="s">
        <v>0</v>
      </c>
      <c r="B1" s="64" t="s">
        <v>1</v>
      </c>
      <c r="C1" s="65"/>
      <c r="D1" s="65"/>
      <c r="E1" s="65"/>
      <c r="F1" s="65"/>
      <c r="G1" s="65"/>
      <c r="H1" s="70" t="s">
        <v>2</v>
      </c>
      <c r="I1" s="71"/>
      <c r="J1" s="72"/>
    </row>
    <row r="2" spans="1:15" x14ac:dyDescent="0.25">
      <c r="A2" s="23"/>
      <c r="B2" s="66"/>
      <c r="C2" s="67"/>
      <c r="D2" s="67"/>
      <c r="E2" s="67"/>
      <c r="F2" s="67"/>
      <c r="G2" s="67"/>
      <c r="H2" s="73" t="s">
        <v>3</v>
      </c>
      <c r="I2" s="74"/>
      <c r="J2" s="75"/>
    </row>
    <row r="3" spans="1:15" x14ac:dyDescent="0.25">
      <c r="A3" s="24"/>
      <c r="B3" s="66"/>
      <c r="C3" s="67"/>
      <c r="D3" s="67"/>
      <c r="E3" s="67"/>
      <c r="F3" s="67"/>
      <c r="G3" s="67"/>
      <c r="H3" s="73" t="s">
        <v>4</v>
      </c>
      <c r="I3" s="74"/>
      <c r="J3" s="75"/>
    </row>
    <row r="4" spans="1:15" ht="17.25" thickBot="1" x14ac:dyDescent="0.3">
      <c r="A4" s="15" t="s">
        <v>5</v>
      </c>
      <c r="B4" s="68"/>
      <c r="C4" s="69"/>
      <c r="D4" s="69"/>
      <c r="E4" s="69"/>
      <c r="F4" s="69"/>
      <c r="G4" s="69"/>
      <c r="H4" s="76" t="s">
        <v>6</v>
      </c>
      <c r="I4" s="77"/>
      <c r="J4" s="78"/>
    </row>
    <row r="6" spans="1:15" ht="46.5" customHeight="1" x14ac:dyDescent="0.25">
      <c r="A6" s="10" t="s">
        <v>7</v>
      </c>
      <c r="B6" s="63" t="s">
        <v>131</v>
      </c>
      <c r="C6" s="63"/>
      <c r="D6" s="63"/>
      <c r="E6" s="63"/>
      <c r="F6" s="63"/>
      <c r="G6" s="63"/>
      <c r="H6" s="63"/>
      <c r="I6" s="63"/>
      <c r="J6" s="63"/>
      <c r="K6" s="11"/>
      <c r="L6" s="11"/>
      <c r="M6" s="11"/>
    </row>
    <row r="7" spans="1:15" ht="15" customHeight="1" x14ac:dyDescent="0.25">
      <c r="A7" s="10" t="s">
        <v>8</v>
      </c>
      <c r="B7" s="47" t="s">
        <v>134</v>
      </c>
      <c r="C7" s="47"/>
      <c r="D7" s="47"/>
      <c r="E7" s="47"/>
      <c r="F7" s="47"/>
      <c r="G7" s="47"/>
      <c r="H7" s="47"/>
      <c r="I7" s="47"/>
      <c r="J7" s="47"/>
      <c r="M7" s="11"/>
    </row>
    <row r="8" spans="1:15" x14ac:dyDescent="0.25">
      <c r="A8" s="10" t="s">
        <v>9</v>
      </c>
      <c r="B8" s="48">
        <v>46668722</v>
      </c>
      <c r="C8" s="48"/>
      <c r="D8" s="48"/>
      <c r="E8" s="48"/>
      <c r="F8" s="48"/>
      <c r="G8" s="48"/>
      <c r="H8" s="48"/>
      <c r="I8" s="48"/>
      <c r="J8" s="48"/>
      <c r="M8" s="11"/>
    </row>
    <row r="9" spans="1:15" x14ac:dyDescent="0.25">
      <c r="A9" s="11"/>
      <c r="B9" s="11"/>
      <c r="C9" s="11"/>
      <c r="D9" s="11"/>
      <c r="E9" s="11"/>
      <c r="F9" s="11"/>
      <c r="G9" s="11"/>
      <c r="H9" s="11"/>
      <c r="I9" s="11"/>
      <c r="J9" s="11"/>
      <c r="K9" s="11"/>
      <c r="L9" s="11"/>
      <c r="M9" s="11"/>
    </row>
    <row r="10" spans="1:15" ht="15" customHeight="1" x14ac:dyDescent="0.25">
      <c r="A10" s="6" t="s">
        <v>10</v>
      </c>
      <c r="B10" s="54" t="s">
        <v>11</v>
      </c>
      <c r="C10" s="54"/>
      <c r="D10" s="54"/>
      <c r="E10" s="54"/>
      <c r="F10" s="54"/>
      <c r="G10" s="54"/>
      <c r="H10" s="54"/>
      <c r="I10" s="54"/>
      <c r="J10" s="12" t="s">
        <v>12</v>
      </c>
      <c r="K10" s="11"/>
      <c r="L10" s="11"/>
      <c r="M10" s="11"/>
    </row>
    <row r="11" spans="1:15" ht="15" customHeight="1" x14ac:dyDescent="0.25">
      <c r="A11" s="6" t="s">
        <v>89</v>
      </c>
      <c r="B11" s="57" t="str">
        <f>VLOOKUP(A11,TABLA!B3:E23,3,0)</f>
        <v>TP + 18 MEP</v>
      </c>
      <c r="C11" s="58"/>
      <c r="D11" s="58"/>
      <c r="E11" s="58"/>
      <c r="F11" s="58"/>
      <c r="G11" s="58"/>
      <c r="H11" s="58"/>
      <c r="I11" s="59"/>
      <c r="J11" s="12" t="str">
        <f>VLOOKUP(A11,TABLA!B3:E23,4,0)</f>
        <v>N.A</v>
      </c>
      <c r="K11" s="11"/>
      <c r="L11" s="11"/>
      <c r="M11" s="11"/>
    </row>
    <row r="12" spans="1:15" ht="15" customHeight="1" x14ac:dyDescent="0.25">
      <c r="A12" s="6"/>
      <c r="E12" s="21"/>
      <c r="F12" s="21"/>
      <c r="G12" s="21"/>
      <c r="H12" s="7"/>
      <c r="I12" s="11"/>
      <c r="J12" s="11"/>
      <c r="K12" s="11"/>
      <c r="L12" s="11"/>
      <c r="M12" s="11"/>
    </row>
    <row r="13" spans="1:15" x14ac:dyDescent="0.25">
      <c r="A13" s="11"/>
      <c r="E13" s="21"/>
      <c r="F13" s="21"/>
      <c r="G13" s="21"/>
      <c r="H13" s="8" t="s">
        <v>125</v>
      </c>
      <c r="I13" s="8" t="s">
        <v>14</v>
      </c>
      <c r="J13" s="8" t="s">
        <v>15</v>
      </c>
      <c r="K13" s="11"/>
      <c r="L13" s="11"/>
      <c r="M13" s="11"/>
      <c r="N13" s="61"/>
      <c r="O13" s="61"/>
    </row>
    <row r="14" spans="1:15" ht="36" customHeight="1" x14ac:dyDescent="0.25">
      <c r="A14" s="4" t="s">
        <v>126</v>
      </c>
      <c r="B14" s="55" t="s">
        <v>17</v>
      </c>
      <c r="C14" s="55"/>
      <c r="D14" s="55"/>
      <c r="E14" s="55"/>
      <c r="F14" s="55"/>
      <c r="G14" s="56"/>
      <c r="H14" s="5" t="s">
        <v>17</v>
      </c>
      <c r="I14" s="5" t="s">
        <v>17</v>
      </c>
      <c r="J14" s="5" t="s">
        <v>17</v>
      </c>
      <c r="K14" s="11"/>
      <c r="L14" s="11"/>
      <c r="M14" s="11"/>
      <c r="N14" s="61"/>
      <c r="O14" s="61"/>
    </row>
    <row r="15" spans="1:15" x14ac:dyDescent="0.25">
      <c r="A15" s="4" t="s">
        <v>127</v>
      </c>
      <c r="B15" s="55" t="s">
        <v>17</v>
      </c>
      <c r="C15" s="55"/>
      <c r="D15" s="55"/>
      <c r="E15" s="55"/>
      <c r="F15" s="55"/>
      <c r="G15" s="56"/>
      <c r="H15" s="5" t="s">
        <v>17</v>
      </c>
      <c r="I15" s="5" t="s">
        <v>17</v>
      </c>
      <c r="J15" s="5" t="s">
        <v>17</v>
      </c>
      <c r="K15" s="11"/>
      <c r="L15" s="11"/>
      <c r="M15" s="11"/>
      <c r="N15" s="40"/>
      <c r="O15" s="40"/>
    </row>
    <row r="16" spans="1:15" x14ac:dyDescent="0.25">
      <c r="A16" s="4" t="s">
        <v>16</v>
      </c>
      <c r="B16" s="55" t="s">
        <v>132</v>
      </c>
      <c r="C16" s="55"/>
      <c r="D16" s="55"/>
      <c r="E16" s="55"/>
      <c r="F16" s="55"/>
      <c r="G16" s="56"/>
      <c r="H16" s="5">
        <v>2008</v>
      </c>
      <c r="I16" s="5">
        <v>12</v>
      </c>
      <c r="J16" s="5">
        <v>12</v>
      </c>
      <c r="K16" s="11"/>
      <c r="L16" s="11"/>
      <c r="M16" s="11"/>
      <c r="N16" s="61"/>
      <c r="O16" s="61"/>
    </row>
    <row r="17" spans="1:15" ht="33.75" customHeight="1" x14ac:dyDescent="0.25">
      <c r="A17" s="4" t="s">
        <v>124</v>
      </c>
      <c r="B17" s="55" t="s">
        <v>135</v>
      </c>
      <c r="C17" s="55"/>
      <c r="D17" s="55"/>
      <c r="E17" s="55"/>
      <c r="F17" s="55"/>
      <c r="G17" s="56"/>
      <c r="H17" s="5">
        <v>2016</v>
      </c>
      <c r="I17" s="5">
        <v>9</v>
      </c>
      <c r="J17" s="5">
        <v>29</v>
      </c>
      <c r="K17" s="11"/>
      <c r="L17" s="11"/>
      <c r="M17" s="11"/>
      <c r="N17" s="61"/>
      <c r="O17" s="61"/>
    </row>
    <row r="18" spans="1:15" ht="18.75" customHeight="1" x14ac:dyDescent="0.25">
      <c r="A18" s="25" t="s">
        <v>18</v>
      </c>
      <c r="B18" s="55" t="s">
        <v>17</v>
      </c>
      <c r="C18" s="55"/>
      <c r="D18" s="55"/>
      <c r="E18" s="55"/>
      <c r="F18" s="55"/>
      <c r="G18" s="56"/>
      <c r="H18" s="5" t="s">
        <v>17</v>
      </c>
      <c r="I18" s="5" t="s">
        <v>17</v>
      </c>
      <c r="J18" s="5" t="s">
        <v>17</v>
      </c>
      <c r="K18" s="11"/>
      <c r="L18" s="11"/>
      <c r="M18" s="11"/>
      <c r="N18" s="61"/>
      <c r="O18" s="61"/>
    </row>
    <row r="19" spans="1:15" x14ac:dyDescent="0.25">
      <c r="A19" s="25" t="s">
        <v>19</v>
      </c>
      <c r="B19" s="55" t="s">
        <v>17</v>
      </c>
      <c r="C19" s="55"/>
      <c r="D19" s="55"/>
      <c r="E19" s="55"/>
      <c r="F19" s="55"/>
      <c r="G19" s="56"/>
      <c r="H19" s="5" t="s">
        <v>17</v>
      </c>
      <c r="I19" s="5" t="s">
        <v>17</v>
      </c>
      <c r="J19" s="5" t="s">
        <v>17</v>
      </c>
      <c r="K19" s="11"/>
      <c r="L19" s="11"/>
      <c r="M19" s="11"/>
      <c r="N19" s="61"/>
      <c r="O19" s="61"/>
    </row>
    <row r="20" spans="1:15" ht="16.5" hidden="1" customHeight="1" x14ac:dyDescent="0.25">
      <c r="A20" s="25" t="s">
        <v>128</v>
      </c>
      <c r="B20" s="55" t="s">
        <v>17</v>
      </c>
      <c r="C20" s="55"/>
      <c r="D20" s="55"/>
      <c r="E20" s="55"/>
      <c r="F20" s="55"/>
      <c r="G20" s="56"/>
      <c r="H20" s="5" t="s">
        <v>17</v>
      </c>
      <c r="I20" s="5" t="s">
        <v>17</v>
      </c>
      <c r="J20" s="5" t="s">
        <v>17</v>
      </c>
      <c r="K20" s="11"/>
      <c r="L20" s="11"/>
      <c r="M20" s="11"/>
      <c r="N20" s="61"/>
      <c r="O20" s="61"/>
    </row>
    <row r="21" spans="1:15" ht="17.25" hidden="1" customHeight="1" x14ac:dyDescent="0.25">
      <c r="A21" s="25" t="s">
        <v>129</v>
      </c>
      <c r="B21" s="55" t="s">
        <v>17</v>
      </c>
      <c r="C21" s="55"/>
      <c r="D21" s="55"/>
      <c r="E21" s="55"/>
      <c r="F21" s="55"/>
      <c r="G21" s="56"/>
      <c r="H21" s="5" t="s">
        <v>17</v>
      </c>
      <c r="I21" s="5" t="s">
        <v>17</v>
      </c>
      <c r="J21" s="5" t="s">
        <v>17</v>
      </c>
      <c r="K21" s="11"/>
      <c r="L21" s="11"/>
      <c r="M21" s="11"/>
      <c r="N21" s="40"/>
      <c r="O21" s="40"/>
    </row>
    <row r="22" spans="1:15" ht="20.25" customHeight="1" x14ac:dyDescent="0.25">
      <c r="A22" s="4" t="s">
        <v>20</v>
      </c>
      <c r="B22" s="55">
        <v>182686</v>
      </c>
      <c r="C22" s="55"/>
      <c r="D22" s="55"/>
      <c r="E22" s="55"/>
      <c r="F22" s="55"/>
      <c r="G22" s="56"/>
      <c r="H22" s="5">
        <v>2009</v>
      </c>
      <c r="I22" s="5">
        <v>8</v>
      </c>
      <c r="J22" s="5">
        <v>25</v>
      </c>
      <c r="K22" s="11"/>
      <c r="L22" s="11"/>
      <c r="M22" s="11"/>
      <c r="N22" s="61"/>
      <c r="O22" s="61"/>
    </row>
    <row r="23" spans="1:15" x14ac:dyDescent="0.25">
      <c r="A23" s="10"/>
      <c r="B23" s="11"/>
      <c r="C23" s="11"/>
      <c r="D23" s="11"/>
      <c r="E23" s="11"/>
      <c r="F23" s="11"/>
      <c r="G23" s="11"/>
      <c r="H23" s="11"/>
      <c r="I23" s="11"/>
      <c r="J23" s="11"/>
      <c r="K23" s="11"/>
      <c r="L23" s="11"/>
      <c r="M23" s="11"/>
      <c r="N23" s="61"/>
      <c r="O23" s="61"/>
    </row>
    <row r="24" spans="1:15" x14ac:dyDescent="0.25">
      <c r="A24" s="11"/>
      <c r="B24" s="49" t="s">
        <v>21</v>
      </c>
      <c r="C24" s="49"/>
      <c r="D24" s="49"/>
      <c r="E24" s="50" t="s">
        <v>22</v>
      </c>
      <c r="F24" s="50"/>
      <c r="G24" s="50"/>
      <c r="H24" s="51" t="s">
        <v>23</v>
      </c>
      <c r="I24" s="51"/>
      <c r="J24" s="51"/>
      <c r="K24" s="11"/>
      <c r="L24" s="11"/>
      <c r="M24" s="11"/>
      <c r="N24" s="61"/>
      <c r="O24" s="61"/>
    </row>
    <row r="25" spans="1:15" ht="21.75" customHeight="1" x14ac:dyDescent="0.25">
      <c r="A25" s="26" t="s">
        <v>24</v>
      </c>
      <c r="B25" s="27" t="s">
        <v>25</v>
      </c>
      <c r="C25" s="27" t="s">
        <v>26</v>
      </c>
      <c r="D25" s="27" t="s">
        <v>27</v>
      </c>
      <c r="E25" s="28" t="s">
        <v>25</v>
      </c>
      <c r="F25" s="28" t="s">
        <v>26</v>
      </c>
      <c r="G25" s="28" t="s">
        <v>27</v>
      </c>
      <c r="H25" s="29" t="s">
        <v>28</v>
      </c>
      <c r="I25" s="29" t="s">
        <v>29</v>
      </c>
      <c r="J25" s="29" t="s">
        <v>30</v>
      </c>
      <c r="K25" s="10" t="s">
        <v>31</v>
      </c>
      <c r="L25" s="10" t="s">
        <v>32</v>
      </c>
      <c r="M25" s="11"/>
      <c r="N25" s="61"/>
      <c r="O25" s="61"/>
    </row>
    <row r="26" spans="1:15" ht="21.75" customHeight="1" x14ac:dyDescent="0.25">
      <c r="A26" s="41" t="s">
        <v>138</v>
      </c>
      <c r="B26" s="20"/>
      <c r="C26" s="20"/>
      <c r="D26" s="20"/>
      <c r="E26" s="20"/>
      <c r="F26" s="20"/>
      <c r="G26" s="20"/>
      <c r="H26" s="9">
        <v>2</v>
      </c>
      <c r="I26" s="9"/>
      <c r="J26" s="9"/>
      <c r="K26" s="30"/>
      <c r="L26" s="30"/>
      <c r="M26" s="31"/>
      <c r="N26" s="61"/>
      <c r="O26" s="61"/>
    </row>
    <row r="27" spans="1:15" hidden="1" x14ac:dyDescent="0.3">
      <c r="A27" s="45"/>
      <c r="B27" s="20"/>
      <c r="C27" s="20"/>
      <c r="D27" s="20"/>
      <c r="E27" s="5"/>
      <c r="F27" s="5"/>
      <c r="G27" s="5"/>
      <c r="H27" s="9"/>
      <c r="I27" s="9"/>
      <c r="J27" s="9"/>
      <c r="K27" s="30"/>
      <c r="L27" s="30"/>
      <c r="M27" s="11"/>
      <c r="N27" s="61"/>
      <c r="O27" s="61"/>
    </row>
    <row r="28" spans="1:15" ht="18" hidden="1" x14ac:dyDescent="0.3">
      <c r="A28" s="45"/>
      <c r="B28" s="20"/>
      <c r="C28" s="20"/>
      <c r="D28" s="20"/>
      <c r="E28" s="20"/>
      <c r="F28" s="20"/>
      <c r="G28" s="5"/>
      <c r="H28" s="9">
        <f t="shared" ref="H26:H36" si="0">IF(F28&lt;C28,IF(G28&lt;D28,IF(E28&lt;B28,"error",E28-1-B28),E28-1-B28),E28-B28)</f>
        <v>0</v>
      </c>
      <c r="I28" s="9">
        <f t="shared" ref="I26:I36" si="1">IF(F28&lt;C28,IF(G28&lt;D28,F28+11-C28,F28+12-C28),IF(G28&lt;D28,F28-1-C28,F28-C28))</f>
        <v>0</v>
      </c>
      <c r="J28" s="9">
        <f t="shared" ref="J26:J33" si="2">IF(G28&lt;D28,G28+30-D28,G28-D28)</f>
        <v>0</v>
      </c>
      <c r="K28" s="30" t="str">
        <f t="shared" ref="K27:K28" si="3">+IF(TYPE(DATE(B28,C28,D28))=16," ",DATE(B28,C28,D28))</f>
        <v xml:space="preserve"> </v>
      </c>
      <c r="L28" s="30" t="str">
        <f t="shared" ref="L27:L28" si="4">+IF(TYPE(DATE(E28,F28,G28))=16," ",DATE(E28,F28,G28))</f>
        <v xml:space="preserve"> </v>
      </c>
      <c r="M28" s="31"/>
      <c r="N28" s="61"/>
      <c r="O28" s="61"/>
    </row>
    <row r="29" spans="1:15" ht="33" hidden="1" customHeight="1" x14ac:dyDescent="0.25">
      <c r="A29" s="43"/>
      <c r="B29" s="20"/>
      <c r="C29" s="20"/>
      <c r="D29" s="20"/>
      <c r="E29" s="20"/>
      <c r="F29" s="20"/>
      <c r="G29" s="20"/>
      <c r="H29" s="9">
        <f t="shared" si="0"/>
        <v>0</v>
      </c>
      <c r="I29" s="9">
        <f t="shared" si="1"/>
        <v>0</v>
      </c>
      <c r="J29" s="9">
        <f t="shared" si="2"/>
        <v>0</v>
      </c>
      <c r="K29" s="30" t="str">
        <f t="shared" ref="K29:K46" si="5">+IF(TYPE(DATE(B29,C29,D29))=16," ",DATE(B29,C29,D29))</f>
        <v xml:space="preserve"> </v>
      </c>
      <c r="L29" s="30" t="str">
        <f t="shared" ref="L29:L46" si="6">+IF(TYPE(DATE(E29,F29,G29))=16," ",DATE(E29,F29,G29))</f>
        <v xml:space="preserve"> </v>
      </c>
      <c r="M29" s="31"/>
      <c r="N29" s="61"/>
      <c r="O29" s="61"/>
    </row>
    <row r="30" spans="1:15" ht="33.75" hidden="1" customHeight="1" x14ac:dyDescent="0.25">
      <c r="A30" s="43"/>
      <c r="B30" s="20"/>
      <c r="C30" s="20"/>
      <c r="D30" s="20"/>
      <c r="E30" s="20"/>
      <c r="F30" s="44"/>
      <c r="G30" s="20"/>
      <c r="H30" s="9">
        <f t="shared" si="0"/>
        <v>0</v>
      </c>
      <c r="I30" s="9">
        <f t="shared" si="1"/>
        <v>0</v>
      </c>
      <c r="J30" s="9">
        <f t="shared" si="2"/>
        <v>0</v>
      </c>
      <c r="K30" s="30" t="str">
        <f t="shared" si="5"/>
        <v xml:space="preserve"> </v>
      </c>
      <c r="L30" s="30" t="str">
        <f t="shared" si="6"/>
        <v xml:space="preserve"> </v>
      </c>
      <c r="M30" s="31"/>
      <c r="N30" s="61"/>
      <c r="O30" s="61"/>
    </row>
    <row r="31" spans="1:15" ht="33" hidden="1" customHeight="1" x14ac:dyDescent="0.25">
      <c r="A31" s="43"/>
      <c r="B31" s="20"/>
      <c r="C31" s="20"/>
      <c r="D31" s="20"/>
      <c r="E31" s="20"/>
      <c r="F31" s="20"/>
      <c r="G31" s="20"/>
      <c r="H31" s="9">
        <f t="shared" si="0"/>
        <v>0</v>
      </c>
      <c r="I31" s="9">
        <f t="shared" si="1"/>
        <v>0</v>
      </c>
      <c r="J31" s="9">
        <f t="shared" si="2"/>
        <v>0</v>
      </c>
      <c r="K31" s="30" t="str">
        <f t="shared" si="5"/>
        <v xml:space="preserve"> </v>
      </c>
      <c r="L31" s="30" t="str">
        <f t="shared" si="6"/>
        <v xml:space="preserve"> </v>
      </c>
      <c r="M31" s="31"/>
      <c r="N31" s="61"/>
      <c r="O31" s="61"/>
    </row>
    <row r="32" spans="1:15" ht="28.5" hidden="1" customHeight="1" x14ac:dyDescent="0.25">
      <c r="A32" s="43"/>
      <c r="B32" s="20"/>
      <c r="C32" s="20"/>
      <c r="D32" s="20"/>
      <c r="E32" s="20"/>
      <c r="F32" s="20"/>
      <c r="G32" s="20"/>
      <c r="H32" s="9">
        <f t="shared" si="0"/>
        <v>0</v>
      </c>
      <c r="I32" s="9">
        <f t="shared" si="1"/>
        <v>0</v>
      </c>
      <c r="J32" s="9">
        <f t="shared" si="2"/>
        <v>0</v>
      </c>
      <c r="K32" s="30" t="str">
        <f t="shared" si="5"/>
        <v xml:space="preserve"> </v>
      </c>
      <c r="L32" s="30" t="str">
        <f t="shared" si="6"/>
        <v xml:space="preserve"> </v>
      </c>
      <c r="M32" s="31"/>
      <c r="N32" s="61"/>
      <c r="O32" s="61"/>
    </row>
    <row r="33" spans="1:15" ht="30" hidden="1" customHeight="1" x14ac:dyDescent="0.25">
      <c r="A33" s="43"/>
      <c r="B33" s="20"/>
      <c r="C33" s="20"/>
      <c r="D33" s="20"/>
      <c r="E33" s="20"/>
      <c r="F33" s="20"/>
      <c r="G33" s="20"/>
      <c r="H33" s="9">
        <f t="shared" si="0"/>
        <v>0</v>
      </c>
      <c r="I33" s="9">
        <f t="shared" si="1"/>
        <v>0</v>
      </c>
      <c r="J33" s="9">
        <f t="shared" si="2"/>
        <v>0</v>
      </c>
      <c r="K33" s="30" t="str">
        <f t="shared" si="5"/>
        <v xml:space="preserve"> </v>
      </c>
      <c r="L33" s="30" t="str">
        <f t="shared" si="6"/>
        <v xml:space="preserve"> </v>
      </c>
      <c r="M33" s="31"/>
      <c r="N33" s="62"/>
      <c r="O33" s="62"/>
    </row>
    <row r="34" spans="1:15" ht="39" hidden="1" customHeight="1" x14ac:dyDescent="0.25">
      <c r="A34" s="43"/>
      <c r="B34" s="20"/>
      <c r="C34" s="20"/>
      <c r="D34" s="20"/>
      <c r="E34" s="20"/>
      <c r="F34" s="20"/>
      <c r="G34" s="20"/>
      <c r="H34" s="9">
        <f t="shared" si="0"/>
        <v>0</v>
      </c>
      <c r="I34" s="9">
        <f t="shared" si="1"/>
        <v>0</v>
      </c>
      <c r="J34" s="9">
        <f t="shared" ref="J34:J36" si="7">IF(G34&lt;D34,G34+30-D34,G34-D34)</f>
        <v>0</v>
      </c>
      <c r="K34" s="30" t="str">
        <f t="shared" si="5"/>
        <v xml:space="preserve"> </v>
      </c>
      <c r="L34" s="30" t="str">
        <f t="shared" si="6"/>
        <v xml:space="preserve"> </v>
      </c>
      <c r="M34" s="31"/>
      <c r="N34" s="61"/>
      <c r="O34" s="61"/>
    </row>
    <row r="35" spans="1:15" ht="21.75" hidden="1" customHeight="1" x14ac:dyDescent="0.25">
      <c r="A35" s="41"/>
      <c r="B35" s="20"/>
      <c r="C35" s="20"/>
      <c r="D35" s="20"/>
      <c r="E35" s="20"/>
      <c r="F35" s="20"/>
      <c r="G35" s="20"/>
      <c r="H35" s="9">
        <f t="shared" si="0"/>
        <v>0</v>
      </c>
      <c r="I35" s="9">
        <f t="shared" si="1"/>
        <v>0</v>
      </c>
      <c r="J35" s="9">
        <f t="shared" si="7"/>
        <v>0</v>
      </c>
      <c r="K35" s="30" t="str">
        <f t="shared" si="5"/>
        <v xml:space="preserve"> </v>
      </c>
      <c r="L35" s="30" t="str">
        <f t="shared" si="6"/>
        <v xml:space="preserve"> </v>
      </c>
      <c r="M35" s="31"/>
      <c r="N35" s="61"/>
      <c r="O35" s="61"/>
    </row>
    <row r="36" spans="1:15" ht="21.75" hidden="1" customHeight="1" x14ac:dyDescent="0.25">
      <c r="A36" s="41"/>
      <c r="B36" s="20"/>
      <c r="C36" s="20"/>
      <c r="D36" s="20"/>
      <c r="E36" s="20"/>
      <c r="F36" s="20"/>
      <c r="G36" s="20"/>
      <c r="H36" s="9">
        <f t="shared" si="0"/>
        <v>0</v>
      </c>
      <c r="I36" s="9">
        <f t="shared" si="1"/>
        <v>0</v>
      </c>
      <c r="J36" s="9">
        <f t="shared" si="7"/>
        <v>0</v>
      </c>
      <c r="K36" s="30" t="str">
        <f t="shared" si="5"/>
        <v xml:space="preserve"> </v>
      </c>
      <c r="L36" s="30" t="str">
        <f t="shared" si="6"/>
        <v xml:space="preserve"> </v>
      </c>
      <c r="M36" s="31"/>
      <c r="N36" s="61"/>
      <c r="O36" s="61"/>
    </row>
    <row r="37" spans="1:15" ht="21.75" hidden="1" customHeight="1" x14ac:dyDescent="0.25">
      <c r="A37" s="41"/>
      <c r="B37" s="20"/>
      <c r="C37" s="20"/>
      <c r="D37" s="20"/>
      <c r="E37" s="20"/>
      <c r="F37" s="20"/>
      <c r="G37" s="20"/>
      <c r="H37" s="9">
        <f t="shared" ref="H37:H46" si="8">IF(F37&lt;C37,IF(G37&lt;D37,IF(E37&lt;B37,"error",E37-1-B37),E37-1-B37),E37-B37)</f>
        <v>0</v>
      </c>
      <c r="I37" s="9">
        <f t="shared" ref="I37:I46" si="9">IF(F37&lt;C37,IF(G37&lt;D37,F37+11-C37,F37+12-C37),IF(G37&lt;D37,F37-1-C37,F37-C37))</f>
        <v>0</v>
      </c>
      <c r="J37" s="9">
        <f t="shared" ref="J37:J46" si="10">IF(G37&lt;D37,G37+30-D37,G37-D37)</f>
        <v>0</v>
      </c>
      <c r="K37" s="30" t="str">
        <f t="shared" si="5"/>
        <v xml:space="preserve"> </v>
      </c>
      <c r="L37" s="30" t="str">
        <f t="shared" si="6"/>
        <v xml:space="preserve"> </v>
      </c>
      <c r="M37" s="31"/>
      <c r="N37" s="61"/>
      <c r="O37" s="61"/>
    </row>
    <row r="38" spans="1:15" ht="21.75" hidden="1" customHeight="1" x14ac:dyDescent="0.25">
      <c r="A38" s="41"/>
      <c r="B38" s="20"/>
      <c r="C38" s="20"/>
      <c r="D38" s="20"/>
      <c r="E38" s="20"/>
      <c r="F38" s="20"/>
      <c r="G38" s="20"/>
      <c r="H38" s="9">
        <f t="shared" si="8"/>
        <v>0</v>
      </c>
      <c r="I38" s="9">
        <f t="shared" si="9"/>
        <v>0</v>
      </c>
      <c r="J38" s="9">
        <f t="shared" si="10"/>
        <v>0</v>
      </c>
      <c r="K38" s="30" t="str">
        <f t="shared" si="5"/>
        <v xml:space="preserve"> </v>
      </c>
      <c r="L38" s="30" t="str">
        <f t="shared" si="6"/>
        <v xml:space="preserve"> </v>
      </c>
      <c r="M38" s="31"/>
      <c r="N38" s="61"/>
      <c r="O38" s="61"/>
    </row>
    <row r="39" spans="1:15" ht="21.75" hidden="1" customHeight="1" x14ac:dyDescent="0.25">
      <c r="A39" s="41"/>
      <c r="B39" s="20"/>
      <c r="C39" s="20"/>
      <c r="D39" s="20"/>
      <c r="E39" s="20"/>
      <c r="F39" s="20"/>
      <c r="G39" s="20"/>
      <c r="H39" s="9">
        <f t="shared" si="8"/>
        <v>0</v>
      </c>
      <c r="I39" s="9">
        <f t="shared" si="9"/>
        <v>0</v>
      </c>
      <c r="J39" s="9">
        <f t="shared" si="10"/>
        <v>0</v>
      </c>
      <c r="K39" s="30" t="str">
        <f t="shared" si="5"/>
        <v xml:space="preserve"> </v>
      </c>
      <c r="L39" s="30" t="str">
        <f t="shared" si="6"/>
        <v xml:space="preserve"> </v>
      </c>
      <c r="M39" s="31"/>
      <c r="N39" s="61"/>
      <c r="O39" s="61"/>
    </row>
    <row r="40" spans="1:15" ht="21.75" hidden="1" customHeight="1" x14ac:dyDescent="0.25">
      <c r="A40" s="32" t="s">
        <v>33</v>
      </c>
      <c r="B40" s="20"/>
      <c r="C40" s="20"/>
      <c r="D40" s="20"/>
      <c r="E40" s="20"/>
      <c r="F40" s="20"/>
      <c r="G40" s="20"/>
      <c r="H40" s="9">
        <f t="shared" si="8"/>
        <v>0</v>
      </c>
      <c r="I40" s="9">
        <f t="shared" si="9"/>
        <v>0</v>
      </c>
      <c r="J40" s="9">
        <f t="shared" si="10"/>
        <v>0</v>
      </c>
      <c r="K40" s="30" t="str">
        <f t="shared" si="5"/>
        <v xml:space="preserve"> </v>
      </c>
      <c r="L40" s="30" t="str">
        <f t="shared" si="6"/>
        <v xml:space="preserve"> </v>
      </c>
      <c r="M40" s="31"/>
      <c r="N40" s="61"/>
      <c r="O40" s="61"/>
    </row>
    <row r="41" spans="1:15" ht="21.75" hidden="1" customHeight="1" x14ac:dyDescent="0.25">
      <c r="A41" s="32" t="s">
        <v>34</v>
      </c>
      <c r="B41" s="20"/>
      <c r="C41" s="20"/>
      <c r="D41" s="20"/>
      <c r="E41" s="20"/>
      <c r="F41" s="20"/>
      <c r="G41" s="20"/>
      <c r="H41" s="9">
        <f t="shared" si="8"/>
        <v>0</v>
      </c>
      <c r="I41" s="9">
        <f t="shared" si="9"/>
        <v>0</v>
      </c>
      <c r="J41" s="9">
        <f t="shared" si="10"/>
        <v>0</v>
      </c>
      <c r="K41" s="30" t="str">
        <f t="shared" si="5"/>
        <v xml:space="preserve"> </v>
      </c>
      <c r="L41" s="30" t="str">
        <f t="shared" si="6"/>
        <v xml:space="preserve"> </v>
      </c>
      <c r="M41" s="31"/>
      <c r="N41" s="61"/>
      <c r="O41" s="61"/>
    </row>
    <row r="42" spans="1:15" ht="21.75" hidden="1" customHeight="1" x14ac:dyDescent="0.25">
      <c r="A42" s="32" t="s">
        <v>35</v>
      </c>
      <c r="B42" s="20"/>
      <c r="C42" s="20"/>
      <c r="D42" s="20"/>
      <c r="E42" s="20"/>
      <c r="F42" s="20"/>
      <c r="G42" s="20"/>
      <c r="H42" s="9">
        <f t="shared" si="8"/>
        <v>0</v>
      </c>
      <c r="I42" s="9">
        <f t="shared" si="9"/>
        <v>0</v>
      </c>
      <c r="J42" s="9">
        <f t="shared" si="10"/>
        <v>0</v>
      </c>
      <c r="K42" s="30" t="str">
        <f t="shared" si="5"/>
        <v xml:space="preserve"> </v>
      </c>
      <c r="L42" s="30" t="str">
        <f t="shared" si="6"/>
        <v xml:space="preserve"> </v>
      </c>
      <c r="M42" s="31"/>
      <c r="N42" s="61"/>
      <c r="O42" s="61"/>
    </row>
    <row r="43" spans="1:15" ht="21.75" hidden="1" customHeight="1" x14ac:dyDescent="0.25">
      <c r="A43" s="32" t="s">
        <v>36</v>
      </c>
      <c r="B43" s="20"/>
      <c r="C43" s="20"/>
      <c r="D43" s="20"/>
      <c r="E43" s="20"/>
      <c r="F43" s="20"/>
      <c r="G43" s="20"/>
      <c r="H43" s="9">
        <f t="shared" si="8"/>
        <v>0</v>
      </c>
      <c r="I43" s="9">
        <f t="shared" si="9"/>
        <v>0</v>
      </c>
      <c r="J43" s="9">
        <f t="shared" si="10"/>
        <v>0</v>
      </c>
      <c r="K43" s="30" t="str">
        <f t="shared" si="5"/>
        <v xml:space="preserve"> </v>
      </c>
      <c r="L43" s="30" t="str">
        <f t="shared" si="6"/>
        <v xml:space="preserve"> </v>
      </c>
      <c r="M43" s="31"/>
      <c r="N43" s="61"/>
      <c r="O43" s="61"/>
    </row>
    <row r="44" spans="1:15" ht="21.75" hidden="1" customHeight="1" x14ac:dyDescent="0.25">
      <c r="A44" s="32" t="s">
        <v>37</v>
      </c>
      <c r="B44" s="20"/>
      <c r="C44" s="20"/>
      <c r="D44" s="20"/>
      <c r="E44" s="20"/>
      <c r="F44" s="20"/>
      <c r="G44" s="20"/>
      <c r="H44" s="9">
        <f t="shared" si="8"/>
        <v>0</v>
      </c>
      <c r="I44" s="9">
        <f t="shared" si="9"/>
        <v>0</v>
      </c>
      <c r="J44" s="9">
        <f t="shared" si="10"/>
        <v>0</v>
      </c>
      <c r="K44" s="30" t="str">
        <f t="shared" si="5"/>
        <v xml:space="preserve"> </v>
      </c>
      <c r="L44" s="30" t="str">
        <f t="shared" si="6"/>
        <v xml:space="preserve"> </v>
      </c>
      <c r="M44" s="31"/>
      <c r="N44" s="61"/>
      <c r="O44" s="61"/>
    </row>
    <row r="45" spans="1:15" ht="21.75" hidden="1" customHeight="1" x14ac:dyDescent="0.25">
      <c r="A45" s="32" t="s">
        <v>38</v>
      </c>
      <c r="B45" s="20"/>
      <c r="C45" s="20"/>
      <c r="D45" s="20"/>
      <c r="E45" s="20"/>
      <c r="F45" s="20"/>
      <c r="G45" s="20"/>
      <c r="H45" s="9">
        <f t="shared" si="8"/>
        <v>0</v>
      </c>
      <c r="I45" s="9">
        <f t="shared" si="9"/>
        <v>0</v>
      </c>
      <c r="J45" s="9">
        <f t="shared" si="10"/>
        <v>0</v>
      </c>
      <c r="K45" s="30" t="str">
        <f t="shared" si="5"/>
        <v xml:space="preserve"> </v>
      </c>
      <c r="L45" s="30" t="str">
        <f t="shared" si="6"/>
        <v xml:space="preserve"> </v>
      </c>
      <c r="M45" s="31"/>
      <c r="N45" s="61"/>
      <c r="O45" s="61"/>
    </row>
    <row r="46" spans="1:15" ht="21.75" hidden="1" customHeight="1" x14ac:dyDescent="0.25">
      <c r="A46" s="32" t="s">
        <v>39</v>
      </c>
      <c r="B46" s="20"/>
      <c r="C46" s="20"/>
      <c r="D46" s="20"/>
      <c r="E46" s="20"/>
      <c r="F46" s="20"/>
      <c r="G46" s="20"/>
      <c r="H46" s="9">
        <f t="shared" si="8"/>
        <v>0</v>
      </c>
      <c r="I46" s="9">
        <f t="shared" si="9"/>
        <v>0</v>
      </c>
      <c r="J46" s="9">
        <f t="shared" si="10"/>
        <v>0</v>
      </c>
      <c r="K46" s="30" t="str">
        <f t="shared" si="5"/>
        <v xml:space="preserve"> </v>
      </c>
      <c r="L46" s="30" t="str">
        <f t="shared" si="6"/>
        <v xml:space="preserve"> </v>
      </c>
      <c r="M46" s="31"/>
      <c r="N46" s="61"/>
      <c r="O46" s="61"/>
    </row>
    <row r="47" spans="1:15" ht="21.75" customHeight="1" x14ac:dyDescent="0.25">
      <c r="A47" s="11"/>
      <c r="B47" s="11"/>
      <c r="C47" s="11"/>
      <c r="D47" s="11"/>
      <c r="E47" s="10" t="s">
        <v>40</v>
      </c>
      <c r="F47" s="11"/>
      <c r="G47" s="11"/>
      <c r="H47" s="33">
        <f>SUM(H26:H46)</f>
        <v>2</v>
      </c>
      <c r="I47" s="33">
        <f t="shared" ref="I47:J47" si="11">SUM(I26:I46)</f>
        <v>0</v>
      </c>
      <c r="J47" s="33">
        <f t="shared" si="11"/>
        <v>0</v>
      </c>
      <c r="K47" s="11"/>
      <c r="L47" s="11"/>
      <c r="M47" s="11"/>
      <c r="N47" s="61"/>
      <c r="O47" s="61"/>
    </row>
    <row r="48" spans="1:15" x14ac:dyDescent="0.25">
      <c r="A48" s="11"/>
      <c r="B48" s="11"/>
      <c r="C48" s="11"/>
      <c r="D48" s="11"/>
      <c r="E48" s="11"/>
      <c r="F48" s="34" t="s">
        <v>41</v>
      </c>
      <c r="G48" s="34"/>
      <c r="H48" s="29">
        <f>+H47*12</f>
        <v>24</v>
      </c>
      <c r="I48" s="29">
        <f>+I47</f>
        <v>0</v>
      </c>
      <c r="J48" s="29">
        <f>+J47/30</f>
        <v>0</v>
      </c>
      <c r="K48" s="11"/>
      <c r="L48" s="11"/>
      <c r="M48" s="10"/>
      <c r="N48" s="61"/>
      <c r="O48" s="61"/>
    </row>
    <row r="49" spans="1:15" ht="17.25" thickBot="1" x14ac:dyDescent="0.3">
      <c r="A49" s="11"/>
      <c r="B49" s="11"/>
      <c r="C49" s="11"/>
      <c r="D49" s="11"/>
      <c r="E49" s="11"/>
      <c r="F49" s="11"/>
      <c r="G49" s="11"/>
      <c r="H49" s="11"/>
      <c r="I49" s="35"/>
      <c r="J49" s="11"/>
      <c r="K49" s="11"/>
      <c r="L49" s="11"/>
      <c r="M49" s="11"/>
      <c r="N49" s="61"/>
      <c r="O49" s="61"/>
    </row>
    <row r="50" spans="1:15" ht="17.25" thickBot="1" x14ac:dyDescent="0.3">
      <c r="A50" s="11"/>
      <c r="B50" s="11"/>
      <c r="C50" s="11"/>
      <c r="D50" s="11"/>
      <c r="E50" s="36" t="s">
        <v>42</v>
      </c>
      <c r="F50" s="37"/>
      <c r="G50" s="37"/>
      <c r="H50" s="52">
        <f>H48+I48+J48</f>
        <v>24</v>
      </c>
      <c r="I50" s="52"/>
      <c r="J50" s="53"/>
      <c r="K50" s="11"/>
      <c r="L50" s="11"/>
      <c r="M50" s="11"/>
      <c r="N50" s="61"/>
      <c r="O50" s="61"/>
    </row>
    <row r="51" spans="1:15" ht="154.5" customHeight="1" x14ac:dyDescent="0.25">
      <c r="A51" s="10" t="s">
        <v>43</v>
      </c>
      <c r="B51" s="60" t="s">
        <v>137</v>
      </c>
      <c r="C51" s="60"/>
      <c r="D51" s="60"/>
      <c r="E51" s="60"/>
      <c r="F51" s="60"/>
      <c r="G51" s="60"/>
      <c r="H51" s="60"/>
      <c r="I51" s="60"/>
      <c r="J51" s="60"/>
      <c r="K51" s="11"/>
      <c r="L51" s="11"/>
      <c r="M51" s="11"/>
      <c r="N51" s="61"/>
      <c r="O51" s="61"/>
    </row>
    <row r="52" spans="1:15" ht="39.75" hidden="1" customHeight="1" x14ac:dyDescent="0.25">
      <c r="A52" s="11"/>
      <c r="B52" s="60"/>
      <c r="C52" s="60"/>
      <c r="D52" s="60"/>
      <c r="E52" s="60"/>
      <c r="F52" s="60"/>
      <c r="G52" s="60"/>
      <c r="H52" s="60"/>
      <c r="I52" s="60"/>
      <c r="J52" s="60"/>
      <c r="K52" s="11"/>
      <c r="L52" s="11"/>
      <c r="M52" s="11"/>
      <c r="N52" s="61"/>
      <c r="O52" s="61"/>
    </row>
    <row r="53" spans="1:15" x14ac:dyDescent="0.25">
      <c r="A53" s="11"/>
      <c r="B53" s="21"/>
      <c r="C53" s="21"/>
      <c r="D53" s="21"/>
      <c r="E53" s="21"/>
      <c r="F53" s="21"/>
      <c r="G53" s="21"/>
      <c r="H53" s="21"/>
      <c r="I53" s="21"/>
      <c r="J53" s="21"/>
      <c r="K53" s="11"/>
      <c r="L53" s="11"/>
      <c r="M53" s="11"/>
      <c r="N53" s="61"/>
      <c r="O53" s="61"/>
    </row>
    <row r="54" spans="1:15" x14ac:dyDescent="0.25">
      <c r="A54" s="38" t="s">
        <v>133</v>
      </c>
      <c r="B54" s="39"/>
      <c r="C54" s="11"/>
      <c r="D54" s="11"/>
      <c r="E54" s="11"/>
      <c r="F54" s="11"/>
      <c r="G54" s="11"/>
      <c r="H54" s="11"/>
      <c r="I54" s="11"/>
      <c r="J54" s="11"/>
      <c r="K54" s="11"/>
      <c r="L54" s="11"/>
      <c r="M54" s="11"/>
      <c r="N54" s="61"/>
      <c r="O54" s="61"/>
    </row>
    <row r="55" spans="1:15" x14ac:dyDescent="0.25">
      <c r="A55" s="25" t="s">
        <v>136</v>
      </c>
    </row>
    <row r="56" spans="1:15" x14ac:dyDescent="0.25">
      <c r="A56" s="25" t="s">
        <v>44</v>
      </c>
    </row>
    <row r="58" spans="1:15" s="42" customFormat="1" ht="33" customHeight="1" x14ac:dyDescent="0.25">
      <c r="A58" s="42" t="s">
        <v>130</v>
      </c>
      <c r="E58" s="46" t="s">
        <v>45</v>
      </c>
      <c r="F58" s="46"/>
      <c r="G58" s="46"/>
      <c r="H58" s="46"/>
      <c r="I58" s="46"/>
    </row>
  </sheetData>
  <mergeCells count="65">
    <mergeCell ref="B21:G21"/>
    <mergeCell ref="B15:G15"/>
    <mergeCell ref="B6:J6"/>
    <mergeCell ref="B1:G4"/>
    <mergeCell ref="H1:J1"/>
    <mergeCell ref="H2:J2"/>
    <mergeCell ref="H3:J3"/>
    <mergeCell ref="H4:J4"/>
    <mergeCell ref="B20:G20"/>
    <mergeCell ref="N41:O41"/>
    <mergeCell ref="N42:O42"/>
    <mergeCell ref="N43:O43"/>
    <mergeCell ref="N44:O44"/>
    <mergeCell ref="N45:O45"/>
    <mergeCell ref="N51:O51"/>
    <mergeCell ref="N52:O52"/>
    <mergeCell ref="N53:O53"/>
    <mergeCell ref="N54:O54"/>
    <mergeCell ref="N46:O46"/>
    <mergeCell ref="N47:O47"/>
    <mergeCell ref="N48:O48"/>
    <mergeCell ref="N49:O49"/>
    <mergeCell ref="N50:O50"/>
    <mergeCell ref="N30:O30"/>
    <mergeCell ref="N37:O37"/>
    <mergeCell ref="N38:O38"/>
    <mergeCell ref="N39:O39"/>
    <mergeCell ref="N40:O40"/>
    <mergeCell ref="N31:O31"/>
    <mergeCell ref="N32:O32"/>
    <mergeCell ref="N33:O33"/>
    <mergeCell ref="N34:O34"/>
    <mergeCell ref="N35:O35"/>
    <mergeCell ref="N36:O36"/>
    <mergeCell ref="N25:O25"/>
    <mergeCell ref="N26:O26"/>
    <mergeCell ref="N27:O27"/>
    <mergeCell ref="N28:O28"/>
    <mergeCell ref="N29:O29"/>
    <mergeCell ref="N19:O19"/>
    <mergeCell ref="N20:O20"/>
    <mergeCell ref="N22:O22"/>
    <mergeCell ref="N23:O23"/>
    <mergeCell ref="N24:O24"/>
    <mergeCell ref="N13:O13"/>
    <mergeCell ref="N16:O16"/>
    <mergeCell ref="N17:O17"/>
    <mergeCell ref="N18:O18"/>
    <mergeCell ref="N14:O14"/>
    <mergeCell ref="E58:I58"/>
    <mergeCell ref="B7:J7"/>
    <mergeCell ref="B8:J8"/>
    <mergeCell ref="B24:D24"/>
    <mergeCell ref="E24:G24"/>
    <mergeCell ref="H24:J24"/>
    <mergeCell ref="H50:J50"/>
    <mergeCell ref="B10:I10"/>
    <mergeCell ref="B16:G16"/>
    <mergeCell ref="B17:G17"/>
    <mergeCell ref="B18:G18"/>
    <mergeCell ref="B19:G19"/>
    <mergeCell ref="B22:G22"/>
    <mergeCell ref="B11:I11"/>
    <mergeCell ref="B14:G14"/>
    <mergeCell ref="B51:J52"/>
  </mergeCells>
  <conditionalFormatting sqref="A27:A28">
    <cfRule type="expression" dxfId="3" priority="1">
      <formula>SUMPRODUCT(($K27&lt;=$L$23:$L$26)*($L27&gt;=$K$23:$K$26))&gt;1</formula>
    </cfRule>
  </conditionalFormatting>
  <conditionalFormatting sqref="B26:G35">
    <cfRule type="expression" dxfId="2" priority="6">
      <formula>SUMPRODUCT(($K26&lt;=$L$25:$L$46)*($L26&gt;=$K$25:$K$46))&gt;1</formula>
    </cfRule>
  </conditionalFormatting>
  <conditionalFormatting sqref="B34:G38 B37:L39 A40:L46">
    <cfRule type="expression" dxfId="1" priority="9">
      <formula>SUMPRODUCT(($K34&lt;=$L$26:$L$47)*($L34&gt;=$K$26:$K$47))&gt;1</formula>
    </cfRule>
  </conditionalFormatting>
  <conditionalFormatting sqref="H26:L36">
    <cfRule type="expression" dxfId="0" priority="3">
      <formula>SUMPRODUCT(($K26&lt;=$L$26:$L$47)*($L26&gt;=$K$26:$K$47))&gt;1</formula>
    </cfRule>
  </conditionalFormatting>
  <printOptions horizontalCentered="1" verticalCentered="1"/>
  <pageMargins left="0.70866141732283472" right="0.70866141732283472" top="0.74803149606299213" bottom="0.74803149606299213" header="0.31496062992125984" footer="0.31496062992125984"/>
  <pageSetup scale="73" orientation="portrait" horizontalDpi="4294967295" verticalDpi="4294967295"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TABLA!$B$2:$B$23</xm:f>
          </x14:formula1>
          <xm:sqref>A11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24"/>
  <sheetViews>
    <sheetView workbookViewId="0">
      <selection activeCell="E14" sqref="E14"/>
    </sheetView>
  </sheetViews>
  <sheetFormatPr baseColWidth="10" defaultColWidth="11.42578125" defaultRowHeight="15" x14ac:dyDescent="0.25"/>
  <cols>
    <col min="2" max="2" width="15.42578125" style="19" customWidth="1"/>
    <col min="3" max="3" width="17.5703125" style="19" customWidth="1"/>
    <col min="4" max="4" width="50.42578125" style="19" customWidth="1"/>
    <col min="5" max="5" width="18" style="19" bestFit="1" customWidth="1"/>
  </cols>
  <sheetData>
    <row r="2" spans="2:8" ht="47.25" x14ac:dyDescent="0.25">
      <c r="B2" s="3" t="s">
        <v>46</v>
      </c>
      <c r="C2" s="3" t="s">
        <v>47</v>
      </c>
      <c r="D2" s="2" t="s">
        <v>11</v>
      </c>
      <c r="E2" s="2" t="s">
        <v>12</v>
      </c>
    </row>
    <row r="3" spans="2:8" ht="15.75" x14ac:dyDescent="0.25">
      <c r="B3" s="17" t="s">
        <v>48</v>
      </c>
      <c r="C3" s="18">
        <v>1650624</v>
      </c>
      <c r="D3" s="17" t="s">
        <v>49</v>
      </c>
      <c r="E3" s="1" t="s">
        <v>50</v>
      </c>
      <c r="G3" s="16" t="s">
        <v>51</v>
      </c>
    </row>
    <row r="4" spans="2:8" ht="15.75" x14ac:dyDescent="0.25">
      <c r="B4" s="17" t="s">
        <v>52</v>
      </c>
      <c r="C4" s="18">
        <v>1811250</v>
      </c>
      <c r="D4" s="17" t="s">
        <v>53</v>
      </c>
      <c r="E4" s="1" t="s">
        <v>50</v>
      </c>
      <c r="G4" s="13"/>
      <c r="H4" s="13"/>
    </row>
    <row r="5" spans="2:8" ht="15.75" x14ac:dyDescent="0.25">
      <c r="B5" s="17" t="s">
        <v>54</v>
      </c>
      <c r="C5" s="18">
        <v>2620193</v>
      </c>
      <c r="D5" s="17" t="s">
        <v>55</v>
      </c>
      <c r="E5" s="1" t="s">
        <v>50</v>
      </c>
      <c r="G5" s="13" t="s">
        <v>56</v>
      </c>
      <c r="H5" s="13" t="s">
        <v>57</v>
      </c>
    </row>
    <row r="6" spans="2:8" ht="15.75" x14ac:dyDescent="0.25">
      <c r="B6" s="17" t="s">
        <v>58</v>
      </c>
      <c r="C6" s="18">
        <v>2013100</v>
      </c>
      <c r="D6" s="17" t="s">
        <v>59</v>
      </c>
      <c r="E6" s="1" t="s">
        <v>50</v>
      </c>
      <c r="G6" s="13" t="s">
        <v>60</v>
      </c>
      <c r="H6" s="13" t="s">
        <v>61</v>
      </c>
    </row>
    <row r="7" spans="2:8" ht="15.75" x14ac:dyDescent="0.25">
      <c r="B7" s="17" t="s">
        <v>62</v>
      </c>
      <c r="C7" s="18">
        <v>2202001</v>
      </c>
      <c r="D7" s="17" t="s">
        <v>63</v>
      </c>
      <c r="E7" s="1" t="s">
        <v>50</v>
      </c>
      <c r="G7" s="13" t="s">
        <v>64</v>
      </c>
      <c r="H7" s="13" t="s">
        <v>65</v>
      </c>
    </row>
    <row r="8" spans="2:8" ht="15.75" x14ac:dyDescent="0.25">
      <c r="B8" s="17" t="s">
        <v>66</v>
      </c>
      <c r="C8" s="18">
        <v>2440518</v>
      </c>
      <c r="D8" s="17" t="s">
        <v>67</v>
      </c>
      <c r="E8" s="1" t="s">
        <v>50</v>
      </c>
      <c r="G8" s="13" t="s">
        <v>68</v>
      </c>
      <c r="H8" s="13" t="s">
        <v>69</v>
      </c>
    </row>
    <row r="9" spans="2:8" ht="15.75" x14ac:dyDescent="0.25">
      <c r="B9" s="17" t="s">
        <v>13</v>
      </c>
      <c r="C9" s="18">
        <v>2599443</v>
      </c>
      <c r="D9" s="17" t="s">
        <v>70</v>
      </c>
      <c r="E9" s="1" t="s">
        <v>50</v>
      </c>
      <c r="G9" s="13" t="s">
        <v>71</v>
      </c>
      <c r="H9" s="13" t="s">
        <v>72</v>
      </c>
    </row>
    <row r="10" spans="2:8" ht="15.75" x14ac:dyDescent="0.25">
      <c r="B10" s="17" t="s">
        <v>73</v>
      </c>
      <c r="C10" s="18">
        <v>2931948</v>
      </c>
      <c r="D10" s="17" t="s">
        <v>74</v>
      </c>
      <c r="E10" s="1" t="s">
        <v>50</v>
      </c>
      <c r="G10" s="13" t="s">
        <v>75</v>
      </c>
      <c r="H10" s="13" t="s">
        <v>76</v>
      </c>
    </row>
    <row r="11" spans="2:8" ht="15.75" x14ac:dyDescent="0.25">
      <c r="B11" s="17" t="s">
        <v>77</v>
      </c>
      <c r="C11" s="18">
        <v>3199759</v>
      </c>
      <c r="D11" s="17" t="s">
        <v>78</v>
      </c>
      <c r="E11" s="1" t="s">
        <v>50</v>
      </c>
      <c r="G11" s="13" t="s">
        <v>79</v>
      </c>
      <c r="H11" s="13" t="s">
        <v>80</v>
      </c>
    </row>
    <row r="12" spans="2:8" ht="15.75" x14ac:dyDescent="0.25">
      <c r="B12" s="17" t="s">
        <v>81</v>
      </c>
      <c r="C12" s="18">
        <v>4150000</v>
      </c>
      <c r="D12" s="17" t="s">
        <v>82</v>
      </c>
      <c r="E12" s="1" t="s">
        <v>50</v>
      </c>
      <c r="G12" s="13" t="s">
        <v>83</v>
      </c>
      <c r="H12" s="13" t="s">
        <v>84</v>
      </c>
    </row>
    <row r="13" spans="2:8" ht="15.75" x14ac:dyDescent="0.25">
      <c r="B13" s="17" t="s">
        <v>85</v>
      </c>
      <c r="C13" s="18">
        <v>4850000</v>
      </c>
      <c r="D13" s="17" t="s">
        <v>86</v>
      </c>
      <c r="E13" s="1" t="s">
        <v>50</v>
      </c>
      <c r="G13" s="13" t="s">
        <v>87</v>
      </c>
      <c r="H13" s="13" t="s">
        <v>88</v>
      </c>
    </row>
    <row r="14" spans="2:8" ht="15.75" x14ac:dyDescent="0.25">
      <c r="B14" s="17" t="s">
        <v>89</v>
      </c>
      <c r="C14" s="18">
        <v>5550000</v>
      </c>
      <c r="D14" s="17" t="s">
        <v>90</v>
      </c>
      <c r="E14" s="1" t="s">
        <v>50</v>
      </c>
      <c r="G14" s="13" t="s">
        <v>91</v>
      </c>
      <c r="H14" s="13" t="s">
        <v>92</v>
      </c>
    </row>
    <row r="15" spans="2:8" ht="15.75" x14ac:dyDescent="0.25">
      <c r="B15" s="17" t="s">
        <v>93</v>
      </c>
      <c r="C15" s="18">
        <v>6650000</v>
      </c>
      <c r="D15" s="17" t="s">
        <v>94</v>
      </c>
      <c r="E15" s="1" t="s">
        <v>95</v>
      </c>
      <c r="G15" s="13" t="s">
        <v>96</v>
      </c>
      <c r="H15" s="13" t="s">
        <v>97</v>
      </c>
    </row>
    <row r="16" spans="2:8" ht="15.75" x14ac:dyDescent="0.25">
      <c r="B16" s="17" t="s">
        <v>98</v>
      </c>
      <c r="C16" s="18">
        <v>7200000</v>
      </c>
      <c r="D16" s="17" t="s">
        <v>99</v>
      </c>
      <c r="E16" s="1" t="s">
        <v>100</v>
      </c>
      <c r="G16" s="13" t="s">
        <v>101</v>
      </c>
      <c r="H16" s="13" t="s">
        <v>102</v>
      </c>
    </row>
    <row r="17" spans="2:8" ht="15.75" x14ac:dyDescent="0.25">
      <c r="B17" s="17" t="s">
        <v>103</v>
      </c>
      <c r="C17" s="18">
        <v>7800000</v>
      </c>
      <c r="D17" s="17" t="s">
        <v>104</v>
      </c>
      <c r="E17" s="1" t="s">
        <v>105</v>
      </c>
      <c r="G17" s="13"/>
      <c r="H17" s="13"/>
    </row>
    <row r="18" spans="2:8" ht="15.75" x14ac:dyDescent="0.25">
      <c r="B18" s="17" t="s">
        <v>106</v>
      </c>
      <c r="C18" s="18">
        <v>8500000</v>
      </c>
      <c r="D18" s="17" t="s">
        <v>107</v>
      </c>
      <c r="E18" s="1" t="s">
        <v>108</v>
      </c>
      <c r="G18" s="13"/>
      <c r="H18" s="13"/>
    </row>
    <row r="19" spans="2:8" ht="15.75" x14ac:dyDescent="0.25">
      <c r="B19" s="17" t="s">
        <v>109</v>
      </c>
      <c r="C19" s="18">
        <v>9200000</v>
      </c>
      <c r="D19" s="17" t="s">
        <v>110</v>
      </c>
      <c r="E19" s="1" t="s">
        <v>111</v>
      </c>
      <c r="G19" s="13"/>
      <c r="H19" s="13"/>
    </row>
    <row r="20" spans="2:8" ht="15.75" x14ac:dyDescent="0.25">
      <c r="B20" s="17" t="s">
        <v>112</v>
      </c>
      <c r="C20" s="18">
        <v>11479663</v>
      </c>
      <c r="D20" s="17" t="s">
        <v>113</v>
      </c>
      <c r="E20" s="1" t="s">
        <v>114</v>
      </c>
      <c r="G20" s="13"/>
      <c r="H20" s="13"/>
    </row>
    <row r="21" spans="2:8" ht="15.75" x14ac:dyDescent="0.25">
      <c r="B21" s="17" t="s">
        <v>115</v>
      </c>
      <c r="C21" s="18">
        <v>12500000</v>
      </c>
      <c r="D21" s="17" t="s">
        <v>116</v>
      </c>
      <c r="E21" s="1" t="s">
        <v>117</v>
      </c>
      <c r="G21" s="13"/>
      <c r="H21" s="13"/>
    </row>
    <row r="22" spans="2:8" ht="15.75" x14ac:dyDescent="0.25">
      <c r="B22" s="17" t="s">
        <v>118</v>
      </c>
      <c r="C22" s="18">
        <v>14000000</v>
      </c>
      <c r="D22" s="17" t="s">
        <v>119</v>
      </c>
      <c r="E22" s="1" t="s">
        <v>120</v>
      </c>
      <c r="G22" s="13"/>
      <c r="H22" s="13"/>
    </row>
    <row r="23" spans="2:8" ht="15.75" x14ac:dyDescent="0.25">
      <c r="B23" s="17" t="s">
        <v>121</v>
      </c>
      <c r="C23" s="18">
        <v>15000000</v>
      </c>
      <c r="D23" s="17" t="s">
        <v>122</v>
      </c>
      <c r="E23" s="1" t="s">
        <v>123</v>
      </c>
      <c r="G23" s="13"/>
      <c r="H23" s="13"/>
    </row>
    <row r="24" spans="2:8" ht="15.75" x14ac:dyDescent="0.25">
      <c r="G24" s="13"/>
      <c r="H24" s="13"/>
    </row>
  </sheetData>
  <sheetProtection algorithmName="SHA-512" hashValue="URZ8Tnp3guMV569LKvsr3XPFc+NNYQgoeRxt6jMNxzg9MBA7Nll+5MMCK4iSHsE74xMacrAX9KipwLmC7+gNJA==" saltValue="DH07BlbMzJj9kNZbdFxmUQ==" spinCount="100000" sheet="1" objects="1" scenarios="1"/>
  <pageMargins left="0.7" right="0.7" top="0.75" bottom="0.75" header="0.3" footer="0.3"/>
  <pageSetup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B3D951194CCF1949BC3CD7D49731228C" ma:contentTypeVersion="13" ma:contentTypeDescription="Crear nuevo documento." ma:contentTypeScope="" ma:versionID="3f3295cdcf41dc0b23528310ed9d9091">
  <xsd:schema xmlns:xsd="http://www.w3.org/2001/XMLSchema" xmlns:xs="http://www.w3.org/2001/XMLSchema" xmlns:p="http://schemas.microsoft.com/office/2006/metadata/properties" xmlns:ns3="a089236d-025c-451a-92c2-00e6de5fb563" xmlns:ns4="6fb7c2c4-d9bc-4463-9dec-9cc4fed01956" targetNamespace="http://schemas.microsoft.com/office/2006/metadata/properties" ma:root="true" ma:fieldsID="fde489e0c34c768e1d5fec7c5fe2e3b4" ns3:_="" ns4:_="">
    <xsd:import namespace="a089236d-025c-451a-92c2-00e6de5fb563"/>
    <xsd:import namespace="6fb7c2c4-d9bc-4463-9dec-9cc4fed0195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89236d-025c-451a-92c2-00e6de5fb5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b7c2c4-d9bc-4463-9dec-9cc4fed01956"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701A382-AC8C-47C3-B3AE-16CF74D1ABEF}">
  <ds:schemaRefs>
    <ds:schemaRef ds:uri="http://schemas.microsoft.com/sharepoint/v3/contenttype/forms"/>
  </ds:schemaRefs>
</ds:datastoreItem>
</file>

<file path=customXml/itemProps2.xml><?xml version="1.0" encoding="utf-8"?>
<ds:datastoreItem xmlns:ds="http://schemas.openxmlformats.org/officeDocument/2006/customXml" ds:itemID="{02AB2703-C95C-425B-9324-15A6ED9698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89236d-025c-451a-92c2-00e6de5fb563"/>
    <ds:schemaRef ds:uri="6fb7c2c4-d9bc-4463-9dec-9cc4fed019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0517378-1823-4630-AD28-E740EDB59BD5}">
  <ds:schemaRefs>
    <ds:schemaRef ds:uri="http://schemas.microsoft.com/office/2006/documentManagement/types"/>
    <ds:schemaRef ds:uri="http://purl.org/dc/terms/"/>
    <ds:schemaRef ds:uri="http://schemas.microsoft.com/office/2006/metadata/properties"/>
    <ds:schemaRef ds:uri="http://purl.org/dc/elements/1.1/"/>
    <ds:schemaRef ds:uri="a089236d-025c-451a-92c2-00e6de5fb563"/>
    <ds:schemaRef ds:uri="6fb7c2c4-d9bc-4463-9dec-9cc4fed01956"/>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CONSTANCIA</vt:lpstr>
      <vt:lpstr>TABLA</vt:lpstr>
      <vt:lpstr>CONSTANCIA!Área_de_impresión</vt:lpstr>
    </vt:vector>
  </TitlesOfParts>
  <Manager/>
  <Company>Hewlett-Packard Company</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oagudelo</dc:creator>
  <cp:keywords/>
  <dc:description/>
  <cp:lastModifiedBy>DIANA CAROLINA HERNANDEZ AMADO</cp:lastModifiedBy>
  <cp:revision/>
  <cp:lastPrinted>2023-10-30T17:15:07Z</cp:lastPrinted>
  <dcterms:created xsi:type="dcterms:W3CDTF">2018-10-09T21:14:50Z</dcterms:created>
  <dcterms:modified xsi:type="dcterms:W3CDTF">2023-11-14T14:53:23Z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0x010100B3D951194CCF1949BC3CD7D49731228C</vt:lpwstr>
  </property>
</Properties>
</file>