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codeName="ThisWorkbook"/>
  <mc:AlternateContent xmlns:mc="http://schemas.openxmlformats.org/markup-compatibility/2006">
    <mc:Choice Requires="x15">
      <x15ac:absPath xmlns:x15ac="http://schemas.microsoft.com/office/spreadsheetml/2010/11/ac" url="E:\Mi unidad\a4 RECETAS\carnes_files\ \b74\a1 modelos\word\"/>
    </mc:Choice>
  </mc:AlternateContent>
  <xr:revisionPtr revIDLastSave="0" documentId="13_ncr:1_{1B6CDF7A-1059-48E9-9967-0CB180D2D220}" xr6:coauthVersionLast="47" xr6:coauthVersionMax="47" xr10:uidLastSave="{00000000-0000-0000-0000-000000000000}"/>
  <bookViews>
    <workbookView xWindow="28680" yWindow="255" windowWidth="25440" windowHeight="14775" tabRatio="906" xr2:uid="{00000000-000D-0000-FFFF-FFFF00000000}"/>
  </bookViews>
  <sheets>
    <sheet name="PRESUPUESTO OFICIAL (Entidad)" sheetId="265" r:id="rId1"/>
    <sheet name="310.1" sheetId="272" r:id="rId2"/>
    <sheet name="311.1" sheetId="273" r:id="rId3"/>
    <sheet name="900.3.1" sheetId="275"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Acaja" hidden="1">[17]EVA!$D$39:$AD$39</definedName>
    <definedName name="__123Graph_ACart_AnticAdic" hidden="1">[17]EVA!$F$95:$I$95</definedName>
    <definedName name="__123Graph_AFACTURAC" hidden="1">[17]Program!$B$120:$Y$120</definedName>
    <definedName name="__123Graph_AGraph2" hidden="1">[17]AIU!$D$338:$D$357</definedName>
    <definedName name="__123Graph_B" hidden="1">#REF!</definedName>
    <definedName name="__123Graph_Bcaja" hidden="1">[17]EVA!$D$56:$AD$56</definedName>
    <definedName name="__123Graph_BCart_AnticAdic" hidden="1">[17]EVA!$F$96:$I$96</definedName>
    <definedName name="__123Graph_Ccaja" hidden="1">[17]EVA!$D$58:$AD$58</definedName>
    <definedName name="__123Graph_CCart_AnticAdic" hidden="1">[17]EVA!$F$97:$I$97</definedName>
    <definedName name="__123Graph_Dcaja" hidden="1">[17]EVA!$D$61:$AD$61</definedName>
    <definedName name="__123Graph_DCart_AnticAdic" hidden="1">[17]EVA!$F$99:$I$99</definedName>
    <definedName name="__123Graph_ECart_AnticAdic" hidden="1">[17]EVA!$F$99:$I$99</definedName>
    <definedName name="__123Graph_LBL_ACart_AnticAdic" hidden="1">[17]EVA!$J$95:$K$95</definedName>
    <definedName name="__123Graph_LBL_Ccaja" hidden="1">[17]EVA!$D$58:$AD$58</definedName>
    <definedName name="__123Graph_LBL_DCart_AnticAdic" hidden="1">[17]EVA!$F$98:$I$98</definedName>
    <definedName name="__123Graph_X" hidden="1">[17]AIU!$C$338:$C$357</definedName>
    <definedName name="__123Graph_Xcaja" hidden="1">[17]EVA!$D$6:$AD$6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[13]!_xlbgnm.ane7</definedName>
    <definedName name="__ane8">[13]!_xlbgnm.ane8</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[17]EVA!$F$104:$I$104</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[17]EVA!$F$105:$I$105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[17]EVA!$F$106:$I$106</definedName>
    <definedName name="_3ane_o10">#REF!</definedName>
    <definedName name="_4__123Graph_LBL_ACart_Utilidad" hidden="1">[17]EVA!$F$109:$I$109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[17]EVA!$F$110:$I$110</definedName>
    <definedName name="_6__123Graph_LBL_CCart_Utilidad" hidden="1">[17]EVA!$F$111:$I$111</definedName>
    <definedName name="_7__123Graph_XCart_Utilidad" hidden="1">[17]EVA!$F$103:$I$103</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F2"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(Entidad)'!$I$9:$I$19</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[27]!absc</definedName>
    <definedName name="ADOC125">[30]!absc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scount" hidden="1">1</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(Entidad)'!$A$1:$M$29</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[51]!Customize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 hidden="1">#REF!</definedName>
    <definedName name="Facilidades">#REF!</definedName>
    <definedName name="factor">#REF!</definedName>
    <definedName name="FACTURADO">'[73]Itemes Renovación'!#REF!</definedName>
    <definedName name="FareWellStmnt">[51]!FareWellStmnt</definedName>
    <definedName name="FaseProyecto">#REF!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[27]!absc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hidden="1">{"via1",#N/A,TRUE,"general";"via2",#N/A,TRUE,"general";"via3",#N/A,TRUE,"general"}</definedName>
    <definedName name="mama" hidden="1">'[87]Datos-Gráfica-Apartada'!#REF!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'[88]Informe Semanal 1'!#REF!</definedName>
    <definedName name="masor" hidden="1">{"via1",#N/A,TRUE,"general";"via2",#N/A,TRUE,"general";"via3",#N/A,TRUE,"general"}</definedName>
    <definedName name="MAT">#REF!</definedName>
    <definedName name="MATERIAL">'[89]TABLA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'[90]CCP,LEYES,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'[41]LIQUIDA-NOMINA'!$H$3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hidden="1">{"via1",#N/A,TRUE,"general";"via2",#N/A,TRUE,"general";"via3",#N/A,TRUE,"general"}</definedName>
    <definedName name="Nada">[51]!Nada</definedName>
    <definedName name="Nafta_2">'[92] ASR+Nafta'!$K$19:$AS$19</definedName>
    <definedName name="Nafta2">'[92] ASR+Nafta'!$K$19:$AS$19</definedName>
    <definedName name="Nafta3">'[92]Todos+Nafta'!$K$19:$AS$19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DATE(YEAR([93]!Loan_Start),MONTH([93]!Loan_Start)+Payment_Number,DAY([93]!Loan_Start))</definedName>
    <definedName name="obras11" hidden="1">#REF!</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DATE(YEAR([94]!Loan_Start),MONTH([94]!Loan_Start)+Payment_Number,DAY([94]!Loan_Start))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A" hidden="1">#REF!</definedName>
    <definedName name="Pindis">#REF!</definedName>
    <definedName name="pint">'[75]7422CW00'!#REF!</definedName>
    <definedName name="pintura">'[75]7422CW00'!#REF!</definedName>
    <definedName name="pintyura">[95]STRSUMM0!#REF!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'[88]Informe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 hidden="1">#REF!</definedName>
    <definedName name="PROGDES">#REF!</definedName>
    <definedName name="Programa">#REF!</definedName>
    <definedName name="programainv">[0]!ERR</definedName>
    <definedName name="Proponente">#REF!</definedName>
    <definedName name="PRUEBA">[97]!absc</definedName>
    <definedName name="prueba1">[97]!absc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#REF!</definedName>
    <definedName name="Q_actual">'[98]ORITO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'[98]ORITO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'[101]Form5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(Entidad)'!#REF!</definedName>
    <definedName name="solver_pre" localSheetId="0" hidden="1">0.000001</definedName>
    <definedName name="solver_rel1" localSheetId="0" hidden="1">2</definedName>
    <definedName name="solver_rhs1" localSheetId="0" hidden="1">'PRESUPUESTO OFICIAL (Entidad)'!#REF!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[22]!absc</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[104]TARIFAS!$A$1:$F$52</definedName>
    <definedName name="TarifaSalud">[41]EMPRESA!$F$26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 hidden="1">[106]G.G!#REF!</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[23]INST!#REF!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[107]desmonte!$E$48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[108]Tablas!$B$2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[113]!absc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'[114]AISLAMIENTO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8" i="275" l="1"/>
  <c r="N82" i="275"/>
  <c r="N81" i="275"/>
  <c r="N80" i="275"/>
  <c r="N79" i="275"/>
  <c r="N78" i="275"/>
  <c r="N83" i="275" s="1"/>
  <c r="N72" i="275"/>
  <c r="N71" i="275"/>
  <c r="N70" i="275"/>
  <c r="N69" i="275"/>
  <c r="N68" i="275"/>
  <c r="N67" i="275"/>
  <c r="N66" i="275"/>
  <c r="N65" i="275"/>
  <c r="N64" i="275"/>
  <c r="N63" i="275"/>
  <c r="N62" i="275"/>
  <c r="N61" i="275"/>
  <c r="N60" i="275"/>
  <c r="N59" i="275"/>
  <c r="N58" i="275"/>
  <c r="N73" i="275" s="1"/>
  <c r="N51" i="275"/>
  <c r="N50" i="275"/>
  <c r="N49" i="275"/>
  <c r="N48" i="275"/>
  <c r="N47" i="275"/>
  <c r="N46" i="275"/>
  <c r="N45" i="275"/>
  <c r="N44" i="275"/>
  <c r="N43" i="275"/>
  <c r="N42" i="275"/>
  <c r="N41" i="275"/>
  <c r="N40" i="275"/>
  <c r="N39" i="275"/>
  <c r="N38" i="275"/>
  <c r="N53" i="275" s="1"/>
  <c r="L38" i="275"/>
  <c r="N89" i="273"/>
  <c r="I89" i="273"/>
  <c r="N88" i="273"/>
  <c r="N98" i="273" s="1"/>
  <c r="N52" i="273" s="1"/>
  <c r="I88" i="273"/>
  <c r="N82" i="273"/>
  <c r="N81" i="273"/>
  <c r="N80" i="273"/>
  <c r="N79" i="273"/>
  <c r="N78" i="273"/>
  <c r="N83" i="273" s="1"/>
  <c r="L78" i="273"/>
  <c r="N72" i="273"/>
  <c r="N71" i="273"/>
  <c r="N70" i="273"/>
  <c r="N69" i="273"/>
  <c r="N68" i="273"/>
  <c r="N67" i="273"/>
  <c r="N66" i="273"/>
  <c r="N65" i="273"/>
  <c r="N64" i="273"/>
  <c r="N63" i="273"/>
  <c r="N62" i="273"/>
  <c r="N61" i="273"/>
  <c r="N60" i="273"/>
  <c r="N59" i="273"/>
  <c r="N58" i="273"/>
  <c r="N73" i="273" s="1"/>
  <c r="N51" i="273"/>
  <c r="N50" i="273"/>
  <c r="N49" i="273"/>
  <c r="N48" i="273"/>
  <c r="N47" i="273"/>
  <c r="N46" i="273"/>
  <c r="N45" i="273"/>
  <c r="N44" i="273"/>
  <c r="N43" i="273"/>
  <c r="N42" i="273"/>
  <c r="N41" i="273"/>
  <c r="N40" i="273"/>
  <c r="L40" i="273"/>
  <c r="L39" i="273"/>
  <c r="N39" i="273" s="1"/>
  <c r="N38" i="273"/>
  <c r="N53" i="273" s="1"/>
  <c r="L38" i="273"/>
  <c r="N89" i="272"/>
  <c r="N98" i="272" s="1"/>
  <c r="N52" i="272" s="1"/>
  <c r="I89" i="272"/>
  <c r="N88" i="272"/>
  <c r="I88" i="272"/>
  <c r="N82" i="272"/>
  <c r="N81" i="272"/>
  <c r="N80" i="272"/>
  <c r="N79" i="272"/>
  <c r="N83" i="272" s="1"/>
  <c r="N78" i="272"/>
  <c r="N72" i="272"/>
  <c r="N71" i="272"/>
  <c r="N70" i="272"/>
  <c r="N69" i="272"/>
  <c r="N68" i="272"/>
  <c r="N67" i="272"/>
  <c r="N66" i="272"/>
  <c r="N65" i="272"/>
  <c r="N64" i="272"/>
  <c r="N63" i="272"/>
  <c r="N62" i="272"/>
  <c r="N61" i="272"/>
  <c r="N60" i="272"/>
  <c r="N59" i="272"/>
  <c r="N58" i="272"/>
  <c r="N73" i="272" s="1"/>
  <c r="N51" i="272"/>
  <c r="N50" i="272"/>
  <c r="N49" i="272"/>
  <c r="N48" i="272"/>
  <c r="N47" i="272"/>
  <c r="N46" i="272"/>
  <c r="N45" i="272"/>
  <c r="N44" i="272"/>
  <c r="N43" i="272"/>
  <c r="N42" i="272"/>
  <c r="L41" i="272"/>
  <c r="N41" i="272" s="1"/>
  <c r="N40" i="272"/>
  <c r="L40" i="272"/>
  <c r="L39" i="272"/>
  <c r="N39" i="272" s="1"/>
  <c r="N38" i="272"/>
  <c r="L38" i="272"/>
  <c r="I17" i="265"/>
  <c r="I18" i="265" s="1"/>
  <c r="I12" i="265"/>
  <c r="I13" i="265" s="1"/>
  <c r="N100" i="273" l="1"/>
  <c r="N100" i="275"/>
  <c r="N53" i="272"/>
  <c r="N100" i="272" s="1"/>
  <c r="I14" i="265"/>
  <c r="I16" i="265"/>
  <c r="I15" i="265"/>
  <c r="L105" i="272" l="1"/>
  <c r="L107" i="272"/>
  <c r="L106" i="272"/>
  <c r="L105" i="275"/>
  <c r="L107" i="275"/>
  <c r="L106" i="275"/>
  <c r="L107" i="273"/>
  <c r="L106" i="273"/>
  <c r="L105" i="273"/>
  <c r="N108" i="273" s="1"/>
  <c r="N110" i="273" s="1"/>
  <c r="K15" i="265"/>
  <c r="K14" i="265"/>
  <c r="K13" i="265"/>
  <c r="K18" i="265"/>
  <c r="K17" i="265"/>
  <c r="K16" i="265"/>
  <c r="K12" i="265"/>
  <c r="K19" i="265" l="1"/>
  <c r="K21" i="265" s="1"/>
  <c r="N108" i="272"/>
  <c r="N110" i="272" s="1"/>
  <c r="N108" i="275"/>
  <c r="N110" i="275" s="1"/>
  <c r="K23" i="265" l="1"/>
  <c r="K22" i="265"/>
  <c r="K25" i="265"/>
  <c r="K26" i="265" s="1"/>
  <c r="N26" i="265" s="1"/>
  <c r="K24" i="265"/>
</calcChain>
</file>

<file path=xl/sharedStrings.xml><?xml version="1.0" encoding="utf-8"?>
<sst xmlns="http://schemas.openxmlformats.org/spreadsheetml/2006/main" count="407" uniqueCount="136">
  <si>
    <t>FORMULARIO 1</t>
  </si>
  <si>
    <t>PRESUPUESTO OFICIAL</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</si>
  <si>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</si>
  <si>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</si>
  <si>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</si>
  <si>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</si>
  <si>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</si>
  <si>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</si>
  <si>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</si>
  <si>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</si>
  <si>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</si>
  <si>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</si>
  <si>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</si>
  <si>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</si>
  <si>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</si>
  <si>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t>ADMINISTRACION</t>
  </si>
  <si>
    <t>A.I.U.=</t>
  </si>
  <si>
    <t>VERSIÓN</t>
  </si>
  <si>
    <t>PÁGINA</t>
  </si>
  <si>
    <t>FECHA</t>
  </si>
  <si>
    <t>DATOS ESPECÍFICOS</t>
  </si>
  <si>
    <t>DESCRIPCIÓN</t>
  </si>
  <si>
    <t>UNIDAD</t>
  </si>
  <si>
    <t>I. EQUIPO</t>
  </si>
  <si>
    <t>TIPO</t>
  </si>
  <si>
    <t>TARIFA/HORA</t>
  </si>
  <si>
    <t>RENDIMIENTO</t>
  </si>
  <si>
    <t>Vr. UNITARIO</t>
  </si>
  <si>
    <t>SUBTOTAL $</t>
  </si>
  <si>
    <t>II. MATERIALES</t>
  </si>
  <si>
    <t>PRECIO UNIT.</t>
  </si>
  <si>
    <t>III. TRANSPORTES</t>
  </si>
  <si>
    <t>TARIFA</t>
  </si>
  <si>
    <t>IV. MANO DE OBRA</t>
  </si>
  <si>
    <t>JORNAL</t>
  </si>
  <si>
    <t>TOTAL COSTO DIRECTO $</t>
  </si>
  <si>
    <t>V. COSTOS INDIRECTOS</t>
  </si>
  <si>
    <t>Porcentaje</t>
  </si>
  <si>
    <t>Valor Total</t>
  </si>
  <si>
    <t xml:space="preserve">IMPREVISTOS </t>
  </si>
  <si>
    <t>UTILIDAD</t>
  </si>
  <si>
    <t>Firma</t>
  </si>
  <si>
    <t>Nombre:</t>
  </si>
  <si>
    <t>Representante Legal del Contratista o su Apoderado</t>
  </si>
  <si>
    <t>Matricula No. :</t>
  </si>
  <si>
    <t xml:space="preserve">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</si>
  <si>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</si>
  <si>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</si>
  <si>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</si>
  <si>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</si>
  <si>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1P</t>
  </si>
  <si>
    <t>LOCALIZACIÓN Y REPLANTEO</t>
  </si>
  <si>
    <t>310.1</t>
  </si>
  <si>
    <t>M2</t>
  </si>
  <si>
    <t>311.1</t>
  </si>
  <si>
    <t>900.3.1</t>
  </si>
  <si>
    <t>TRANSPORTE DE MATERIALES DE AFIRMADO Y/O GRANULAR DESPUES DE 5 KM</t>
  </si>
  <si>
    <t>CORTE Y NIVELACIÓN DE TERRENO, E = 0,20 M</t>
  </si>
  <si>
    <t>RETIRO DE MATERIAL INCLUYE: CARGUE, TRANSPORTE</t>
  </si>
  <si>
    <t>DISPOSICION FINAL DE MATERIAL SOBRANTE</t>
  </si>
  <si>
    <t>CONFORMACIÓN Y COMPACTACIÓN DE CALZADA EXISTENTE</t>
  </si>
  <si>
    <t>M3</t>
  </si>
  <si>
    <t>M3KM</t>
  </si>
  <si>
    <t>l =</t>
  </si>
  <si>
    <t>ml</t>
  </si>
  <si>
    <t>Ancho</t>
  </si>
  <si>
    <t>RELLENO CON MATERIAL SELECCIONADO COMPACTADO E = 0,20</t>
  </si>
  <si>
    <t>CÓDIGO</t>
  </si>
  <si>
    <t>FR-APU-1</t>
  </si>
  <si>
    <t>INSTITUTO NACIONAL DE VIAS</t>
  </si>
  <si>
    <t>ANÁLISIS DE PRECIOS UNITARIOS REGIONALIZADOS DE REFERENCIA</t>
  </si>
  <si>
    <t>ACTUALIZACIÓN PERIÓDICA</t>
  </si>
  <si>
    <t>(Día)</t>
  </si>
  <si>
    <t>(Mes)</t>
  </si>
  <si>
    <t>(Año)</t>
  </si>
  <si>
    <t xml:space="preserve">ÍTEM BASE DE APU DE REFERENCIA: </t>
  </si>
  <si>
    <t>⊠</t>
  </si>
  <si>
    <t>PUBLICACIÓN:</t>
  </si>
  <si>
    <t>2022-2 DICIEMBRE 2022</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</si>
  <si>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</si>
  <si>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</si>
  <si>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</si>
  <si>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</si>
  <si>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</si>
  <si>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</si>
  <si>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</si>
  <si>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</si>
  <si>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</si>
  <si>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</si>
  <si>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</si>
  <si>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</si>
  <si>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</si>
  <si>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</si>
  <si>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</si>
  <si>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</si>
  <si>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</si>
  <si>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</si>
  <si>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ÍTEM</t>
  </si>
  <si>
    <t>GRUPO DE AJUSTE</t>
  </si>
  <si>
    <t>CONFORMACIÓN DE LA CALZADA EXISTENTE</t>
  </si>
  <si>
    <t>m2</t>
  </si>
  <si>
    <t>C0010150</t>
  </si>
  <si>
    <t>Carrotanque de agua(1000 Galones)</t>
  </si>
  <si>
    <t>C0010610</t>
  </si>
  <si>
    <t>Motoniveladora potencia 215 HP, ancho de cuchilla 4,27 m, peso 18 ton</t>
  </si>
  <si>
    <t>C0010923</t>
  </si>
  <si>
    <t>Vibrocompactador, potencia 153 HP, peso 10 ton</t>
  </si>
  <si>
    <t>C0010130</t>
  </si>
  <si>
    <t>Cargador: potencia en el volante 110 hp, clasificación de rpm del motor 2300</t>
  </si>
  <si>
    <t>HERRAMIENTA MENOR (%)</t>
  </si>
  <si>
    <t>B0063200</t>
  </si>
  <si>
    <t>Agua</t>
  </si>
  <si>
    <t>L</t>
  </si>
  <si>
    <t>CANTIDAD (1)</t>
  </si>
  <si>
    <t>DISTANCIA (2)</t>
  </si>
  <si>
    <t>(1) * (2)</t>
  </si>
  <si>
    <t>PRESTACIONES (%)</t>
  </si>
  <si>
    <t>JR. TOTAL</t>
  </si>
  <si>
    <t>A0040010</t>
  </si>
  <si>
    <t>Oficial</t>
  </si>
  <si>
    <t>A0030020</t>
  </si>
  <si>
    <t>Obrero (2)</t>
  </si>
  <si>
    <t>Precio Unitario Total Aproximado al Peso $</t>
  </si>
  <si>
    <t>OBSERVACIONES INTERVENTORÍA:</t>
  </si>
  <si>
    <t>NOTA: Los documentos publicados periódicamente son propiedad del Instituto Nacional de Vías. Su uso con fines comerciales o de lucro a cualquier título sin previa autorización, está totalmente prohibido y constituye una infracción a la normatividad vigente.</t>
  </si>
  <si>
    <t>AFIRMADO</t>
  </si>
  <si>
    <t>m3</t>
  </si>
  <si>
    <t>B0014270</t>
  </si>
  <si>
    <t>Material de afirmado CBR ≥ 15%</t>
  </si>
  <si>
    <t>T0010010</t>
  </si>
  <si>
    <t>Transporte de material de afirmado</t>
  </si>
  <si>
    <t>m3-km</t>
  </si>
  <si>
    <t>m3/km</t>
  </si>
  <si>
    <t>C0010960</t>
  </si>
  <si>
    <t>Volqueta 6 m3</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</si>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</sst>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_([$$-240A]\ * #,##0.00_);_([$$-240A]\ * \(#,##0.00\);_([$$-240A]\ * &quot;-&quot;??_);_(@_)"/>
    <numFmt numFmtId="177" formatCode="_-* #,##0.00\ [$€]_-;\-* #,##0.00\ [$€]_-;_-* &quot;-&quot;??\ [$€]_-;_-@_-"/>
    <numFmt numFmtId="178" formatCode="_ * #,##0_ ;_ * \-#,##0_ ;_ * &quot;-&quot;??_ ;_ @_ "/>
    <numFmt numFmtId="179" formatCode="##0"/>
    <numFmt numFmtId="180" formatCode="0.000"/>
    <numFmt numFmtId="181" formatCode="0.0000"/>
    <numFmt numFmtId="182" formatCode="_-* #,##0\ _P_t_s_-;\-* #,##0\ _P_t_s_-;_-* &quot;-&quot;??\ _P_t_s_-;_-@_-"/>
    <numFmt numFmtId="183" formatCode="0.00%;\-0.00%;&quot;&quot;"/>
    <numFmt numFmtId="184" formatCode="&quot;$&quot;#,##0\ ;\(&quot;$&quot;#,##0\)"/>
    <numFmt numFmtId="185" formatCode="\(0%\)"/>
    <numFmt numFmtId="186" formatCode=";;"/>
    <numFmt numFmtId="187" formatCode="d\ \d\e\ mmmm\ \d\e\ yyyy"/>
    <numFmt numFmtId="188" formatCode="0%;\-0%;&quot;&quot;"/>
    <numFmt numFmtId="189" formatCode="#0&quot;.&quot;000&quot;´&quot;000&quot;.&quot;000"/>
    <numFmt numFmtId="190" formatCode="##0&quot;.&quot;000"/>
    <numFmt numFmtId="191" formatCode="##0&quot;´&quot;000&quot;.&quot;000"/>
    <numFmt numFmtId="192" formatCode="_(&quot;$&quot;\ * #,##0_);_(&quot;$&quot;\ * \(#,##0\);_(&quot;$&quot;\ * &quot;-&quot;??_);_(@_)"/>
    <numFmt numFmtId="193" formatCode="#0&quot;.&quot;"/>
    <numFmt numFmtId="194" formatCode="0.0%;\-0.0%;&quot;&quot;"/>
    <numFmt numFmtId="195" formatCode="_-[$$-240A]\ * #,##0.00_-;\-[$$-240A]\ * #,##0.00_-;_-[$$-240A]\ * &quot;-&quot;??_-;_-@_-"/>
    <numFmt numFmtId="196" formatCode="_-[$$-240A]* #,##0_-;\-[$$-240A]* #,##0_-;_-[$$-240A]* &quot;-&quot;??_-;_-@_-"/>
    <numFmt numFmtId="197" formatCode="\$\ #,##0.00"/>
    <numFmt numFmtId="198" formatCode="_-[$$-240A]\ * #,##0_-;\-[$$-240A]\ * #,##0_-;_-[$$-240A]\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color rgb="FF595959"/>
      <name val="Arial"/>
      <family val="2"/>
      <charset val="1"/>
    </font>
    <font>
      <sz val="8"/>
      <color rgb="FF595959"/>
      <name val="Arial"/>
      <family val="2"/>
      <charset val="1"/>
    </font>
    <font>
      <b/>
      <sz val="20"/>
      <name val="Arial Narrow"/>
      <family val="2"/>
    </font>
    <font>
      <b/>
      <sz val="11"/>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2"/>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11"/>
      <name val="Arial"/>
      <family val="2"/>
    </font>
    <font>
      <sz val="9"/>
      <name val="Arial"/>
      <family val="2"/>
    </font>
    <font>
      <sz val="11"/>
      <color theme="1"/>
      <name val="Arial"/>
      <family val="2"/>
    </font>
    <font>
      <sz val="8"/>
      <color theme="1"/>
      <name val="Arial"/>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auto="1"/>
      </left>
      <right style="medium">
        <color auto="1"/>
      </right>
      <top style="medium">
        <color auto="1"/>
      </top>
      <bottom/>
      <diagonal/>
    </border>
    <border>
      <left style="medium">
        <color auto="1"/>
      </left>
      <right style="thin">
        <color auto="1"/>
      </right>
      <top style="thin">
        <color auto="1"/>
      </top>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style="medium">
        <color auto="1"/>
      </left>
      <right/>
      <top style="thin">
        <color auto="1"/>
      </top>
      <bottom/>
      <diagonal/>
    </border>
    <border>
      <left style="thin">
        <color auto="1"/>
      </left>
      <right/>
      <top style="thin">
        <color auto="1"/>
      </top>
      <bottom/>
      <diagonal/>
    </border>
    <border>
      <left/>
      <right style="medium">
        <color auto="1"/>
      </right>
      <top style="thin">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auto="1"/>
      </top>
      <bottom/>
      <diagonal/>
    </border>
  </borders>
  <cellStyleXfs count="26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7" fontId="6" fillId="0" borderId="0" applyFont="0" applyFill="0" applyBorder="0" applyAlignment="0" applyProtection="0"/>
    <xf numFmtId="0" fontId="17" fillId="3" borderId="0" applyNumberFormat="0" applyBorder="0" applyAlignment="0" applyProtection="0"/>
    <xf numFmtId="171" fontId="5" fillId="0" borderId="0" applyFont="0" applyFill="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4"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79" fontId="7" fillId="0" borderId="44">
      <alignment horizontal="right"/>
    </xf>
    <xf numFmtId="179" fontId="7" fillId="0" borderId="44">
      <alignment horizontal="right"/>
    </xf>
    <xf numFmtId="2" fontId="7" fillId="0" borderId="0"/>
    <xf numFmtId="2" fontId="7" fillId="0" borderId="0"/>
    <xf numFmtId="2" fontId="7" fillId="0" borderId="0"/>
    <xf numFmtId="180" fontId="7" fillId="0" borderId="0"/>
    <xf numFmtId="180" fontId="7" fillId="0" borderId="0"/>
    <xf numFmtId="180" fontId="7" fillId="0" borderId="0"/>
    <xf numFmtId="181" fontId="8" fillId="0" borderId="0"/>
    <xf numFmtId="181" fontId="8" fillId="0" borderId="0"/>
    <xf numFmtId="181" fontId="8" fillId="0" borderId="0"/>
    <xf numFmtId="179" fontId="7" fillId="0" borderId="44">
      <alignment horizontal="right"/>
    </xf>
    <xf numFmtId="182" fontId="5" fillId="0" borderId="0">
      <protection locked="0"/>
    </xf>
    <xf numFmtId="3" fontId="34" fillId="0" borderId="0" applyFont="0" applyFill="0" applyBorder="0" applyAlignment="0" applyProtection="0"/>
    <xf numFmtId="183" fontId="5" fillId="0" borderId="0">
      <protection locked="0"/>
    </xf>
    <xf numFmtId="184" fontId="34" fillId="0" borderId="0" applyFont="0" applyFill="0" applyBorder="0" applyAlignment="0" applyProtection="0"/>
    <xf numFmtId="18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6" fontId="35" fillId="0" borderId="0">
      <protection locked="0"/>
    </xf>
    <xf numFmtId="186" fontId="35" fillId="0" borderId="0">
      <protection locked="0"/>
    </xf>
    <xf numFmtId="186" fontId="35" fillId="0" borderId="0">
      <protection locked="0"/>
    </xf>
    <xf numFmtId="186" fontId="35" fillId="0" borderId="0">
      <protection locked="0"/>
    </xf>
    <xf numFmtId="186" fontId="35" fillId="0" borderId="0">
      <protection locked="0"/>
    </xf>
    <xf numFmtId="186" fontId="35" fillId="0" borderId="0">
      <protection locked="0"/>
    </xf>
    <xf numFmtId="186" fontId="35" fillId="0" borderId="0">
      <protection locked="0"/>
    </xf>
    <xf numFmtId="187"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88" fontId="5" fillId="0" borderId="0">
      <protection locked="0"/>
    </xf>
    <xf numFmtId="188" fontId="5" fillId="0" borderId="0">
      <protection locked="0"/>
    </xf>
    <xf numFmtId="0" fontId="17" fillId="3" borderId="0" applyNumberFormat="0" applyBorder="0" applyAlignment="0" applyProtection="0"/>
    <xf numFmtId="189" fontId="7" fillId="0" borderId="0">
      <alignment horizontal="right"/>
    </xf>
    <xf numFmtId="189" fontId="7" fillId="0" borderId="0">
      <alignment horizontal="right"/>
    </xf>
    <xf numFmtId="189" fontId="7" fillId="0" borderId="0">
      <alignment horizontal="right"/>
    </xf>
    <xf numFmtId="190" fontId="7" fillId="0" borderId="0" applyFont="0" applyFill="0" applyBorder="0" applyAlignment="0">
      <alignment horizontal="center"/>
    </xf>
    <xf numFmtId="190"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91" fontId="7" fillId="0" borderId="0">
      <alignment horizontal="right"/>
    </xf>
    <xf numFmtId="191" fontId="7" fillId="0" borderId="0">
      <alignment horizontal="right"/>
    </xf>
    <xf numFmtId="191" fontId="7" fillId="0" borderId="0">
      <alignment horizontal="right"/>
    </xf>
    <xf numFmtId="192" fontId="5" fillId="0" borderId="0" applyFont="0" applyFill="0" applyBorder="0" applyAlignment="0" applyProtection="0"/>
    <xf numFmtId="192"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92" fontId="5" fillId="0" borderId="0" applyFont="0" applyFill="0" applyBorder="0" applyAlignment="0" applyProtection="0"/>
    <xf numFmtId="192" fontId="5" fillId="0" borderId="0" applyFont="0" applyFill="0" applyBorder="0" applyAlignment="0" applyProtection="0"/>
    <xf numFmtId="192" fontId="5" fillId="0" borderId="0" applyFont="0" applyFill="0" applyBorder="0" applyAlignment="0" applyProtection="0"/>
    <xf numFmtId="192" fontId="5" fillId="0" borderId="0" applyFont="0" applyFill="0" applyBorder="0" applyAlignment="0" applyProtection="0"/>
    <xf numFmtId="192" fontId="5" fillId="0" borderId="0" applyFont="0" applyFill="0" applyBorder="0" applyAlignment="0" applyProtection="0"/>
    <xf numFmtId="192" fontId="5" fillId="0" borderId="0" applyFont="0" applyFill="0" applyBorder="0" applyAlignment="0" applyProtection="0"/>
    <xf numFmtId="164" fontId="5" fillId="0" borderId="0" applyFont="0" applyFill="0" applyBorder="0" applyAlignment="0" applyProtection="0"/>
    <xf numFmtId="166" fontId="9" fillId="0" borderId="0" applyFont="0" applyFill="0" applyBorder="0" applyAlignment="0" applyProtection="0"/>
    <xf numFmtId="184" fontId="39" fillId="0" borderId="0" applyFont="0" applyFill="0" applyBorder="0" applyAlignment="0" applyProtection="0"/>
    <xf numFmtId="0" fontId="18" fillId="22" borderId="0" applyNumberFormat="0" applyBorder="0" applyAlignment="0" applyProtection="0"/>
    <xf numFmtId="193" fontId="7" fillId="0" borderId="0" applyFont="0" applyFill="0" applyBorder="0" applyAlignment="0">
      <alignment horizontal="center"/>
    </xf>
    <xf numFmtId="193"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88" fontId="5" fillId="0" borderId="48">
      <protection locked="0"/>
    </xf>
    <xf numFmtId="0" fontId="47" fillId="0" borderId="0" applyNumberFormat="0" applyBorder="0" applyAlignment="0"/>
    <xf numFmtId="0" fontId="1" fillId="0" borderId="0"/>
    <xf numFmtId="0" fontId="49" fillId="0" borderId="0"/>
    <xf numFmtId="0" fontId="5" fillId="0" borderId="0"/>
    <xf numFmtId="9" fontId="47" fillId="0" borderId="0" applyFont="0" applyFill="0" applyBorder="0" applyAlignment="0" applyProtection="0"/>
    <xf numFmtId="166" fontId="47" fillId="0" borderId="0" applyFont="0" applyFill="0" applyBorder="0" applyAlignment="0" applyProtection="0"/>
    <xf numFmtId="9" fontId="5" fillId="0" borderId="0" applyFont="0" applyFill="0" applyBorder="0" applyAlignment="0" applyProtection="0"/>
    <xf numFmtId="167" fontId="47" fillId="0" borderId="0" applyFont="0" applyFill="0" applyBorder="0" applyAlignment="0" applyProtection="0"/>
  </cellStyleXfs>
  <cellXfs count="455">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3" fillId="0" borderId="0" xfId="88" applyFont="1"/>
    <xf numFmtId="0" fontId="33" fillId="0" borderId="0" xfId="88" applyFont="1" applyAlignment="1">
      <alignment horizontal="center"/>
    </xf>
    <xf numFmtId="0" fontId="33" fillId="0" borderId="35" xfId="88" applyFont="1" applyBorder="1"/>
    <xf numFmtId="0" fontId="33" fillId="0" borderId="36" xfId="88" applyFont="1" applyBorder="1"/>
    <xf numFmtId="0" fontId="31" fillId="0" borderId="20" xfId="125" applyFont="1" applyBorder="1" applyAlignment="1">
      <alignment horizontal="center" vertical="center" wrapText="1"/>
    </xf>
    <xf numFmtId="0" fontId="31" fillId="24" borderId="37" xfId="72" applyFont="1" applyFill="1" applyBorder="1" applyAlignment="1">
      <alignment vertical="center"/>
    </xf>
    <xf numFmtId="0" fontId="31" fillId="24" borderId="39" xfId="72" applyFont="1" applyFill="1" applyBorder="1" applyAlignment="1">
      <alignment vertical="center"/>
    </xf>
    <xf numFmtId="0" fontId="31" fillId="24" borderId="40" xfId="72" applyFont="1" applyFill="1" applyBorder="1" applyAlignment="1">
      <alignment vertical="center"/>
    </xf>
    <xf numFmtId="0" fontId="33" fillId="0" borderId="46" xfId="72" applyFont="1" applyBorder="1" applyAlignment="1">
      <alignment horizontal="center" vertical="center"/>
    </xf>
    <xf numFmtId="0" fontId="33" fillId="0" borderId="18" xfId="73" applyFont="1" applyBorder="1" applyAlignment="1">
      <alignment horizontal="center" vertical="center"/>
    </xf>
    <xf numFmtId="0" fontId="33" fillId="0" borderId="18" xfId="134" applyFont="1" applyBorder="1" applyAlignment="1">
      <alignment horizontal="center" vertical="center"/>
    </xf>
    <xf numFmtId="0" fontId="33" fillId="0" borderId="0" xfId="89" applyFont="1"/>
    <xf numFmtId="0" fontId="33" fillId="0" borderId="35" xfId="89" applyFont="1" applyBorder="1"/>
    <xf numFmtId="0" fontId="33" fillId="0" borderId="36" xfId="89" applyFont="1" applyBorder="1"/>
    <xf numFmtId="9" fontId="33" fillId="0" borderId="22" xfId="128" applyNumberFormat="1" applyFont="1" applyBorder="1" applyAlignment="1">
      <alignment horizontal="center" vertical="center"/>
    </xf>
    <xf numFmtId="176" fontId="33" fillId="0" borderId="22" xfId="128" applyNumberFormat="1" applyFont="1" applyBorder="1" applyAlignment="1">
      <alignment vertical="center"/>
    </xf>
    <xf numFmtId="0" fontId="31" fillId="0" borderId="26" xfId="127" applyFont="1" applyBorder="1" applyAlignment="1">
      <alignment horizontal="left" vertical="center"/>
    </xf>
    <xf numFmtId="9" fontId="33" fillId="0" borderId="30" xfId="128" applyNumberFormat="1" applyFont="1" applyBorder="1" applyAlignment="1">
      <alignment horizontal="center" vertical="center"/>
    </xf>
    <xf numFmtId="176" fontId="31" fillId="0" borderId="30" xfId="128" applyNumberFormat="1" applyFont="1" applyBorder="1" applyAlignment="1">
      <alignment vertical="center"/>
    </xf>
    <xf numFmtId="0" fontId="33" fillId="0" borderId="21" xfId="127" applyFont="1" applyBorder="1" applyAlignment="1">
      <alignment horizontal="left" vertical="center" wrapText="1"/>
    </xf>
    <xf numFmtId="0" fontId="33" fillId="0" borderId="0" xfId="127" applyFont="1" applyAlignment="1">
      <alignment horizontal="center" vertical="center" wrapText="1"/>
    </xf>
    <xf numFmtId="0" fontId="43" fillId="0" borderId="0" xfId="0" applyFont="1" applyAlignment="1">
      <alignment horizontal="left"/>
    </xf>
    <xf numFmtId="0" fontId="44" fillId="0" borderId="0" xfId="0" applyFont="1" applyAlignment="1">
      <alignment horizontal="left"/>
    </xf>
    <xf numFmtId="49" fontId="31" fillId="0" borderId="0" xfId="130" applyNumberFormat="1" applyFont="1" applyAlignment="1">
      <alignment horizontal="right" vertical="center"/>
    </xf>
    <xf numFmtId="0" fontId="33" fillId="0" borderId="0" xfId="127" applyFont="1"/>
    <xf numFmtId="0" fontId="33" fillId="0" borderId="0" xfId="127" applyFont="1" applyAlignment="1">
      <alignment horizontal="center"/>
    </xf>
    <xf numFmtId="0" fontId="33" fillId="0" borderId="0" xfId="125" applyFont="1" applyAlignment="1">
      <alignment horizontal="center" vertical="center"/>
    </xf>
    <xf numFmtId="2" fontId="33" fillId="0" borderId="0" xfId="127" applyNumberFormat="1" applyFont="1"/>
    <xf numFmtId="176" fontId="33" fillId="0" borderId="0" xfId="128" applyNumberFormat="1" applyFont="1" applyBorder="1"/>
    <xf numFmtId="39" fontId="31" fillId="0" borderId="0" xfId="128" applyNumberFormat="1" applyFont="1" applyBorder="1" applyAlignment="1">
      <alignment vertical="center"/>
    </xf>
    <xf numFmtId="0" fontId="33" fillId="0" borderId="64" xfId="89" applyFont="1" applyBorder="1"/>
    <xf numFmtId="0" fontId="33" fillId="0" borderId="65" xfId="88" applyFont="1" applyBorder="1"/>
    <xf numFmtId="0" fontId="33" fillId="0" borderId="65" xfId="88" applyFont="1" applyBorder="1" applyAlignment="1">
      <alignment horizontal="center"/>
    </xf>
    <xf numFmtId="178" fontId="33" fillId="0" borderId="65" xfId="34" applyNumberFormat="1" applyFont="1" applyBorder="1"/>
    <xf numFmtId="0" fontId="33" fillId="0" borderId="66" xfId="88" applyFont="1" applyBorder="1"/>
    <xf numFmtId="0" fontId="33" fillId="0" borderId="71" xfId="88" applyFont="1" applyBorder="1"/>
    <xf numFmtId="0" fontId="33" fillId="0" borderId="18" xfId="73" applyFont="1" applyBorder="1" applyAlignment="1">
      <alignment horizontal="justify" vertical="center" wrapText="1"/>
    </xf>
    <xf numFmtId="0" fontId="33" fillId="0" borderId="18" xfId="134" applyFont="1" applyBorder="1" applyAlignment="1">
      <alignment horizontal="justify" vertical="center" wrapText="1"/>
    </xf>
    <xf numFmtId="3" fontId="33" fillId="0" borderId="18" xfId="61" applyNumberFormat="1" applyFont="1" applyBorder="1" applyAlignment="1">
      <alignment horizontal="right" vertical="center" wrapText="1"/>
    </xf>
    <xf numFmtId="3" fontId="33" fillId="0" borderId="29" xfId="61" applyNumberFormat="1" applyFont="1" applyBorder="1" applyAlignment="1">
      <alignment horizontal="right" vertical="center" wrapText="1"/>
    </xf>
    <xf numFmtId="195" fontId="32" fillId="0" borderId="0" xfId="89" applyNumberFormat="1" applyFont="1"/>
    <xf numFmtId="171" fontId="33" fillId="0" borderId="18" xfId="34" applyFont="1" applyBorder="1" applyAlignment="1">
      <alignment vertical="center" wrapText="1"/>
    </xf>
    <xf numFmtId="196" fontId="31" fillId="24" borderId="40" xfId="72" applyNumberFormat="1" applyFont="1" applyFill="1" applyBorder="1" applyAlignment="1">
      <alignment vertical="center"/>
    </xf>
    <xf numFmtId="196" fontId="31" fillId="0" borderId="0" xfId="130" applyNumberFormat="1" applyFont="1" applyAlignment="1">
      <alignment vertical="center"/>
    </xf>
    <xf numFmtId="0" fontId="45" fillId="0" borderId="0" xfId="129" applyFont="1" applyBorder="1" applyAlignment="1">
      <alignment horizontal="center"/>
    </xf>
    <xf numFmtId="0" fontId="45" fillId="0" borderId="12" xfId="129" applyFont="1" applyBorder="1" applyAlignment="1">
      <alignment horizontal="center"/>
    </xf>
    <xf numFmtId="0" fontId="46" fillId="24" borderId="13" xfId="134" applyFont="1" applyFill="1" applyBorder="1" applyAlignment="1">
      <alignment horizontal="left" vertical="center"/>
    </xf>
    <xf numFmtId="178" fontId="46" fillId="24" borderId="72" xfId="34" applyNumberFormat="1" applyFont="1" applyFill="1" applyBorder="1" applyAlignment="1">
      <alignment horizontal="left" vertical="center"/>
    </xf>
    <xf numFmtId="0" fontId="46" fillId="24" borderId="73" xfId="134" applyFont="1" applyFill="1" applyBorder="1" applyAlignment="1">
      <alignment horizontal="left" vertical="center"/>
    </xf>
    <xf numFmtId="0" fontId="46" fillId="24" borderId="74" xfId="134" applyFont="1" applyFill="1" applyBorder="1" applyAlignment="1">
      <alignment horizontal="left" vertical="center"/>
    </xf>
    <xf numFmtId="0" fontId="48" fillId="0" borderId="0" xfId="254" applyFont="1"/>
    <xf numFmtId="0" fontId="5" fillId="26" borderId="37" xfId="255" applyFont="1" applyFill="1" applyBorder="1" applyAlignment="1">
      <alignment horizontal="center"/>
    </xf>
    <xf numFmtId="0" fontId="42" fillId="26" borderId="39" xfId="255" applyFont="1" applyFill="1" applyBorder="1" applyAlignment="1">
      <alignment horizontal="center"/>
    </xf>
    <xf numFmtId="0" fontId="5" fillId="26" borderId="39" xfId="255" applyFont="1" applyFill="1" applyBorder="1" applyAlignment="1">
      <alignment vertical="center"/>
    </xf>
    <xf numFmtId="0" fontId="5" fillId="26" borderId="40" xfId="255" applyFont="1" applyFill="1" applyBorder="1" applyAlignment="1">
      <alignment vertical="center"/>
    </xf>
    <xf numFmtId="0" fontId="48" fillId="0" borderId="0" xfId="254" applyFont="1" applyProtection="1">
      <protection locked="0"/>
    </xf>
    <xf numFmtId="0" fontId="5" fillId="26" borderId="53" xfId="255" applyFont="1" applyFill="1" applyBorder="1" applyAlignment="1" applyProtection="1">
      <alignment horizontal="center"/>
      <protection locked="0"/>
    </xf>
    <xf numFmtId="0" fontId="42" fillId="26" borderId="52" xfId="255" applyFont="1" applyFill="1" applyBorder="1" applyAlignment="1" applyProtection="1">
      <alignment horizontal="center"/>
      <protection locked="0"/>
    </xf>
    <xf numFmtId="0" fontId="5" fillId="26" borderId="52" xfId="255" applyFont="1" applyFill="1" applyBorder="1" applyAlignment="1" applyProtection="1">
      <alignment horizontal="center"/>
      <protection locked="0"/>
    </xf>
    <xf numFmtId="0" fontId="5" fillId="26" borderId="28" xfId="255" applyFont="1" applyFill="1" applyBorder="1" applyAlignment="1" applyProtection="1">
      <alignment horizontal="center" vertical="center"/>
      <protection locked="0"/>
    </xf>
    <xf numFmtId="0" fontId="5" fillId="26" borderId="34" xfId="255" applyFont="1" applyFill="1" applyBorder="1" applyAlignment="1" applyProtection="1">
      <alignment horizontal="center" vertical="center"/>
      <protection locked="0"/>
    </xf>
    <xf numFmtId="0" fontId="5" fillId="26" borderId="11" xfId="255" applyFont="1" applyFill="1" applyBorder="1" applyAlignment="1" applyProtection="1">
      <alignment horizontal="center"/>
      <protection locked="0"/>
    </xf>
    <xf numFmtId="0" fontId="42" fillId="26" borderId="0" xfId="255" applyFont="1" applyFill="1" applyAlignment="1" applyProtection="1">
      <alignment horizontal="center"/>
      <protection locked="0"/>
    </xf>
    <xf numFmtId="0" fontId="5" fillId="26" borderId="0" xfId="255" applyFont="1" applyFill="1" applyAlignment="1" applyProtection="1">
      <alignment horizontal="right" vertical="center"/>
      <protection locked="0"/>
    </xf>
    <xf numFmtId="0" fontId="7" fillId="26" borderId="0" xfId="255" applyFont="1" applyFill="1" applyAlignment="1" applyProtection="1">
      <alignment horizontal="center" vertical="center"/>
      <protection locked="0"/>
    </xf>
    <xf numFmtId="0" fontId="7" fillId="26" borderId="12" xfId="255" applyFont="1" applyFill="1" applyBorder="1" applyAlignment="1" applyProtection="1">
      <alignment horizontal="center" vertical="center"/>
      <protection locked="0"/>
    </xf>
    <xf numFmtId="0" fontId="52" fillId="26" borderId="0" xfId="255" applyFont="1" applyFill="1" applyAlignment="1" applyProtection="1">
      <alignment horizontal="left" vertical="top"/>
      <protection locked="0"/>
    </xf>
    <xf numFmtId="0" fontId="42" fillId="26" borderId="0" xfId="255" applyFont="1" applyFill="1" applyAlignment="1" applyProtection="1">
      <alignment vertical="center"/>
      <protection locked="0"/>
    </xf>
    <xf numFmtId="0" fontId="42" fillId="26" borderId="11" xfId="255" applyFont="1" applyFill="1" applyBorder="1" applyAlignment="1" applyProtection="1">
      <alignment horizontal="left" vertical="center"/>
      <protection locked="0"/>
    </xf>
    <xf numFmtId="0" fontId="42" fillId="26" borderId="0" xfId="255" applyFont="1" applyFill="1" applyAlignment="1" applyProtection="1">
      <alignment horizontal="left" vertical="center"/>
      <protection locked="0"/>
    </xf>
    <xf numFmtId="0" fontId="54" fillId="26" borderId="0" xfId="255" applyFont="1" applyFill="1" applyAlignment="1" applyProtection="1">
      <alignment horizontal="left" vertical="center"/>
      <protection locked="0"/>
    </xf>
    <xf numFmtId="0" fontId="53" fillId="26" borderId="0" xfId="255" applyFont="1" applyFill="1" applyAlignment="1" applyProtection="1">
      <alignment horizontal="center"/>
      <protection locked="0"/>
    </xf>
    <xf numFmtId="0" fontId="54" fillId="26" borderId="0" xfId="255" applyFont="1" applyFill="1" applyAlignment="1" applyProtection="1">
      <alignment horizontal="left"/>
      <protection locked="0"/>
    </xf>
    <xf numFmtId="0" fontId="42" fillId="28" borderId="0" xfId="255" applyFont="1" applyFill="1" applyAlignment="1" applyProtection="1">
      <alignment horizontal="center"/>
      <protection locked="0"/>
    </xf>
    <xf numFmtId="0" fontId="55" fillId="26" borderId="0" xfId="255" applyFont="1" applyFill="1" applyAlignment="1" applyProtection="1">
      <alignment horizontal="left"/>
      <protection locked="0"/>
    </xf>
    <xf numFmtId="0" fontId="5" fillId="26" borderId="12" xfId="255" applyFont="1" applyFill="1" applyBorder="1" applyAlignment="1" applyProtection="1">
      <alignment horizontal="center" vertical="center"/>
      <protection locked="0"/>
    </xf>
    <xf numFmtId="0" fontId="42" fillId="26" borderId="11" xfId="255" applyFont="1" applyFill="1" applyBorder="1" applyAlignment="1" applyProtection="1">
      <alignment horizontal="left"/>
      <protection locked="0"/>
    </xf>
    <xf numFmtId="0" fontId="5" fillId="26" borderId="0" xfId="255" applyFont="1" applyFill="1" applyAlignment="1" applyProtection="1">
      <alignment horizontal="right"/>
      <protection locked="0"/>
    </xf>
    <xf numFmtId="0" fontId="5" fillId="26" borderId="49" xfId="255" applyFont="1" applyFill="1" applyBorder="1" applyAlignment="1" applyProtection="1">
      <alignment horizontal="center"/>
      <protection locked="0"/>
    </xf>
    <xf numFmtId="0" fontId="5" fillId="26" borderId="0" xfId="255" applyFont="1" applyFill="1" applyProtection="1">
      <protection locked="0"/>
    </xf>
    <xf numFmtId="0" fontId="42" fillId="26" borderId="0" xfId="255" applyFont="1" applyFill="1" applyAlignment="1" applyProtection="1">
      <alignment horizontal="right"/>
      <protection locked="0"/>
    </xf>
    <xf numFmtId="0" fontId="5" fillId="26" borderId="49" xfId="255" applyFont="1" applyFill="1" applyBorder="1" applyAlignment="1" applyProtection="1">
      <alignment horizontal="right"/>
      <protection locked="0"/>
    </xf>
    <xf numFmtId="0" fontId="5" fillId="26" borderId="12" xfId="255" applyFont="1" applyFill="1" applyBorder="1" applyAlignment="1" applyProtection="1">
      <alignment horizontal="center"/>
      <protection locked="0"/>
    </xf>
    <xf numFmtId="0" fontId="5" fillId="26" borderId="74" xfId="255" applyFont="1" applyFill="1" applyBorder="1" applyAlignment="1" applyProtection="1">
      <alignment horizontal="left"/>
      <protection locked="0"/>
    </xf>
    <xf numFmtId="0" fontId="5" fillId="26" borderId="72" xfId="255" applyFont="1" applyFill="1" applyBorder="1" applyAlignment="1" applyProtection="1">
      <alignment horizontal="right"/>
      <protection locked="0"/>
    </xf>
    <xf numFmtId="0" fontId="5" fillId="26" borderId="72" xfId="255" applyFont="1" applyFill="1" applyBorder="1" applyAlignment="1" applyProtection="1">
      <alignment horizontal="center"/>
      <protection locked="0"/>
    </xf>
    <xf numFmtId="0" fontId="5" fillId="0" borderId="53" xfId="254" applyFont="1" applyBorder="1" applyProtection="1">
      <protection locked="0"/>
    </xf>
    <xf numFmtId="0" fontId="5" fillId="0" borderId="52" xfId="254" applyFont="1" applyBorder="1" applyProtection="1">
      <protection locked="0"/>
    </xf>
    <xf numFmtId="0" fontId="5" fillId="0" borderId="51" xfId="254" applyFont="1" applyBorder="1" applyProtection="1">
      <protection locked="0"/>
    </xf>
    <xf numFmtId="0" fontId="48" fillId="0" borderId="0" xfId="254" applyFont="1" applyAlignment="1" applyProtection="1">
      <alignment vertical="center"/>
      <protection locked="0"/>
    </xf>
    <xf numFmtId="0" fontId="42" fillId="0" borderId="11" xfId="254" applyFont="1" applyBorder="1" applyAlignment="1">
      <alignment horizontal="left" vertical="center"/>
    </xf>
    <xf numFmtId="0" fontId="42" fillId="0" borderId="49" xfId="254" applyFont="1" applyBorder="1" applyAlignment="1" applyProtection="1">
      <alignment horizontal="left" vertical="center"/>
      <protection locked="0"/>
    </xf>
    <xf numFmtId="0" fontId="42" fillId="0" borderId="0" xfId="254" applyFont="1" applyBorder="1" applyAlignment="1" applyProtection="1">
      <alignment horizontal="right" vertical="center"/>
      <protection locked="0"/>
    </xf>
    <xf numFmtId="0" fontId="5" fillId="0" borderId="49" xfId="254" applyFont="1" applyBorder="1" applyAlignment="1" applyProtection="1">
      <alignment vertical="center"/>
      <protection locked="0"/>
    </xf>
    <xf numFmtId="0" fontId="5" fillId="0" borderId="0" xfId="254" applyFont="1" applyBorder="1" applyAlignment="1" applyProtection="1">
      <alignment vertical="center"/>
      <protection locked="0"/>
    </xf>
    <xf numFmtId="0" fontId="5" fillId="0" borderId="12" xfId="254" applyFont="1" applyBorder="1" applyAlignment="1" applyProtection="1">
      <alignment vertical="center"/>
      <protection locked="0"/>
    </xf>
    <xf numFmtId="0" fontId="48" fillId="0" borderId="0" xfId="254" applyFont="1" applyAlignment="1">
      <alignment vertical="center"/>
    </xf>
    <xf numFmtId="0" fontId="42" fillId="0" borderId="11" xfId="254" applyFont="1" applyBorder="1" applyAlignment="1">
      <alignment horizontal="left"/>
    </xf>
    <xf numFmtId="0" fontId="42" fillId="0" borderId="0" xfId="254" applyFont="1" applyBorder="1" applyAlignment="1" applyProtection="1">
      <alignment vertical="center"/>
      <protection locked="0"/>
    </xf>
    <xf numFmtId="0" fontId="5" fillId="0" borderId="49" xfId="254" applyFont="1" applyBorder="1" applyAlignment="1" applyProtection="1">
      <alignment horizontal="center" vertical="center"/>
      <protection locked="0"/>
    </xf>
    <xf numFmtId="0" fontId="42" fillId="0" borderId="11" xfId="254" applyFont="1" applyBorder="1" applyAlignment="1">
      <alignment vertical="center"/>
    </xf>
    <xf numFmtId="0" fontId="5" fillId="0" borderId="22" xfId="254" applyFont="1" applyBorder="1" applyAlignment="1" applyProtection="1">
      <alignment horizontal="center" vertical="center"/>
      <protection locked="0"/>
    </xf>
    <xf numFmtId="0" fontId="5" fillId="0" borderId="0" xfId="254" applyFont="1" applyBorder="1" applyAlignment="1" applyProtection="1">
      <alignment horizontal="center" vertical="center"/>
      <protection locked="0"/>
    </xf>
    <xf numFmtId="0" fontId="5" fillId="0" borderId="12" xfId="254" applyFont="1" applyBorder="1" applyAlignment="1" applyProtection="1">
      <alignment horizontal="center" vertical="center"/>
      <protection locked="0"/>
    </xf>
    <xf numFmtId="0" fontId="42" fillId="0" borderId="49" xfId="254" applyFont="1" applyBorder="1" applyAlignment="1" applyProtection="1">
      <alignment vertical="center"/>
      <protection locked="0"/>
    </xf>
    <xf numFmtId="0" fontId="42" fillId="0" borderId="0" xfId="254" applyFont="1" applyBorder="1" applyAlignment="1" applyProtection="1">
      <alignment horizontal="center" vertical="center"/>
      <protection locked="0"/>
    </xf>
    <xf numFmtId="0" fontId="5" fillId="0" borderId="60" xfId="254" applyFont="1" applyBorder="1" applyAlignment="1" applyProtection="1">
      <alignment horizontal="center" vertical="center"/>
      <protection locked="0"/>
    </xf>
    <xf numFmtId="0" fontId="42" fillId="29" borderId="0" xfId="254" applyFont="1" applyFill="1" applyBorder="1" applyAlignment="1">
      <alignment horizontal="center" vertical="center"/>
    </xf>
    <xf numFmtId="0" fontId="5" fillId="29" borderId="49" xfId="254" applyFont="1" applyFill="1" applyBorder="1" applyAlignment="1" applyProtection="1">
      <alignment horizontal="center" vertical="center"/>
      <protection locked="0"/>
    </xf>
    <xf numFmtId="0" fontId="42" fillId="29" borderId="0" xfId="254" applyFont="1" applyFill="1" applyBorder="1" applyAlignment="1" applyProtection="1">
      <alignment horizontal="center" vertical="center"/>
      <protection locked="0"/>
    </xf>
    <xf numFmtId="0" fontId="56" fillId="29" borderId="12" xfId="254" applyFont="1" applyFill="1" applyBorder="1" applyAlignment="1" applyProtection="1">
      <alignment horizontal="left" vertical="center"/>
      <protection locked="0"/>
    </xf>
    <xf numFmtId="0" fontId="5" fillId="0" borderId="49" xfId="254" applyFont="1" applyBorder="1" applyAlignment="1" applyProtection="1">
      <alignment horizontal="left" vertical="center"/>
      <protection locked="0"/>
    </xf>
    <xf numFmtId="0" fontId="57" fillId="0" borderId="0" xfId="254" applyFont="1" applyBorder="1" applyAlignment="1" applyProtection="1">
      <alignment horizontal="center" vertical="center"/>
      <protection locked="0"/>
    </xf>
    <xf numFmtId="0" fontId="7" fillId="0" borderId="0" xfId="254" applyFont="1" applyBorder="1" applyAlignment="1" applyProtection="1">
      <alignment horizontal="center" vertical="center"/>
      <protection locked="0"/>
    </xf>
    <xf numFmtId="0" fontId="7" fillId="0" borderId="0" xfId="254" applyFont="1" applyBorder="1" applyAlignment="1" applyProtection="1">
      <alignment horizontal="left" vertical="center"/>
      <protection locked="0"/>
    </xf>
    <xf numFmtId="0" fontId="5" fillId="0" borderId="11" xfId="254" applyFont="1" applyBorder="1" applyProtection="1">
      <protection locked="0"/>
    </xf>
    <xf numFmtId="0" fontId="5" fillId="0" borderId="0" xfId="254" applyFont="1" applyBorder="1" applyProtection="1">
      <protection locked="0"/>
    </xf>
    <xf numFmtId="0" fontId="5" fillId="0" borderId="12" xfId="254" applyFont="1" applyBorder="1" applyProtection="1">
      <protection locked="0"/>
    </xf>
    <xf numFmtId="0" fontId="5" fillId="29" borderId="11" xfId="254" applyFont="1" applyFill="1" applyBorder="1"/>
    <xf numFmtId="0" fontId="5" fillId="29" borderId="0" xfId="254" applyFont="1" applyFill="1" applyBorder="1"/>
    <xf numFmtId="0" fontId="5" fillId="29" borderId="12" xfId="254" applyFont="1" applyFill="1" applyBorder="1"/>
    <xf numFmtId="0" fontId="46" fillId="31" borderId="31" xfId="254" applyFont="1" applyFill="1" applyBorder="1" applyAlignment="1">
      <alignment horizontal="center" vertical="center"/>
    </xf>
    <xf numFmtId="0" fontId="46" fillId="31" borderId="34" xfId="254" applyFont="1" applyFill="1" applyBorder="1" applyAlignment="1">
      <alignment horizontal="center" vertical="center"/>
    </xf>
    <xf numFmtId="0" fontId="46" fillId="32" borderId="43" xfId="254" applyFont="1" applyFill="1" applyBorder="1" applyAlignment="1">
      <alignment horizontal="center" vertical="center" wrapText="1"/>
    </xf>
    <xf numFmtId="0" fontId="46" fillId="32" borderId="38" xfId="254" applyFont="1" applyFill="1" applyBorder="1" applyAlignment="1" applyProtection="1">
      <alignment horizontal="center" vertical="center" wrapText="1"/>
      <protection locked="0"/>
    </xf>
    <xf numFmtId="0" fontId="58" fillId="33" borderId="11" xfId="254" applyFont="1" applyFill="1" applyBorder="1"/>
    <xf numFmtId="0" fontId="58" fillId="33" borderId="0" xfId="254" applyFont="1" applyFill="1" applyBorder="1"/>
    <xf numFmtId="0" fontId="58" fillId="33" borderId="12" xfId="254" applyFont="1" applyFill="1" applyBorder="1"/>
    <xf numFmtId="0" fontId="46" fillId="31" borderId="31" xfId="254" applyFont="1" applyFill="1" applyBorder="1" applyAlignment="1">
      <alignment horizontal="center" vertical="center" wrapText="1"/>
    </xf>
    <xf numFmtId="0" fontId="46" fillId="31" borderId="28" xfId="254" applyFont="1" applyFill="1" applyBorder="1" applyAlignment="1">
      <alignment horizontal="center" vertical="center" wrapText="1"/>
    </xf>
    <xf numFmtId="0" fontId="46" fillId="31" borderId="34" xfId="254" applyFont="1" applyFill="1" applyBorder="1" applyAlignment="1">
      <alignment horizontal="center" vertical="center" wrapText="1"/>
    </xf>
    <xf numFmtId="0" fontId="5" fillId="0" borderId="46" xfId="254" applyFont="1" applyBorder="1" applyAlignment="1" applyProtection="1">
      <alignment horizontal="center" vertical="center" wrapText="1"/>
      <protection locked="0"/>
    </xf>
    <xf numFmtId="0" fontId="59" fillId="0" borderId="24" xfId="254" applyFont="1" applyBorder="1" applyAlignment="1" applyProtection="1">
      <alignment horizontal="center" vertical="center" wrapText="1"/>
      <protection locked="0"/>
    </xf>
    <xf numFmtId="197" fontId="5" fillId="0" borderId="24" xfId="254" applyNumberFormat="1" applyFont="1" applyBorder="1" applyAlignment="1" applyProtection="1">
      <alignment horizontal="right" vertical="center" wrapText="1"/>
      <protection locked="0"/>
    </xf>
    <xf numFmtId="195" fontId="5" fillId="0" borderId="42" xfId="254" applyNumberFormat="1" applyFont="1" applyBorder="1" applyAlignment="1">
      <alignment horizontal="right" vertical="center" wrapText="1"/>
    </xf>
    <xf numFmtId="0" fontId="5" fillId="0" borderId="32" xfId="254" applyFont="1" applyBorder="1" applyAlignment="1" applyProtection="1">
      <alignment horizontal="center" vertical="center" wrapText="1"/>
      <protection locked="0"/>
    </xf>
    <xf numFmtId="0" fontId="59" fillId="0" borderId="18" xfId="254" applyFont="1" applyBorder="1" applyAlignment="1" applyProtection="1">
      <alignment horizontal="center" vertical="center" wrapText="1"/>
      <protection locked="0"/>
    </xf>
    <xf numFmtId="197" fontId="5" fillId="0" borderId="18" xfId="254" applyNumberFormat="1" applyFont="1" applyBorder="1" applyAlignment="1" applyProtection="1">
      <alignment horizontal="right" vertical="center" wrapText="1"/>
      <protection locked="0"/>
    </xf>
    <xf numFmtId="0" fontId="5" fillId="0" borderId="32" xfId="257" applyBorder="1" applyAlignment="1" applyProtection="1">
      <alignment horizontal="center" vertical="center" wrapText="1"/>
      <protection locked="0"/>
    </xf>
    <xf numFmtId="0" fontId="5" fillId="0" borderId="43" xfId="254" applyFont="1" applyBorder="1" applyAlignment="1" applyProtection="1">
      <alignment horizontal="center" vertical="center"/>
      <protection locked="0"/>
    </xf>
    <xf numFmtId="0" fontId="5" fillId="0" borderId="20" xfId="254" applyFont="1" applyBorder="1" applyAlignment="1" applyProtection="1">
      <alignment horizontal="center" vertical="center" wrapText="1"/>
      <protection locked="0"/>
    </xf>
    <xf numFmtId="197" fontId="5" fillId="0" borderId="20" xfId="254" applyNumberFormat="1" applyFont="1" applyBorder="1" applyAlignment="1" applyProtection="1">
      <alignment horizontal="right" vertical="center"/>
      <protection locked="0"/>
    </xf>
    <xf numFmtId="195" fontId="5" fillId="0" borderId="38" xfId="257" applyNumberFormat="1" applyBorder="1" applyAlignment="1">
      <alignment horizontal="right" vertical="center"/>
    </xf>
    <xf numFmtId="195" fontId="5" fillId="29" borderId="86" xfId="254" applyNumberFormat="1" applyFont="1" applyFill="1" applyBorder="1" applyAlignment="1">
      <alignment horizontal="right" vertical="center"/>
    </xf>
    <xf numFmtId="0" fontId="42" fillId="29" borderId="11" xfId="254" applyFont="1" applyFill="1" applyBorder="1"/>
    <xf numFmtId="0" fontId="58" fillId="35" borderId="11" xfId="254" applyFont="1" applyFill="1" applyBorder="1" applyAlignment="1">
      <alignment vertical="center" wrapText="1"/>
    </xf>
    <xf numFmtId="0" fontId="58" fillId="35" borderId="0" xfId="254" applyFont="1" applyFill="1" applyBorder="1" applyAlignment="1">
      <alignment vertical="center" wrapText="1"/>
    </xf>
    <xf numFmtId="0" fontId="58" fillId="35" borderId="12" xfId="254" applyFont="1" applyFill="1" applyBorder="1" applyAlignment="1">
      <alignment vertical="center" wrapText="1"/>
    </xf>
    <xf numFmtId="0" fontId="5" fillId="0" borderId="24" xfId="254" applyFont="1" applyBorder="1" applyAlignment="1" applyProtection="1">
      <alignment horizontal="center" vertical="center" wrapText="1"/>
      <protection locked="0"/>
    </xf>
    <xf numFmtId="172" fontId="5" fillId="0" borderId="24" xfId="254" applyNumberFormat="1" applyFont="1" applyBorder="1" applyAlignment="1" applyProtection="1">
      <alignment horizontal="center" vertical="center" wrapText="1"/>
      <protection locked="0"/>
    </xf>
    <xf numFmtId="0" fontId="5" fillId="0" borderId="18" xfId="254" applyFont="1" applyBorder="1" applyAlignment="1" applyProtection="1">
      <alignment horizontal="center" vertical="center" wrapText="1"/>
      <protection locked="0"/>
    </xf>
    <xf numFmtId="172" fontId="5" fillId="0" borderId="18" xfId="254" applyNumberFormat="1" applyFont="1" applyBorder="1" applyAlignment="1" applyProtection="1">
      <alignment horizontal="center" vertical="center" wrapText="1"/>
      <protection locked="0"/>
    </xf>
    <xf numFmtId="0" fontId="5" fillId="0" borderId="43" xfId="254" applyFont="1" applyBorder="1" applyAlignment="1" applyProtection="1">
      <alignment horizontal="center" vertical="center" wrapText="1"/>
      <protection locked="0"/>
    </xf>
    <xf numFmtId="172" fontId="5" fillId="0" borderId="20" xfId="254" applyNumberFormat="1" applyFont="1" applyBorder="1" applyAlignment="1" applyProtection="1">
      <alignment horizontal="center" vertical="center" wrapText="1"/>
      <protection locked="0"/>
    </xf>
    <xf numFmtId="195" fontId="5" fillId="0" borderId="45" xfId="254" applyNumberFormat="1" applyFont="1" applyBorder="1" applyAlignment="1">
      <alignment horizontal="right" vertical="center" wrapText="1"/>
    </xf>
    <xf numFmtId="195" fontId="5" fillId="29" borderId="54" xfId="254" applyNumberFormat="1" applyFont="1" applyFill="1" applyBorder="1" applyAlignment="1">
      <alignment horizontal="right" vertical="center"/>
    </xf>
    <xf numFmtId="0" fontId="58" fillId="0" borderId="11" xfId="254" applyFont="1" applyBorder="1" applyAlignment="1">
      <alignment vertical="center" wrapText="1"/>
    </xf>
    <xf numFmtId="0" fontId="58" fillId="0" borderId="0" xfId="254" applyFont="1" applyBorder="1" applyAlignment="1">
      <alignment vertical="center" wrapText="1"/>
    </xf>
    <xf numFmtId="0" fontId="58" fillId="0" borderId="12" xfId="254" applyFont="1" applyBorder="1" applyAlignment="1">
      <alignment vertical="center" wrapText="1"/>
    </xf>
    <xf numFmtId="0" fontId="46" fillId="36" borderId="31" xfId="254" applyFont="1" applyFill="1" applyBorder="1" applyAlignment="1">
      <alignment horizontal="center" vertical="center" wrapText="1"/>
    </xf>
    <xf numFmtId="0" fontId="46" fillId="36" borderId="28" xfId="254" applyFont="1" applyFill="1" applyBorder="1" applyAlignment="1">
      <alignment horizontal="center" vertical="center" wrapText="1"/>
    </xf>
    <xf numFmtId="0" fontId="46" fillId="36" borderId="34" xfId="254" applyFont="1" applyFill="1" applyBorder="1" applyAlignment="1">
      <alignment horizontal="center" vertical="center" wrapText="1"/>
    </xf>
    <xf numFmtId="0" fontId="5" fillId="0" borderId="46" xfId="257" applyBorder="1" applyAlignment="1" applyProtection="1">
      <alignment horizontal="center" vertical="center"/>
      <protection locked="0"/>
    </xf>
    <xf numFmtId="0" fontId="5" fillId="0" borderId="24" xfId="254" applyFont="1" applyBorder="1" applyAlignment="1" applyProtection="1">
      <alignment horizontal="center" vertical="center"/>
      <protection locked="0"/>
    </xf>
    <xf numFmtId="172" fontId="5" fillId="0" borderId="24" xfId="254" applyNumberFormat="1" applyFont="1" applyBorder="1" applyAlignment="1" applyProtection="1">
      <alignment horizontal="center" vertical="center"/>
      <protection locked="0"/>
    </xf>
    <xf numFmtId="195" fontId="5" fillId="0" borderId="24" xfId="254" applyNumberFormat="1" applyFont="1" applyBorder="1" applyAlignment="1" applyProtection="1">
      <alignment horizontal="right" vertical="center"/>
      <protection locked="0"/>
    </xf>
    <xf numFmtId="195" fontId="5" fillId="0" borderId="42" xfId="254" applyNumberFormat="1" applyFont="1" applyBorder="1" applyAlignment="1">
      <alignment horizontal="right" vertical="center"/>
    </xf>
    <xf numFmtId="0" fontId="5" fillId="0" borderId="32" xfId="257" applyBorder="1" applyAlignment="1" applyProtection="1">
      <alignment horizontal="center" vertical="center"/>
      <protection locked="0"/>
    </xf>
    <xf numFmtId="0" fontId="5" fillId="0" borderId="18" xfId="254" applyFont="1" applyBorder="1" applyAlignment="1" applyProtection="1">
      <alignment horizontal="center" vertical="center"/>
      <protection locked="0"/>
    </xf>
    <xf numFmtId="172" fontId="5" fillId="0" borderId="18" xfId="254" applyNumberFormat="1" applyFont="1" applyBorder="1" applyAlignment="1" applyProtection="1">
      <alignment horizontal="center" vertical="center"/>
      <protection locked="0"/>
    </xf>
    <xf numFmtId="195" fontId="5" fillId="0" borderId="18" xfId="254" applyNumberFormat="1" applyFont="1" applyBorder="1" applyAlignment="1" applyProtection="1">
      <alignment horizontal="right" vertical="center"/>
      <protection locked="0"/>
    </xf>
    <xf numFmtId="0" fontId="5" fillId="0" borderId="20" xfId="254" applyFont="1" applyBorder="1" applyAlignment="1" applyProtection="1">
      <alignment horizontal="center" vertical="center"/>
      <protection locked="0"/>
    </xf>
    <xf numFmtId="172" fontId="5" fillId="0" borderId="20" xfId="254" applyNumberFormat="1" applyFont="1" applyBorder="1" applyAlignment="1" applyProtection="1">
      <alignment horizontal="center" vertical="center"/>
      <protection locked="0"/>
    </xf>
    <xf numFmtId="195" fontId="5" fillId="0" borderId="20" xfId="254" applyNumberFormat="1" applyFont="1" applyBorder="1" applyAlignment="1" applyProtection="1">
      <alignment horizontal="right" vertical="center"/>
      <protection locked="0"/>
    </xf>
    <xf numFmtId="195" fontId="5" fillId="0" borderId="45" xfId="254" applyNumberFormat="1" applyFont="1" applyBorder="1" applyAlignment="1">
      <alignment horizontal="right" vertical="center"/>
    </xf>
    <xf numFmtId="0" fontId="58" fillId="25" borderId="11" xfId="254" applyFont="1" applyFill="1" applyBorder="1" applyAlignment="1">
      <alignment vertical="center"/>
    </xf>
    <xf numFmtId="0" fontId="58" fillId="25" borderId="0" xfId="254" applyFont="1" applyFill="1" applyBorder="1" applyAlignment="1">
      <alignment vertical="center"/>
    </xf>
    <xf numFmtId="0" fontId="58" fillId="25" borderId="12" xfId="254" applyFont="1" applyFill="1" applyBorder="1" applyAlignment="1">
      <alignment vertical="center"/>
    </xf>
    <xf numFmtId="0" fontId="5" fillId="0" borderId="46" xfId="254" applyFont="1" applyBorder="1" applyAlignment="1" applyProtection="1">
      <alignment horizontal="center" vertical="center"/>
      <protection locked="0"/>
    </xf>
    <xf numFmtId="1" fontId="5" fillId="0" borderId="24" xfId="260" applyNumberFormat="1" applyFont="1" applyFill="1" applyBorder="1" applyAlignment="1" applyProtection="1">
      <alignment horizontal="center" vertical="center"/>
      <protection locked="0"/>
    </xf>
    <xf numFmtId="195" fontId="5" fillId="0" borderId="24" xfId="259" applyNumberFormat="1" applyFont="1" applyFill="1" applyBorder="1" applyAlignment="1" applyProtection="1">
      <alignment horizontal="right" vertical="center"/>
      <protection locked="0"/>
    </xf>
    <xf numFmtId="195" fontId="5" fillId="0" borderId="42" xfId="257" applyNumberFormat="1" applyBorder="1" applyAlignment="1" applyProtection="1">
      <alignment horizontal="right" vertical="center"/>
      <protection locked="0"/>
    </xf>
    <xf numFmtId="0" fontId="5" fillId="0" borderId="32" xfId="254" applyFont="1" applyBorder="1" applyAlignment="1" applyProtection="1">
      <alignment horizontal="center" vertical="center"/>
      <protection locked="0"/>
    </xf>
    <xf numFmtId="1" fontId="5" fillId="0" borderId="18" xfId="260" applyNumberFormat="1" applyFont="1" applyFill="1" applyBorder="1" applyAlignment="1" applyProtection="1">
      <alignment horizontal="center" vertical="center"/>
      <protection locked="0"/>
    </xf>
    <xf numFmtId="195" fontId="5" fillId="0" borderId="29" xfId="257" applyNumberFormat="1" applyBorder="1" applyAlignment="1" applyProtection="1">
      <alignment horizontal="right" vertical="center"/>
      <protection locked="0"/>
    </xf>
    <xf numFmtId="195" fontId="5" fillId="0" borderId="18" xfId="259" applyNumberFormat="1" applyFont="1" applyFill="1" applyBorder="1" applyAlignment="1" applyProtection="1">
      <alignment horizontal="right" vertical="center"/>
      <protection locked="0"/>
    </xf>
    <xf numFmtId="195" fontId="5" fillId="0" borderId="18" xfId="257" applyNumberFormat="1" applyBorder="1" applyAlignment="1" applyProtection="1">
      <alignment horizontal="right" vertical="center"/>
      <protection locked="0"/>
    </xf>
    <xf numFmtId="0" fontId="5" fillId="29" borderId="43" xfId="254" applyFont="1" applyFill="1" applyBorder="1" applyAlignment="1" applyProtection="1">
      <alignment horizontal="center" vertical="center"/>
      <protection locked="0"/>
    </xf>
    <xf numFmtId="195" fontId="5" fillId="29" borderId="20" xfId="254" applyNumberFormat="1" applyFont="1" applyFill="1" applyBorder="1" applyAlignment="1" applyProtection="1">
      <alignment horizontal="right" vertical="center"/>
      <protection locked="0"/>
    </xf>
    <xf numFmtId="1" fontId="5" fillId="29" borderId="20" xfId="254" applyNumberFormat="1" applyFont="1" applyFill="1" applyBorder="1" applyAlignment="1" applyProtection="1">
      <alignment horizontal="center" vertical="center"/>
      <protection locked="0"/>
    </xf>
    <xf numFmtId="195" fontId="5" fillId="29" borderId="38" xfId="254" applyNumberFormat="1" applyFont="1" applyFill="1" applyBorder="1" applyAlignment="1" applyProtection="1">
      <alignment horizontal="right" vertical="center"/>
      <protection locked="0"/>
    </xf>
    <xf numFmtId="195" fontId="5" fillId="0" borderId="54" xfId="257" applyNumberFormat="1" applyBorder="1" applyAlignment="1">
      <alignment horizontal="right" vertical="center"/>
    </xf>
    <xf numFmtId="0" fontId="5" fillId="35" borderId="11" xfId="254" applyFont="1" applyFill="1" applyBorder="1"/>
    <xf numFmtId="0" fontId="5" fillId="35" borderId="0" xfId="254" applyFont="1" applyFill="1" applyBorder="1"/>
    <xf numFmtId="0" fontId="5" fillId="35" borderId="12" xfId="254" applyFont="1" applyFill="1" applyBorder="1"/>
    <xf numFmtId="0" fontId="42" fillId="31" borderId="16" xfId="254" applyFont="1" applyFill="1" applyBorder="1" applyAlignment="1">
      <alignment horizontal="center" vertical="center"/>
    </xf>
    <xf numFmtId="0" fontId="42" fillId="31" borderId="17" xfId="254" applyFont="1" applyFill="1" applyBorder="1" applyAlignment="1">
      <alignment horizontal="center" vertical="center" wrapText="1"/>
    </xf>
    <xf numFmtId="167" fontId="42" fillId="27" borderId="22" xfId="261" applyFont="1" applyFill="1" applyBorder="1" applyProtection="1"/>
    <xf numFmtId="9" fontId="42" fillId="27" borderId="23" xfId="258" applyFont="1" applyFill="1" applyBorder="1" applyProtection="1"/>
    <xf numFmtId="9" fontId="5" fillId="0" borderId="23" xfId="257" applyNumberFormat="1" applyBorder="1" applyAlignment="1" applyProtection="1">
      <alignment horizontal="center" vertical="center"/>
      <protection locked="0"/>
    </xf>
    <xf numFmtId="0" fontId="46" fillId="27" borderId="87" xfId="254" applyFont="1" applyFill="1" applyBorder="1" applyAlignment="1"/>
    <xf numFmtId="0" fontId="46" fillId="27" borderId="77" xfId="254" applyFont="1" applyFill="1" applyBorder="1" applyAlignment="1"/>
    <xf numFmtId="0" fontId="46" fillId="27" borderId="26" xfId="254" applyFont="1" applyFill="1" applyBorder="1" applyAlignment="1"/>
    <xf numFmtId="0" fontId="46" fillId="27" borderId="30" xfId="254" applyFont="1" applyFill="1" applyBorder="1" applyAlignment="1"/>
    <xf numFmtId="167" fontId="42" fillId="27" borderId="30" xfId="261" applyFont="1" applyFill="1" applyBorder="1" applyProtection="1"/>
    <xf numFmtId="9" fontId="42" fillId="27" borderId="27" xfId="258" applyFont="1" applyFill="1" applyBorder="1" applyProtection="1"/>
    <xf numFmtId="9" fontId="5" fillId="0" borderId="20" xfId="257" applyNumberFormat="1" applyBorder="1" applyAlignment="1" applyProtection="1">
      <alignment horizontal="center" vertical="center"/>
      <protection locked="0"/>
    </xf>
    <xf numFmtId="198" fontId="51" fillId="29" borderId="54" xfId="254" applyNumberFormat="1" applyFont="1" applyFill="1" applyBorder="1" applyAlignment="1">
      <alignment horizontal="center" vertical="center" wrapText="1"/>
    </xf>
    <xf numFmtId="0" fontId="5" fillId="0" borderId="49" xfId="254" applyFont="1" applyBorder="1" applyProtection="1">
      <protection locked="0"/>
    </xf>
    <xf numFmtId="0" fontId="42" fillId="0" borderId="33" xfId="254" applyFont="1" applyBorder="1" applyProtection="1">
      <protection locked="0"/>
    </xf>
    <xf numFmtId="0" fontId="5" fillId="0" borderId="16" xfId="254" applyFont="1" applyBorder="1" applyProtection="1">
      <protection locked="0"/>
    </xf>
    <xf numFmtId="0" fontId="5" fillId="0" borderId="25" xfId="254" applyFont="1" applyBorder="1" applyProtection="1">
      <protection locked="0"/>
    </xf>
    <xf numFmtId="0" fontId="5" fillId="0" borderId="21" xfId="254" applyFont="1" applyBorder="1" applyAlignment="1" applyProtection="1">
      <protection locked="0"/>
    </xf>
    <xf numFmtId="0" fontId="5" fillId="0" borderId="22" xfId="254" applyFont="1" applyBorder="1" applyAlignment="1" applyProtection="1">
      <protection locked="0"/>
    </xf>
    <xf numFmtId="0" fontId="5" fillId="0" borderId="50" xfId="254" applyFont="1" applyBorder="1" applyAlignment="1" applyProtection="1">
      <protection locked="0"/>
    </xf>
    <xf numFmtId="0" fontId="5" fillId="0" borderId="26" xfId="254" applyFont="1" applyBorder="1" applyAlignment="1" applyProtection="1">
      <protection locked="0"/>
    </xf>
    <xf numFmtId="0" fontId="5" fillId="0" borderId="30" xfId="254" applyFont="1" applyBorder="1" applyAlignment="1" applyProtection="1">
      <protection locked="0"/>
    </xf>
    <xf numFmtId="0" fontId="5" fillId="0" borderId="59" xfId="254" applyFont="1" applyBorder="1" applyAlignment="1" applyProtection="1">
      <protection locked="0"/>
    </xf>
    <xf numFmtId="0" fontId="5" fillId="0" borderId="11" xfId="254" applyFont="1" applyBorder="1" applyAlignment="1"/>
    <xf numFmtId="0" fontId="5" fillId="0" borderId="0" xfId="254" applyFont="1" applyBorder="1" applyAlignment="1"/>
    <xf numFmtId="0" fontId="5" fillId="0" borderId="12" xfId="254" applyFont="1" applyBorder="1" applyAlignment="1"/>
    <xf numFmtId="0" fontId="5" fillId="0" borderId="0" xfId="254" applyFont="1" applyBorder="1" applyAlignment="1">
      <alignment horizontal="center"/>
    </xf>
    <xf numFmtId="0" fontId="5" fillId="0" borderId="12" xfId="254" applyFont="1" applyBorder="1" applyAlignment="1">
      <alignment horizontal="center"/>
    </xf>
    <xf numFmtId="0" fontId="42" fillId="0" borderId="11" xfId="254" applyFont="1" applyBorder="1" applyAlignment="1">
      <alignment horizontal="justify" vertical="center" wrapText="1"/>
    </xf>
    <xf numFmtId="0" fontId="42" fillId="0" borderId="0" xfId="254" applyFont="1" applyBorder="1" applyAlignment="1">
      <alignment horizontal="justify" vertical="center" wrapText="1"/>
    </xf>
    <xf numFmtId="0" fontId="42" fillId="0" borderId="12" xfId="254" applyFont="1" applyBorder="1" applyAlignment="1">
      <alignment horizontal="justify" vertical="center" wrapText="1"/>
    </xf>
    <xf numFmtId="0" fontId="42" fillId="0" borderId="11" xfId="254" applyFont="1" applyBorder="1" applyAlignment="1" applyProtection="1">
      <alignment horizontal="justify" vertical="center" wrapText="1"/>
      <protection locked="0"/>
    </xf>
    <xf numFmtId="0" fontId="42" fillId="0" borderId="0" xfId="254" applyFont="1" applyBorder="1" applyAlignment="1" applyProtection="1">
      <alignment horizontal="justify" vertical="center" wrapText="1"/>
      <protection locked="0"/>
    </xf>
    <xf numFmtId="0" fontId="42" fillId="0" borderId="12" xfId="254" applyFont="1" applyBorder="1" applyAlignment="1" applyProtection="1">
      <alignment horizontal="justify" vertical="center" wrapText="1"/>
      <protection locked="0"/>
    </xf>
    <xf numFmtId="0" fontId="42" fillId="0" borderId="11" xfId="254" applyFont="1" applyBorder="1" applyAlignment="1" applyProtection="1">
      <alignment horizontal="left"/>
      <protection locked="0"/>
    </xf>
    <xf numFmtId="0" fontId="5" fillId="0" borderId="0" xfId="254" applyFont="1" applyBorder="1" applyAlignment="1" applyProtection="1">
      <alignment horizontal="center"/>
      <protection locked="0"/>
    </xf>
    <xf numFmtId="0" fontId="5" fillId="0" borderId="12" xfId="254" applyFont="1" applyBorder="1" applyAlignment="1" applyProtection="1">
      <alignment horizontal="center"/>
      <protection locked="0"/>
    </xf>
    <xf numFmtId="0" fontId="5" fillId="0" borderId="77" xfId="254" applyFont="1" applyBorder="1" applyProtection="1">
      <protection locked="0"/>
    </xf>
    <xf numFmtId="0" fontId="5" fillId="0" borderId="0" xfId="254" applyFont="1" applyBorder="1" applyAlignment="1" applyProtection="1">
      <alignment horizontal="left"/>
      <protection locked="0"/>
    </xf>
    <xf numFmtId="0" fontId="5" fillId="0" borderId="11" xfId="254" applyFont="1" applyBorder="1" applyAlignment="1" applyProtection="1">
      <alignment horizontal="left"/>
      <protection locked="0"/>
    </xf>
    <xf numFmtId="0" fontId="5" fillId="0" borderId="74" xfId="254" applyFont="1" applyBorder="1" applyAlignment="1" applyProtection="1">
      <alignment horizontal="left"/>
      <protection locked="0"/>
    </xf>
    <xf numFmtId="0" fontId="5" fillId="0" borderId="72" xfId="254" applyFont="1" applyBorder="1" applyAlignment="1" applyProtection="1">
      <alignment horizontal="left"/>
      <protection locked="0"/>
    </xf>
    <xf numFmtId="0" fontId="5" fillId="0" borderId="72" xfId="254" applyFont="1" applyBorder="1" applyProtection="1">
      <protection locked="0"/>
    </xf>
    <xf numFmtId="0" fontId="5" fillId="0" borderId="72" xfId="254" applyFont="1" applyBorder="1" applyAlignment="1" applyProtection="1">
      <protection locked="0"/>
    </xf>
    <xf numFmtId="0" fontId="5" fillId="0" borderId="73" xfId="254" applyFont="1" applyBorder="1" applyAlignment="1" applyProtection="1">
      <protection locked="0"/>
    </xf>
    <xf numFmtId="0" fontId="46" fillId="35" borderId="11" xfId="254" applyFont="1" applyFill="1" applyBorder="1"/>
    <xf numFmtId="0" fontId="58" fillId="35" borderId="0" xfId="254" applyFont="1" applyFill="1" applyBorder="1"/>
    <xf numFmtId="0" fontId="58" fillId="35" borderId="12" xfId="254" applyFont="1" applyFill="1" applyBorder="1"/>
    <xf numFmtId="167" fontId="42" fillId="32" borderId="22" xfId="261" applyFont="1" applyFill="1" applyBorder="1" applyProtection="1"/>
    <xf numFmtId="9" fontId="42" fillId="32" borderId="23" xfId="258" applyFont="1" applyFill="1" applyBorder="1" applyProtection="1"/>
    <xf numFmtId="0" fontId="46" fillId="32" borderId="87" xfId="254" applyFont="1" applyFill="1" applyBorder="1" applyAlignment="1"/>
    <xf numFmtId="0" fontId="46" fillId="32" borderId="77" xfId="254" applyFont="1" applyFill="1" applyBorder="1" applyAlignment="1"/>
    <xf numFmtId="0" fontId="46" fillId="32" borderId="26" xfId="254" applyFont="1" applyFill="1" applyBorder="1" applyAlignment="1"/>
    <xf numFmtId="0" fontId="46" fillId="32" borderId="30" xfId="254" applyFont="1" applyFill="1" applyBorder="1" applyAlignment="1"/>
    <xf numFmtId="167" fontId="42" fillId="32" borderId="30" xfId="261" applyFont="1" applyFill="1" applyBorder="1" applyProtection="1"/>
    <xf numFmtId="9" fontId="42" fillId="32" borderId="27" xfId="258" applyFont="1" applyFill="1" applyBorder="1" applyProtection="1"/>
    <xf numFmtId="0" fontId="60" fillId="0" borderId="0" xfId="255" applyFont="1"/>
    <xf numFmtId="0" fontId="60" fillId="0" borderId="0" xfId="255" applyFont="1" applyAlignment="1">
      <alignment vertical="center"/>
    </xf>
    <xf numFmtId="0" fontId="61" fillId="0" borderId="0" xfId="255" applyFont="1" applyAlignment="1" applyProtection="1">
      <alignment horizontal="center" vertical="center"/>
      <protection locked="0"/>
    </xf>
    <xf numFmtId="195" fontId="5" fillId="0" borderId="38" xfId="254" applyNumberFormat="1" applyFont="1" applyBorder="1" applyAlignment="1">
      <alignment horizontal="right" vertical="center"/>
    </xf>
    <xf numFmtId="0" fontId="60" fillId="0" borderId="0" xfId="255" applyFont="1" applyProtection="1">
      <protection locked="0"/>
    </xf>
    <xf numFmtId="0" fontId="33" fillId="0" borderId="87" xfId="127" applyFont="1" applyBorder="1" applyAlignment="1">
      <alignment horizontal="left" vertical="center" wrapText="1"/>
    </xf>
    <xf numFmtId="9" fontId="33" fillId="0" borderId="77" xfId="128" applyNumberFormat="1" applyFont="1" applyBorder="1" applyAlignment="1">
      <alignment horizontal="center" vertical="center"/>
    </xf>
    <xf numFmtId="176" fontId="33" fillId="0" borderId="77" xfId="128" applyNumberFormat="1" applyFont="1" applyBorder="1" applyAlignment="1">
      <alignment vertical="center"/>
    </xf>
    <xf numFmtId="0" fontId="31" fillId="0" borderId="87" xfId="127" applyFont="1" applyBorder="1" applyAlignment="1">
      <alignment horizontal="left" vertical="center" wrapText="1"/>
    </xf>
    <xf numFmtId="196" fontId="31" fillId="0" borderId="90" xfId="128" applyNumberFormat="1" applyFont="1" applyBorder="1" applyAlignment="1">
      <alignment vertical="center"/>
    </xf>
    <xf numFmtId="196" fontId="31" fillId="0" borderId="91" xfId="128" applyNumberFormat="1" applyFont="1" applyBorder="1" applyAlignment="1">
      <alignment vertical="center"/>
    </xf>
    <xf numFmtId="196" fontId="31" fillId="24" borderId="92" xfId="72" applyNumberFormat="1" applyFont="1" applyFill="1" applyBorder="1" applyAlignment="1">
      <alignment vertical="center"/>
    </xf>
    <xf numFmtId="0" fontId="31" fillId="0" borderId="33" xfId="127" applyFont="1" applyBorder="1" applyAlignment="1">
      <alignment horizontal="left" vertical="center"/>
    </xf>
    <xf numFmtId="9" fontId="33" fillId="0" borderId="16" xfId="128" applyNumberFormat="1" applyFont="1" applyBorder="1" applyAlignment="1">
      <alignment horizontal="center" vertical="center"/>
    </xf>
    <xf numFmtId="176" fontId="33" fillId="0" borderId="16" xfId="128" applyNumberFormat="1" applyFont="1" applyBorder="1" applyAlignment="1">
      <alignment vertical="center"/>
    </xf>
    <xf numFmtId="196" fontId="33" fillId="0" borderId="91" xfId="128" applyNumberFormat="1" applyFont="1" applyBorder="1" applyAlignment="1">
      <alignment vertical="center"/>
    </xf>
    <xf numFmtId="0" fontId="33" fillId="0" borderId="51" xfId="127" applyFont="1" applyBorder="1" applyAlignment="1">
      <alignment vertical="center"/>
    </xf>
    <xf numFmtId="0" fontId="33" fillId="0" borderId="73" xfId="127" applyFont="1" applyBorder="1" applyAlignment="1">
      <alignment vertical="center"/>
    </xf>
    <xf numFmtId="10" fontId="33" fillId="0" borderId="90" xfId="94" applyNumberFormat="1" applyFont="1" applyBorder="1" applyAlignment="1">
      <alignment horizontal="right" vertical="center"/>
    </xf>
    <xf numFmtId="10" fontId="33" fillId="0" borderId="93" xfId="94" applyNumberFormat="1" applyFont="1" applyBorder="1" applyAlignment="1">
      <alignment horizontal="right" vertical="center"/>
    </xf>
    <xf numFmtId="10" fontId="33" fillId="0" borderId="92" xfId="94" applyNumberFormat="1" applyFont="1" applyBorder="1" applyAlignment="1">
      <alignment horizontal="right" vertical="center"/>
    </xf>
    <xf numFmtId="0" fontId="31" fillId="24" borderId="37" xfId="72" applyFont="1" applyFill="1" applyBorder="1" applyAlignment="1">
      <alignment horizontal="right" vertical="center"/>
    </xf>
    <xf numFmtId="0" fontId="31" fillId="24" borderId="39" xfId="72" applyFont="1" applyFill="1" applyBorder="1" applyAlignment="1">
      <alignment horizontal="right" vertical="center"/>
    </xf>
    <xf numFmtId="0" fontId="31" fillId="24" borderId="47" xfId="72" applyFont="1" applyFill="1" applyBorder="1" applyAlignment="1">
      <alignment horizontal="right" vertical="center"/>
    </xf>
    <xf numFmtId="0" fontId="31" fillId="0" borderId="69" xfId="129" applyFont="1" applyBorder="1" applyAlignment="1">
      <alignment horizontal="center"/>
    </xf>
    <xf numFmtId="0" fontId="31" fillId="0" borderId="67" xfId="129" applyFont="1" applyBorder="1" applyAlignment="1">
      <alignment horizontal="center"/>
    </xf>
    <xf numFmtId="0" fontId="31" fillId="0" borderId="68" xfId="129" applyFont="1" applyBorder="1" applyAlignment="1">
      <alignment horizontal="center"/>
    </xf>
    <xf numFmtId="0" fontId="33" fillId="0" borderId="70" xfId="88" applyFont="1" applyBorder="1" applyAlignment="1">
      <alignment horizontal="center"/>
    </xf>
    <xf numFmtId="0" fontId="33" fillId="0" borderId="62" xfId="88" applyFont="1" applyBorder="1" applyAlignment="1">
      <alignment horizontal="center"/>
    </xf>
    <xf numFmtId="0" fontId="33" fillId="0" borderId="63" xfId="88" applyFont="1" applyBorder="1" applyAlignment="1">
      <alignment horizontal="center"/>
    </xf>
    <xf numFmtId="0" fontId="45" fillId="0" borderId="49" xfId="129" applyFont="1" applyBorder="1" applyAlignment="1">
      <alignment horizontal="center"/>
    </xf>
    <xf numFmtId="0" fontId="45" fillId="0" borderId="60" xfId="129" applyFont="1" applyBorder="1" applyAlignment="1">
      <alignment horizontal="center"/>
    </xf>
    <xf numFmtId="0" fontId="31" fillId="25" borderId="28" xfId="72" applyFont="1" applyFill="1" applyBorder="1" applyAlignment="1">
      <alignment horizontal="center" vertical="center" wrapText="1"/>
    </xf>
    <xf numFmtId="0" fontId="31" fillId="25" borderId="20" xfId="72" applyFont="1" applyFill="1" applyBorder="1" applyAlignment="1">
      <alignment horizontal="center" vertical="center" wrapText="1"/>
    </xf>
    <xf numFmtId="4" fontId="31" fillId="25" borderId="28" xfId="72" applyNumberFormat="1" applyFont="1" applyFill="1" applyBorder="1" applyAlignment="1">
      <alignment horizontal="center" vertical="center" wrapText="1"/>
    </xf>
    <xf numFmtId="4" fontId="31" fillId="25" borderId="20" xfId="72" applyNumberFormat="1" applyFont="1" applyFill="1" applyBorder="1" applyAlignment="1">
      <alignment horizontal="center" vertical="center" wrapText="1"/>
    </xf>
    <xf numFmtId="4" fontId="31" fillId="25" borderId="34" xfId="72" applyNumberFormat="1" applyFont="1" applyFill="1" applyBorder="1" applyAlignment="1">
      <alignment horizontal="center" vertical="center" wrapText="1"/>
    </xf>
    <xf numFmtId="4" fontId="31" fillId="25" borderId="38" xfId="72" applyNumberFormat="1" applyFont="1" applyFill="1" applyBorder="1" applyAlignment="1">
      <alignment horizontal="center" vertical="center" wrapText="1"/>
    </xf>
    <xf numFmtId="0" fontId="31" fillId="25" borderId="31" xfId="72" applyFont="1" applyFill="1" applyBorder="1" applyAlignment="1">
      <alignment horizontal="center" vertical="center" wrapText="1"/>
    </xf>
    <xf numFmtId="0" fontId="31" fillId="25" borderId="43" xfId="72" applyFont="1" applyFill="1" applyBorder="1" applyAlignment="1">
      <alignment horizontal="center" vertical="center" wrapText="1"/>
    </xf>
    <xf numFmtId="0" fontId="31" fillId="0" borderId="28" xfId="125" applyFont="1" applyBorder="1" applyAlignment="1">
      <alignment horizontal="center" vertical="center" wrapText="1"/>
    </xf>
    <xf numFmtId="0" fontId="31" fillId="24" borderId="13" xfId="72" applyFont="1" applyFill="1" applyBorder="1" applyAlignment="1">
      <alignment horizontal="left" vertical="center"/>
    </xf>
    <xf numFmtId="0" fontId="31" fillId="24" borderId="14" xfId="72" applyFont="1" applyFill="1" applyBorder="1" applyAlignment="1">
      <alignment horizontal="left" vertical="center"/>
    </xf>
    <xf numFmtId="0" fontId="31" fillId="24" borderId="15" xfId="72" applyFont="1" applyFill="1" applyBorder="1" applyAlignment="1">
      <alignment horizontal="left" vertical="center"/>
    </xf>
    <xf numFmtId="195" fontId="5" fillId="0" borderId="55" xfId="261" applyNumberFormat="1" applyFont="1" applyFill="1" applyBorder="1" applyAlignment="1" applyProtection="1">
      <alignment horizontal="center" vertical="center"/>
    </xf>
    <xf numFmtId="195" fontId="5" fillId="0" borderId="30" xfId="261" applyNumberFormat="1" applyFont="1" applyFill="1" applyBorder="1" applyAlignment="1" applyProtection="1">
      <alignment horizontal="center" vertical="center"/>
    </xf>
    <xf numFmtId="195" fontId="5" fillId="0" borderId="59" xfId="261" applyNumberFormat="1" applyFont="1" applyFill="1" applyBorder="1" applyAlignment="1" applyProtection="1">
      <alignment horizontal="center" vertical="center"/>
    </xf>
    <xf numFmtId="0" fontId="42" fillId="29" borderId="37" xfId="254" applyFont="1" applyFill="1" applyBorder="1" applyAlignment="1">
      <alignment horizontal="right" vertical="center"/>
    </xf>
    <xf numFmtId="0" fontId="42" fillId="29" borderId="39" xfId="254" applyFont="1" applyFill="1" applyBorder="1" applyAlignment="1">
      <alignment horizontal="right" vertical="center"/>
    </xf>
    <xf numFmtId="0" fontId="42" fillId="29" borderId="40" xfId="254" applyFont="1" applyFill="1" applyBorder="1" applyAlignment="1">
      <alignment horizontal="right" vertical="center"/>
    </xf>
    <xf numFmtId="0" fontId="42" fillId="34" borderId="37" xfId="254" applyFont="1" applyFill="1" applyBorder="1" applyAlignment="1">
      <alignment horizontal="right" vertical="center" wrapText="1"/>
    </xf>
    <xf numFmtId="0" fontId="42" fillId="34" borderId="39" xfId="254" applyFont="1" applyFill="1" applyBorder="1" applyAlignment="1">
      <alignment horizontal="right" vertical="center" wrapText="1"/>
    </xf>
    <xf numFmtId="0" fontId="42" fillId="34" borderId="40" xfId="254" applyFont="1" applyFill="1" applyBorder="1" applyAlignment="1">
      <alignment horizontal="right" vertical="center" wrapText="1"/>
    </xf>
    <xf numFmtId="0" fontId="5" fillId="0" borderId="11" xfId="254" applyFont="1" applyBorder="1" applyAlignment="1">
      <alignment horizontal="justify" vertical="center"/>
    </xf>
    <xf numFmtId="0" fontId="5" fillId="0" borderId="0" xfId="254" applyFont="1" applyBorder="1" applyAlignment="1">
      <alignment horizontal="justify" vertical="center"/>
    </xf>
    <xf numFmtId="0" fontId="5" fillId="0" borderId="12" xfId="254" applyFont="1" applyBorder="1" applyAlignment="1">
      <alignment horizontal="justify" vertical="center"/>
    </xf>
    <xf numFmtId="0" fontId="42" fillId="0" borderId="11" xfId="254" applyFont="1" applyBorder="1" applyAlignment="1">
      <alignment horizontal="left" wrapText="1"/>
    </xf>
    <xf numFmtId="0" fontId="42" fillId="0" borderId="0" xfId="254" applyFont="1" applyBorder="1" applyAlignment="1">
      <alignment horizontal="left" wrapText="1"/>
    </xf>
    <xf numFmtId="0" fontId="42" fillId="0" borderId="12" xfId="254" applyFont="1" applyBorder="1" applyAlignment="1">
      <alignment horizontal="left" wrapText="1"/>
    </xf>
    <xf numFmtId="0" fontId="46" fillId="34" borderId="21" xfId="254" applyFont="1" applyFill="1" applyBorder="1" applyAlignment="1">
      <alignment horizontal="left" vertical="center"/>
    </xf>
    <xf numFmtId="0" fontId="46" fillId="34" borderId="22" xfId="254" applyFont="1" applyFill="1" applyBorder="1" applyAlignment="1">
      <alignment horizontal="left" vertical="center"/>
    </xf>
    <xf numFmtId="0" fontId="46" fillId="34" borderId="50" xfId="254" applyFont="1" applyFill="1" applyBorder="1" applyAlignment="1">
      <alignment horizontal="left" vertical="center"/>
    </xf>
    <xf numFmtId="0" fontId="46" fillId="31" borderId="33" xfId="254" applyFont="1" applyFill="1" applyBorder="1" applyAlignment="1">
      <alignment horizontal="center" vertical="center"/>
    </xf>
    <xf numFmtId="0" fontId="46" fillId="31" borderId="16" xfId="254" applyFont="1" applyFill="1" applyBorder="1" applyAlignment="1">
      <alignment horizontal="center" vertical="center"/>
    </xf>
    <xf numFmtId="0" fontId="46" fillId="31" borderId="41" xfId="254" applyFont="1" applyFill="1" applyBorder="1" applyAlignment="1">
      <alignment horizontal="center" vertical="center" wrapText="1"/>
    </xf>
    <xf numFmtId="0" fontId="46" fillId="31" borderId="16" xfId="254" applyFont="1" applyFill="1" applyBorder="1" applyAlignment="1">
      <alignment horizontal="center" vertical="center" wrapText="1"/>
    </xf>
    <xf numFmtId="0" fontId="46" fillId="31" borderId="25" xfId="254" applyFont="1" applyFill="1" applyBorder="1" applyAlignment="1">
      <alignment horizontal="center" vertical="center" wrapText="1"/>
    </xf>
    <xf numFmtId="0" fontId="46" fillId="27" borderId="21" xfId="254" applyFont="1" applyFill="1" applyBorder="1" applyAlignment="1"/>
    <xf numFmtId="0" fontId="46" fillId="27" borderId="22" xfId="254" applyFont="1" applyFill="1" applyBorder="1" applyAlignment="1"/>
    <xf numFmtId="195" fontId="5" fillId="0" borderId="19" xfId="261" applyNumberFormat="1" applyFont="1" applyFill="1" applyBorder="1" applyAlignment="1" applyProtection="1">
      <alignment horizontal="center" vertical="center"/>
    </xf>
    <xf numFmtId="195" fontId="5" fillId="0" borderId="22" xfId="261" applyNumberFormat="1" applyFont="1" applyFill="1" applyBorder="1" applyAlignment="1" applyProtection="1">
      <alignment horizontal="center" vertical="center"/>
    </xf>
    <xf numFmtId="195" fontId="5" fillId="0" borderId="50" xfId="261" applyNumberFormat="1" applyFont="1" applyFill="1" applyBorder="1" applyAlignment="1" applyProtection="1">
      <alignment horizontal="center" vertical="center"/>
    </xf>
    <xf numFmtId="0" fontId="5" fillId="0" borderId="19" xfId="254" applyFont="1" applyBorder="1" applyAlignment="1" applyProtection="1">
      <alignment horizontal="left" vertical="center" wrapText="1"/>
      <protection locked="0"/>
    </xf>
    <xf numFmtId="0" fontId="5" fillId="0" borderId="22" xfId="254" applyFont="1" applyBorder="1" applyAlignment="1" applyProtection="1">
      <alignment horizontal="left" vertical="center" wrapText="1"/>
      <protection locked="0"/>
    </xf>
    <xf numFmtId="0" fontId="5" fillId="0" borderId="23" xfId="254" applyFont="1" applyBorder="1" applyAlignment="1" applyProtection="1">
      <alignment horizontal="left" vertical="center" wrapText="1"/>
      <protection locked="0"/>
    </xf>
    <xf numFmtId="172" fontId="5" fillId="0" borderId="19" xfId="254" applyNumberFormat="1" applyFont="1" applyBorder="1" applyAlignment="1" applyProtection="1">
      <alignment horizontal="center" vertical="center"/>
      <protection locked="0"/>
    </xf>
    <xf numFmtId="172" fontId="5" fillId="0" borderId="23" xfId="254" applyNumberFormat="1" applyFont="1" applyBorder="1" applyAlignment="1" applyProtection="1">
      <alignment horizontal="center" vertical="center"/>
      <protection locked="0"/>
    </xf>
    <xf numFmtId="0" fontId="5" fillId="29" borderId="55" xfId="254" applyFont="1" applyFill="1" applyBorder="1" applyAlignment="1" applyProtection="1">
      <alignment horizontal="left" vertical="center" wrapText="1"/>
      <protection locked="0"/>
    </xf>
    <xf numFmtId="0" fontId="5" fillId="29" borderId="30" xfId="254" applyFont="1" applyFill="1" applyBorder="1" applyAlignment="1" applyProtection="1">
      <alignment horizontal="left" vertical="center" wrapText="1"/>
      <protection locked="0"/>
    </xf>
    <xf numFmtId="0" fontId="5" fillId="29" borderId="27" xfId="254" applyFont="1" applyFill="1" applyBorder="1" applyAlignment="1" applyProtection="1">
      <alignment horizontal="left" vertical="center" wrapText="1"/>
      <protection locked="0"/>
    </xf>
    <xf numFmtId="172" fontId="5" fillId="29" borderId="55" xfId="254" applyNumberFormat="1" applyFont="1" applyFill="1" applyBorder="1" applyAlignment="1" applyProtection="1">
      <alignment horizontal="center" vertical="center"/>
      <protection locked="0"/>
    </xf>
    <xf numFmtId="172" fontId="5" fillId="29" borderId="27" xfId="254" applyNumberFormat="1" applyFont="1" applyFill="1" applyBorder="1" applyAlignment="1" applyProtection="1">
      <alignment horizontal="center" vertical="center"/>
      <protection locked="0"/>
    </xf>
    <xf numFmtId="0" fontId="42" fillId="29" borderId="37" xfId="254" applyFont="1" applyFill="1" applyBorder="1" applyAlignment="1">
      <alignment horizontal="right"/>
    </xf>
    <xf numFmtId="0" fontId="42" fillId="29" borderId="39" xfId="254" applyFont="1" applyFill="1" applyBorder="1" applyAlignment="1">
      <alignment horizontal="right"/>
    </xf>
    <xf numFmtId="0" fontId="42" fillId="29" borderId="40" xfId="254" applyFont="1" applyFill="1" applyBorder="1" applyAlignment="1">
      <alignment horizontal="right"/>
    </xf>
    <xf numFmtId="0" fontId="42" fillId="31" borderId="37" xfId="254" applyFont="1" applyFill="1" applyBorder="1" applyAlignment="1">
      <alignment horizontal="right"/>
    </xf>
    <xf numFmtId="0" fontId="42" fillId="31" borderId="39" xfId="254" applyFont="1" applyFill="1" applyBorder="1" applyAlignment="1">
      <alignment horizontal="right"/>
    </xf>
    <xf numFmtId="0" fontId="42" fillId="31" borderId="40" xfId="254" applyFont="1" applyFill="1" applyBorder="1" applyAlignment="1">
      <alignment horizontal="right"/>
    </xf>
    <xf numFmtId="0" fontId="46" fillId="31" borderId="28" xfId="254" applyFont="1" applyFill="1" applyBorder="1" applyAlignment="1">
      <alignment horizontal="center" vertical="center" wrapText="1"/>
    </xf>
    <xf numFmtId="0" fontId="5" fillId="0" borderId="58" xfId="254" applyFont="1" applyBorder="1" applyAlignment="1" applyProtection="1">
      <alignment horizontal="left" vertical="center" wrapText="1"/>
      <protection locked="0"/>
    </xf>
    <xf numFmtId="0" fontId="5" fillId="0" borderId="49" xfId="254" applyFont="1" applyBorder="1" applyAlignment="1" applyProtection="1">
      <alignment horizontal="left" vertical="center" wrapText="1"/>
      <protection locked="0"/>
    </xf>
    <xf numFmtId="4" fontId="5" fillId="0" borderId="19" xfId="254" applyNumberFormat="1" applyFont="1" applyBorder="1" applyAlignment="1" applyProtection="1">
      <alignment horizontal="center" vertical="center"/>
      <protection locked="0"/>
    </xf>
    <xf numFmtId="4" fontId="5" fillId="0" borderId="23" xfId="254" applyNumberFormat="1" applyFont="1" applyBorder="1" applyAlignment="1" applyProtection="1">
      <alignment horizontal="center" vertical="center"/>
      <protection locked="0"/>
    </xf>
    <xf numFmtId="0" fontId="5" fillId="0" borderId="19" xfId="257" applyBorder="1" applyAlignment="1" applyProtection="1">
      <alignment horizontal="left" vertical="center" wrapText="1"/>
      <protection locked="0"/>
    </xf>
    <xf numFmtId="0" fontId="5" fillId="0" borderId="22" xfId="257" applyBorder="1" applyAlignment="1" applyProtection="1">
      <alignment horizontal="left" vertical="center" wrapText="1"/>
      <protection locked="0"/>
    </xf>
    <xf numFmtId="0" fontId="5" fillId="0" borderId="23" xfId="257" applyBorder="1" applyAlignment="1" applyProtection="1">
      <alignment horizontal="left" vertical="center" wrapText="1"/>
      <protection locked="0"/>
    </xf>
    <xf numFmtId="0" fontId="5" fillId="0" borderId="55" xfId="254" applyFont="1" applyBorder="1" applyAlignment="1" applyProtection="1">
      <alignment horizontal="left" vertical="center" wrapText="1"/>
      <protection locked="0"/>
    </xf>
    <xf numFmtId="0" fontId="5" fillId="0" borderId="30" xfId="254" applyFont="1" applyBorder="1" applyAlignment="1" applyProtection="1">
      <alignment horizontal="left" vertical="center" wrapText="1"/>
      <protection locked="0"/>
    </xf>
    <xf numFmtId="0" fontId="5" fillId="0" borderId="27" xfId="254" applyFont="1" applyBorder="1" applyAlignment="1" applyProtection="1">
      <alignment horizontal="left" vertical="center" wrapText="1"/>
      <protection locked="0"/>
    </xf>
    <xf numFmtId="0" fontId="42" fillId="29" borderId="74" xfId="254" applyFont="1" applyFill="1" applyBorder="1" applyAlignment="1">
      <alignment horizontal="right"/>
    </xf>
    <xf numFmtId="0" fontId="42" fillId="29" borderId="72" xfId="254" applyFont="1" applyFill="1" applyBorder="1" applyAlignment="1">
      <alignment horizontal="right"/>
    </xf>
    <xf numFmtId="0" fontId="42" fillId="29" borderId="73" xfId="254" applyFont="1" applyFill="1" applyBorder="1" applyAlignment="1">
      <alignment horizontal="right"/>
    </xf>
    <xf numFmtId="0" fontId="5" fillId="0" borderId="20" xfId="254" applyFont="1" applyBorder="1" applyAlignment="1" applyProtection="1">
      <alignment horizontal="left" vertical="center" wrapText="1"/>
      <protection locked="0"/>
    </xf>
    <xf numFmtId="195" fontId="5" fillId="0" borderId="55" xfId="254" applyNumberFormat="1" applyFont="1" applyBorder="1" applyAlignment="1" applyProtection="1">
      <alignment horizontal="right" vertical="center" wrapText="1"/>
      <protection locked="0"/>
    </xf>
    <xf numFmtId="195" fontId="5" fillId="0" borderId="27" xfId="254" applyNumberFormat="1" applyFont="1" applyBorder="1" applyAlignment="1" applyProtection="1">
      <alignment horizontal="right" vertical="center" wrapText="1"/>
      <protection locked="0"/>
    </xf>
    <xf numFmtId="0" fontId="46" fillId="34" borderId="21" xfId="254" applyFont="1" applyFill="1" applyBorder="1" applyAlignment="1">
      <alignment horizontal="left" vertical="center" wrapText="1"/>
    </xf>
    <xf numFmtId="0" fontId="46" fillId="34" borderId="22" xfId="254" applyFont="1" applyFill="1" applyBorder="1" applyAlignment="1">
      <alignment horizontal="left" vertical="center" wrapText="1"/>
    </xf>
    <xf numFmtId="0" fontId="46" fillId="34" borderId="50" xfId="254" applyFont="1" applyFill="1" applyBorder="1" applyAlignment="1">
      <alignment horizontal="left" vertical="center" wrapText="1"/>
    </xf>
    <xf numFmtId="0" fontId="46" fillId="36" borderId="28" xfId="254" applyFont="1" applyFill="1" applyBorder="1" applyAlignment="1">
      <alignment horizontal="center" vertical="center" wrapText="1"/>
    </xf>
    <xf numFmtId="0" fontId="5" fillId="0" borderId="58" xfId="257" applyBorder="1" applyAlignment="1" applyProtection="1">
      <alignment horizontal="left" vertical="center" wrapText="1"/>
      <protection locked="0"/>
    </xf>
    <xf numFmtId="0" fontId="5" fillId="0" borderId="49" xfId="257" applyBorder="1" applyAlignment="1" applyProtection="1">
      <alignment horizontal="left" vertical="center" wrapText="1"/>
      <protection locked="0"/>
    </xf>
    <xf numFmtId="0" fontId="5" fillId="0" borderId="57" xfId="257" applyBorder="1" applyAlignment="1" applyProtection="1">
      <alignment horizontal="left" vertical="center" wrapText="1"/>
      <protection locked="0"/>
    </xf>
    <xf numFmtId="0" fontId="5" fillId="0" borderId="18" xfId="254" applyFont="1" applyBorder="1" applyAlignment="1" applyProtection="1">
      <alignment horizontal="left" vertical="center" wrapText="1"/>
      <protection locked="0"/>
    </xf>
    <xf numFmtId="195" fontId="5" fillId="0" borderId="19" xfId="254" applyNumberFormat="1" applyFont="1" applyBorder="1" applyAlignment="1" applyProtection="1">
      <alignment horizontal="right" vertical="center" wrapText="1"/>
      <protection locked="0"/>
    </xf>
    <xf numFmtId="195" fontId="5" fillId="0" borderId="23" xfId="254" applyNumberFormat="1" applyFont="1" applyBorder="1" applyAlignment="1" applyProtection="1">
      <alignment horizontal="right" vertical="center" wrapText="1"/>
      <protection locked="0"/>
    </xf>
    <xf numFmtId="0" fontId="5" fillId="0" borderId="24" xfId="254" applyFont="1" applyBorder="1" applyAlignment="1" applyProtection="1">
      <alignment horizontal="left" vertical="center" wrapText="1"/>
      <protection locked="0"/>
    </xf>
    <xf numFmtId="195" fontId="5" fillId="0" borderId="58" xfId="259" applyNumberFormat="1" applyFont="1" applyFill="1" applyBorder="1" applyAlignment="1" applyProtection="1">
      <alignment horizontal="right" vertical="center" wrapText="1"/>
      <protection locked="0"/>
    </xf>
    <xf numFmtId="195" fontId="5" fillId="0" borderId="57" xfId="259" applyNumberFormat="1" applyFont="1" applyFill="1" applyBorder="1" applyAlignment="1" applyProtection="1">
      <alignment horizontal="right" vertical="center" wrapText="1"/>
      <protection locked="0"/>
    </xf>
    <xf numFmtId="0" fontId="5" fillId="0" borderId="18" xfId="257" applyBorder="1" applyAlignment="1" applyProtection="1">
      <alignment horizontal="left" vertical="center" wrapText="1"/>
      <protection locked="0"/>
    </xf>
    <xf numFmtId="172" fontId="5" fillId="0" borderId="18" xfId="258" applyNumberFormat="1" applyFont="1" applyFill="1" applyBorder="1" applyAlignment="1" applyProtection="1">
      <alignment horizontal="center" vertical="center" wrapText="1"/>
      <protection locked="0"/>
    </xf>
    <xf numFmtId="0" fontId="5" fillId="0" borderId="20" xfId="257" applyBorder="1" applyAlignment="1" applyProtection="1">
      <alignment horizontal="left" vertical="center" wrapText="1"/>
      <protection locked="0"/>
    </xf>
    <xf numFmtId="9" fontId="5" fillId="0" borderId="20" xfId="258" applyFont="1" applyFill="1" applyBorder="1" applyAlignment="1" applyProtection="1">
      <alignment horizontal="center" vertical="center"/>
      <protection locked="0"/>
    </xf>
    <xf numFmtId="175" fontId="5" fillId="0" borderId="24" xfId="254" applyNumberFormat="1" applyFont="1" applyBorder="1" applyAlignment="1" applyProtection="1">
      <alignment horizontal="center" vertical="center" wrapText="1"/>
      <protection locked="0"/>
    </xf>
    <xf numFmtId="0" fontId="46" fillId="35" borderId="11" xfId="254" applyFont="1" applyFill="1" applyBorder="1" applyAlignment="1">
      <alignment horizontal="center"/>
    </xf>
    <xf numFmtId="0" fontId="46" fillId="35" borderId="0" xfId="254" applyFont="1" applyFill="1" applyBorder="1" applyAlignment="1">
      <alignment horizontal="center"/>
    </xf>
    <xf numFmtId="0" fontId="46" fillId="35" borderId="12" xfId="254" applyFont="1" applyFill="1" applyBorder="1" applyAlignment="1">
      <alignment horizontal="center"/>
    </xf>
    <xf numFmtId="0" fontId="46" fillId="30" borderId="83" xfId="254" applyFont="1" applyFill="1" applyBorder="1" applyAlignment="1">
      <alignment horizontal="center" vertical="center" wrapText="1"/>
    </xf>
    <xf numFmtId="0" fontId="46" fillId="30" borderId="84" xfId="254" applyFont="1" applyFill="1" applyBorder="1" applyAlignment="1">
      <alignment horizontal="center" vertical="center" wrapText="1"/>
    </xf>
    <xf numFmtId="0" fontId="46" fillId="30" borderId="85" xfId="254" applyFont="1" applyFill="1" applyBorder="1" applyAlignment="1">
      <alignment horizontal="center" vertical="center" wrapText="1"/>
    </xf>
    <xf numFmtId="0" fontId="46" fillId="30" borderId="28" xfId="254" applyFont="1" applyFill="1" applyBorder="1" applyAlignment="1">
      <alignment horizontal="center" vertical="center" wrapText="1"/>
    </xf>
    <xf numFmtId="0" fontId="46" fillId="31" borderId="28" xfId="254" applyFont="1" applyFill="1" applyBorder="1" applyAlignment="1">
      <alignment horizontal="center" vertical="center"/>
    </xf>
    <xf numFmtId="0" fontId="46" fillId="32" borderId="20" xfId="254" applyFont="1" applyFill="1" applyBorder="1" applyAlignment="1">
      <alignment horizontal="center" vertical="center" wrapText="1"/>
    </xf>
    <xf numFmtId="0" fontId="53" fillId="26" borderId="11" xfId="255" applyFont="1" applyFill="1" applyBorder="1" applyAlignment="1" applyProtection="1">
      <alignment horizontal="left" vertical="center"/>
      <protection locked="0"/>
    </xf>
    <xf numFmtId="0" fontId="53" fillId="26" borderId="0" xfId="255" applyFont="1" applyFill="1" applyAlignment="1" applyProtection="1">
      <alignment horizontal="left" vertical="center"/>
      <protection locked="0"/>
    </xf>
    <xf numFmtId="0" fontId="42" fillId="26" borderId="11" xfId="255" applyFont="1" applyFill="1" applyBorder="1" applyAlignment="1" applyProtection="1">
      <alignment horizontal="left" vertical="center"/>
      <protection locked="0"/>
    </xf>
    <xf numFmtId="0" fontId="42" fillId="26" borderId="0" xfId="255" applyFont="1" applyFill="1" applyAlignment="1" applyProtection="1">
      <alignment horizontal="left" vertical="center"/>
      <protection locked="0"/>
    </xf>
    <xf numFmtId="0" fontId="42" fillId="26" borderId="0" xfId="255" applyFont="1" applyFill="1" applyAlignment="1" applyProtection="1">
      <alignment horizontal="center" vertical="center"/>
      <protection locked="0"/>
    </xf>
    <xf numFmtId="0" fontId="5" fillId="26" borderId="49" xfId="255" applyFont="1" applyFill="1" applyBorder="1" applyAlignment="1" applyProtection="1">
      <alignment horizontal="center"/>
      <protection locked="0"/>
    </xf>
    <xf numFmtId="0" fontId="5" fillId="26" borderId="72" xfId="255" applyFont="1" applyFill="1" applyBorder="1" applyAlignment="1" applyProtection="1">
      <alignment horizontal="center"/>
      <protection locked="0"/>
    </xf>
    <xf numFmtId="0" fontId="5" fillId="26" borderId="73" xfId="255" applyFont="1" applyFill="1" applyBorder="1" applyAlignment="1" applyProtection="1">
      <alignment horizontal="center"/>
      <protection locked="0"/>
    </xf>
    <xf numFmtId="0" fontId="50" fillId="27" borderId="78" xfId="256" applyFont="1" applyFill="1" applyBorder="1" applyAlignment="1">
      <alignment horizontal="center" vertical="center"/>
    </xf>
    <xf numFmtId="0" fontId="50" fillId="27" borderId="80" xfId="256" applyFont="1" applyFill="1" applyBorder="1" applyAlignment="1">
      <alignment horizontal="center" vertical="center"/>
    </xf>
    <xf numFmtId="0" fontId="50" fillId="27" borderId="79" xfId="256" applyFont="1" applyFill="1" applyBorder="1" applyAlignment="1">
      <alignment horizontal="center" vertical="center"/>
    </xf>
    <xf numFmtId="0" fontId="50" fillId="27" borderId="81" xfId="256" applyFont="1" applyFill="1" applyBorder="1" applyAlignment="1">
      <alignment horizontal="center" vertical="center"/>
    </xf>
    <xf numFmtId="0" fontId="42" fillId="27" borderId="72" xfId="255" applyFont="1" applyFill="1" applyBorder="1" applyAlignment="1">
      <alignment horizontal="center"/>
    </xf>
    <xf numFmtId="0" fontId="42" fillId="27" borderId="73" xfId="255" applyFont="1" applyFill="1" applyBorder="1" applyAlignment="1">
      <alignment horizontal="center"/>
    </xf>
    <xf numFmtId="0" fontId="42" fillId="26" borderId="52" xfId="255" applyFont="1" applyFill="1" applyBorder="1" applyAlignment="1" applyProtection="1">
      <alignment horizontal="center"/>
      <protection locked="0"/>
    </xf>
    <xf numFmtId="0" fontId="42" fillId="26" borderId="0" xfId="255" applyFont="1" applyFill="1" applyAlignment="1" applyProtection="1">
      <alignment horizontal="center"/>
      <protection locked="0"/>
    </xf>
    <xf numFmtId="0" fontId="42" fillId="26" borderId="0" xfId="255" applyFont="1" applyFill="1" applyAlignment="1" applyProtection="1">
      <alignment horizontal="center" vertical="top"/>
      <protection locked="0"/>
    </xf>
    <xf numFmtId="0" fontId="53" fillId="26" borderId="0" xfId="255" applyFont="1" applyFill="1" applyAlignment="1" applyProtection="1">
      <alignment horizontal="center" vertical="top"/>
      <protection locked="0"/>
    </xf>
    <xf numFmtId="0" fontId="5" fillId="26" borderId="53" xfId="255" applyFont="1" applyFill="1" applyBorder="1" applyAlignment="1">
      <alignment horizontal="center"/>
    </xf>
    <xf numFmtId="0" fontId="5" fillId="26" borderId="11" xfId="255" applyFont="1" applyFill="1" applyBorder="1" applyAlignment="1">
      <alignment horizontal="center"/>
    </xf>
    <xf numFmtId="0" fontId="5" fillId="26" borderId="74" xfId="255" applyFont="1" applyFill="1" applyBorder="1" applyAlignment="1">
      <alignment horizontal="center"/>
    </xf>
    <xf numFmtId="0" fontId="46" fillId="27" borderId="52" xfId="255" applyFont="1" applyFill="1" applyBorder="1" applyAlignment="1">
      <alignment horizontal="center"/>
    </xf>
    <xf numFmtId="0" fontId="46" fillId="27" borderId="51" xfId="255" applyFont="1" applyFill="1" applyBorder="1" applyAlignment="1">
      <alignment horizontal="center"/>
    </xf>
    <xf numFmtId="0" fontId="50" fillId="27" borderId="31" xfId="256" applyFont="1" applyFill="1" applyBorder="1" applyAlignment="1">
      <alignment horizontal="center" vertical="center"/>
    </xf>
    <xf numFmtId="0" fontId="50" fillId="27" borderId="32" xfId="256" applyFont="1" applyFill="1" applyBorder="1" applyAlignment="1">
      <alignment horizontal="center" vertical="center"/>
    </xf>
    <xf numFmtId="0" fontId="50" fillId="27" borderId="61" xfId="256" applyFont="1" applyFill="1" applyBorder="1" applyAlignment="1">
      <alignment horizontal="center" vertical="center"/>
    </xf>
    <xf numFmtId="0" fontId="50" fillId="27" borderId="52" xfId="256" applyFont="1" applyFill="1" applyBorder="1" applyAlignment="1">
      <alignment horizontal="center" vertical="center"/>
    </xf>
    <xf numFmtId="0" fontId="50" fillId="27" borderId="58" xfId="256" applyFont="1" applyFill="1" applyBorder="1" applyAlignment="1">
      <alignment horizontal="center" vertical="center"/>
    </xf>
    <xf numFmtId="0" fontId="50" fillId="27" borderId="49" xfId="256" applyFont="1" applyFill="1" applyBorder="1" applyAlignment="1">
      <alignment horizontal="center" vertical="center"/>
    </xf>
    <xf numFmtId="0" fontId="5" fillId="27" borderId="75" xfId="256" applyFont="1" applyFill="1" applyBorder="1" applyAlignment="1">
      <alignment horizontal="center" vertical="center"/>
    </xf>
    <xf numFmtId="0" fontId="5" fillId="27" borderId="45" xfId="256" applyFont="1" applyFill="1" applyBorder="1" applyAlignment="1">
      <alignment horizontal="center" vertical="center"/>
    </xf>
    <xf numFmtId="0" fontId="5" fillId="27" borderId="82" xfId="256" applyFont="1" applyFill="1" applyBorder="1" applyAlignment="1">
      <alignment horizontal="center" vertical="center"/>
    </xf>
    <xf numFmtId="0" fontId="51" fillId="27" borderId="0" xfId="255" applyFont="1" applyFill="1" applyAlignment="1">
      <alignment horizontal="center"/>
    </xf>
    <xf numFmtId="0" fontId="51" fillId="27" borderId="12" xfId="255" applyFont="1" applyFill="1" applyBorder="1" applyAlignment="1">
      <alignment horizontal="center"/>
    </xf>
    <xf numFmtId="0" fontId="42" fillId="27" borderId="0" xfId="255" applyFont="1" applyFill="1" applyAlignment="1">
      <alignment horizontal="center" vertical="center"/>
    </xf>
    <xf numFmtId="0" fontId="42" fillId="27" borderId="12" xfId="255" applyFont="1" applyFill="1" applyBorder="1" applyAlignment="1">
      <alignment horizontal="center" vertical="center"/>
    </xf>
    <xf numFmtId="0" fontId="50" fillId="27" borderId="76" xfId="256" applyFont="1" applyFill="1" applyBorder="1" applyAlignment="1">
      <alignment horizontal="center" vertical="center"/>
    </xf>
    <xf numFmtId="0" fontId="50" fillId="27" borderId="46" xfId="255" applyFont="1" applyFill="1" applyBorder="1" applyAlignment="1">
      <alignment horizontal="center" vertical="center"/>
    </xf>
    <xf numFmtId="0" fontId="50" fillId="27" borderId="56" xfId="256" applyFont="1" applyFill="1" applyBorder="1" applyAlignment="1">
      <alignment horizontal="center" vertical="center"/>
    </xf>
    <xf numFmtId="0" fontId="50" fillId="27" borderId="77" xfId="256" applyFont="1" applyFill="1" applyBorder="1" applyAlignment="1">
      <alignment horizontal="center" vertical="center"/>
    </xf>
    <xf numFmtId="4" fontId="5" fillId="0" borderId="58" xfId="254" applyNumberFormat="1" applyFont="1" applyBorder="1" applyAlignment="1" applyProtection="1">
      <alignment horizontal="center" vertical="center"/>
      <protection locked="0"/>
    </xf>
    <xf numFmtId="4" fontId="5" fillId="0" borderId="57" xfId="254" applyNumberFormat="1" applyFont="1" applyBorder="1" applyAlignment="1" applyProtection="1">
      <alignment horizontal="center" vertical="center"/>
      <protection locked="0"/>
    </xf>
    <xf numFmtId="195" fontId="5" fillId="0" borderId="19" xfId="259" applyNumberFormat="1" applyFont="1" applyFill="1" applyBorder="1" applyAlignment="1" applyProtection="1">
      <alignment horizontal="right" vertical="center" wrapText="1"/>
      <protection locked="0"/>
    </xf>
    <xf numFmtId="195" fontId="5" fillId="0" borderId="23" xfId="259" applyNumberFormat="1" applyFont="1" applyFill="1" applyBorder="1" applyAlignment="1" applyProtection="1">
      <alignment horizontal="right" vertical="center" wrapText="1"/>
      <protection locked="0"/>
    </xf>
    <xf numFmtId="172" fontId="5" fillId="0" borderId="18" xfId="254" applyNumberFormat="1" applyFont="1" applyBorder="1" applyAlignment="1" applyProtection="1">
      <alignment horizontal="center" vertical="center" wrapText="1"/>
      <protection locked="0"/>
    </xf>
    <xf numFmtId="172" fontId="5" fillId="0" borderId="24" xfId="254" applyNumberFormat="1" applyFont="1" applyBorder="1" applyAlignment="1" applyProtection="1">
      <alignment horizontal="center" vertical="center" wrapText="1"/>
      <protection locked="0"/>
    </xf>
    <xf numFmtId="0" fontId="50" fillId="27" borderId="88" xfId="256" applyFont="1" applyFill="1" applyBorder="1" applyAlignment="1">
      <alignment horizontal="center" vertical="center"/>
    </xf>
    <xf numFmtId="0" fontId="46" fillId="32" borderId="21" xfId="254" applyFont="1" applyFill="1" applyBorder="1" applyAlignment="1"/>
    <xf numFmtId="0" fontId="46" fillId="32" borderId="22" xfId="254" applyFont="1" applyFill="1" applyBorder="1" applyAlignment="1"/>
    <xf numFmtId="0" fontId="5" fillId="35" borderId="26" xfId="254" applyFont="1" applyFill="1" applyBorder="1" applyAlignment="1">
      <alignment horizontal="center"/>
    </xf>
    <xf numFmtId="0" fontId="5" fillId="35" borderId="30" xfId="254" applyFont="1" applyFill="1" applyBorder="1" applyAlignment="1">
      <alignment horizontal="center"/>
    </xf>
    <xf numFmtId="0" fontId="5" fillId="35" borderId="59" xfId="254" applyFont="1" applyFill="1" applyBorder="1" applyAlignment="1">
      <alignment horizontal="center"/>
    </xf>
    <xf numFmtId="0" fontId="58" fillId="25" borderId="26" xfId="254" applyFont="1" applyFill="1" applyBorder="1" applyAlignment="1">
      <alignment horizontal="center" vertical="center"/>
    </xf>
    <xf numFmtId="0" fontId="58" fillId="25" borderId="30" xfId="254" applyFont="1" applyFill="1" applyBorder="1" applyAlignment="1">
      <alignment horizontal="center" vertical="center"/>
    </xf>
    <xf numFmtId="0" fontId="58" fillId="25" borderId="59" xfId="254" applyFont="1" applyFill="1" applyBorder="1" applyAlignment="1">
      <alignment horizontal="center" vertical="center"/>
    </xf>
    <xf numFmtId="172" fontId="5" fillId="0" borderId="58" xfId="254" applyNumberFormat="1" applyFont="1" applyBorder="1" applyAlignment="1" applyProtection="1">
      <alignment horizontal="center" vertical="center"/>
      <protection locked="0"/>
    </xf>
    <xf numFmtId="172" fontId="5" fillId="0" borderId="57" xfId="254" applyNumberFormat="1" applyFont="1" applyBorder="1" applyAlignment="1" applyProtection="1">
      <alignment horizontal="center" vertical="center"/>
      <protection locked="0"/>
    </xf>
    <xf numFmtId="0" fontId="58" fillId="0" borderId="87" xfId="254" applyFont="1" applyBorder="1" applyAlignment="1">
      <alignment horizontal="center" vertical="center" wrapText="1"/>
    </xf>
    <xf numFmtId="0" fontId="58" fillId="0" borderId="77" xfId="254" applyFont="1" applyBorder="1" applyAlignment="1">
      <alignment horizontal="center" vertical="center" wrapText="1"/>
    </xf>
    <xf numFmtId="0" fontId="58" fillId="0" borderId="89" xfId="254" applyFont="1" applyBorder="1" applyAlignment="1">
      <alignment horizontal="center" vertical="center" wrapText="1"/>
    </xf>
    <xf numFmtId="0" fontId="58" fillId="35" borderId="87" xfId="254" applyFont="1" applyFill="1" applyBorder="1" applyAlignment="1">
      <alignment horizontal="center" vertical="center" wrapText="1"/>
    </xf>
    <xf numFmtId="0" fontId="58" fillId="35" borderId="77" xfId="254" applyFont="1" applyFill="1" applyBorder="1" applyAlignment="1">
      <alignment horizontal="center" vertical="center" wrapText="1"/>
    </xf>
    <xf numFmtId="0" fontId="58" fillId="35" borderId="89" xfId="254" applyFont="1" applyFill="1" applyBorder="1" applyAlignment="1">
      <alignment horizontal="center" vertical="center" wrapText="1"/>
    </xf>
    <xf numFmtId="195" fontId="5" fillId="0" borderId="58" xfId="254" applyNumberFormat="1" applyFont="1" applyBorder="1" applyAlignment="1" applyProtection="1">
      <alignment horizontal="right" vertical="center" wrapText="1"/>
      <protection locked="0"/>
    </xf>
    <xf numFmtId="195" fontId="5" fillId="0" borderId="57" xfId="254" applyNumberFormat="1" applyFont="1" applyBorder="1" applyAlignment="1" applyProtection="1">
      <alignment horizontal="right" vertical="center" wrapText="1"/>
      <protection locked="0"/>
    </xf>
    <xf numFmtId="0" fontId="46" fillId="35" borderId="87" xfId="254" applyFont="1" applyFill="1" applyBorder="1" applyAlignment="1">
      <alignment horizontal="center"/>
    </xf>
    <xf numFmtId="0" fontId="46" fillId="35" borderId="77" xfId="254" applyFont="1" applyFill="1" applyBorder="1" applyAlignment="1">
      <alignment horizontal="center"/>
    </xf>
    <xf numFmtId="0" fontId="46" fillId="35" borderId="89" xfId="254" applyFont="1" applyFill="1" applyBorder="1" applyAlignment="1">
      <alignment horizontal="center"/>
    </xf>
  </cellXfs>
  <cellStyles count="262">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2 2" xfId="261" xr:uid="{FD886487-DF74-428A-901C-461C57EFB4B7}"/>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 6" xfId="259" xr:uid="{B3F5E37B-0BD3-42A3-963A-31D69FCA05CD}"/>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4" xfId="257" xr:uid="{B5C42626-FF89-40BA-B1E9-E52398D1E8E4}"/>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2 4" xfId="254" xr:uid="{1BB720EA-051A-4FEF-9E9A-2CAAE84CE23B}"/>
    <cellStyle name="Normal 2 3" xfId="79" xr:uid="{00000000-0005-0000-0000-0000B4000000}"/>
    <cellStyle name="Normal 2 3 2" xfId="229"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30" xr:uid="{00000000-0005-0000-0000-0000C2000000}"/>
    <cellStyle name="Normal 3 5" xfId="255" xr:uid="{AAFE6F54-7F14-48BD-8FF8-B96028EF9BC9}"/>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2" xfId="256" xr:uid="{1E16FD83-6E72-4BBC-8DBE-8E999FBD2DC2}"/>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2 2" xfId="258" xr:uid="{B2E5DA2A-212B-4069-85B2-CD97DD18F05A}"/>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Porcentual 9" xfId="260" xr:uid="{C8CECB39-CE62-4C32-9E78-CF30A885797B}"/>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3EA617F9-16F7-439A-84AF-1CDFA241AF78}"/>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48FDD6E0-E0CE-4267-A215-A158AFFC08E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555172</xdr:colOff>
      <xdr:row>0</xdr:row>
      <xdr:rowOff>76200</xdr:rowOff>
    </xdr:from>
    <xdr:to>
      <xdr:col>2</xdr:col>
      <xdr:colOff>774246</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BE142296-2E24-42AB-81AA-CFC997BA977C}"/>
            </a:ext>
            <a:ext uri="{147F2762-F138-4A5C-976F-8EAC2B608ADB}">
              <a16:predDERef xmlns:a16="http://schemas.microsoft.com/office/drawing/2014/main" pred="{D1670FBE-0541-4B7A-AC0B-C919B747E54D}"/>
            </a:ext>
          </a:extLst>
        </xdr:cNvPr>
        <xdr:cNvSpPr/>
      </xdr:nvSpPr>
      <xdr:spPr>
        <a:xfrm>
          <a:off x="755197"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693AA911-D0AA-418F-B128-85ACEC293E14}"/>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887C4254-3FE4-4D55-A135-7638D1D2A859}"/>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370115</xdr:colOff>
      <xdr:row>0</xdr:row>
      <xdr:rowOff>54429</xdr:rowOff>
    </xdr:from>
    <xdr:to>
      <xdr:col>2</xdr:col>
      <xdr:colOff>589189</xdr:colOff>
      <xdr:row>4</xdr:row>
      <xdr:rowOff>108707</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C8A3A455-DC6A-4978-B568-8FC12A8C8919}"/>
            </a:ext>
            <a:ext uri="{147F2762-F138-4A5C-976F-8EAC2B608ADB}">
              <a16:predDERef xmlns:a16="http://schemas.microsoft.com/office/drawing/2014/main" pred="{D1670FBE-0541-4B7A-AC0B-C919B747E54D}"/>
            </a:ext>
          </a:extLst>
        </xdr:cNvPr>
        <xdr:cNvSpPr/>
      </xdr:nvSpPr>
      <xdr:spPr>
        <a:xfrm>
          <a:off x="570140" y="54429"/>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55866668-B5FB-4009-B0FA-F7C6BD1AA998}"/>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B2C143DD-2201-4AED-B8D7-DE7785DC23DE}"/>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211E3BCD-FB18-4B9A-BA9C-6807AE01F45E}"/>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twoCellAnchor>
    <xdr:from>
      <xdr:col>1</xdr:col>
      <xdr:colOff>511629</xdr:colOff>
      <xdr:row>0</xdr:row>
      <xdr:rowOff>76200</xdr:rowOff>
    </xdr:from>
    <xdr:to>
      <xdr:col>2</xdr:col>
      <xdr:colOff>730703</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F7D46254-590C-4C14-A76E-029ED880259B}"/>
            </a:ext>
            <a:ext uri="{147F2762-F138-4A5C-976F-8EAC2B608ADB}">
              <a16:predDERef xmlns:a16="http://schemas.microsoft.com/office/drawing/2014/main" pred="{D1670FBE-0541-4B7A-AC0B-C919B747E54D}"/>
            </a:ext>
          </a:extLst>
        </xdr:cNvPr>
        <xdr:cNvSpPr/>
      </xdr:nvSpPr>
      <xdr:spPr>
        <a:xfrm>
          <a:off x="7116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REAJUSTESACTA1PROVI"/>
      <sheetName val="Paral. 1"/>
      <sheetName val="Paral. 2"/>
      <sheetName val="Paral. 3"/>
      <sheetName val="Paral.4"/>
      <sheetName val="Tramo 2"/>
      <sheetName val="Indicadores Y Listas"/>
      <sheetName val="Hoja3"/>
      <sheetName val="Hoja2"/>
      <sheetName val="Transportes"/>
      <sheetName val="MYE OBRA"/>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ICC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efreshError="1"/>
      <sheetData sheetId="14" refreshError="1"/>
      <sheetData sheetId="15">
        <row r="2">
          <cell r="A2">
            <v>0</v>
          </cell>
        </row>
      </sheetData>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ow r="2">
          <cell r="A2">
            <v>0</v>
          </cell>
        </row>
      </sheetData>
      <sheetData sheetId="1045">
        <row r="2">
          <cell r="A2">
            <v>0</v>
          </cell>
        </row>
      </sheetData>
      <sheetData sheetId="1046">
        <row r="2">
          <cell r="A2">
            <v>0</v>
          </cell>
        </row>
      </sheetData>
      <sheetData sheetId="1047">
        <row r="2">
          <cell r="A2">
            <v>0</v>
          </cell>
        </row>
      </sheetData>
      <sheetData sheetId="1048" refreshError="1"/>
      <sheetData sheetId="1049">
        <row r="2">
          <cell r="A2">
            <v>0</v>
          </cell>
        </row>
      </sheetData>
      <sheetData sheetId="1050">
        <row r="2">
          <cell r="A2">
            <v>0</v>
          </cell>
        </row>
      </sheetData>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B2" t="str">
            <v>Patrimonio
neto
personal</v>
          </cell>
        </row>
      </sheetData>
      <sheetData sheetId="1068">
        <row r="2">
          <cell r="A2">
            <v>0</v>
          </cell>
        </row>
      </sheetData>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A2">
            <v>0</v>
          </cell>
        </row>
      </sheetData>
      <sheetData sheetId="1711">
        <row r="2">
          <cell r="A2">
            <v>0</v>
          </cell>
        </row>
      </sheetData>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efreshError="1"/>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efreshError="1"/>
      <sheetData sheetId="1865">
        <row r="2">
          <cell r="A2">
            <v>0</v>
          </cell>
        </row>
      </sheetData>
      <sheetData sheetId="1866">
        <row r="2">
          <cell r="A2">
            <v>0</v>
          </cell>
        </row>
      </sheetData>
      <sheetData sheetId="1867" refreshError="1"/>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efreshError="1"/>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efreshError="1"/>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efreshError="1"/>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sheetData sheetId="5419"/>
      <sheetData sheetId="5420"/>
      <sheetData sheetId="5421">
        <row r="2">
          <cell r="A2">
            <v>0</v>
          </cell>
        </row>
      </sheetData>
      <sheetData sheetId="5422">
        <row r="2">
          <cell r="A2">
            <v>0</v>
          </cell>
        </row>
      </sheetData>
      <sheetData sheetId="5423"/>
      <sheetData sheetId="5424"/>
      <sheetData sheetId="5425"/>
      <sheetData sheetId="5426"/>
      <sheetData sheetId="5427"/>
      <sheetData sheetId="5428"/>
      <sheetData sheetId="5429">
        <row r="2">
          <cell r="A2">
            <v>0</v>
          </cell>
        </row>
      </sheetData>
      <sheetData sheetId="5430"/>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sheetData sheetId="5437" refreshError="1"/>
      <sheetData sheetId="5438"/>
      <sheetData sheetId="5439"/>
      <sheetData sheetId="5440"/>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t="str">
            <v>FORMULARIO N° 4</v>
          </cell>
        </row>
      </sheetData>
      <sheetData sheetId="5449"/>
      <sheetData sheetId="5450"/>
      <sheetData sheetId="5451">
        <row r="5">
          <cell r="A5" t="str">
            <v>OFERTA ECONÓMICA DETALLADA</v>
          </cell>
        </row>
      </sheetData>
      <sheetData sheetId="5452"/>
      <sheetData sheetId="5453"/>
      <sheetData sheetId="5454"/>
      <sheetData sheetId="5455" refreshError="1"/>
      <sheetData sheetId="5456" refreshError="1"/>
      <sheetData sheetId="5457">
        <row r="2">
          <cell r="A2">
            <v>0</v>
          </cell>
        </row>
      </sheetData>
      <sheetData sheetId="5458" refreshError="1"/>
      <sheetData sheetId="5459" refreshError="1"/>
      <sheetData sheetId="5460" refreshError="1"/>
      <sheetData sheetId="5461">
        <row r="2">
          <cell r="A2" t="str">
            <v>Locación</v>
          </cell>
        </row>
      </sheetData>
      <sheetData sheetId="5462">
        <row r="2">
          <cell r="A2">
            <v>0</v>
          </cell>
        </row>
      </sheetData>
      <sheetData sheetId="5463"/>
      <sheetData sheetId="5464"/>
      <sheetData sheetId="5465"/>
      <sheetData sheetId="5466">
        <row r="2">
          <cell r="A2">
            <v>0</v>
          </cell>
        </row>
      </sheetData>
      <sheetData sheetId="5467" refreshError="1"/>
      <sheetData sheetId="5468"/>
      <sheetData sheetId="5469" refreshError="1"/>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30"/>
      <sheetData sheetId="5531"/>
      <sheetData sheetId="5532"/>
      <sheetData sheetId="5533"/>
      <sheetData sheetId="5534"/>
      <sheetData sheetId="5535"/>
      <sheetData sheetId="5536"/>
      <sheetData sheetId="5537" refreshError="1"/>
      <sheetData sheetId="5538" refreshError="1"/>
      <sheetData sheetId="5539">
        <row r="2">
          <cell r="A2">
            <v>0</v>
          </cell>
        </row>
      </sheetData>
      <sheetData sheetId="5540">
        <row r="2">
          <cell r="A2">
            <v>0</v>
          </cell>
        </row>
      </sheetData>
      <sheetData sheetId="5541" refreshError="1"/>
      <sheetData sheetId="5542" refreshError="1"/>
      <sheetData sheetId="5543">
        <row r="2">
          <cell r="A2">
            <v>0</v>
          </cell>
        </row>
      </sheetData>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efreshError="1"/>
      <sheetData sheetId="5565" refreshError="1"/>
      <sheetData sheetId="5566">
        <row r="2">
          <cell r="A2">
            <v>0</v>
          </cell>
        </row>
      </sheetData>
      <sheetData sheetId="5567">
        <row r="2">
          <cell r="A2">
            <v>0</v>
          </cell>
        </row>
      </sheetData>
      <sheetData sheetId="5568" refreshError="1"/>
      <sheetData sheetId="5569" refreshError="1"/>
      <sheetData sheetId="5570">
        <row r="2">
          <cell r="A2">
            <v>0</v>
          </cell>
        </row>
      </sheetData>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efreshError="1"/>
      <sheetData sheetId="5589" refreshError="1"/>
      <sheetData sheetId="5590" refreshError="1"/>
      <sheetData sheetId="5591" refreshError="1"/>
      <sheetData sheetId="559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Datos"/>
      <sheetName val="MATERIALE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_aCCIDENTES_DE_1995___1996_xl_2"/>
      <sheetName val="//ccefici"/>
      <sheetName val="//d.docs.live.net/a  aaInformac"/>
      <sheetName val="_aCCIDENTES_DE_1995___1996_xl_3"/>
      <sheetName val="Hoja2"/>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aactividad"/>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_aCCIDENTES_DE_1995___1996_x_13"/>
      <sheetName val="_aCCIDENTES_DE_1995___1996_x_12"/>
      <sheetName val="_aCCIDENTES_DE_1995___1996_x_14"/>
      <sheetName val="_aCCIDENTES_DE_1995___1996_x_1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precios-básicos2002"/>
      <sheetName val="APUs"/>
      <sheetName val="aactividad"/>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p05"/>
      <sheetName val="GP06"/>
      <sheetName val="\AMV _ no borrar\PRESUPUESTOS\a"/>
      <sheetName val="\I\AMV _ no borrar\PRESUPUESTOS"/>
      <sheetName val="\G\I\AMV _ no borrar\PRESUPUEST"/>
      <sheetName val="\A\a  aaInformación GRUPO 4\A M"/>
      <sheetName val="\G\A\a  aaInformación GRUPO 4\A"/>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QUISITOS INF INTERVENTORÍA"/>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refreshError="1"/>
      <sheetData sheetId="79" refreshError="1"/>
      <sheetData sheetId="80"/>
      <sheetData sheetId="81" refreshError="1"/>
      <sheetData sheetId="82"/>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REF"/>
      <sheetName val="Datos"/>
      <sheetName val="Jornal"/>
      <sheetName val="Formulario N° 4"/>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1"/>
      <sheetName val="[a  aaInformación]__cceficie_13"/>
      <sheetName val="[a  aaInformación]__cceficie_12"/>
      <sheetName val="[a  aaInformación]__cceficie_14"/>
      <sheetName val="[a  aaInformación]__cceficie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Datos"/>
      <sheetName val="items"/>
      <sheetName val="PR 1"/>
      <sheetName val="Hoja1"/>
      <sheetName val="REC-COD,"/>
      <sheetName val="A-HOR"/>
      <sheetName val="INSUMOS"/>
      <sheetName val="BANCOS"/>
      <sheetName val="CARGOS"/>
      <sheetName val="EPS"/>
      <sheetName val="PENSIONES"/>
      <sheetName val="PREACTA 10"/>
      <sheetName val="PREACTA 9"/>
      <sheetName val="Res-Accide-10"/>
      <sheetName val="TARIFAS"/>
      <sheetName val="2,2,6,1 Pilotes 0,30"/>
      <sheetName val="062"/>
      <sheetName val="ESTADO VÍA-CRIT.TECNICO"/>
      <sheetName val="LISTA DE PRECIOS"/>
      <sheetName val="Listado"/>
      <sheetName val="TRANSPORTE"/>
      <sheetName val="PRECIOS"/>
      <sheetName val="PREACTA 6"/>
      <sheetName val="TABLA 2008"/>
      <sheetName val="PRESUPUESTO"/>
      <sheetName val="SUB APU"/>
      <sheetName val="Summary"/>
      <sheetName val="CODCONST"/>
      <sheetName val="A.P.U"/>
      <sheetName val=" Liquidacion de Obra por Tramos"/>
      <sheetName val="Excavación Mat. Común Estacione"/>
      <sheetName val="Demolición Pavimento"/>
      <sheetName val="PUNITARIOS%20PARA%20241201%202S"/>
      <sheetName val="CLASIFICACION"/>
      <sheetName val="Equipo"/>
      <sheetName val="Insum"/>
      <sheetName val="GCB2000"/>
      <sheetName val="RELACION MES"/>
      <sheetName val="Listas"/>
      <sheetName val="A. P. U."/>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PREACTA Y CONTRATISTAS"/>
      <sheetName val="5. ELECTRICO"/>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7.1.8.1.1"/>
      <sheetName val="FINANC"/>
      <sheetName val="TODAS"/>
      <sheetName val="Lp"/>
      <sheetName val="NARIÑO"/>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ow r="48">
          <cell r="E48">
            <v>0</v>
          </cell>
        </row>
      </sheetData>
      <sheetData sheetId="132"/>
      <sheetData sheetId="133"/>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rgb="FF92D050"/>
  </sheetPr>
  <dimension ref="A1:N29"/>
  <sheetViews>
    <sheetView showGridLines="0" tabSelected="1" view="pageBreakPreview" zoomScale="70" zoomScaleNormal="55" zoomScaleSheetLayoutView="70" zoomScalePageLayoutView="70" workbookViewId="0">
      <selection activeCell="G15" sqref="G15"/>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1.85546875" style="1" customWidth="1"/>
    <col min="10" max="10" width="15.28515625" style="1" customWidth="1"/>
    <col min="11" max="11" width="16.5703125" style="1" customWidth="1"/>
    <col min="12" max="13" width="4.42578125" style="1" customWidth="1"/>
    <col min="14" max="16384" width="11.42578125" style="1"/>
  </cols>
  <sheetData>
    <row r="1" spans="1:13" ht="17.25" thickBot="1">
      <c r="A1" s="4"/>
      <c r="B1" s="25"/>
      <c r="C1" s="26"/>
      <c r="D1" s="25"/>
      <c r="E1" s="26"/>
      <c r="F1" s="4"/>
      <c r="G1" s="4"/>
      <c r="H1" s="4"/>
      <c r="I1" s="4"/>
      <c r="J1" s="4"/>
      <c r="K1" s="4"/>
      <c r="L1" s="4"/>
      <c r="M1" s="4"/>
    </row>
    <row r="2" spans="1:13" ht="18" thickTop="1" thickBot="1">
      <c r="A2" s="4"/>
      <c r="B2" s="282"/>
      <c r="C2" s="283"/>
      <c r="D2" s="283"/>
      <c r="E2" s="283"/>
      <c r="F2" s="283"/>
      <c r="G2" s="283"/>
      <c r="H2" s="283"/>
      <c r="I2" s="283"/>
      <c r="J2" s="283"/>
      <c r="K2" s="283"/>
      <c r="L2" s="284"/>
      <c r="M2" s="4"/>
    </row>
    <row r="3" spans="1:13" ht="31.5" customHeight="1" thickTop="1">
      <c r="A3" s="4"/>
      <c r="B3" s="6"/>
      <c r="C3" s="279" t="s">
        <v>0</v>
      </c>
      <c r="D3" s="280"/>
      <c r="E3" s="280"/>
      <c r="F3" s="280"/>
      <c r="G3" s="280"/>
      <c r="H3" s="280"/>
      <c r="I3" s="280"/>
      <c r="J3" s="280"/>
      <c r="K3" s="281"/>
      <c r="L3" s="7"/>
      <c r="M3" s="4"/>
    </row>
    <row r="4" spans="1:13" ht="25.5">
      <c r="A4" s="4"/>
      <c r="B4" s="39"/>
      <c r="C4" s="285" t="s">
        <v>1</v>
      </c>
      <c r="D4" s="285"/>
      <c r="E4" s="285"/>
      <c r="F4" s="285"/>
      <c r="G4" s="285"/>
      <c r="H4" s="285"/>
      <c r="I4" s="285"/>
      <c r="J4" s="285"/>
      <c r="K4" s="286"/>
      <c r="L4" s="7"/>
      <c r="M4" s="4"/>
    </row>
    <row r="5" spans="1:13" ht="26.25" thickBot="1">
      <c r="A5" s="4"/>
      <c r="B5" s="6"/>
      <c r="C5" s="48"/>
      <c r="D5" s="48"/>
      <c r="E5" s="48"/>
      <c r="F5" s="48"/>
      <c r="G5" s="48"/>
      <c r="H5" s="50" t="s">
        <v>63</v>
      </c>
      <c r="I5" s="51">
        <v>300</v>
      </c>
      <c r="J5" s="52" t="s">
        <v>64</v>
      </c>
      <c r="K5" s="49"/>
      <c r="L5" s="7"/>
      <c r="M5" s="4"/>
    </row>
    <row r="6" spans="1:13" ht="26.25" thickBot="1">
      <c r="A6" s="4"/>
      <c r="B6" s="6"/>
      <c r="C6" s="48"/>
      <c r="D6" s="48"/>
      <c r="E6" s="48"/>
      <c r="F6" s="48"/>
      <c r="G6" s="48"/>
      <c r="H6" s="53" t="s">
        <v>65</v>
      </c>
      <c r="I6" s="51">
        <v>6</v>
      </c>
      <c r="J6" s="52" t="s">
        <v>64</v>
      </c>
      <c r="K6" s="49"/>
      <c r="L6" s="7"/>
      <c r="M6" s="4"/>
    </row>
    <row r="7" spans="1:13" ht="13.5" customHeight="1">
      <c r="A7" s="4"/>
      <c r="B7" s="6"/>
      <c r="C7" s="48"/>
      <c r="D7" s="48"/>
      <c r="E7" s="48"/>
      <c r="F7" s="48"/>
      <c r="G7" s="48"/>
      <c r="H7" s="48"/>
      <c r="I7" s="48"/>
      <c r="J7" s="48"/>
      <c r="K7" s="49"/>
      <c r="L7" s="7"/>
      <c r="M7" s="4"/>
    </row>
    <row r="8" spans="1:13" ht="30" customHeight="1" thickBot="1">
      <c r="A8" s="4"/>
      <c r="B8" s="6"/>
      <c r="C8" s="296"/>
      <c r="D8" s="297"/>
      <c r="E8" s="297"/>
      <c r="F8" s="297"/>
      <c r="G8" s="297"/>
      <c r="H8" s="297"/>
      <c r="I8" s="297"/>
      <c r="J8" s="297"/>
      <c r="K8" s="298"/>
      <c r="L8" s="7"/>
      <c r="M8" s="4"/>
    </row>
    <row r="9" spans="1:13" ht="30" customHeight="1">
      <c r="A9" s="4"/>
      <c r="B9" s="6"/>
      <c r="C9" s="293" t="s">
        <v>2</v>
      </c>
      <c r="D9" s="287" t="s">
        <v>3</v>
      </c>
      <c r="E9" s="295" t="s">
        <v>4</v>
      </c>
      <c r="F9" s="295"/>
      <c r="G9" s="293" t="s">
        <v>5</v>
      </c>
      <c r="H9" s="287" t="s">
        <v>6</v>
      </c>
      <c r="I9" s="287" t="s">
        <v>7</v>
      </c>
      <c r="J9" s="289" t="s">
        <v>8</v>
      </c>
      <c r="K9" s="291" t="s">
        <v>9</v>
      </c>
      <c r="L9" s="7"/>
      <c r="M9" s="4"/>
    </row>
    <row r="10" spans="1:13" ht="30" customHeight="1" thickBot="1">
      <c r="A10" s="4"/>
      <c r="B10" s="6"/>
      <c r="C10" s="294"/>
      <c r="D10" s="288"/>
      <c r="E10" s="8" t="s">
        <v>10</v>
      </c>
      <c r="F10" s="8" t="s">
        <v>11</v>
      </c>
      <c r="G10" s="294"/>
      <c r="H10" s="288"/>
      <c r="I10" s="288"/>
      <c r="J10" s="290"/>
      <c r="K10" s="292"/>
      <c r="L10" s="7"/>
      <c r="M10" s="4"/>
    </row>
    <row r="11" spans="1:13" ht="30" customHeight="1" thickBot="1">
      <c r="A11" s="4"/>
      <c r="B11" s="6"/>
      <c r="C11" s="9"/>
      <c r="D11" s="10"/>
      <c r="E11" s="10"/>
      <c r="F11" s="10"/>
      <c r="G11" s="10"/>
      <c r="H11" s="10"/>
      <c r="I11" s="10"/>
      <c r="J11" s="10"/>
      <c r="K11" s="11"/>
      <c r="L11" s="7"/>
      <c r="M11" s="4"/>
    </row>
    <row r="12" spans="1:13" ht="30" customHeight="1">
      <c r="A12" s="4"/>
      <c r="B12" s="6"/>
      <c r="C12" s="12">
        <v>1</v>
      </c>
      <c r="D12" s="13" t="s">
        <v>50</v>
      </c>
      <c r="E12" s="13"/>
      <c r="F12" s="13" t="s">
        <v>50</v>
      </c>
      <c r="G12" s="40" t="s">
        <v>51</v>
      </c>
      <c r="H12" s="13" t="s">
        <v>53</v>
      </c>
      <c r="I12" s="45">
        <f>I5*I6</f>
        <v>1800</v>
      </c>
      <c r="J12" s="42">
        <v>1053</v>
      </c>
      <c r="K12" s="43">
        <f>ROUND(I12*J12,0)</f>
        <v>1895400</v>
      </c>
      <c r="L12" s="7"/>
      <c r="M12" s="4"/>
    </row>
    <row r="13" spans="1:13" ht="30" customHeight="1">
      <c r="A13" s="4"/>
      <c r="B13" s="6"/>
      <c r="C13" s="12">
        <v>2</v>
      </c>
      <c r="D13" s="13"/>
      <c r="E13" s="13"/>
      <c r="F13" s="13"/>
      <c r="G13" s="40" t="s">
        <v>57</v>
      </c>
      <c r="H13" s="13" t="s">
        <v>53</v>
      </c>
      <c r="I13" s="45">
        <f>+I12</f>
        <v>1800</v>
      </c>
      <c r="J13" s="42">
        <v>12310</v>
      </c>
      <c r="K13" s="43">
        <f t="shared" ref="K13:K15" si="0">ROUND(I13*J13,0)</f>
        <v>22158000</v>
      </c>
      <c r="L13" s="7"/>
      <c r="M13" s="4"/>
    </row>
    <row r="14" spans="1:13" ht="30" customHeight="1">
      <c r="A14" s="4"/>
      <c r="B14" s="6"/>
      <c r="C14" s="12">
        <v>3</v>
      </c>
      <c r="D14" s="13"/>
      <c r="E14" s="13"/>
      <c r="F14" s="13"/>
      <c r="G14" s="40" t="s">
        <v>58</v>
      </c>
      <c r="H14" s="13" t="s">
        <v>62</v>
      </c>
      <c r="I14" s="45">
        <f>+I13*30*0.2</f>
        <v>10800</v>
      </c>
      <c r="J14" s="42">
        <v>2065</v>
      </c>
      <c r="K14" s="43">
        <f t="shared" si="0"/>
        <v>22302000</v>
      </c>
      <c r="L14" s="7"/>
      <c r="M14" s="4"/>
    </row>
    <row r="15" spans="1:13" ht="30" customHeight="1">
      <c r="A15" s="4"/>
      <c r="B15" s="6"/>
      <c r="C15" s="12">
        <v>4</v>
      </c>
      <c r="D15" s="13"/>
      <c r="E15" s="13"/>
      <c r="F15" s="13"/>
      <c r="G15" s="40" t="s">
        <v>59</v>
      </c>
      <c r="H15" s="13" t="s">
        <v>61</v>
      </c>
      <c r="I15" s="45">
        <f>+I13*0.2</f>
        <v>360</v>
      </c>
      <c r="J15" s="42">
        <v>22917</v>
      </c>
      <c r="K15" s="43">
        <f t="shared" si="0"/>
        <v>8250120</v>
      </c>
      <c r="L15" s="7"/>
      <c r="M15" s="4"/>
    </row>
    <row r="16" spans="1:13" ht="30" customHeight="1">
      <c r="A16" s="4"/>
      <c r="B16" s="6"/>
      <c r="C16" s="12">
        <v>5</v>
      </c>
      <c r="D16" s="13" t="s">
        <v>52</v>
      </c>
      <c r="E16" s="13"/>
      <c r="F16" s="13"/>
      <c r="G16" s="40" t="s">
        <v>60</v>
      </c>
      <c r="H16" s="13" t="s">
        <v>53</v>
      </c>
      <c r="I16" s="45">
        <f>+I13</f>
        <v>1800</v>
      </c>
      <c r="J16" s="42">
        <v>1222</v>
      </c>
      <c r="K16" s="43">
        <f t="shared" ref="K16:K18" si="1">ROUND(I16*J16,0)</f>
        <v>2199600</v>
      </c>
      <c r="L16" s="7"/>
      <c r="M16" s="4"/>
    </row>
    <row r="17" spans="1:14" ht="30" customHeight="1">
      <c r="A17" s="4"/>
      <c r="B17" s="6"/>
      <c r="C17" s="12">
        <v>6</v>
      </c>
      <c r="D17" s="14" t="s">
        <v>54</v>
      </c>
      <c r="E17" s="14">
        <v>311</v>
      </c>
      <c r="F17" s="14"/>
      <c r="G17" s="41" t="s">
        <v>66</v>
      </c>
      <c r="H17" s="14" t="s">
        <v>61</v>
      </c>
      <c r="I17" s="45">
        <f>+I5*I6*0.2</f>
        <v>360</v>
      </c>
      <c r="J17" s="42">
        <v>69421</v>
      </c>
      <c r="K17" s="43">
        <f t="shared" si="1"/>
        <v>24991560</v>
      </c>
      <c r="L17" s="7"/>
      <c r="M17" s="4"/>
    </row>
    <row r="18" spans="1:14" ht="30" customHeight="1" thickBot="1">
      <c r="A18" s="4"/>
      <c r="B18" s="6"/>
      <c r="C18" s="12">
        <v>7</v>
      </c>
      <c r="D18" s="13" t="s">
        <v>55</v>
      </c>
      <c r="E18" s="13">
        <v>900</v>
      </c>
      <c r="F18" s="13"/>
      <c r="G18" s="40" t="s">
        <v>56</v>
      </c>
      <c r="H18" s="13" t="s">
        <v>62</v>
      </c>
      <c r="I18" s="45">
        <f>+I17*10</f>
        <v>3600</v>
      </c>
      <c r="J18" s="42">
        <v>2065</v>
      </c>
      <c r="K18" s="43">
        <f t="shared" si="1"/>
        <v>7434000</v>
      </c>
      <c r="L18" s="7"/>
      <c r="M18" s="4"/>
    </row>
    <row r="19" spans="1:14" s="3" customFormat="1" ht="30" customHeight="1" thickBot="1">
      <c r="A19" s="15"/>
      <c r="B19" s="16"/>
      <c r="C19" s="276" t="s">
        <v>12</v>
      </c>
      <c r="D19" s="277"/>
      <c r="E19" s="277"/>
      <c r="F19" s="277"/>
      <c r="G19" s="277"/>
      <c r="H19" s="277"/>
      <c r="I19" s="277"/>
      <c r="J19" s="278"/>
      <c r="K19" s="46">
        <f>SUM(K12:K18)</f>
        <v>89230680</v>
      </c>
      <c r="L19" s="17"/>
      <c r="M19" s="15"/>
    </row>
    <row r="20" spans="1:14" s="3" customFormat="1" thickBot="1">
      <c r="A20" s="15"/>
      <c r="B20" s="16"/>
      <c r="C20" s="27"/>
      <c r="D20" s="27"/>
      <c r="E20" s="27"/>
      <c r="F20" s="27"/>
      <c r="G20" s="27"/>
      <c r="H20" s="27"/>
      <c r="I20" s="27"/>
      <c r="J20" s="27"/>
      <c r="K20" s="47"/>
      <c r="L20" s="17"/>
      <c r="M20" s="15"/>
    </row>
    <row r="21" spans="1:14" s="3" customFormat="1" ht="30" customHeight="1" thickBot="1">
      <c r="A21" s="15"/>
      <c r="B21" s="16"/>
      <c r="C21" s="28"/>
      <c r="D21" s="30"/>
      <c r="E21" s="30"/>
      <c r="F21" s="30"/>
      <c r="G21" s="267" t="s">
        <v>13</v>
      </c>
      <c r="H21" s="268"/>
      <c r="I21" s="269"/>
      <c r="J21" s="271"/>
      <c r="K21" s="264">
        <f>K19</f>
        <v>89230680</v>
      </c>
      <c r="L21" s="17"/>
      <c r="M21" s="15"/>
    </row>
    <row r="22" spans="1:14" s="3" customFormat="1" ht="30" customHeight="1">
      <c r="A22" s="15"/>
      <c r="B22" s="16"/>
      <c r="C22" s="28"/>
      <c r="D22" s="29"/>
      <c r="E22" s="28"/>
      <c r="F22" s="24"/>
      <c r="G22" s="23" t="s">
        <v>15</v>
      </c>
      <c r="H22" s="18"/>
      <c r="I22" s="19"/>
      <c r="J22" s="273">
        <v>0.24</v>
      </c>
      <c r="K22" s="270">
        <f>ROUND($K$21*J22,0)</f>
        <v>21415363</v>
      </c>
      <c r="L22" s="17"/>
      <c r="M22" s="15"/>
    </row>
    <row r="23" spans="1:14" s="3" customFormat="1" ht="30" customHeight="1">
      <c r="A23" s="15"/>
      <c r="B23" s="16"/>
      <c r="C23" s="28"/>
      <c r="D23" s="29"/>
      <c r="E23" s="28"/>
      <c r="F23" s="24"/>
      <c r="G23" s="260" t="s">
        <v>135</v>
      </c>
      <c r="H23" s="261"/>
      <c r="I23" s="262"/>
      <c r="J23" s="274">
        <v>0.03</v>
      </c>
      <c r="K23" s="270">
        <f t="shared" ref="K23:K25" si="2">ROUND($K$21*J23,0)</f>
        <v>2676920</v>
      </c>
      <c r="L23" s="17"/>
      <c r="M23" s="15"/>
    </row>
    <row r="24" spans="1:14" s="3" customFormat="1" ht="30" customHeight="1">
      <c r="A24" s="15"/>
      <c r="B24" s="16"/>
      <c r="C24" s="28"/>
      <c r="D24" s="29"/>
      <c r="E24" s="28"/>
      <c r="F24" s="24"/>
      <c r="G24" s="260" t="s">
        <v>40</v>
      </c>
      <c r="H24" s="261"/>
      <c r="I24" s="262"/>
      <c r="J24" s="274">
        <v>0.03</v>
      </c>
      <c r="K24" s="270">
        <f t="shared" si="2"/>
        <v>2676920</v>
      </c>
      <c r="L24" s="17"/>
      <c r="M24" s="15"/>
    </row>
    <row r="25" spans="1:14" s="3" customFormat="1" ht="30" customHeight="1" thickBot="1">
      <c r="A25" s="15"/>
      <c r="B25" s="16"/>
      <c r="C25" s="28"/>
      <c r="D25" s="29"/>
      <c r="E25" s="28"/>
      <c r="F25" s="24"/>
      <c r="G25" s="263" t="s">
        <v>16</v>
      </c>
      <c r="H25" s="261"/>
      <c r="I25" s="262"/>
      <c r="J25" s="275">
        <v>0.30000000000000004</v>
      </c>
      <c r="K25" s="265">
        <f t="shared" si="2"/>
        <v>26769204</v>
      </c>
      <c r="L25" s="17"/>
      <c r="M25" s="15"/>
    </row>
    <row r="26" spans="1:14" s="3" customFormat="1" ht="30" customHeight="1" thickBot="1">
      <c r="A26" s="15"/>
      <c r="B26" s="16"/>
      <c r="C26" s="28"/>
      <c r="D26" s="29"/>
      <c r="E26" s="28"/>
      <c r="F26" s="28"/>
      <c r="G26" s="20" t="s">
        <v>14</v>
      </c>
      <c r="H26" s="21"/>
      <c r="I26" s="22"/>
      <c r="J26" s="272"/>
      <c r="K26" s="266">
        <f>K21+K25</f>
        <v>115999884</v>
      </c>
      <c r="L26" s="17"/>
      <c r="M26" s="15"/>
      <c r="N26" s="44">
        <f>K26/1160000</f>
        <v>99.999899999999997</v>
      </c>
    </row>
    <row r="27" spans="1:14" s="3" customFormat="1" ht="15.75">
      <c r="A27" s="15"/>
      <c r="B27" s="16"/>
      <c r="C27" s="28"/>
      <c r="D27" s="29"/>
      <c r="E27" s="29"/>
      <c r="F27" s="29"/>
      <c r="G27" s="28"/>
      <c r="H27" s="28"/>
      <c r="I27" s="31"/>
      <c r="J27" s="32"/>
      <c r="K27" s="33"/>
      <c r="L27" s="17"/>
      <c r="M27" s="15"/>
    </row>
    <row r="28" spans="1:14" ht="17.25" thickBot="1">
      <c r="A28" s="4"/>
      <c r="B28" s="34"/>
      <c r="C28" s="35"/>
      <c r="D28" s="35"/>
      <c r="E28" s="36"/>
      <c r="F28" s="35"/>
      <c r="G28" s="37"/>
      <c r="H28" s="35"/>
      <c r="I28" s="35"/>
      <c r="J28" s="35"/>
      <c r="K28" s="35"/>
      <c r="L28" s="38"/>
      <c r="M28" s="4"/>
    </row>
    <row r="29" spans="1:14" ht="17.25" thickTop="1">
      <c r="A29" s="4"/>
      <c r="B29" s="4"/>
      <c r="C29" s="4"/>
      <c r="D29" s="4"/>
      <c r="E29" s="5"/>
      <c r="F29" s="4"/>
      <c r="G29" s="4"/>
      <c r="H29" s="4"/>
      <c r="I29" s="4"/>
      <c r="J29" s="4"/>
      <c r="K29" s="4"/>
      <c r="L29" s="4"/>
      <c r="M29" s="4"/>
    </row>
  </sheetData>
  <mergeCells count="13">
    <mergeCell ref="C19:J19"/>
    <mergeCell ref="C3:K3"/>
    <mergeCell ref="B2:L2"/>
    <mergeCell ref="C4:K4"/>
    <mergeCell ref="I9:I10"/>
    <mergeCell ref="J9:J10"/>
    <mergeCell ref="K9:K10"/>
    <mergeCell ref="C9:C10"/>
    <mergeCell ref="D9:D10"/>
    <mergeCell ref="G9:G10"/>
    <mergeCell ref="H9:H10"/>
    <mergeCell ref="E9:F9"/>
    <mergeCell ref="C8: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3F704-896D-409C-8D10-7BAA2181CC8C}">
  <sheetPr>
    <tabColor rgb="FF92D050"/>
    <pageSetUpPr fitToPage="1"/>
  </sheetPr>
  <dimension ref="A1:O140"/>
  <sheetViews>
    <sheetView showGridLines="0" showRowColHeaders="0" topLeftCell="A85" zoomScale="90" zoomScaleNormal="90" workbookViewId="0">
      <selection activeCell="N110" sqref="N110"/>
    </sheetView>
  </sheetViews>
  <sheetFormatPr baseColWidth="10" defaultColWidth="0" defaultRowHeight="14.25"/>
  <cols>
    <col min="1" max="1" width="3" style="59" customWidth="1"/>
    <col min="2" max="2" width="14.28515625" style="59" customWidth="1"/>
    <col min="3" max="3" width="11.5703125" style="59" customWidth="1"/>
    <col min="4" max="4" width="17" style="59" customWidth="1"/>
    <col min="5" max="5" width="12.5703125" style="59" customWidth="1"/>
    <col min="6" max="6" width="8" style="59" customWidth="1"/>
    <col min="7" max="7" width="8.85546875" style="59" customWidth="1"/>
    <col min="8" max="8" width="10.5703125" style="59" customWidth="1"/>
    <col min="9" max="9" width="14.5703125" style="59" customWidth="1"/>
    <col min="10" max="10" width="23.42578125" style="59" customWidth="1"/>
    <col min="11" max="11" width="18" style="59" customWidth="1"/>
    <col min="12" max="12" width="11.42578125" style="59" customWidth="1"/>
    <col min="13" max="13" width="12.85546875" style="59" customWidth="1"/>
    <col min="14" max="14" width="21.5703125" style="59" customWidth="1"/>
    <col min="15" max="15" width="4.42578125" style="54" customWidth="1"/>
    <col min="16" max="16384" width="11.42578125" style="54" hidden="1"/>
  </cols>
  <sheetData>
    <row r="1" spans="1:14" ht="13.9" customHeight="1">
      <c r="A1" s="54"/>
      <c r="B1" s="405"/>
      <c r="C1" s="408"/>
      <c r="D1" s="408"/>
      <c r="E1" s="408"/>
      <c r="F1" s="408"/>
      <c r="G1" s="408"/>
      <c r="H1" s="408"/>
      <c r="I1" s="408"/>
      <c r="J1" s="409"/>
      <c r="K1" s="410" t="s">
        <v>67</v>
      </c>
      <c r="L1" s="412" t="s">
        <v>68</v>
      </c>
      <c r="M1" s="413"/>
      <c r="N1" s="416"/>
    </row>
    <row r="2" spans="1:14" ht="14.25" customHeight="1">
      <c r="A2" s="54"/>
      <c r="B2" s="406"/>
      <c r="C2" s="419" t="s">
        <v>69</v>
      </c>
      <c r="D2" s="419"/>
      <c r="E2" s="419"/>
      <c r="F2" s="419"/>
      <c r="G2" s="419"/>
      <c r="H2" s="419"/>
      <c r="I2" s="419"/>
      <c r="J2" s="420"/>
      <c r="K2" s="411"/>
      <c r="L2" s="414"/>
      <c r="M2" s="415"/>
      <c r="N2" s="417"/>
    </row>
    <row r="3" spans="1:14" ht="17.45" customHeight="1">
      <c r="A3" s="54"/>
      <c r="B3" s="406"/>
      <c r="C3" s="421" t="s">
        <v>70</v>
      </c>
      <c r="D3" s="421"/>
      <c r="E3" s="421"/>
      <c r="F3" s="421"/>
      <c r="G3" s="421"/>
      <c r="H3" s="421"/>
      <c r="I3" s="421"/>
      <c r="J3" s="422"/>
      <c r="K3" s="423" t="s">
        <v>17</v>
      </c>
      <c r="L3" s="425">
        <v>2021</v>
      </c>
      <c r="M3" s="426"/>
      <c r="N3" s="417"/>
    </row>
    <row r="4" spans="1:14" ht="2.25" customHeight="1">
      <c r="A4" s="54"/>
      <c r="B4" s="406"/>
      <c r="C4" s="421"/>
      <c r="D4" s="421"/>
      <c r="E4" s="421"/>
      <c r="F4" s="421"/>
      <c r="G4" s="421"/>
      <c r="H4" s="421"/>
      <c r="I4" s="421"/>
      <c r="J4" s="422"/>
      <c r="K4" s="424"/>
      <c r="L4" s="414"/>
      <c r="M4" s="415"/>
      <c r="N4" s="417"/>
    </row>
    <row r="5" spans="1:14" ht="14.25" customHeight="1">
      <c r="A5" s="54"/>
      <c r="B5" s="406"/>
      <c r="C5" s="421" t="s">
        <v>71</v>
      </c>
      <c r="D5" s="421"/>
      <c r="E5" s="421"/>
      <c r="F5" s="421"/>
      <c r="G5" s="421"/>
      <c r="H5" s="421"/>
      <c r="I5" s="421"/>
      <c r="J5" s="422"/>
      <c r="K5" s="395" t="s">
        <v>18</v>
      </c>
      <c r="L5" s="397"/>
      <c r="M5" s="397"/>
      <c r="N5" s="417"/>
    </row>
    <row r="6" spans="1:14" ht="3.75" customHeight="1" thickBot="1">
      <c r="A6" s="54"/>
      <c r="B6" s="407"/>
      <c r="C6" s="399"/>
      <c r="D6" s="399"/>
      <c r="E6" s="399"/>
      <c r="F6" s="399"/>
      <c r="G6" s="399"/>
      <c r="H6" s="399"/>
      <c r="I6" s="399"/>
      <c r="J6" s="400"/>
      <c r="K6" s="396"/>
      <c r="L6" s="398"/>
      <c r="M6" s="398"/>
      <c r="N6" s="418"/>
    </row>
    <row r="7" spans="1:14" ht="3.75" customHeight="1" thickBot="1">
      <c r="A7" s="54"/>
      <c r="B7" s="55"/>
      <c r="C7" s="56"/>
      <c r="D7" s="56"/>
      <c r="E7" s="56"/>
      <c r="F7" s="56"/>
      <c r="G7" s="56"/>
      <c r="H7" s="56"/>
      <c r="I7" s="56"/>
      <c r="J7" s="56"/>
      <c r="K7" s="56"/>
      <c r="L7" s="57"/>
      <c r="M7" s="57"/>
      <c r="N7" s="58"/>
    </row>
    <row r="8" spans="1:14" ht="14.25" customHeight="1">
      <c r="B8" s="60"/>
      <c r="C8" s="61"/>
      <c r="D8" s="61"/>
      <c r="E8" s="61"/>
      <c r="F8" s="401"/>
      <c r="G8" s="401"/>
      <c r="H8" s="401"/>
      <c r="I8" s="401"/>
      <c r="J8" s="61"/>
      <c r="K8" s="62" t="s">
        <v>19</v>
      </c>
      <c r="L8" s="63"/>
      <c r="M8" s="63"/>
      <c r="N8" s="64"/>
    </row>
    <row r="9" spans="1:14" ht="12" customHeight="1">
      <c r="B9" s="65"/>
      <c r="C9" s="66"/>
      <c r="D9" s="66"/>
      <c r="E9" s="66"/>
      <c r="F9" s="402"/>
      <c r="G9" s="402"/>
      <c r="H9" s="402"/>
      <c r="I9" s="402"/>
      <c r="J9" s="66"/>
      <c r="K9" s="67"/>
      <c r="L9" s="68" t="s">
        <v>72</v>
      </c>
      <c r="M9" s="68" t="s">
        <v>73</v>
      </c>
      <c r="N9" s="69" t="s">
        <v>74</v>
      </c>
    </row>
    <row r="10" spans="1:14" ht="21.75" customHeight="1">
      <c r="B10" s="389" t="s">
        <v>75</v>
      </c>
      <c r="C10" s="390"/>
      <c r="D10" s="390"/>
      <c r="E10" s="70" t="s">
        <v>76</v>
      </c>
      <c r="F10" s="403" t="s">
        <v>77</v>
      </c>
      <c r="G10" s="403"/>
      <c r="H10" s="404" t="s">
        <v>78</v>
      </c>
      <c r="I10" s="404"/>
      <c r="J10" s="66"/>
      <c r="K10" s="71"/>
      <c r="L10" s="68"/>
      <c r="M10" s="68"/>
      <c r="N10" s="69"/>
    </row>
    <row r="11" spans="1:14" ht="5.45" customHeight="1">
      <c r="B11" s="72"/>
      <c r="C11" s="73"/>
      <c r="D11" s="73"/>
      <c r="E11" s="74"/>
      <c r="F11" s="66"/>
      <c r="G11" s="66"/>
      <c r="H11" s="75"/>
      <c r="I11" s="66"/>
      <c r="J11" s="66"/>
      <c r="K11" s="71"/>
      <c r="L11" s="68"/>
      <c r="M11" s="68"/>
      <c r="N11" s="69"/>
    </row>
    <row r="12" spans="1:14" ht="19.149999999999999" customHeight="1">
      <c r="B12" s="387" t="s">
        <v>79</v>
      </c>
      <c r="C12" s="388"/>
      <c r="D12" s="388"/>
      <c r="E12" s="388"/>
      <c r="F12" s="66"/>
      <c r="G12" s="66"/>
      <c r="H12" s="66"/>
      <c r="I12" s="66"/>
      <c r="J12" s="66"/>
      <c r="K12" s="67"/>
      <c r="L12" s="68"/>
      <c r="M12" s="68"/>
      <c r="N12" s="69"/>
    </row>
    <row r="13" spans="1:14" ht="23.1" customHeight="1">
      <c r="B13" s="389" t="s">
        <v>80</v>
      </c>
      <c r="C13" s="390"/>
      <c r="D13" s="390"/>
      <c r="E13" s="76" t="s">
        <v>81</v>
      </c>
      <c r="F13" s="76"/>
      <c r="G13" s="77"/>
      <c r="H13" s="391" t="s">
        <v>82</v>
      </c>
      <c r="I13" s="391"/>
      <c r="J13" s="78" t="s">
        <v>81</v>
      </c>
      <c r="K13" s="391" t="s">
        <v>83</v>
      </c>
      <c r="L13" s="391"/>
      <c r="M13" s="78" t="s">
        <v>81</v>
      </c>
      <c r="N13" s="79"/>
    </row>
    <row r="14" spans="1:14" ht="18" customHeight="1">
      <c r="B14" s="80" t="s">
        <v>84</v>
      </c>
      <c r="C14" s="81"/>
      <c r="D14" s="392"/>
      <c r="E14" s="392"/>
      <c r="F14" s="82"/>
      <c r="G14" s="82"/>
      <c r="H14" s="81"/>
      <c r="I14" s="83"/>
      <c r="J14" s="84" t="s">
        <v>85</v>
      </c>
      <c r="K14" s="85"/>
      <c r="L14" s="82"/>
      <c r="M14" s="82"/>
      <c r="N14" s="86"/>
    </row>
    <row r="15" spans="1:14" ht="14.25" customHeight="1" thickBot="1">
      <c r="B15" s="87"/>
      <c r="C15" s="88"/>
      <c r="D15" s="89"/>
      <c r="E15" s="89"/>
      <c r="F15" s="89"/>
      <c r="G15" s="89"/>
      <c r="H15" s="88"/>
      <c r="I15" s="89"/>
      <c r="J15" s="88"/>
      <c r="K15" s="89"/>
      <c r="L15" s="393"/>
      <c r="M15" s="393"/>
      <c r="N15" s="394"/>
    </row>
    <row r="16" spans="1:14" ht="8.4499999999999993" customHeight="1">
      <c r="B16" s="90"/>
      <c r="C16" s="91"/>
      <c r="D16" s="91"/>
      <c r="E16" s="91"/>
      <c r="F16" s="91"/>
      <c r="G16" s="91"/>
      <c r="H16" s="91"/>
      <c r="I16" s="91"/>
      <c r="J16" s="91"/>
      <c r="K16" s="91"/>
      <c r="L16" s="91"/>
      <c r="M16" s="91"/>
      <c r="N16" s="92"/>
    </row>
    <row r="17" spans="1:14" s="100" customFormat="1" ht="18" customHeight="1">
      <c r="A17" s="93"/>
      <c r="B17" s="94" t="s">
        <v>86</v>
      </c>
      <c r="C17" s="95"/>
      <c r="D17" s="96" t="s">
        <v>87</v>
      </c>
      <c r="E17" s="97"/>
      <c r="F17" s="98"/>
      <c r="G17" s="98"/>
      <c r="H17" s="98"/>
      <c r="I17" s="98"/>
      <c r="J17" s="98"/>
      <c r="K17" s="98"/>
      <c r="L17" s="98"/>
      <c r="M17" s="98"/>
      <c r="N17" s="99"/>
    </row>
    <row r="18" spans="1:14" s="100" customFormat="1" ht="24" customHeight="1">
      <c r="A18" s="93"/>
      <c r="B18" s="101" t="s">
        <v>88</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89</v>
      </c>
      <c r="C21" s="108"/>
      <c r="D21" s="103"/>
      <c r="E21" s="103"/>
      <c r="F21" s="103"/>
      <c r="G21" s="103"/>
      <c r="H21" s="103"/>
      <c r="I21" s="97"/>
      <c r="J21" s="109" t="s">
        <v>90</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91</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92</v>
      </c>
      <c r="C25" s="108"/>
      <c r="D25" s="103"/>
      <c r="E25" s="103"/>
      <c r="F25" s="103"/>
      <c r="G25" s="103"/>
      <c r="H25" s="103"/>
      <c r="I25" s="103"/>
      <c r="J25" s="103"/>
      <c r="K25" s="111" t="s">
        <v>86</v>
      </c>
      <c r="L25" s="112"/>
      <c r="M25" s="113" t="s">
        <v>87</v>
      </c>
      <c r="N25" s="114" t="s">
        <v>93</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94</v>
      </c>
      <c r="C27" s="102"/>
      <c r="D27" s="106"/>
      <c r="E27" s="106"/>
      <c r="F27" s="106"/>
      <c r="G27" s="106"/>
      <c r="H27" s="97"/>
      <c r="I27" s="115" t="s">
        <v>95</v>
      </c>
      <c r="J27" s="115" t="s">
        <v>95</v>
      </c>
      <c r="K27" s="98"/>
      <c r="L27" s="106"/>
      <c r="M27" s="106"/>
      <c r="N27" s="107"/>
    </row>
    <row r="28" spans="1:14" s="100" customFormat="1">
      <c r="A28" s="93"/>
      <c r="B28" s="104"/>
      <c r="C28" s="102"/>
      <c r="D28" s="106"/>
      <c r="E28" s="106"/>
      <c r="F28" s="98" t="s">
        <v>96</v>
      </c>
      <c r="G28" s="116"/>
      <c r="H28" s="117" t="s">
        <v>72</v>
      </c>
      <c r="I28" s="117" t="s">
        <v>73</v>
      </c>
      <c r="J28" s="118" t="s">
        <v>74</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00" customFormat="1" ht="25.5" customHeight="1" thickBot="1">
      <c r="B30" s="381" t="s">
        <v>20</v>
      </c>
      <c r="C30" s="382"/>
      <c r="D30" s="382"/>
      <c r="E30" s="382"/>
      <c r="F30" s="382"/>
      <c r="G30" s="382"/>
      <c r="H30" s="382"/>
      <c r="I30" s="382"/>
      <c r="J30" s="382"/>
      <c r="K30" s="382"/>
      <c r="L30" s="382"/>
      <c r="M30" s="382"/>
      <c r="N30" s="383"/>
    </row>
    <row r="31" spans="1:14" ht="5.25" customHeight="1" thickBot="1">
      <c r="A31" s="54"/>
      <c r="B31" s="122"/>
      <c r="C31" s="123"/>
      <c r="D31" s="123"/>
      <c r="E31" s="123"/>
      <c r="F31" s="123"/>
      <c r="G31" s="123"/>
      <c r="H31" s="123"/>
      <c r="I31" s="123"/>
      <c r="J31" s="123"/>
      <c r="K31" s="123"/>
      <c r="L31" s="123"/>
      <c r="M31" s="123"/>
      <c r="N31" s="124"/>
    </row>
    <row r="32" spans="1:14" ht="25.5" customHeight="1">
      <c r="A32" s="54"/>
      <c r="B32" s="125" t="s">
        <v>97</v>
      </c>
      <c r="C32" s="343" t="s">
        <v>21</v>
      </c>
      <c r="D32" s="343"/>
      <c r="E32" s="343"/>
      <c r="F32" s="343"/>
      <c r="G32" s="343"/>
      <c r="H32" s="343"/>
      <c r="I32" s="343"/>
      <c r="J32" s="384" t="s">
        <v>98</v>
      </c>
      <c r="K32" s="384"/>
      <c r="L32" s="385" t="s">
        <v>22</v>
      </c>
      <c r="M32" s="385"/>
      <c r="N32" s="126" t="s">
        <v>7</v>
      </c>
    </row>
    <row r="33" spans="1:14" ht="33" customHeight="1" thickBot="1">
      <c r="B33" s="127" t="s">
        <v>52</v>
      </c>
      <c r="C33" s="386" t="s">
        <v>99</v>
      </c>
      <c r="D33" s="386"/>
      <c r="E33" s="386"/>
      <c r="F33" s="386"/>
      <c r="G33" s="386"/>
      <c r="H33" s="386"/>
      <c r="I33" s="386"/>
      <c r="J33" s="386"/>
      <c r="K33" s="386"/>
      <c r="L33" s="386" t="s">
        <v>100</v>
      </c>
      <c r="M33" s="386"/>
      <c r="N33" s="128"/>
    </row>
    <row r="34" spans="1:14" ht="4.5" customHeight="1">
      <c r="A34" s="54"/>
      <c r="B34" s="129"/>
      <c r="C34" s="130"/>
      <c r="D34" s="130"/>
      <c r="E34" s="130"/>
      <c r="F34" s="130"/>
      <c r="G34" s="130"/>
      <c r="H34" s="130"/>
      <c r="I34" s="130"/>
      <c r="J34" s="130"/>
      <c r="K34" s="130"/>
      <c r="L34" s="130"/>
      <c r="M34" s="130"/>
      <c r="N34" s="131"/>
    </row>
    <row r="35" spans="1:14" ht="19.899999999999999" customHeight="1">
      <c r="A35" s="54"/>
      <c r="B35" s="314" t="s">
        <v>23</v>
      </c>
      <c r="C35" s="315"/>
      <c r="D35" s="315"/>
      <c r="E35" s="315"/>
      <c r="F35" s="315"/>
      <c r="G35" s="315"/>
      <c r="H35" s="315"/>
      <c r="I35" s="315"/>
      <c r="J35" s="315"/>
      <c r="K35" s="315"/>
      <c r="L35" s="315"/>
      <c r="M35" s="315"/>
      <c r="N35" s="316"/>
    </row>
    <row r="36" spans="1:14" ht="5.25" customHeight="1" thickBot="1">
      <c r="A36" s="54"/>
      <c r="B36" s="378"/>
      <c r="C36" s="379"/>
      <c r="D36" s="379"/>
      <c r="E36" s="379"/>
      <c r="F36" s="379"/>
      <c r="G36" s="379"/>
      <c r="H36" s="379"/>
      <c r="I36" s="379"/>
      <c r="J36" s="379"/>
      <c r="K36" s="379"/>
      <c r="L36" s="379"/>
      <c r="M36" s="379"/>
      <c r="N36" s="380"/>
    </row>
    <row r="37" spans="1:14" ht="21" customHeight="1">
      <c r="A37" s="54"/>
      <c r="B37" s="132" t="s">
        <v>67</v>
      </c>
      <c r="C37" s="343" t="s">
        <v>21</v>
      </c>
      <c r="D37" s="343"/>
      <c r="E37" s="343"/>
      <c r="F37" s="343"/>
      <c r="G37" s="343"/>
      <c r="H37" s="343"/>
      <c r="I37" s="343"/>
      <c r="J37" s="133" t="s">
        <v>24</v>
      </c>
      <c r="K37" s="133" t="s">
        <v>25</v>
      </c>
      <c r="L37" s="343" t="s">
        <v>26</v>
      </c>
      <c r="M37" s="343"/>
      <c r="N37" s="134" t="s">
        <v>27</v>
      </c>
    </row>
    <row r="38" spans="1:14">
      <c r="B38" s="135" t="s">
        <v>101</v>
      </c>
      <c r="C38" s="370" t="s">
        <v>102</v>
      </c>
      <c r="D38" s="370"/>
      <c r="E38" s="370"/>
      <c r="F38" s="370"/>
      <c r="G38" s="370"/>
      <c r="H38" s="370"/>
      <c r="I38" s="370"/>
      <c r="J38" s="136"/>
      <c r="K38" s="137">
        <v>78743.543855554279</v>
      </c>
      <c r="L38" s="377">
        <f>1/619.375</f>
        <v>1.6145307769929364E-3</v>
      </c>
      <c r="M38" s="377"/>
      <c r="N38" s="138">
        <f>K38*L38</f>
        <v>127.13387504428542</v>
      </c>
    </row>
    <row r="39" spans="1:14">
      <c r="B39" s="139" t="s">
        <v>103</v>
      </c>
      <c r="C39" s="367" t="s">
        <v>104</v>
      </c>
      <c r="D39" s="367"/>
      <c r="E39" s="367"/>
      <c r="F39" s="367"/>
      <c r="G39" s="367"/>
      <c r="H39" s="367"/>
      <c r="I39" s="367"/>
      <c r="J39" s="140"/>
      <c r="K39" s="141">
        <v>188672.89650428368</v>
      </c>
      <c r="L39" s="377">
        <f>1/619.375</f>
        <v>1.6145307769929364E-3</v>
      </c>
      <c r="M39" s="377"/>
      <c r="N39" s="138">
        <f t="shared" ref="N39:N51" si="0">K39*L39</f>
        <v>304.61819819056899</v>
      </c>
    </row>
    <row r="40" spans="1:14">
      <c r="B40" s="139" t="s">
        <v>105</v>
      </c>
      <c r="C40" s="367" t="s">
        <v>106</v>
      </c>
      <c r="D40" s="367"/>
      <c r="E40" s="367"/>
      <c r="F40" s="367"/>
      <c r="G40" s="367"/>
      <c r="H40" s="367"/>
      <c r="I40" s="367"/>
      <c r="J40" s="140"/>
      <c r="K40" s="141">
        <v>124498.04753705938</v>
      </c>
      <c r="L40" s="377">
        <f>1/619.375</f>
        <v>1.6145307769929364E-3</v>
      </c>
      <c r="M40" s="377"/>
      <c r="N40" s="138">
        <f t="shared" si="0"/>
        <v>201.00592942411203</v>
      </c>
    </row>
    <row r="41" spans="1:14" ht="21" customHeight="1">
      <c r="B41" s="139" t="s">
        <v>107</v>
      </c>
      <c r="C41" s="367" t="s">
        <v>108</v>
      </c>
      <c r="D41" s="367"/>
      <c r="E41" s="367"/>
      <c r="F41" s="367"/>
      <c r="G41" s="367"/>
      <c r="H41" s="367"/>
      <c r="I41" s="367"/>
      <c r="J41" s="140"/>
      <c r="K41" s="141">
        <v>154954.01458427418</v>
      </c>
      <c r="L41" s="377">
        <f>1/619.375</f>
        <v>1.6145307769929364E-3</v>
      </c>
      <c r="M41" s="377"/>
      <c r="N41" s="138">
        <f t="shared" si="0"/>
        <v>250.17802556492299</v>
      </c>
    </row>
    <row r="42" spans="1:14">
      <c r="B42" s="139"/>
      <c r="C42" s="367"/>
      <c r="D42" s="367"/>
      <c r="E42" s="367"/>
      <c r="F42" s="367"/>
      <c r="G42" s="367"/>
      <c r="H42" s="367"/>
      <c r="I42" s="367"/>
      <c r="J42" s="140"/>
      <c r="K42" s="141"/>
      <c r="L42" s="377"/>
      <c r="M42" s="377"/>
      <c r="N42" s="138">
        <f t="shared" si="0"/>
        <v>0</v>
      </c>
    </row>
    <row r="43" spans="1:14">
      <c r="B43" s="142"/>
      <c r="C43" s="373"/>
      <c r="D43" s="373"/>
      <c r="E43" s="373"/>
      <c r="F43" s="373"/>
      <c r="G43" s="373"/>
      <c r="H43" s="373"/>
      <c r="I43" s="373"/>
      <c r="J43" s="140"/>
      <c r="K43" s="141"/>
      <c r="L43" s="374"/>
      <c r="M43" s="374"/>
      <c r="N43" s="138">
        <f t="shared" si="0"/>
        <v>0</v>
      </c>
    </row>
    <row r="44" spans="1:14">
      <c r="B44" s="142"/>
      <c r="C44" s="373"/>
      <c r="D44" s="373"/>
      <c r="E44" s="373"/>
      <c r="F44" s="373"/>
      <c r="G44" s="373"/>
      <c r="H44" s="373"/>
      <c r="I44" s="373"/>
      <c r="J44" s="140"/>
      <c r="K44" s="141"/>
      <c r="L44" s="374"/>
      <c r="M44" s="374"/>
      <c r="N44" s="138">
        <f t="shared" si="0"/>
        <v>0</v>
      </c>
    </row>
    <row r="45" spans="1:14">
      <c r="B45" s="142"/>
      <c r="C45" s="373"/>
      <c r="D45" s="373"/>
      <c r="E45" s="373"/>
      <c r="F45" s="373"/>
      <c r="G45" s="373"/>
      <c r="H45" s="373"/>
      <c r="I45" s="373"/>
      <c r="J45" s="140"/>
      <c r="K45" s="141"/>
      <c r="L45" s="374"/>
      <c r="M45" s="374"/>
      <c r="N45" s="138">
        <f t="shared" si="0"/>
        <v>0</v>
      </c>
    </row>
    <row r="46" spans="1:14">
      <c r="B46" s="142"/>
      <c r="C46" s="373"/>
      <c r="D46" s="373"/>
      <c r="E46" s="373"/>
      <c r="F46" s="373"/>
      <c r="G46" s="373"/>
      <c r="H46" s="373"/>
      <c r="I46" s="373"/>
      <c r="J46" s="140"/>
      <c r="K46" s="141"/>
      <c r="L46" s="374"/>
      <c r="M46" s="374"/>
      <c r="N46" s="138">
        <f t="shared" si="0"/>
        <v>0</v>
      </c>
    </row>
    <row r="47" spans="1:14">
      <c r="B47" s="142"/>
      <c r="C47" s="373"/>
      <c r="D47" s="373"/>
      <c r="E47" s="373"/>
      <c r="F47" s="373"/>
      <c r="G47" s="373"/>
      <c r="H47" s="373"/>
      <c r="I47" s="373"/>
      <c r="J47" s="140"/>
      <c r="K47" s="141"/>
      <c r="L47" s="374"/>
      <c r="M47" s="374"/>
      <c r="N47" s="138">
        <f t="shared" si="0"/>
        <v>0</v>
      </c>
    </row>
    <row r="48" spans="1:14">
      <c r="B48" s="142"/>
      <c r="C48" s="373"/>
      <c r="D48" s="373"/>
      <c r="E48" s="373"/>
      <c r="F48" s="373"/>
      <c r="G48" s="373"/>
      <c r="H48" s="373"/>
      <c r="I48" s="373"/>
      <c r="J48" s="140"/>
      <c r="K48" s="141"/>
      <c r="L48" s="374"/>
      <c r="M48" s="374"/>
      <c r="N48" s="138">
        <f t="shared" si="0"/>
        <v>0</v>
      </c>
    </row>
    <row r="49" spans="1:14">
      <c r="B49" s="142"/>
      <c r="C49" s="373"/>
      <c r="D49" s="373"/>
      <c r="E49" s="373"/>
      <c r="F49" s="373"/>
      <c r="G49" s="373"/>
      <c r="H49" s="373"/>
      <c r="I49" s="373"/>
      <c r="J49" s="140"/>
      <c r="K49" s="141"/>
      <c r="L49" s="374"/>
      <c r="M49" s="374"/>
      <c r="N49" s="138">
        <f t="shared" si="0"/>
        <v>0</v>
      </c>
    </row>
    <row r="50" spans="1:14">
      <c r="B50" s="142"/>
      <c r="C50" s="373"/>
      <c r="D50" s="373"/>
      <c r="E50" s="373"/>
      <c r="F50" s="373"/>
      <c r="G50" s="373"/>
      <c r="H50" s="373"/>
      <c r="I50" s="373"/>
      <c r="J50" s="140"/>
      <c r="K50" s="141"/>
      <c r="L50" s="374"/>
      <c r="M50" s="374"/>
      <c r="N50" s="138">
        <f t="shared" si="0"/>
        <v>0</v>
      </c>
    </row>
    <row r="51" spans="1:14">
      <c r="B51" s="142"/>
      <c r="C51" s="373"/>
      <c r="D51" s="373"/>
      <c r="E51" s="373"/>
      <c r="F51" s="373"/>
      <c r="G51" s="373"/>
      <c r="H51" s="373"/>
      <c r="I51" s="373"/>
      <c r="J51" s="140"/>
      <c r="K51" s="141"/>
      <c r="L51" s="374"/>
      <c r="M51" s="374"/>
      <c r="N51" s="138">
        <f t="shared" si="0"/>
        <v>0</v>
      </c>
    </row>
    <row r="52" spans="1:14" ht="15.75" customHeight="1" thickBot="1">
      <c r="B52" s="143"/>
      <c r="C52" s="375" t="s">
        <v>109</v>
      </c>
      <c r="D52" s="375"/>
      <c r="E52" s="375"/>
      <c r="F52" s="375"/>
      <c r="G52" s="375"/>
      <c r="H52" s="375"/>
      <c r="I52" s="375"/>
      <c r="J52" s="144"/>
      <c r="K52" s="145"/>
      <c r="L52" s="376">
        <v>0.05</v>
      </c>
      <c r="M52" s="376"/>
      <c r="N52" s="146">
        <f>L52*N98</f>
        <v>2.3023881601076357</v>
      </c>
    </row>
    <row r="53" spans="1:14" ht="15" thickBot="1">
      <c r="A53" s="54"/>
      <c r="B53" s="354" t="s">
        <v>28</v>
      </c>
      <c r="C53" s="355"/>
      <c r="D53" s="355"/>
      <c r="E53" s="355"/>
      <c r="F53" s="355"/>
      <c r="G53" s="355"/>
      <c r="H53" s="355"/>
      <c r="I53" s="355"/>
      <c r="J53" s="355"/>
      <c r="K53" s="355"/>
      <c r="L53" s="355"/>
      <c r="M53" s="356"/>
      <c r="N53" s="147">
        <f>SUM(N38:N52)</f>
        <v>885.23841638399711</v>
      </c>
    </row>
    <row r="54" spans="1:14" ht="3" customHeight="1">
      <c r="A54" s="54"/>
      <c r="B54" s="148"/>
      <c r="C54" s="123"/>
      <c r="D54" s="123"/>
      <c r="E54" s="123"/>
      <c r="F54" s="123"/>
      <c r="G54" s="123"/>
      <c r="H54" s="123"/>
      <c r="I54" s="123"/>
      <c r="J54" s="123"/>
      <c r="K54" s="123"/>
      <c r="L54" s="123"/>
      <c r="M54" s="123"/>
      <c r="N54" s="124"/>
    </row>
    <row r="55" spans="1:14" ht="19.899999999999999" customHeight="1">
      <c r="A55" s="54"/>
      <c r="B55" s="360" t="s">
        <v>29</v>
      </c>
      <c r="C55" s="361"/>
      <c r="D55" s="361"/>
      <c r="E55" s="361"/>
      <c r="F55" s="361"/>
      <c r="G55" s="361"/>
      <c r="H55" s="361"/>
      <c r="I55" s="361"/>
      <c r="J55" s="361"/>
      <c r="K55" s="361"/>
      <c r="L55" s="361"/>
      <c r="M55" s="361"/>
      <c r="N55" s="362"/>
    </row>
    <row r="56" spans="1:14" ht="6.75" customHeight="1" thickBot="1">
      <c r="A56" s="54"/>
      <c r="B56" s="149"/>
      <c r="C56" s="150"/>
      <c r="D56" s="150"/>
      <c r="E56" s="150"/>
      <c r="F56" s="150"/>
      <c r="G56" s="150"/>
      <c r="H56" s="150"/>
      <c r="I56" s="150"/>
      <c r="J56" s="150"/>
      <c r="K56" s="150"/>
      <c r="L56" s="150"/>
      <c r="M56" s="150"/>
      <c r="N56" s="151"/>
    </row>
    <row r="57" spans="1:14" ht="21" customHeight="1">
      <c r="A57" s="54"/>
      <c r="B57" s="132" t="s">
        <v>67</v>
      </c>
      <c r="C57" s="343" t="s">
        <v>21</v>
      </c>
      <c r="D57" s="343"/>
      <c r="E57" s="343"/>
      <c r="F57" s="343"/>
      <c r="G57" s="343"/>
      <c r="H57" s="343"/>
      <c r="I57" s="343"/>
      <c r="J57" s="133" t="s">
        <v>22</v>
      </c>
      <c r="K57" s="133" t="s">
        <v>7</v>
      </c>
      <c r="L57" s="343" t="s">
        <v>30</v>
      </c>
      <c r="M57" s="343"/>
      <c r="N57" s="134" t="s">
        <v>27</v>
      </c>
    </row>
    <row r="58" spans="1:14">
      <c r="B58" s="135" t="s">
        <v>110</v>
      </c>
      <c r="C58" s="370" t="s">
        <v>111</v>
      </c>
      <c r="D58" s="370"/>
      <c r="E58" s="370"/>
      <c r="F58" s="370"/>
      <c r="G58" s="370"/>
      <c r="H58" s="370"/>
      <c r="I58" s="370"/>
      <c r="J58" s="152" t="s">
        <v>112</v>
      </c>
      <c r="K58" s="153">
        <v>3</v>
      </c>
      <c r="L58" s="371">
        <v>97.193242334079272</v>
      </c>
      <c r="M58" s="372"/>
      <c r="N58" s="138">
        <f>K58*L58</f>
        <v>291.5797270022378</v>
      </c>
    </row>
    <row r="59" spans="1:14">
      <c r="B59" s="139"/>
      <c r="C59" s="367"/>
      <c r="D59" s="367"/>
      <c r="E59" s="367"/>
      <c r="F59" s="367"/>
      <c r="G59" s="367"/>
      <c r="H59" s="367"/>
      <c r="I59" s="367"/>
      <c r="J59" s="154"/>
      <c r="K59" s="155"/>
      <c r="L59" s="368"/>
      <c r="M59" s="369"/>
      <c r="N59" s="138">
        <f t="shared" ref="N59:N72" si="1">K59*L59</f>
        <v>0</v>
      </c>
    </row>
    <row r="60" spans="1:14">
      <c r="B60" s="139"/>
      <c r="C60" s="367"/>
      <c r="D60" s="367"/>
      <c r="E60" s="367"/>
      <c r="F60" s="367"/>
      <c r="G60" s="367"/>
      <c r="H60" s="367"/>
      <c r="I60" s="367"/>
      <c r="J60" s="154"/>
      <c r="K60" s="155"/>
      <c r="L60" s="368"/>
      <c r="M60" s="369"/>
      <c r="N60" s="138">
        <f t="shared" si="1"/>
        <v>0</v>
      </c>
    </row>
    <row r="61" spans="1:14">
      <c r="B61" s="139"/>
      <c r="C61" s="367"/>
      <c r="D61" s="367"/>
      <c r="E61" s="367"/>
      <c r="F61" s="367"/>
      <c r="G61" s="367"/>
      <c r="H61" s="367"/>
      <c r="I61" s="367"/>
      <c r="J61" s="154"/>
      <c r="K61" s="155"/>
      <c r="L61" s="368"/>
      <c r="M61" s="369"/>
      <c r="N61" s="138">
        <f t="shared" si="1"/>
        <v>0</v>
      </c>
    </row>
    <row r="62" spans="1:14">
      <c r="B62" s="139"/>
      <c r="C62" s="367"/>
      <c r="D62" s="367"/>
      <c r="E62" s="367"/>
      <c r="F62" s="367"/>
      <c r="G62" s="367"/>
      <c r="H62" s="367"/>
      <c r="I62" s="367"/>
      <c r="J62" s="154"/>
      <c r="K62" s="155"/>
      <c r="L62" s="368"/>
      <c r="M62" s="369"/>
      <c r="N62" s="138">
        <f t="shared" si="1"/>
        <v>0</v>
      </c>
    </row>
    <row r="63" spans="1:14">
      <c r="B63" s="139"/>
      <c r="C63" s="367"/>
      <c r="D63" s="367"/>
      <c r="E63" s="367"/>
      <c r="F63" s="367"/>
      <c r="G63" s="367"/>
      <c r="H63" s="367"/>
      <c r="I63" s="367"/>
      <c r="J63" s="154"/>
      <c r="K63" s="155"/>
      <c r="L63" s="368"/>
      <c r="M63" s="369"/>
      <c r="N63" s="138">
        <f t="shared" si="1"/>
        <v>0</v>
      </c>
    </row>
    <row r="64" spans="1:14">
      <c r="B64" s="139"/>
      <c r="C64" s="367"/>
      <c r="D64" s="367"/>
      <c r="E64" s="367"/>
      <c r="F64" s="367"/>
      <c r="G64" s="367"/>
      <c r="H64" s="367"/>
      <c r="I64" s="367"/>
      <c r="J64" s="154"/>
      <c r="K64" s="155"/>
      <c r="L64" s="368"/>
      <c r="M64" s="369"/>
      <c r="N64" s="138">
        <f t="shared" si="1"/>
        <v>0</v>
      </c>
    </row>
    <row r="65" spans="1:14">
      <c r="B65" s="139"/>
      <c r="C65" s="367"/>
      <c r="D65" s="367"/>
      <c r="E65" s="367"/>
      <c r="F65" s="367"/>
      <c r="G65" s="367"/>
      <c r="H65" s="367"/>
      <c r="I65" s="367"/>
      <c r="J65" s="154"/>
      <c r="K65" s="155"/>
      <c r="L65" s="368"/>
      <c r="M65" s="369"/>
      <c r="N65" s="138">
        <f t="shared" si="1"/>
        <v>0</v>
      </c>
    </row>
    <row r="66" spans="1:14">
      <c r="B66" s="139"/>
      <c r="C66" s="367"/>
      <c r="D66" s="367"/>
      <c r="E66" s="367"/>
      <c r="F66" s="367"/>
      <c r="G66" s="367"/>
      <c r="H66" s="367"/>
      <c r="I66" s="367"/>
      <c r="J66" s="154"/>
      <c r="K66" s="155"/>
      <c r="L66" s="368"/>
      <c r="M66" s="369"/>
      <c r="N66" s="138">
        <f t="shared" si="1"/>
        <v>0</v>
      </c>
    </row>
    <row r="67" spans="1:14">
      <c r="B67" s="139"/>
      <c r="C67" s="367"/>
      <c r="D67" s="367"/>
      <c r="E67" s="367"/>
      <c r="F67" s="367"/>
      <c r="G67" s="367"/>
      <c r="H67" s="367"/>
      <c r="I67" s="367"/>
      <c r="J67" s="154"/>
      <c r="K67" s="155"/>
      <c r="L67" s="368"/>
      <c r="M67" s="369"/>
      <c r="N67" s="138">
        <f t="shared" si="1"/>
        <v>0</v>
      </c>
    </row>
    <row r="68" spans="1:14">
      <c r="B68" s="139"/>
      <c r="C68" s="367"/>
      <c r="D68" s="367"/>
      <c r="E68" s="367"/>
      <c r="F68" s="367"/>
      <c r="G68" s="367"/>
      <c r="H68" s="367"/>
      <c r="I68" s="367"/>
      <c r="J68" s="154"/>
      <c r="K68" s="155"/>
      <c r="L68" s="368"/>
      <c r="M68" s="369"/>
      <c r="N68" s="138">
        <f t="shared" si="1"/>
        <v>0</v>
      </c>
    </row>
    <row r="69" spans="1:14">
      <c r="B69" s="139"/>
      <c r="C69" s="367"/>
      <c r="D69" s="367"/>
      <c r="E69" s="367"/>
      <c r="F69" s="367"/>
      <c r="G69" s="367"/>
      <c r="H69" s="367"/>
      <c r="I69" s="367"/>
      <c r="J69" s="154"/>
      <c r="K69" s="155"/>
      <c r="L69" s="368"/>
      <c r="M69" s="369"/>
      <c r="N69" s="138">
        <f t="shared" si="1"/>
        <v>0</v>
      </c>
    </row>
    <row r="70" spans="1:14">
      <c r="B70" s="139"/>
      <c r="C70" s="367"/>
      <c r="D70" s="367"/>
      <c r="E70" s="367"/>
      <c r="F70" s="367"/>
      <c r="G70" s="367"/>
      <c r="H70" s="367"/>
      <c r="I70" s="367"/>
      <c r="J70" s="154"/>
      <c r="K70" s="155"/>
      <c r="L70" s="368"/>
      <c r="M70" s="369"/>
      <c r="N70" s="138">
        <f t="shared" si="1"/>
        <v>0</v>
      </c>
    </row>
    <row r="71" spans="1:14">
      <c r="B71" s="139"/>
      <c r="C71" s="367"/>
      <c r="D71" s="367"/>
      <c r="E71" s="367"/>
      <c r="F71" s="367"/>
      <c r="G71" s="367"/>
      <c r="H71" s="367"/>
      <c r="I71" s="367"/>
      <c r="J71" s="154"/>
      <c r="K71" s="155"/>
      <c r="L71" s="368"/>
      <c r="M71" s="369"/>
      <c r="N71" s="138">
        <f t="shared" si="1"/>
        <v>0</v>
      </c>
    </row>
    <row r="72" spans="1:14" ht="15" thickBot="1">
      <c r="B72" s="156"/>
      <c r="C72" s="357"/>
      <c r="D72" s="357"/>
      <c r="E72" s="357"/>
      <c r="F72" s="357"/>
      <c r="G72" s="357"/>
      <c r="H72" s="357"/>
      <c r="I72" s="357"/>
      <c r="J72" s="144"/>
      <c r="K72" s="157"/>
      <c r="L72" s="358"/>
      <c r="M72" s="359"/>
      <c r="N72" s="158">
        <f t="shared" si="1"/>
        <v>0</v>
      </c>
    </row>
    <row r="73" spans="1:14" ht="15" thickBot="1">
      <c r="A73" s="54"/>
      <c r="B73" s="354" t="s">
        <v>28</v>
      </c>
      <c r="C73" s="355"/>
      <c r="D73" s="355"/>
      <c r="E73" s="355"/>
      <c r="F73" s="355"/>
      <c r="G73" s="355"/>
      <c r="H73" s="355"/>
      <c r="I73" s="355"/>
      <c r="J73" s="355"/>
      <c r="K73" s="355"/>
      <c r="L73" s="355"/>
      <c r="M73" s="356"/>
      <c r="N73" s="159">
        <f>SUM(N58:N72)</f>
        <v>291.5797270022378</v>
      </c>
    </row>
    <row r="74" spans="1:14" ht="4.5" customHeight="1">
      <c r="A74" s="54"/>
      <c r="B74" s="122"/>
      <c r="C74" s="123"/>
      <c r="D74" s="123"/>
      <c r="E74" s="123"/>
      <c r="F74" s="123"/>
      <c r="G74" s="123"/>
      <c r="H74" s="123"/>
      <c r="I74" s="123"/>
      <c r="J74" s="123"/>
      <c r="K74" s="123"/>
      <c r="L74" s="123"/>
      <c r="M74" s="123"/>
      <c r="N74" s="124"/>
    </row>
    <row r="75" spans="1:14" s="100" customFormat="1" ht="19.149999999999999" customHeight="1">
      <c r="B75" s="360" t="s">
        <v>31</v>
      </c>
      <c r="C75" s="361"/>
      <c r="D75" s="361"/>
      <c r="E75" s="361"/>
      <c r="F75" s="361"/>
      <c r="G75" s="361"/>
      <c r="H75" s="361"/>
      <c r="I75" s="361"/>
      <c r="J75" s="361"/>
      <c r="K75" s="361"/>
      <c r="L75" s="361"/>
      <c r="M75" s="361"/>
      <c r="N75" s="362"/>
    </row>
    <row r="76" spans="1:14" ht="6.75" customHeight="1" thickBot="1">
      <c r="A76" s="54"/>
      <c r="B76" s="160"/>
      <c r="C76" s="161"/>
      <c r="D76" s="161"/>
      <c r="E76" s="161"/>
      <c r="F76" s="161"/>
      <c r="G76" s="161"/>
      <c r="H76" s="161"/>
      <c r="I76" s="161"/>
      <c r="J76" s="161"/>
      <c r="K76" s="161"/>
      <c r="L76" s="161"/>
      <c r="M76" s="161"/>
      <c r="N76" s="162"/>
    </row>
    <row r="77" spans="1:14" ht="21" customHeight="1">
      <c r="A77" s="54"/>
      <c r="B77" s="163" t="s">
        <v>67</v>
      </c>
      <c r="C77" s="363" t="s">
        <v>21</v>
      </c>
      <c r="D77" s="363"/>
      <c r="E77" s="363"/>
      <c r="F77" s="363"/>
      <c r="G77" s="363"/>
      <c r="H77" s="363"/>
      <c r="I77" s="164" t="s">
        <v>22</v>
      </c>
      <c r="J77" s="164" t="s">
        <v>113</v>
      </c>
      <c r="K77" s="164" t="s">
        <v>114</v>
      </c>
      <c r="L77" s="164" t="s">
        <v>115</v>
      </c>
      <c r="M77" s="164" t="s">
        <v>32</v>
      </c>
      <c r="N77" s="165" t="s">
        <v>27</v>
      </c>
    </row>
    <row r="78" spans="1:14">
      <c r="B78" s="166"/>
      <c r="C78" s="364"/>
      <c r="D78" s="365"/>
      <c r="E78" s="365"/>
      <c r="F78" s="365"/>
      <c r="G78" s="365"/>
      <c r="H78" s="366"/>
      <c r="I78" s="167"/>
      <c r="J78" s="168"/>
      <c r="K78" s="168"/>
      <c r="L78" s="168"/>
      <c r="M78" s="169"/>
      <c r="N78" s="170">
        <f>L78*M78</f>
        <v>0</v>
      </c>
    </row>
    <row r="79" spans="1:14">
      <c r="B79" s="171"/>
      <c r="C79" s="348"/>
      <c r="D79" s="349"/>
      <c r="E79" s="349"/>
      <c r="F79" s="349"/>
      <c r="G79" s="349"/>
      <c r="H79" s="350"/>
      <c r="I79" s="172"/>
      <c r="J79" s="173"/>
      <c r="K79" s="173"/>
      <c r="L79" s="173"/>
      <c r="M79" s="174"/>
      <c r="N79" s="170">
        <f t="shared" ref="N79:N82" si="2">L79*M79</f>
        <v>0</v>
      </c>
    </row>
    <row r="80" spans="1:14">
      <c r="B80" s="171"/>
      <c r="C80" s="348"/>
      <c r="D80" s="349"/>
      <c r="E80" s="349"/>
      <c r="F80" s="349"/>
      <c r="G80" s="349"/>
      <c r="H80" s="350"/>
      <c r="I80" s="172"/>
      <c r="J80" s="173"/>
      <c r="K80" s="173"/>
      <c r="L80" s="173"/>
      <c r="M80" s="174"/>
      <c r="N80" s="170">
        <f t="shared" si="2"/>
        <v>0</v>
      </c>
    </row>
    <row r="81" spans="1:14">
      <c r="B81" s="171"/>
      <c r="C81" s="348"/>
      <c r="D81" s="349"/>
      <c r="E81" s="349"/>
      <c r="F81" s="349"/>
      <c r="G81" s="349"/>
      <c r="H81" s="350"/>
      <c r="I81" s="172"/>
      <c r="J81" s="173"/>
      <c r="K81" s="173"/>
      <c r="L81" s="173"/>
      <c r="M81" s="174"/>
      <c r="N81" s="170">
        <f t="shared" si="2"/>
        <v>0</v>
      </c>
    </row>
    <row r="82" spans="1:14" ht="15.75" customHeight="1" thickBot="1">
      <c r="B82" s="143"/>
      <c r="C82" s="351"/>
      <c r="D82" s="352"/>
      <c r="E82" s="352"/>
      <c r="F82" s="352"/>
      <c r="G82" s="352"/>
      <c r="H82" s="353"/>
      <c r="I82" s="175"/>
      <c r="J82" s="176"/>
      <c r="K82" s="176"/>
      <c r="L82" s="176"/>
      <c r="M82" s="177"/>
      <c r="N82" s="178">
        <f t="shared" si="2"/>
        <v>0</v>
      </c>
    </row>
    <row r="83" spans="1:14" ht="15" thickBot="1">
      <c r="A83" s="54"/>
      <c r="B83" s="354" t="s">
        <v>28</v>
      </c>
      <c r="C83" s="355"/>
      <c r="D83" s="355"/>
      <c r="E83" s="355"/>
      <c r="F83" s="355"/>
      <c r="G83" s="355"/>
      <c r="H83" s="355"/>
      <c r="I83" s="355"/>
      <c r="J83" s="355"/>
      <c r="K83" s="355"/>
      <c r="L83" s="355"/>
      <c r="M83" s="356"/>
      <c r="N83" s="159">
        <f>SUM(N78:N82)</f>
        <v>0</v>
      </c>
    </row>
    <row r="84" spans="1:14" ht="3.75" customHeight="1">
      <c r="A84" s="54"/>
      <c r="B84" s="122"/>
      <c r="C84" s="123"/>
      <c r="D84" s="123"/>
      <c r="E84" s="123"/>
      <c r="F84" s="123"/>
      <c r="G84" s="123"/>
      <c r="H84" s="123"/>
      <c r="I84" s="123"/>
      <c r="J84" s="123"/>
      <c r="K84" s="123"/>
      <c r="L84" s="123"/>
      <c r="M84" s="123"/>
      <c r="N84" s="124"/>
    </row>
    <row r="85" spans="1:14" ht="19.899999999999999" customHeight="1">
      <c r="A85" s="54"/>
      <c r="B85" s="314" t="s">
        <v>33</v>
      </c>
      <c r="C85" s="315"/>
      <c r="D85" s="315"/>
      <c r="E85" s="315"/>
      <c r="F85" s="315"/>
      <c r="G85" s="315"/>
      <c r="H85" s="315"/>
      <c r="I85" s="315"/>
      <c r="J85" s="315"/>
      <c r="K85" s="315"/>
      <c r="L85" s="315"/>
      <c r="M85" s="315"/>
      <c r="N85" s="316"/>
    </row>
    <row r="86" spans="1:14" ht="5.25" customHeight="1" thickBot="1">
      <c r="A86" s="54"/>
      <c r="B86" s="179"/>
      <c r="C86" s="180"/>
      <c r="D86" s="180"/>
      <c r="E86" s="180"/>
      <c r="F86" s="180"/>
      <c r="G86" s="180"/>
      <c r="H86" s="180"/>
      <c r="I86" s="180"/>
      <c r="J86" s="180"/>
      <c r="K86" s="180"/>
      <c r="L86" s="180"/>
      <c r="M86" s="180"/>
      <c r="N86" s="181"/>
    </row>
    <row r="87" spans="1:14" ht="21" customHeight="1">
      <c r="A87" s="54"/>
      <c r="B87" s="132" t="s">
        <v>67</v>
      </c>
      <c r="C87" s="343" t="s">
        <v>21</v>
      </c>
      <c r="D87" s="343"/>
      <c r="E87" s="343"/>
      <c r="F87" s="343"/>
      <c r="G87" s="343"/>
      <c r="H87" s="343"/>
      <c r="I87" s="133" t="s">
        <v>34</v>
      </c>
      <c r="J87" s="133" t="s">
        <v>116</v>
      </c>
      <c r="K87" s="133" t="s">
        <v>117</v>
      </c>
      <c r="L87" s="343" t="s">
        <v>26</v>
      </c>
      <c r="M87" s="343"/>
      <c r="N87" s="134" t="s">
        <v>27</v>
      </c>
    </row>
    <row r="88" spans="1:14" ht="15" customHeight="1">
      <c r="B88" s="182" t="s">
        <v>118</v>
      </c>
      <c r="C88" s="344" t="s">
        <v>119</v>
      </c>
      <c r="D88" s="345"/>
      <c r="E88" s="345"/>
      <c r="F88" s="345"/>
      <c r="G88" s="345"/>
      <c r="H88" s="345"/>
      <c r="I88" s="169">
        <f>K88/J88*100</f>
        <v>56666.666666666672</v>
      </c>
      <c r="J88" s="183">
        <v>185</v>
      </c>
      <c r="K88" s="184">
        <v>104833.33333333334</v>
      </c>
      <c r="L88" s="346">
        <v>4955</v>
      </c>
      <c r="M88" s="347"/>
      <c r="N88" s="185">
        <f>K88/L88</f>
        <v>21.157080390178272</v>
      </c>
    </row>
    <row r="89" spans="1:14" ht="15" customHeight="1">
      <c r="B89" s="186" t="s">
        <v>120</v>
      </c>
      <c r="C89" s="327" t="s">
        <v>121</v>
      </c>
      <c r="D89" s="328"/>
      <c r="E89" s="328"/>
      <c r="F89" s="328"/>
      <c r="G89" s="328"/>
      <c r="H89" s="329"/>
      <c r="I89" s="174">
        <f>K89/J89*100</f>
        <v>66666.666666666672</v>
      </c>
      <c r="J89" s="187">
        <v>185</v>
      </c>
      <c r="K89" s="174">
        <v>123333.33333333334</v>
      </c>
      <c r="L89" s="346">
        <v>4955</v>
      </c>
      <c r="M89" s="347"/>
      <c r="N89" s="185">
        <f>K89/L89</f>
        <v>24.89068281197444</v>
      </c>
    </row>
    <row r="90" spans="1:14">
      <c r="B90" s="186"/>
      <c r="C90" s="327"/>
      <c r="D90" s="328"/>
      <c r="E90" s="328"/>
      <c r="F90" s="328"/>
      <c r="G90" s="328"/>
      <c r="H90" s="329"/>
      <c r="I90" s="174"/>
      <c r="J90" s="187"/>
      <c r="K90" s="174"/>
      <c r="L90" s="330"/>
      <c r="M90" s="331"/>
      <c r="N90" s="188"/>
    </row>
    <row r="91" spans="1:14">
      <c r="B91" s="186"/>
      <c r="C91" s="327"/>
      <c r="D91" s="328"/>
      <c r="E91" s="328"/>
      <c r="F91" s="328"/>
      <c r="G91" s="328"/>
      <c r="H91" s="329"/>
      <c r="I91" s="174"/>
      <c r="J91" s="187"/>
      <c r="K91" s="174"/>
      <c r="L91" s="330"/>
      <c r="M91" s="331"/>
      <c r="N91" s="188"/>
    </row>
    <row r="92" spans="1:14">
      <c r="B92" s="186"/>
      <c r="C92" s="327"/>
      <c r="D92" s="328"/>
      <c r="E92" s="328"/>
      <c r="F92" s="328"/>
      <c r="G92" s="328"/>
      <c r="H92" s="329"/>
      <c r="I92" s="174"/>
      <c r="J92" s="187"/>
      <c r="K92" s="174"/>
      <c r="L92" s="330"/>
      <c r="M92" s="331"/>
      <c r="N92" s="188"/>
    </row>
    <row r="93" spans="1:14">
      <c r="B93" s="186"/>
      <c r="C93" s="327"/>
      <c r="D93" s="328"/>
      <c r="E93" s="328"/>
      <c r="F93" s="328"/>
      <c r="G93" s="328"/>
      <c r="H93" s="329"/>
      <c r="I93" s="174"/>
      <c r="J93" s="187"/>
      <c r="K93" s="174"/>
      <c r="L93" s="330"/>
      <c r="M93" s="331"/>
      <c r="N93" s="188"/>
    </row>
    <row r="94" spans="1:14">
      <c r="B94" s="186"/>
      <c r="C94" s="327"/>
      <c r="D94" s="328"/>
      <c r="E94" s="328"/>
      <c r="F94" s="328"/>
      <c r="G94" s="328"/>
      <c r="H94" s="329"/>
      <c r="I94" s="174"/>
      <c r="J94" s="187"/>
      <c r="K94" s="189"/>
      <c r="L94" s="330"/>
      <c r="M94" s="331"/>
      <c r="N94" s="188"/>
    </row>
    <row r="95" spans="1:14">
      <c r="B95" s="186"/>
      <c r="C95" s="327"/>
      <c r="D95" s="328"/>
      <c r="E95" s="328"/>
      <c r="F95" s="328"/>
      <c r="G95" s="328"/>
      <c r="H95" s="329"/>
      <c r="I95" s="174"/>
      <c r="J95" s="187"/>
      <c r="K95" s="190"/>
      <c r="L95" s="330"/>
      <c r="M95" s="331"/>
      <c r="N95" s="188"/>
    </row>
    <row r="96" spans="1:14">
      <c r="B96" s="186"/>
      <c r="C96" s="327"/>
      <c r="D96" s="328"/>
      <c r="E96" s="328"/>
      <c r="F96" s="328"/>
      <c r="G96" s="328"/>
      <c r="H96" s="329"/>
      <c r="I96" s="174"/>
      <c r="J96" s="187"/>
      <c r="K96" s="190"/>
      <c r="L96" s="330"/>
      <c r="M96" s="331"/>
      <c r="N96" s="188"/>
    </row>
    <row r="97" spans="1:14" ht="15.75" customHeight="1" thickBot="1">
      <c r="B97" s="191"/>
      <c r="C97" s="332"/>
      <c r="D97" s="333"/>
      <c r="E97" s="333"/>
      <c r="F97" s="333"/>
      <c r="G97" s="333"/>
      <c r="H97" s="334"/>
      <c r="I97" s="192"/>
      <c r="J97" s="193"/>
      <c r="K97" s="192"/>
      <c r="L97" s="335"/>
      <c r="M97" s="336"/>
      <c r="N97" s="194"/>
    </row>
    <row r="98" spans="1:14" ht="15" thickBot="1">
      <c r="A98" s="54"/>
      <c r="B98" s="337" t="s">
        <v>28</v>
      </c>
      <c r="C98" s="338"/>
      <c r="D98" s="338"/>
      <c r="E98" s="338"/>
      <c r="F98" s="338"/>
      <c r="G98" s="338"/>
      <c r="H98" s="338"/>
      <c r="I98" s="338"/>
      <c r="J98" s="338"/>
      <c r="K98" s="338"/>
      <c r="L98" s="338"/>
      <c r="M98" s="339"/>
      <c r="N98" s="195">
        <f>SUM(N88:N97)</f>
        <v>46.047763202152709</v>
      </c>
    </row>
    <row r="99" spans="1:14" ht="5.0999999999999996" customHeight="1" thickBot="1">
      <c r="A99" s="54"/>
      <c r="B99" s="122"/>
      <c r="C99" s="123"/>
      <c r="D99" s="123"/>
      <c r="E99" s="123"/>
      <c r="F99" s="123"/>
      <c r="G99" s="123"/>
      <c r="H99" s="123"/>
      <c r="I99" s="123"/>
      <c r="J99" s="123"/>
      <c r="K99" s="123"/>
      <c r="L99" s="123"/>
      <c r="M99" s="123"/>
      <c r="N99" s="124"/>
    </row>
    <row r="100" spans="1:14" ht="15" thickBot="1">
      <c r="A100" s="54"/>
      <c r="B100" s="340" t="s">
        <v>35</v>
      </c>
      <c r="C100" s="341"/>
      <c r="D100" s="341"/>
      <c r="E100" s="341"/>
      <c r="F100" s="341"/>
      <c r="G100" s="341"/>
      <c r="H100" s="341"/>
      <c r="I100" s="341"/>
      <c r="J100" s="341"/>
      <c r="K100" s="341"/>
      <c r="L100" s="341"/>
      <c r="M100" s="342"/>
      <c r="N100" s="195">
        <f>N53+N73+N83+N98</f>
        <v>1222.8659065883876</v>
      </c>
    </row>
    <row r="101" spans="1:14" ht="5.0999999999999996" customHeight="1">
      <c r="A101" s="54"/>
      <c r="B101" s="122"/>
      <c r="C101" s="123"/>
      <c r="D101" s="123"/>
      <c r="E101" s="123"/>
      <c r="F101" s="123"/>
      <c r="G101" s="123"/>
      <c r="H101" s="123"/>
      <c r="I101" s="123"/>
      <c r="J101" s="123"/>
      <c r="K101" s="123"/>
      <c r="L101" s="123"/>
      <c r="M101" s="123"/>
      <c r="N101" s="124"/>
    </row>
    <row r="102" spans="1:14" ht="22.5" customHeight="1">
      <c r="A102" s="54"/>
      <c r="B102" s="314" t="s">
        <v>36</v>
      </c>
      <c r="C102" s="315"/>
      <c r="D102" s="315"/>
      <c r="E102" s="315"/>
      <c r="F102" s="315"/>
      <c r="G102" s="315"/>
      <c r="H102" s="315"/>
      <c r="I102" s="315"/>
      <c r="J102" s="315"/>
      <c r="K102" s="315"/>
      <c r="L102" s="315"/>
      <c r="M102" s="315"/>
      <c r="N102" s="316"/>
    </row>
    <row r="103" spans="1:14" ht="6.75" customHeight="1" thickBot="1">
      <c r="A103" s="54"/>
      <c r="B103" s="196"/>
      <c r="C103" s="197"/>
      <c r="D103" s="197"/>
      <c r="E103" s="197"/>
      <c r="F103" s="197"/>
      <c r="G103" s="197"/>
      <c r="H103" s="197"/>
      <c r="I103" s="197"/>
      <c r="J103" s="197"/>
      <c r="K103" s="197"/>
      <c r="L103" s="197"/>
      <c r="M103" s="197"/>
      <c r="N103" s="198"/>
    </row>
    <row r="104" spans="1:14" ht="17.25" customHeight="1">
      <c r="A104" s="54"/>
      <c r="B104" s="317" t="s">
        <v>21</v>
      </c>
      <c r="C104" s="318"/>
      <c r="D104" s="318"/>
      <c r="E104" s="318"/>
      <c r="F104" s="318"/>
      <c r="G104" s="318"/>
      <c r="H104" s="318"/>
      <c r="I104" s="199"/>
      <c r="J104" s="200"/>
      <c r="K104" s="133" t="s">
        <v>37</v>
      </c>
      <c r="L104" s="319" t="s">
        <v>38</v>
      </c>
      <c r="M104" s="320"/>
      <c r="N104" s="321"/>
    </row>
    <row r="105" spans="1:14" ht="15">
      <c r="B105" s="322" t="s">
        <v>15</v>
      </c>
      <c r="C105" s="323"/>
      <c r="D105" s="323"/>
      <c r="E105" s="323"/>
      <c r="F105" s="323"/>
      <c r="G105" s="323"/>
      <c r="H105" s="323"/>
      <c r="I105" s="201"/>
      <c r="J105" s="202"/>
      <c r="K105" s="203">
        <v>0.2</v>
      </c>
      <c r="L105" s="324">
        <f>K105*N100</f>
        <v>244.57318131767752</v>
      </c>
      <c r="M105" s="325"/>
      <c r="N105" s="326"/>
    </row>
    <row r="106" spans="1:14" ht="15">
      <c r="B106" s="204" t="s">
        <v>39</v>
      </c>
      <c r="C106" s="205"/>
      <c r="D106" s="205"/>
      <c r="E106" s="205"/>
      <c r="F106" s="205"/>
      <c r="G106" s="205"/>
      <c r="H106" s="205"/>
      <c r="I106" s="201"/>
      <c r="J106" s="202"/>
      <c r="K106" s="203">
        <v>0.05</v>
      </c>
      <c r="L106" s="324">
        <f>K106*N100</f>
        <v>61.143295329419381</v>
      </c>
      <c r="M106" s="325"/>
      <c r="N106" s="326"/>
    </row>
    <row r="107" spans="1:14" ht="15.75" thickBot="1">
      <c r="B107" s="206" t="s">
        <v>40</v>
      </c>
      <c r="C107" s="207"/>
      <c r="D107" s="207"/>
      <c r="E107" s="207"/>
      <c r="F107" s="207"/>
      <c r="G107" s="207"/>
      <c r="H107" s="207"/>
      <c r="I107" s="208"/>
      <c r="J107" s="209"/>
      <c r="K107" s="210">
        <v>0.05</v>
      </c>
      <c r="L107" s="299">
        <f>K107*N100</f>
        <v>61.143295329419381</v>
      </c>
      <c r="M107" s="300"/>
      <c r="N107" s="301"/>
    </row>
    <row r="108" spans="1:14" s="100" customFormat="1" ht="24.75" customHeight="1" thickBot="1">
      <c r="B108" s="302" t="s">
        <v>28</v>
      </c>
      <c r="C108" s="303"/>
      <c r="D108" s="303"/>
      <c r="E108" s="303"/>
      <c r="F108" s="303"/>
      <c r="G108" s="303"/>
      <c r="H108" s="303"/>
      <c r="I108" s="303"/>
      <c r="J108" s="303"/>
      <c r="K108" s="303"/>
      <c r="L108" s="303"/>
      <c r="M108" s="304"/>
      <c r="N108" s="159">
        <f>L105+L106+L107</f>
        <v>366.8597719765163</v>
      </c>
    </row>
    <row r="109" spans="1:14" ht="6.75" customHeight="1" thickBot="1">
      <c r="A109" s="54"/>
      <c r="B109" s="122"/>
      <c r="C109" s="123"/>
      <c r="D109" s="123"/>
      <c r="E109" s="123"/>
      <c r="F109" s="123"/>
      <c r="G109" s="123"/>
      <c r="H109" s="123"/>
      <c r="I109" s="123"/>
      <c r="J109" s="123"/>
      <c r="K109" s="123"/>
      <c r="L109" s="123"/>
      <c r="M109" s="123"/>
      <c r="N109" s="124"/>
    </row>
    <row r="110" spans="1:14" ht="22.5" customHeight="1" thickBot="1">
      <c r="A110" s="54"/>
      <c r="B110" s="305" t="s">
        <v>122</v>
      </c>
      <c r="C110" s="306"/>
      <c r="D110" s="306"/>
      <c r="E110" s="306"/>
      <c r="F110" s="306"/>
      <c r="G110" s="306"/>
      <c r="H110" s="306"/>
      <c r="I110" s="306"/>
      <c r="J110" s="306"/>
      <c r="K110" s="306"/>
      <c r="L110" s="306"/>
      <c r="M110" s="307"/>
      <c r="N110" s="211">
        <f>N100+N108</f>
        <v>1589.7256785649038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212" t="s">
        <v>41</v>
      </c>
      <c r="F115" s="212"/>
      <c r="G115" s="212"/>
      <c r="H115" s="212"/>
      <c r="I115" s="212"/>
      <c r="J115" s="212"/>
      <c r="K115" s="120"/>
      <c r="L115" s="120"/>
      <c r="M115" s="120"/>
      <c r="N115" s="121"/>
    </row>
    <row r="116" spans="1:14">
      <c r="B116" s="119"/>
      <c r="C116" s="120"/>
      <c r="D116" s="120"/>
      <c r="E116" s="120" t="s">
        <v>42</v>
      </c>
      <c r="F116" s="120"/>
      <c r="G116" s="120"/>
      <c r="H116" s="120"/>
      <c r="I116" s="120"/>
      <c r="J116" s="120"/>
      <c r="K116" s="120"/>
      <c r="L116" s="120"/>
      <c r="M116" s="120"/>
      <c r="N116" s="121"/>
    </row>
    <row r="117" spans="1:14">
      <c r="B117" s="119"/>
      <c r="C117" s="120"/>
      <c r="D117" s="120"/>
      <c r="E117" s="120" t="s">
        <v>43</v>
      </c>
      <c r="F117" s="120"/>
      <c r="G117" s="120"/>
      <c r="H117" s="120"/>
      <c r="I117" s="120"/>
      <c r="J117" s="120"/>
      <c r="K117" s="120"/>
      <c r="L117" s="120"/>
      <c r="M117" s="120"/>
      <c r="N117" s="121"/>
    </row>
    <row r="118" spans="1:14">
      <c r="B118" s="119"/>
      <c r="C118" s="120"/>
      <c r="D118" s="120"/>
      <c r="E118" s="120" t="s">
        <v>44</v>
      </c>
      <c r="F118" s="120"/>
      <c r="G118" s="120"/>
      <c r="H118" s="120"/>
      <c r="I118" s="120"/>
      <c r="J118" s="120"/>
      <c r="K118" s="120"/>
      <c r="L118" s="120"/>
      <c r="M118" s="120"/>
      <c r="N118" s="121"/>
    </row>
    <row r="119" spans="1:14" ht="10.5" customHeight="1" thickBot="1">
      <c r="B119" s="119"/>
      <c r="C119" s="120"/>
      <c r="D119" s="120"/>
      <c r="E119" s="120"/>
      <c r="F119" s="120" t="s">
        <v>45</v>
      </c>
      <c r="G119" s="120"/>
      <c r="H119" s="120"/>
      <c r="I119" s="120"/>
      <c r="J119" s="120"/>
      <c r="K119" s="120"/>
      <c r="L119" s="120"/>
      <c r="M119" s="120"/>
      <c r="N119" s="121"/>
    </row>
    <row r="120" spans="1:14">
      <c r="B120" s="213" t="s">
        <v>123</v>
      </c>
      <c r="C120" s="214"/>
      <c r="D120" s="214"/>
      <c r="E120" s="214"/>
      <c r="F120" s="214"/>
      <c r="G120" s="214"/>
      <c r="H120" s="214"/>
      <c r="I120" s="214"/>
      <c r="J120" s="214"/>
      <c r="K120" s="214"/>
      <c r="L120" s="214"/>
      <c r="M120" s="214"/>
      <c r="N120" s="215"/>
    </row>
    <row r="121" spans="1:14">
      <c r="B121" s="216"/>
      <c r="C121" s="217"/>
      <c r="D121" s="217"/>
      <c r="E121" s="217"/>
      <c r="F121" s="217"/>
      <c r="G121" s="217"/>
      <c r="H121" s="217"/>
      <c r="I121" s="217"/>
      <c r="J121" s="217"/>
      <c r="K121" s="217"/>
      <c r="L121" s="217"/>
      <c r="M121" s="217"/>
      <c r="N121" s="218"/>
    </row>
    <row r="122" spans="1:14">
      <c r="B122" s="216"/>
      <c r="C122" s="217"/>
      <c r="D122" s="217"/>
      <c r="E122" s="217"/>
      <c r="F122" s="217"/>
      <c r="G122" s="217"/>
      <c r="H122" s="217"/>
      <c r="I122" s="217"/>
      <c r="J122" s="217"/>
      <c r="K122" s="217"/>
      <c r="L122" s="217"/>
      <c r="M122" s="217"/>
      <c r="N122" s="218"/>
    </row>
    <row r="123" spans="1:14" ht="15" thickBot="1">
      <c r="B123" s="219"/>
      <c r="C123" s="220"/>
      <c r="D123" s="220"/>
      <c r="E123" s="220"/>
      <c r="F123" s="220"/>
      <c r="G123" s="220"/>
      <c r="H123" s="220"/>
      <c r="I123" s="220"/>
      <c r="J123" s="220"/>
      <c r="K123" s="220"/>
      <c r="L123" s="220"/>
      <c r="M123" s="220"/>
      <c r="N123" s="221"/>
    </row>
    <row r="124" spans="1:14" ht="7.5" customHeight="1">
      <c r="A124" s="54"/>
      <c r="B124" s="222"/>
      <c r="C124" s="223"/>
      <c r="D124" s="223"/>
      <c r="E124" s="223"/>
      <c r="F124" s="223"/>
      <c r="G124" s="223"/>
      <c r="H124" s="223"/>
      <c r="I124" s="223"/>
      <c r="J124" s="223"/>
      <c r="K124" s="223"/>
      <c r="L124" s="223"/>
      <c r="M124" s="223"/>
      <c r="N124" s="224"/>
    </row>
    <row r="125" spans="1:14" ht="18" customHeight="1">
      <c r="A125" s="54"/>
      <c r="B125" s="94" t="s">
        <v>46</v>
      </c>
      <c r="C125" s="225"/>
      <c r="D125" s="225"/>
      <c r="E125" s="225"/>
      <c r="F125" s="225"/>
      <c r="G125" s="225"/>
      <c r="H125" s="225"/>
      <c r="I125" s="225"/>
      <c r="J125" s="225"/>
      <c r="K125" s="225"/>
      <c r="L125" s="225"/>
      <c r="M125" s="225"/>
      <c r="N125" s="226"/>
    </row>
    <row r="126" spans="1:14">
      <c r="A126" s="54"/>
      <c r="B126" s="308" t="s">
        <v>47</v>
      </c>
      <c r="C126" s="309"/>
      <c r="D126" s="309"/>
      <c r="E126" s="309"/>
      <c r="F126" s="309"/>
      <c r="G126" s="309"/>
      <c r="H126" s="309"/>
      <c r="I126" s="309"/>
      <c r="J126" s="309"/>
      <c r="K126" s="309"/>
      <c r="L126" s="309"/>
      <c r="M126" s="309"/>
      <c r="N126" s="310"/>
    </row>
    <row r="127" spans="1:14">
      <c r="A127" s="54"/>
      <c r="B127" s="308"/>
      <c r="C127" s="309"/>
      <c r="D127" s="309"/>
      <c r="E127" s="309"/>
      <c r="F127" s="309"/>
      <c r="G127" s="309"/>
      <c r="H127" s="309"/>
      <c r="I127" s="309"/>
      <c r="J127" s="309"/>
      <c r="K127" s="309"/>
      <c r="L127" s="309"/>
      <c r="M127" s="309"/>
      <c r="N127" s="310"/>
    </row>
    <row r="128" spans="1:14" ht="21" customHeight="1">
      <c r="A128" s="54"/>
      <c r="B128" s="308" t="s">
        <v>48</v>
      </c>
      <c r="C128" s="309"/>
      <c r="D128" s="309"/>
      <c r="E128" s="309"/>
      <c r="F128" s="309"/>
      <c r="G128" s="309"/>
      <c r="H128" s="309"/>
      <c r="I128" s="309"/>
      <c r="J128" s="309"/>
      <c r="K128" s="309"/>
      <c r="L128" s="309"/>
      <c r="M128" s="309"/>
      <c r="N128" s="310"/>
    </row>
    <row r="129" spans="1:14" ht="9.75" customHeight="1">
      <c r="A129" s="54"/>
      <c r="B129" s="308"/>
      <c r="C129" s="309"/>
      <c r="D129" s="309"/>
      <c r="E129" s="309"/>
      <c r="F129" s="309"/>
      <c r="G129" s="309"/>
      <c r="H129" s="309"/>
      <c r="I129" s="309"/>
      <c r="J129" s="309"/>
      <c r="K129" s="309"/>
      <c r="L129" s="309"/>
      <c r="M129" s="309"/>
      <c r="N129" s="310"/>
    </row>
    <row r="130" spans="1:14" ht="5.25" customHeight="1">
      <c r="A130" s="54"/>
      <c r="B130" s="227"/>
      <c r="C130" s="228"/>
      <c r="D130" s="228"/>
      <c r="E130" s="228"/>
      <c r="F130" s="228"/>
      <c r="G130" s="228"/>
      <c r="H130" s="228"/>
      <c r="I130" s="228"/>
      <c r="J130" s="228"/>
      <c r="K130" s="228"/>
      <c r="L130" s="228"/>
      <c r="M130" s="228"/>
      <c r="N130" s="229"/>
    </row>
    <row r="131" spans="1:14" ht="5.25" customHeight="1">
      <c r="B131" s="230"/>
      <c r="C131" s="231"/>
      <c r="D131" s="231"/>
      <c r="E131" s="231"/>
      <c r="F131" s="231"/>
      <c r="G131" s="231"/>
      <c r="H131" s="231"/>
      <c r="I131" s="231"/>
      <c r="J131" s="231"/>
      <c r="K131" s="231"/>
      <c r="L131" s="231"/>
      <c r="M131" s="231"/>
      <c r="N131" s="232"/>
    </row>
    <row r="132" spans="1:14" ht="9.75" customHeight="1">
      <c r="B132" s="230"/>
      <c r="C132" s="231"/>
      <c r="D132" s="231"/>
      <c r="E132" s="231"/>
      <c r="F132" s="231"/>
      <c r="G132" s="231"/>
      <c r="H132" s="231"/>
      <c r="I132" s="231"/>
      <c r="J132" s="231"/>
      <c r="K132" s="231"/>
      <c r="L132" s="231"/>
      <c r="M132" s="231"/>
      <c r="N132" s="232"/>
    </row>
    <row r="133" spans="1:14">
      <c r="B133" s="233"/>
      <c r="C133" s="234"/>
      <c r="D133" s="234"/>
      <c r="E133" s="234"/>
      <c r="F133" s="234"/>
      <c r="G133" s="234"/>
      <c r="H133" s="234"/>
      <c r="I133" s="234"/>
      <c r="J133" s="234"/>
      <c r="K133" s="234"/>
      <c r="L133" s="234"/>
      <c r="M133" s="234"/>
      <c r="N133" s="235"/>
    </row>
    <row r="134" spans="1:14">
      <c r="B134" s="119"/>
      <c r="C134" s="120"/>
      <c r="D134" s="120"/>
      <c r="E134" s="120" t="s">
        <v>41</v>
      </c>
      <c r="F134" s="212"/>
      <c r="G134" s="212"/>
      <c r="H134" s="120"/>
      <c r="I134" s="120"/>
      <c r="J134" s="120"/>
      <c r="K134" s="120"/>
      <c r="L134" s="120"/>
      <c r="M134" s="120"/>
      <c r="N134" s="121"/>
    </row>
    <row r="135" spans="1:14">
      <c r="B135" s="119"/>
      <c r="C135" s="120"/>
      <c r="D135" s="120"/>
      <c r="E135" s="236" t="s">
        <v>42</v>
      </c>
      <c r="F135" s="120"/>
      <c r="G135" s="120"/>
      <c r="H135" s="236"/>
      <c r="I135" s="236"/>
      <c r="J135" s="236"/>
      <c r="K135" s="120"/>
      <c r="L135" s="120"/>
      <c r="M135" s="120"/>
      <c r="N135" s="121"/>
    </row>
    <row r="136" spans="1:14">
      <c r="B136" s="119"/>
      <c r="C136" s="120"/>
      <c r="D136" s="120"/>
      <c r="E136" s="237" t="s">
        <v>49</v>
      </c>
      <c r="F136" s="120"/>
      <c r="G136" s="120"/>
      <c r="H136" s="237"/>
      <c r="I136" s="237"/>
      <c r="J136" s="237"/>
      <c r="K136" s="120"/>
      <c r="L136" s="120"/>
      <c r="M136" s="120"/>
      <c r="N136" s="121"/>
    </row>
    <row r="137" spans="1:14">
      <c r="B137" s="238"/>
      <c r="C137" s="234"/>
      <c r="D137" s="234"/>
      <c r="E137" s="120" t="s">
        <v>44</v>
      </c>
      <c r="F137" s="120"/>
      <c r="G137" s="120"/>
      <c r="H137" s="120"/>
      <c r="I137" s="120"/>
      <c r="J137" s="120"/>
      <c r="K137" s="234"/>
      <c r="L137" s="234"/>
      <c r="M137" s="234"/>
      <c r="N137" s="235"/>
    </row>
    <row r="138" spans="1:14" ht="12.75" customHeight="1">
      <c r="B138" s="238"/>
      <c r="C138" s="234"/>
      <c r="D138" s="234"/>
      <c r="E138" s="234"/>
      <c r="F138" s="120"/>
      <c r="G138" s="120"/>
      <c r="H138" s="120"/>
      <c r="I138" s="120"/>
      <c r="J138" s="120"/>
      <c r="K138" s="234"/>
      <c r="L138" s="234"/>
      <c r="M138" s="234"/>
      <c r="N138" s="235"/>
    </row>
    <row r="139" spans="1:14" ht="24.75" customHeight="1">
      <c r="A139" s="54"/>
      <c r="B139" s="311" t="s">
        <v>124</v>
      </c>
      <c r="C139" s="312"/>
      <c r="D139" s="312"/>
      <c r="E139" s="312"/>
      <c r="F139" s="312"/>
      <c r="G139" s="312"/>
      <c r="H139" s="312"/>
      <c r="I139" s="312"/>
      <c r="J139" s="312"/>
      <c r="K139" s="312"/>
      <c r="L139" s="312"/>
      <c r="M139" s="312"/>
      <c r="N139" s="313"/>
    </row>
    <row r="140" spans="1:14" ht="7.5" customHeight="1" thickBot="1">
      <c r="B140" s="239"/>
      <c r="C140" s="240"/>
      <c r="D140" s="240"/>
      <c r="E140" s="241"/>
      <c r="F140" s="241"/>
      <c r="G140" s="241"/>
      <c r="H140" s="241"/>
      <c r="I140" s="241"/>
      <c r="J140" s="242"/>
      <c r="K140" s="242"/>
      <c r="L140" s="242"/>
      <c r="M140" s="242"/>
      <c r="N140" s="243"/>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DD97A-5234-4D98-A0FA-5CD322852E28}">
  <sheetPr>
    <tabColor rgb="FF92D050"/>
    <pageSetUpPr fitToPage="1"/>
  </sheetPr>
  <dimension ref="A1:O140"/>
  <sheetViews>
    <sheetView showGridLines="0" showRowColHeaders="0" topLeftCell="A88" zoomScale="90" zoomScaleNormal="90" workbookViewId="0">
      <selection activeCell="N110" sqref="N110"/>
    </sheetView>
  </sheetViews>
  <sheetFormatPr baseColWidth="10" defaultColWidth="0" defaultRowHeight="14.25"/>
  <cols>
    <col min="1" max="1" width="3" style="59" customWidth="1"/>
    <col min="2" max="2" width="14.28515625" style="59" customWidth="1"/>
    <col min="3" max="3" width="11.5703125" style="59" customWidth="1"/>
    <col min="4" max="4" width="17" style="59" customWidth="1"/>
    <col min="5" max="5" width="12.5703125" style="59" customWidth="1"/>
    <col min="6" max="6" width="8" style="59" customWidth="1"/>
    <col min="7" max="7" width="8.85546875" style="59" customWidth="1"/>
    <col min="8" max="8" width="10.5703125" style="59" customWidth="1"/>
    <col min="9" max="9" width="14.5703125" style="59" customWidth="1"/>
    <col min="10" max="10" width="23.42578125" style="59" customWidth="1"/>
    <col min="11" max="11" width="18" style="59" customWidth="1"/>
    <col min="12" max="12" width="11.42578125" style="59" customWidth="1"/>
    <col min="13" max="13" width="12.85546875" style="59" customWidth="1"/>
    <col min="14" max="14" width="21.5703125" style="59" customWidth="1"/>
    <col min="15" max="15" width="4.42578125" style="54" customWidth="1"/>
    <col min="16" max="16384" width="11.42578125" style="54" hidden="1"/>
  </cols>
  <sheetData>
    <row r="1" spans="1:14" ht="13.9" customHeight="1">
      <c r="A1" s="54"/>
      <c r="B1" s="405"/>
      <c r="C1" s="408"/>
      <c r="D1" s="408"/>
      <c r="E1" s="408"/>
      <c r="F1" s="408"/>
      <c r="G1" s="408"/>
      <c r="H1" s="408"/>
      <c r="I1" s="408"/>
      <c r="J1" s="409"/>
      <c r="K1" s="410" t="s">
        <v>67</v>
      </c>
      <c r="L1" s="412" t="s">
        <v>68</v>
      </c>
      <c r="M1" s="413"/>
      <c r="N1" s="416"/>
    </row>
    <row r="2" spans="1:14" ht="14.25" customHeight="1">
      <c r="A2" s="54"/>
      <c r="B2" s="406"/>
      <c r="C2" s="419" t="s">
        <v>69</v>
      </c>
      <c r="D2" s="419"/>
      <c r="E2" s="419"/>
      <c r="F2" s="419"/>
      <c r="G2" s="419"/>
      <c r="H2" s="419"/>
      <c r="I2" s="419"/>
      <c r="J2" s="420"/>
      <c r="K2" s="411"/>
      <c r="L2" s="414"/>
      <c r="M2" s="415"/>
      <c r="N2" s="417"/>
    </row>
    <row r="3" spans="1:14" ht="17.45" customHeight="1">
      <c r="A3" s="54"/>
      <c r="B3" s="406"/>
      <c r="C3" s="421" t="s">
        <v>70</v>
      </c>
      <c r="D3" s="421"/>
      <c r="E3" s="421"/>
      <c r="F3" s="421"/>
      <c r="G3" s="421"/>
      <c r="H3" s="421"/>
      <c r="I3" s="421"/>
      <c r="J3" s="422"/>
      <c r="K3" s="395" t="s">
        <v>17</v>
      </c>
      <c r="L3" s="433">
        <v>2021</v>
      </c>
      <c r="M3" s="426"/>
      <c r="N3" s="417"/>
    </row>
    <row r="4" spans="1:14" ht="2.25" customHeight="1">
      <c r="A4" s="54"/>
      <c r="B4" s="406"/>
      <c r="C4" s="421"/>
      <c r="D4" s="421"/>
      <c r="E4" s="421"/>
      <c r="F4" s="421"/>
      <c r="G4" s="421"/>
      <c r="H4" s="421"/>
      <c r="I4" s="421"/>
      <c r="J4" s="422"/>
      <c r="K4" s="424"/>
      <c r="L4" s="414"/>
      <c r="M4" s="415"/>
      <c r="N4" s="417"/>
    </row>
    <row r="5" spans="1:14" ht="14.25" customHeight="1">
      <c r="A5" s="54"/>
      <c r="B5" s="406"/>
      <c r="C5" s="421" t="s">
        <v>71</v>
      </c>
      <c r="D5" s="421"/>
      <c r="E5" s="421"/>
      <c r="F5" s="421"/>
      <c r="G5" s="421"/>
      <c r="H5" s="421"/>
      <c r="I5" s="421"/>
      <c r="J5" s="422"/>
      <c r="K5" s="395" t="s">
        <v>18</v>
      </c>
      <c r="L5" s="397"/>
      <c r="M5" s="397"/>
      <c r="N5" s="417"/>
    </row>
    <row r="6" spans="1:14" ht="3.75" customHeight="1" thickBot="1">
      <c r="A6" s="54"/>
      <c r="B6" s="407"/>
      <c r="C6" s="399"/>
      <c r="D6" s="399"/>
      <c r="E6" s="399"/>
      <c r="F6" s="399"/>
      <c r="G6" s="399"/>
      <c r="H6" s="399"/>
      <c r="I6" s="399"/>
      <c r="J6" s="400"/>
      <c r="K6" s="396"/>
      <c r="L6" s="398"/>
      <c r="M6" s="398"/>
      <c r="N6" s="418"/>
    </row>
    <row r="7" spans="1:14" ht="3.75" customHeight="1" thickBot="1">
      <c r="A7" s="54"/>
      <c r="B7" s="55"/>
      <c r="C7" s="56"/>
      <c r="D7" s="56"/>
      <c r="E7" s="56"/>
      <c r="F7" s="56"/>
      <c r="G7" s="56"/>
      <c r="H7" s="56"/>
      <c r="I7" s="56"/>
      <c r="J7" s="56"/>
      <c r="K7" s="56"/>
      <c r="L7" s="57"/>
      <c r="M7" s="57"/>
      <c r="N7" s="58"/>
    </row>
    <row r="8" spans="1:14" ht="14.25" customHeight="1">
      <c r="B8" s="60"/>
      <c r="C8" s="61"/>
      <c r="D8" s="61"/>
      <c r="E8" s="61"/>
      <c r="F8" s="401"/>
      <c r="G8" s="401"/>
      <c r="H8" s="401"/>
      <c r="I8" s="401"/>
      <c r="J8" s="61"/>
      <c r="K8" s="62" t="s">
        <v>19</v>
      </c>
      <c r="L8" s="63"/>
      <c r="M8" s="63"/>
      <c r="N8" s="64"/>
    </row>
    <row r="9" spans="1:14" ht="12" customHeight="1">
      <c r="B9" s="65"/>
      <c r="C9" s="66"/>
      <c r="D9" s="66"/>
      <c r="E9" s="66"/>
      <c r="F9" s="402"/>
      <c r="G9" s="402"/>
      <c r="H9" s="402"/>
      <c r="I9" s="402"/>
      <c r="J9" s="66"/>
      <c r="K9" s="67"/>
      <c r="L9" s="68" t="s">
        <v>72</v>
      </c>
      <c r="M9" s="68" t="s">
        <v>73</v>
      </c>
      <c r="N9" s="69" t="s">
        <v>74</v>
      </c>
    </row>
    <row r="10" spans="1:14" ht="21.75" customHeight="1">
      <c r="B10" s="389" t="s">
        <v>75</v>
      </c>
      <c r="C10" s="390"/>
      <c r="D10" s="390"/>
      <c r="E10" s="70" t="s">
        <v>76</v>
      </c>
      <c r="F10" s="403" t="s">
        <v>77</v>
      </c>
      <c r="G10" s="403"/>
      <c r="H10" s="404" t="s">
        <v>78</v>
      </c>
      <c r="I10" s="404"/>
      <c r="J10" s="66"/>
      <c r="K10" s="71"/>
      <c r="L10" s="68"/>
      <c r="M10" s="68"/>
      <c r="N10" s="69"/>
    </row>
    <row r="11" spans="1:14" ht="5.45" customHeight="1">
      <c r="B11" s="72"/>
      <c r="C11" s="73"/>
      <c r="D11" s="73"/>
      <c r="E11" s="74"/>
      <c r="F11" s="66"/>
      <c r="G11" s="66"/>
      <c r="H11" s="75"/>
      <c r="I11" s="66"/>
      <c r="J11" s="66"/>
      <c r="K11" s="71"/>
      <c r="L11" s="68"/>
      <c r="M11" s="68"/>
      <c r="N11" s="69"/>
    </row>
    <row r="12" spans="1:14" ht="19.149999999999999" customHeight="1">
      <c r="B12" s="387" t="s">
        <v>79</v>
      </c>
      <c r="C12" s="388"/>
      <c r="D12" s="388"/>
      <c r="E12" s="388"/>
      <c r="F12" s="66"/>
      <c r="G12" s="66"/>
      <c r="H12" s="66"/>
      <c r="I12" s="66"/>
      <c r="J12" s="66"/>
      <c r="K12" s="67"/>
      <c r="L12" s="68"/>
      <c r="M12" s="68"/>
      <c r="N12" s="69"/>
    </row>
    <row r="13" spans="1:14" ht="23.1" customHeight="1">
      <c r="B13" s="389" t="s">
        <v>80</v>
      </c>
      <c r="C13" s="390"/>
      <c r="D13" s="390"/>
      <c r="E13" s="76" t="s">
        <v>81</v>
      </c>
      <c r="F13" s="76"/>
      <c r="G13" s="77"/>
      <c r="H13" s="391" t="s">
        <v>82</v>
      </c>
      <c r="I13" s="391"/>
      <c r="J13" s="78" t="s">
        <v>81</v>
      </c>
      <c r="K13" s="391" t="s">
        <v>83</v>
      </c>
      <c r="L13" s="391"/>
      <c r="M13" s="78" t="s">
        <v>81</v>
      </c>
      <c r="N13" s="79"/>
    </row>
    <row r="14" spans="1:14" ht="18" customHeight="1">
      <c r="B14" s="80" t="s">
        <v>84</v>
      </c>
      <c r="C14" s="81"/>
      <c r="D14" s="392"/>
      <c r="E14" s="392"/>
      <c r="F14" s="82"/>
      <c r="G14" s="82"/>
      <c r="H14" s="81"/>
      <c r="I14" s="83"/>
      <c r="J14" s="84" t="s">
        <v>85</v>
      </c>
      <c r="K14" s="85"/>
      <c r="L14" s="82"/>
      <c r="M14" s="82"/>
      <c r="N14" s="86"/>
    </row>
    <row r="15" spans="1:14" ht="14.25" customHeight="1" thickBot="1">
      <c r="B15" s="87"/>
      <c r="C15" s="88"/>
      <c r="D15" s="89"/>
      <c r="E15" s="89"/>
      <c r="F15" s="89"/>
      <c r="G15" s="89"/>
      <c r="H15" s="88"/>
      <c r="I15" s="89"/>
      <c r="J15" s="88"/>
      <c r="K15" s="89"/>
      <c r="L15" s="393"/>
      <c r="M15" s="393"/>
      <c r="N15" s="394"/>
    </row>
    <row r="16" spans="1:14" ht="8.4499999999999993" customHeight="1">
      <c r="B16" s="90"/>
      <c r="C16" s="91"/>
      <c r="D16" s="91"/>
      <c r="E16" s="91"/>
      <c r="F16" s="91"/>
      <c r="G16" s="91"/>
      <c r="H16" s="91"/>
      <c r="I16" s="91"/>
      <c r="J16" s="91"/>
      <c r="K16" s="91"/>
      <c r="L16" s="91"/>
      <c r="M16" s="91"/>
      <c r="N16" s="92"/>
    </row>
    <row r="17" spans="1:14" s="100" customFormat="1" ht="18" customHeight="1">
      <c r="A17" s="93"/>
      <c r="B17" s="94" t="s">
        <v>86</v>
      </c>
      <c r="C17" s="95"/>
      <c r="D17" s="96" t="s">
        <v>87</v>
      </c>
      <c r="E17" s="97"/>
      <c r="F17" s="98"/>
      <c r="G17" s="98"/>
      <c r="H17" s="98"/>
      <c r="I17" s="98"/>
      <c r="J17" s="98"/>
      <c r="K17" s="98"/>
      <c r="L17" s="98"/>
      <c r="M17" s="98"/>
      <c r="N17" s="99"/>
    </row>
    <row r="18" spans="1:14" s="100" customFormat="1" ht="24" customHeight="1">
      <c r="A18" s="93"/>
      <c r="B18" s="101" t="s">
        <v>88</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89</v>
      </c>
      <c r="C21" s="108"/>
      <c r="D21" s="103"/>
      <c r="E21" s="103"/>
      <c r="F21" s="103"/>
      <c r="G21" s="103"/>
      <c r="H21" s="103"/>
      <c r="I21" s="97"/>
      <c r="J21" s="109" t="s">
        <v>90</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91</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92</v>
      </c>
      <c r="C25" s="108"/>
      <c r="D25" s="103"/>
      <c r="E25" s="103"/>
      <c r="F25" s="103"/>
      <c r="G25" s="103"/>
      <c r="H25" s="103"/>
      <c r="I25" s="103"/>
      <c r="J25" s="103"/>
      <c r="K25" s="111" t="s">
        <v>86</v>
      </c>
      <c r="L25" s="112"/>
      <c r="M25" s="113" t="s">
        <v>87</v>
      </c>
      <c r="N25" s="114" t="s">
        <v>93</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94</v>
      </c>
      <c r="C27" s="102"/>
      <c r="D27" s="106"/>
      <c r="E27" s="106"/>
      <c r="F27" s="106"/>
      <c r="G27" s="106"/>
      <c r="H27" s="97"/>
      <c r="I27" s="115" t="s">
        <v>95</v>
      </c>
      <c r="J27" s="115" t="s">
        <v>95</v>
      </c>
      <c r="K27" s="98"/>
      <c r="L27" s="106"/>
      <c r="M27" s="106"/>
      <c r="N27" s="107"/>
    </row>
    <row r="28" spans="1:14" s="100" customFormat="1">
      <c r="A28" s="93"/>
      <c r="B28" s="104"/>
      <c r="C28" s="102"/>
      <c r="D28" s="106"/>
      <c r="E28" s="106"/>
      <c r="F28" s="98" t="s">
        <v>96</v>
      </c>
      <c r="G28" s="116"/>
      <c r="H28" s="117" t="s">
        <v>72</v>
      </c>
      <c r="I28" s="117" t="s">
        <v>73</v>
      </c>
      <c r="J28" s="118" t="s">
        <v>74</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00" customFormat="1" ht="25.5" customHeight="1" thickBot="1">
      <c r="B30" s="381" t="s">
        <v>20</v>
      </c>
      <c r="C30" s="382"/>
      <c r="D30" s="382"/>
      <c r="E30" s="382"/>
      <c r="F30" s="382"/>
      <c r="G30" s="382"/>
      <c r="H30" s="382"/>
      <c r="I30" s="382"/>
      <c r="J30" s="382"/>
      <c r="K30" s="382"/>
      <c r="L30" s="382"/>
      <c r="M30" s="382"/>
      <c r="N30" s="383"/>
    </row>
    <row r="31" spans="1:14" ht="5.25" customHeight="1" thickBot="1">
      <c r="A31" s="54"/>
      <c r="B31" s="122"/>
      <c r="C31" s="123"/>
      <c r="D31" s="123"/>
      <c r="E31" s="123"/>
      <c r="F31" s="123"/>
      <c r="G31" s="123"/>
      <c r="H31" s="123"/>
      <c r="I31" s="123"/>
      <c r="J31" s="123"/>
      <c r="K31" s="123"/>
      <c r="L31" s="123"/>
      <c r="M31" s="123"/>
      <c r="N31" s="124"/>
    </row>
    <row r="32" spans="1:14" ht="25.5" customHeight="1">
      <c r="A32" s="54"/>
      <c r="B32" s="125" t="s">
        <v>97</v>
      </c>
      <c r="C32" s="343" t="s">
        <v>21</v>
      </c>
      <c r="D32" s="343"/>
      <c r="E32" s="343"/>
      <c r="F32" s="343"/>
      <c r="G32" s="343"/>
      <c r="H32" s="343"/>
      <c r="I32" s="343"/>
      <c r="J32" s="384" t="s">
        <v>98</v>
      </c>
      <c r="K32" s="384"/>
      <c r="L32" s="385" t="s">
        <v>22</v>
      </c>
      <c r="M32" s="385"/>
      <c r="N32" s="126" t="s">
        <v>7</v>
      </c>
    </row>
    <row r="33" spans="1:14" ht="33" customHeight="1" thickBot="1">
      <c r="B33" s="127" t="s">
        <v>54</v>
      </c>
      <c r="C33" s="386" t="s">
        <v>125</v>
      </c>
      <c r="D33" s="386"/>
      <c r="E33" s="386"/>
      <c r="F33" s="386"/>
      <c r="G33" s="386"/>
      <c r="H33" s="386"/>
      <c r="I33" s="386"/>
      <c r="J33" s="386"/>
      <c r="K33" s="386"/>
      <c r="L33" s="386" t="s">
        <v>126</v>
      </c>
      <c r="M33" s="386"/>
      <c r="N33" s="128"/>
    </row>
    <row r="34" spans="1:14" ht="4.5" customHeight="1">
      <c r="A34" s="54"/>
      <c r="B34" s="129"/>
      <c r="C34" s="130"/>
      <c r="D34" s="130"/>
      <c r="E34" s="130"/>
      <c r="F34" s="130"/>
      <c r="G34" s="130"/>
      <c r="H34" s="130"/>
      <c r="I34" s="130"/>
      <c r="J34" s="130"/>
      <c r="K34" s="130"/>
      <c r="L34" s="130"/>
      <c r="M34" s="130"/>
      <c r="N34" s="131"/>
    </row>
    <row r="35" spans="1:14" ht="19.899999999999999" customHeight="1">
      <c r="A35" s="54"/>
      <c r="B35" s="314" t="s">
        <v>23</v>
      </c>
      <c r="C35" s="315"/>
      <c r="D35" s="315"/>
      <c r="E35" s="315"/>
      <c r="F35" s="315"/>
      <c r="G35" s="315"/>
      <c r="H35" s="315"/>
      <c r="I35" s="315"/>
      <c r="J35" s="315"/>
      <c r="K35" s="315"/>
      <c r="L35" s="315"/>
      <c r="M35" s="315"/>
      <c r="N35" s="316"/>
    </row>
    <row r="36" spans="1:14" ht="5.25" customHeight="1" thickBot="1">
      <c r="A36" s="54"/>
      <c r="B36" s="244"/>
      <c r="C36" s="245"/>
      <c r="D36" s="245"/>
      <c r="E36" s="245"/>
      <c r="F36" s="245"/>
      <c r="G36" s="245"/>
      <c r="H36" s="245"/>
      <c r="I36" s="245"/>
      <c r="J36" s="245"/>
      <c r="K36" s="245"/>
      <c r="L36" s="245"/>
      <c r="M36" s="245"/>
      <c r="N36" s="246"/>
    </row>
    <row r="37" spans="1:14" ht="21" customHeight="1">
      <c r="A37" s="54"/>
      <c r="B37" s="132" t="s">
        <v>67</v>
      </c>
      <c r="C37" s="343" t="s">
        <v>21</v>
      </c>
      <c r="D37" s="343"/>
      <c r="E37" s="343"/>
      <c r="F37" s="343"/>
      <c r="G37" s="343"/>
      <c r="H37" s="343"/>
      <c r="I37" s="343"/>
      <c r="J37" s="133" t="s">
        <v>24</v>
      </c>
      <c r="K37" s="133" t="s">
        <v>25</v>
      </c>
      <c r="L37" s="343" t="s">
        <v>26</v>
      </c>
      <c r="M37" s="343"/>
      <c r="N37" s="134" t="s">
        <v>27</v>
      </c>
    </row>
    <row r="38" spans="1:14">
      <c r="B38" s="135" t="s">
        <v>101</v>
      </c>
      <c r="C38" s="370" t="s">
        <v>102</v>
      </c>
      <c r="D38" s="370"/>
      <c r="E38" s="370"/>
      <c r="F38" s="370"/>
      <c r="G38" s="370"/>
      <c r="H38" s="370"/>
      <c r="I38" s="370"/>
      <c r="J38" s="136"/>
      <c r="K38" s="137">
        <v>78743.543855554279</v>
      </c>
      <c r="L38" s="432">
        <f>1/45</f>
        <v>2.2222222222222223E-2</v>
      </c>
      <c r="M38" s="432"/>
      <c r="N38" s="138">
        <f>K38*L38</f>
        <v>1749.8565301234285</v>
      </c>
    </row>
    <row r="39" spans="1:14">
      <c r="B39" s="139" t="s">
        <v>103</v>
      </c>
      <c r="C39" s="367" t="s">
        <v>104</v>
      </c>
      <c r="D39" s="367"/>
      <c r="E39" s="367"/>
      <c r="F39" s="367"/>
      <c r="G39" s="367"/>
      <c r="H39" s="367"/>
      <c r="I39" s="367"/>
      <c r="J39" s="140"/>
      <c r="K39" s="141">
        <v>188672.89650428368</v>
      </c>
      <c r="L39" s="431">
        <f>1/45</f>
        <v>2.2222222222222223E-2</v>
      </c>
      <c r="M39" s="431"/>
      <c r="N39" s="138">
        <f t="shared" ref="N39:N51" si="0">K39*L39</f>
        <v>4192.7310334285266</v>
      </c>
    </row>
    <row r="40" spans="1:14">
      <c r="B40" s="139" t="s">
        <v>105</v>
      </c>
      <c r="C40" s="367" t="s">
        <v>106</v>
      </c>
      <c r="D40" s="367"/>
      <c r="E40" s="367"/>
      <c r="F40" s="367"/>
      <c r="G40" s="367"/>
      <c r="H40" s="367"/>
      <c r="I40" s="367"/>
      <c r="J40" s="140"/>
      <c r="K40" s="141">
        <v>124498.04753705938</v>
      </c>
      <c r="L40" s="431">
        <f>1/45</f>
        <v>2.2222222222222223E-2</v>
      </c>
      <c r="M40" s="431"/>
      <c r="N40" s="138">
        <f t="shared" si="0"/>
        <v>2766.6232786013197</v>
      </c>
    </row>
    <row r="41" spans="1:14">
      <c r="B41" s="139"/>
      <c r="C41" s="367"/>
      <c r="D41" s="367"/>
      <c r="E41" s="367"/>
      <c r="F41" s="367"/>
      <c r="G41" s="367"/>
      <c r="H41" s="367"/>
      <c r="I41" s="367"/>
      <c r="J41" s="140"/>
      <c r="K41" s="141"/>
      <c r="L41" s="431"/>
      <c r="M41" s="431"/>
      <c r="N41" s="138">
        <f t="shared" si="0"/>
        <v>0</v>
      </c>
    </row>
    <row r="42" spans="1:14">
      <c r="B42" s="139"/>
      <c r="C42" s="367"/>
      <c r="D42" s="367"/>
      <c r="E42" s="367"/>
      <c r="F42" s="367"/>
      <c r="G42" s="367"/>
      <c r="H42" s="367"/>
      <c r="I42" s="367"/>
      <c r="J42" s="140"/>
      <c r="K42" s="141"/>
      <c r="L42" s="431"/>
      <c r="M42" s="431"/>
      <c r="N42" s="138">
        <f t="shared" si="0"/>
        <v>0</v>
      </c>
    </row>
    <row r="43" spans="1:14">
      <c r="B43" s="139"/>
      <c r="C43" s="367"/>
      <c r="D43" s="367"/>
      <c r="E43" s="367"/>
      <c r="F43" s="367"/>
      <c r="G43" s="367"/>
      <c r="H43" s="367"/>
      <c r="I43" s="367"/>
      <c r="J43" s="140"/>
      <c r="K43" s="141"/>
      <c r="L43" s="431"/>
      <c r="M43" s="431"/>
      <c r="N43" s="138">
        <f t="shared" si="0"/>
        <v>0</v>
      </c>
    </row>
    <row r="44" spans="1:14">
      <c r="B44" s="139"/>
      <c r="C44" s="367"/>
      <c r="D44" s="367"/>
      <c r="E44" s="367"/>
      <c r="F44" s="367"/>
      <c r="G44" s="367"/>
      <c r="H44" s="367"/>
      <c r="I44" s="367"/>
      <c r="J44" s="140"/>
      <c r="K44" s="141"/>
      <c r="L44" s="431"/>
      <c r="M44" s="431"/>
      <c r="N44" s="138">
        <f t="shared" si="0"/>
        <v>0</v>
      </c>
    </row>
    <row r="45" spans="1:14">
      <c r="B45" s="139"/>
      <c r="C45" s="367"/>
      <c r="D45" s="367"/>
      <c r="E45" s="367"/>
      <c r="F45" s="367"/>
      <c r="G45" s="367"/>
      <c r="H45" s="367"/>
      <c r="I45" s="367"/>
      <c r="J45" s="140"/>
      <c r="K45" s="141"/>
      <c r="L45" s="431"/>
      <c r="M45" s="431"/>
      <c r="N45" s="138">
        <f t="shared" si="0"/>
        <v>0</v>
      </c>
    </row>
    <row r="46" spans="1:14">
      <c r="B46" s="139"/>
      <c r="C46" s="367"/>
      <c r="D46" s="367"/>
      <c r="E46" s="367"/>
      <c r="F46" s="367"/>
      <c r="G46" s="367"/>
      <c r="H46" s="367"/>
      <c r="I46" s="367"/>
      <c r="J46" s="140"/>
      <c r="K46" s="141"/>
      <c r="L46" s="431"/>
      <c r="M46" s="431"/>
      <c r="N46" s="138">
        <f t="shared" si="0"/>
        <v>0</v>
      </c>
    </row>
    <row r="47" spans="1:14">
      <c r="B47" s="139"/>
      <c r="C47" s="367"/>
      <c r="D47" s="367"/>
      <c r="E47" s="367"/>
      <c r="F47" s="367"/>
      <c r="G47" s="367"/>
      <c r="H47" s="367"/>
      <c r="I47" s="367"/>
      <c r="J47" s="140"/>
      <c r="K47" s="141"/>
      <c r="L47" s="431"/>
      <c r="M47" s="431"/>
      <c r="N47" s="138">
        <f t="shared" si="0"/>
        <v>0</v>
      </c>
    </row>
    <row r="48" spans="1:14">
      <c r="B48" s="139"/>
      <c r="C48" s="367"/>
      <c r="D48" s="367"/>
      <c r="E48" s="367"/>
      <c r="F48" s="367"/>
      <c r="G48" s="367"/>
      <c r="H48" s="367"/>
      <c r="I48" s="367"/>
      <c r="J48" s="140"/>
      <c r="K48" s="141"/>
      <c r="L48" s="431"/>
      <c r="M48" s="431"/>
      <c r="N48" s="138">
        <f t="shared" si="0"/>
        <v>0</v>
      </c>
    </row>
    <row r="49" spans="1:14">
      <c r="B49" s="139"/>
      <c r="C49" s="367"/>
      <c r="D49" s="367"/>
      <c r="E49" s="367"/>
      <c r="F49" s="367"/>
      <c r="G49" s="367"/>
      <c r="H49" s="367"/>
      <c r="I49" s="367"/>
      <c r="J49" s="140"/>
      <c r="K49" s="141"/>
      <c r="L49" s="431"/>
      <c r="M49" s="431"/>
      <c r="N49" s="138">
        <f t="shared" si="0"/>
        <v>0</v>
      </c>
    </row>
    <row r="50" spans="1:14">
      <c r="B50" s="139"/>
      <c r="C50" s="367"/>
      <c r="D50" s="367"/>
      <c r="E50" s="367"/>
      <c r="F50" s="367"/>
      <c r="G50" s="367"/>
      <c r="H50" s="367"/>
      <c r="I50" s="367"/>
      <c r="J50" s="140"/>
      <c r="K50" s="141"/>
      <c r="L50" s="431"/>
      <c r="M50" s="431"/>
      <c r="N50" s="138">
        <f t="shared" si="0"/>
        <v>0</v>
      </c>
    </row>
    <row r="51" spans="1:14">
      <c r="B51" s="142"/>
      <c r="C51" s="367"/>
      <c r="D51" s="367"/>
      <c r="E51" s="367"/>
      <c r="F51" s="367"/>
      <c r="G51" s="367"/>
      <c r="H51" s="367"/>
      <c r="I51" s="367"/>
      <c r="J51" s="140"/>
      <c r="K51" s="141"/>
      <c r="L51" s="431"/>
      <c r="M51" s="431"/>
      <c r="N51" s="138">
        <f t="shared" si="0"/>
        <v>0</v>
      </c>
    </row>
    <row r="52" spans="1:14" ht="15.75" customHeight="1" thickBot="1">
      <c r="B52" s="143"/>
      <c r="C52" s="375" t="s">
        <v>109</v>
      </c>
      <c r="D52" s="375"/>
      <c r="E52" s="375"/>
      <c r="F52" s="375"/>
      <c r="G52" s="375"/>
      <c r="H52" s="375"/>
      <c r="I52" s="375"/>
      <c r="J52" s="144"/>
      <c r="K52" s="145"/>
      <c r="L52" s="376">
        <v>0.05</v>
      </c>
      <c r="M52" s="376"/>
      <c r="N52" s="146">
        <f>L52*N98</f>
        <v>31.689814814814817</v>
      </c>
    </row>
    <row r="53" spans="1:14" ht="15" thickBot="1">
      <c r="A53" s="54"/>
      <c r="B53" s="354" t="s">
        <v>28</v>
      </c>
      <c r="C53" s="355"/>
      <c r="D53" s="355"/>
      <c r="E53" s="355"/>
      <c r="F53" s="355"/>
      <c r="G53" s="355"/>
      <c r="H53" s="355"/>
      <c r="I53" s="355"/>
      <c r="J53" s="355"/>
      <c r="K53" s="355"/>
      <c r="L53" s="355"/>
      <c r="M53" s="356"/>
      <c r="N53" s="147">
        <f>SUM(N38:N52)</f>
        <v>8740.9006569680914</v>
      </c>
    </row>
    <row r="54" spans="1:14" ht="3" customHeight="1">
      <c r="A54" s="54"/>
      <c r="B54" s="148"/>
      <c r="C54" s="123"/>
      <c r="D54" s="123"/>
      <c r="E54" s="123"/>
      <c r="F54" s="123"/>
      <c r="G54" s="123"/>
      <c r="H54" s="123"/>
      <c r="I54" s="123"/>
      <c r="J54" s="123"/>
      <c r="K54" s="123"/>
      <c r="L54" s="123"/>
      <c r="M54" s="123"/>
      <c r="N54" s="124"/>
    </row>
    <row r="55" spans="1:14" ht="19.899999999999999" customHeight="1">
      <c r="A55" s="54"/>
      <c r="B55" s="360" t="s">
        <v>29</v>
      </c>
      <c r="C55" s="361"/>
      <c r="D55" s="361"/>
      <c r="E55" s="361"/>
      <c r="F55" s="361"/>
      <c r="G55" s="361"/>
      <c r="H55" s="361"/>
      <c r="I55" s="361"/>
      <c r="J55" s="361"/>
      <c r="K55" s="361"/>
      <c r="L55" s="361"/>
      <c r="M55" s="361"/>
      <c r="N55" s="362"/>
    </row>
    <row r="56" spans="1:14" ht="6.75" customHeight="1" thickBot="1">
      <c r="A56" s="54"/>
      <c r="B56" s="149"/>
      <c r="C56" s="150"/>
      <c r="D56" s="150"/>
      <c r="E56" s="150"/>
      <c r="F56" s="150"/>
      <c r="G56" s="150"/>
      <c r="H56" s="150"/>
      <c r="I56" s="150"/>
      <c r="J56" s="150"/>
      <c r="K56" s="150"/>
      <c r="L56" s="150"/>
      <c r="M56" s="150"/>
      <c r="N56" s="151"/>
    </row>
    <row r="57" spans="1:14" ht="21" customHeight="1">
      <c r="A57" s="54"/>
      <c r="B57" s="132" t="s">
        <v>67</v>
      </c>
      <c r="C57" s="343" t="s">
        <v>21</v>
      </c>
      <c r="D57" s="343"/>
      <c r="E57" s="343"/>
      <c r="F57" s="343"/>
      <c r="G57" s="343"/>
      <c r="H57" s="343"/>
      <c r="I57" s="343"/>
      <c r="J57" s="133" t="s">
        <v>22</v>
      </c>
      <c r="K57" s="133" t="s">
        <v>7</v>
      </c>
      <c r="L57" s="343" t="s">
        <v>30</v>
      </c>
      <c r="M57" s="343"/>
      <c r="N57" s="134" t="s">
        <v>27</v>
      </c>
    </row>
    <row r="58" spans="1:14">
      <c r="B58" s="135" t="s">
        <v>110</v>
      </c>
      <c r="C58" s="370" t="s">
        <v>111</v>
      </c>
      <c r="D58" s="370"/>
      <c r="E58" s="370"/>
      <c r="F58" s="370"/>
      <c r="G58" s="370"/>
      <c r="H58" s="370"/>
      <c r="I58" s="370"/>
      <c r="J58" s="152" t="s">
        <v>112</v>
      </c>
      <c r="K58" s="153">
        <v>22</v>
      </c>
      <c r="L58" s="371">
        <v>97.193242334079272</v>
      </c>
      <c r="M58" s="372"/>
      <c r="N58" s="138">
        <f>K58*L58</f>
        <v>2138.2513313497439</v>
      </c>
    </row>
    <row r="59" spans="1:14">
      <c r="B59" s="139" t="s">
        <v>127</v>
      </c>
      <c r="C59" s="367" t="s">
        <v>128</v>
      </c>
      <c r="D59" s="367"/>
      <c r="E59" s="367"/>
      <c r="F59" s="367"/>
      <c r="G59" s="367"/>
      <c r="H59" s="367"/>
      <c r="I59" s="367"/>
      <c r="J59" s="154" t="s">
        <v>126</v>
      </c>
      <c r="K59" s="155">
        <v>1.25</v>
      </c>
      <c r="L59" s="429">
        <v>42488.83826224885</v>
      </c>
      <c r="M59" s="430"/>
      <c r="N59" s="138">
        <f t="shared" ref="N59:N72" si="1">K59*L59</f>
        <v>53111.04782781106</v>
      </c>
    </row>
    <row r="60" spans="1:14">
      <c r="B60" s="139"/>
      <c r="C60" s="367"/>
      <c r="D60" s="367"/>
      <c r="E60" s="367"/>
      <c r="F60" s="367"/>
      <c r="G60" s="367"/>
      <c r="H60" s="367"/>
      <c r="I60" s="367"/>
      <c r="J60" s="154"/>
      <c r="K60" s="155"/>
      <c r="L60" s="429"/>
      <c r="M60" s="430"/>
      <c r="N60" s="138">
        <f t="shared" si="1"/>
        <v>0</v>
      </c>
    </row>
    <row r="61" spans="1:14">
      <c r="B61" s="139"/>
      <c r="C61" s="367"/>
      <c r="D61" s="367"/>
      <c r="E61" s="367"/>
      <c r="F61" s="367"/>
      <c r="G61" s="367"/>
      <c r="H61" s="367"/>
      <c r="I61" s="367"/>
      <c r="J61" s="154"/>
      <c r="K61" s="155"/>
      <c r="L61" s="429"/>
      <c r="M61" s="430"/>
      <c r="N61" s="138">
        <f t="shared" si="1"/>
        <v>0</v>
      </c>
    </row>
    <row r="62" spans="1:14">
      <c r="B62" s="139"/>
      <c r="C62" s="367"/>
      <c r="D62" s="367"/>
      <c r="E62" s="367"/>
      <c r="F62" s="367"/>
      <c r="G62" s="367"/>
      <c r="H62" s="367"/>
      <c r="I62" s="367"/>
      <c r="J62" s="154"/>
      <c r="K62" s="155"/>
      <c r="L62" s="429"/>
      <c r="M62" s="430"/>
      <c r="N62" s="138">
        <f t="shared" si="1"/>
        <v>0</v>
      </c>
    </row>
    <row r="63" spans="1:14">
      <c r="B63" s="139"/>
      <c r="C63" s="367"/>
      <c r="D63" s="367"/>
      <c r="E63" s="367"/>
      <c r="F63" s="367"/>
      <c r="G63" s="367"/>
      <c r="H63" s="367"/>
      <c r="I63" s="367"/>
      <c r="J63" s="154"/>
      <c r="K63" s="155"/>
      <c r="L63" s="429"/>
      <c r="M63" s="430"/>
      <c r="N63" s="138">
        <f t="shared" si="1"/>
        <v>0</v>
      </c>
    </row>
    <row r="64" spans="1:14">
      <c r="B64" s="139"/>
      <c r="C64" s="367"/>
      <c r="D64" s="367"/>
      <c r="E64" s="367"/>
      <c r="F64" s="367"/>
      <c r="G64" s="367"/>
      <c r="H64" s="367"/>
      <c r="I64" s="367"/>
      <c r="J64" s="154"/>
      <c r="K64" s="155"/>
      <c r="L64" s="429"/>
      <c r="M64" s="430"/>
      <c r="N64" s="138">
        <f t="shared" si="1"/>
        <v>0</v>
      </c>
    </row>
    <row r="65" spans="1:14">
      <c r="B65" s="139"/>
      <c r="C65" s="367"/>
      <c r="D65" s="367"/>
      <c r="E65" s="367"/>
      <c r="F65" s="367"/>
      <c r="G65" s="367"/>
      <c r="H65" s="367"/>
      <c r="I65" s="367"/>
      <c r="J65" s="154"/>
      <c r="K65" s="155"/>
      <c r="L65" s="429"/>
      <c r="M65" s="430"/>
      <c r="N65" s="138">
        <f t="shared" si="1"/>
        <v>0</v>
      </c>
    </row>
    <row r="66" spans="1:14">
      <c r="B66" s="139"/>
      <c r="C66" s="367"/>
      <c r="D66" s="367"/>
      <c r="E66" s="367"/>
      <c r="F66" s="367"/>
      <c r="G66" s="367"/>
      <c r="H66" s="367"/>
      <c r="I66" s="367"/>
      <c r="J66" s="154"/>
      <c r="K66" s="155"/>
      <c r="L66" s="429"/>
      <c r="M66" s="430"/>
      <c r="N66" s="138">
        <f t="shared" si="1"/>
        <v>0</v>
      </c>
    </row>
    <row r="67" spans="1:14">
      <c r="B67" s="139"/>
      <c r="C67" s="367"/>
      <c r="D67" s="367"/>
      <c r="E67" s="367"/>
      <c r="F67" s="367"/>
      <c r="G67" s="367"/>
      <c r="H67" s="367"/>
      <c r="I67" s="367"/>
      <c r="J67" s="154"/>
      <c r="K67" s="155"/>
      <c r="L67" s="429"/>
      <c r="M67" s="430"/>
      <c r="N67" s="138">
        <f t="shared" si="1"/>
        <v>0</v>
      </c>
    </row>
    <row r="68" spans="1:14">
      <c r="B68" s="139"/>
      <c r="C68" s="367"/>
      <c r="D68" s="367"/>
      <c r="E68" s="367"/>
      <c r="F68" s="367"/>
      <c r="G68" s="367"/>
      <c r="H68" s="367"/>
      <c r="I68" s="367"/>
      <c r="J68" s="154"/>
      <c r="K68" s="155"/>
      <c r="L68" s="429"/>
      <c r="M68" s="430"/>
      <c r="N68" s="138">
        <f t="shared" si="1"/>
        <v>0</v>
      </c>
    </row>
    <row r="69" spans="1:14">
      <c r="B69" s="139"/>
      <c r="C69" s="367"/>
      <c r="D69" s="367"/>
      <c r="E69" s="367"/>
      <c r="F69" s="367"/>
      <c r="G69" s="367"/>
      <c r="H69" s="367"/>
      <c r="I69" s="367"/>
      <c r="J69" s="154"/>
      <c r="K69" s="155"/>
      <c r="L69" s="429"/>
      <c r="M69" s="430"/>
      <c r="N69" s="138">
        <f t="shared" si="1"/>
        <v>0</v>
      </c>
    </row>
    <row r="70" spans="1:14">
      <c r="B70" s="139"/>
      <c r="C70" s="367"/>
      <c r="D70" s="367"/>
      <c r="E70" s="367"/>
      <c r="F70" s="367"/>
      <c r="G70" s="367"/>
      <c r="H70" s="367"/>
      <c r="I70" s="367"/>
      <c r="J70" s="154"/>
      <c r="K70" s="155"/>
      <c r="L70" s="368"/>
      <c r="M70" s="369"/>
      <c r="N70" s="138">
        <f t="shared" si="1"/>
        <v>0</v>
      </c>
    </row>
    <row r="71" spans="1:14">
      <c r="B71" s="139"/>
      <c r="C71" s="367"/>
      <c r="D71" s="367"/>
      <c r="E71" s="367"/>
      <c r="F71" s="367"/>
      <c r="G71" s="367"/>
      <c r="H71" s="367"/>
      <c r="I71" s="367"/>
      <c r="J71" s="154"/>
      <c r="K71" s="155"/>
      <c r="L71" s="368"/>
      <c r="M71" s="369"/>
      <c r="N71" s="138">
        <f t="shared" si="1"/>
        <v>0</v>
      </c>
    </row>
    <row r="72" spans="1:14" ht="15" thickBot="1">
      <c r="B72" s="156"/>
      <c r="C72" s="357"/>
      <c r="D72" s="357"/>
      <c r="E72" s="357"/>
      <c r="F72" s="357"/>
      <c r="G72" s="357"/>
      <c r="H72" s="357"/>
      <c r="I72" s="357"/>
      <c r="J72" s="144"/>
      <c r="K72" s="157"/>
      <c r="L72" s="358"/>
      <c r="M72" s="359"/>
      <c r="N72" s="158">
        <f t="shared" si="1"/>
        <v>0</v>
      </c>
    </row>
    <row r="73" spans="1:14" ht="15" thickBot="1">
      <c r="A73" s="54"/>
      <c r="B73" s="354" t="s">
        <v>28</v>
      </c>
      <c r="C73" s="355"/>
      <c r="D73" s="355"/>
      <c r="E73" s="355"/>
      <c r="F73" s="355"/>
      <c r="G73" s="355"/>
      <c r="H73" s="355"/>
      <c r="I73" s="355"/>
      <c r="J73" s="355"/>
      <c r="K73" s="355"/>
      <c r="L73" s="355"/>
      <c r="M73" s="356"/>
      <c r="N73" s="159">
        <f>SUM(N58:N72)</f>
        <v>55249.299159160801</v>
      </c>
    </row>
    <row r="74" spans="1:14" ht="4.5" customHeight="1">
      <c r="A74" s="54"/>
      <c r="B74" s="122"/>
      <c r="C74" s="123"/>
      <c r="D74" s="123"/>
      <c r="E74" s="123"/>
      <c r="F74" s="123"/>
      <c r="G74" s="123"/>
      <c r="H74" s="123"/>
      <c r="I74" s="123"/>
      <c r="J74" s="123"/>
      <c r="K74" s="123"/>
      <c r="L74" s="123"/>
      <c r="M74" s="123"/>
      <c r="N74" s="124"/>
    </row>
    <row r="75" spans="1:14" s="100" customFormat="1" ht="19.149999999999999" customHeight="1">
      <c r="B75" s="360" t="s">
        <v>31</v>
      </c>
      <c r="C75" s="361"/>
      <c r="D75" s="361"/>
      <c r="E75" s="361"/>
      <c r="F75" s="361"/>
      <c r="G75" s="361"/>
      <c r="H75" s="361"/>
      <c r="I75" s="361"/>
      <c r="J75" s="361"/>
      <c r="K75" s="361"/>
      <c r="L75" s="361"/>
      <c r="M75" s="361"/>
      <c r="N75" s="362"/>
    </row>
    <row r="76" spans="1:14" ht="6.75" customHeight="1" thickBot="1">
      <c r="A76" s="54"/>
      <c r="B76" s="160"/>
      <c r="C76" s="161"/>
      <c r="D76" s="161"/>
      <c r="E76" s="161"/>
      <c r="F76" s="161"/>
      <c r="G76" s="161"/>
      <c r="H76" s="161"/>
      <c r="I76" s="161"/>
      <c r="J76" s="161"/>
      <c r="K76" s="161"/>
      <c r="L76" s="161"/>
      <c r="M76" s="161"/>
      <c r="N76" s="162"/>
    </row>
    <row r="77" spans="1:14" ht="21" customHeight="1">
      <c r="A77" s="54"/>
      <c r="B77" s="163" t="s">
        <v>67</v>
      </c>
      <c r="C77" s="363" t="s">
        <v>21</v>
      </c>
      <c r="D77" s="363"/>
      <c r="E77" s="363"/>
      <c r="F77" s="363"/>
      <c r="G77" s="363"/>
      <c r="H77" s="363"/>
      <c r="I77" s="164" t="s">
        <v>22</v>
      </c>
      <c r="J77" s="164" t="s">
        <v>113</v>
      </c>
      <c r="K77" s="164" t="s">
        <v>114</v>
      </c>
      <c r="L77" s="164" t="s">
        <v>115</v>
      </c>
      <c r="M77" s="164" t="s">
        <v>32</v>
      </c>
      <c r="N77" s="165" t="s">
        <v>27</v>
      </c>
    </row>
    <row r="78" spans="1:14">
      <c r="B78" s="166" t="s">
        <v>129</v>
      </c>
      <c r="C78" s="364" t="s">
        <v>130</v>
      </c>
      <c r="D78" s="365"/>
      <c r="E78" s="365"/>
      <c r="F78" s="365"/>
      <c r="G78" s="365"/>
      <c r="H78" s="366"/>
      <c r="I78" s="167" t="s">
        <v>131</v>
      </c>
      <c r="J78" s="168">
        <v>1.25</v>
      </c>
      <c r="K78" s="168">
        <v>5</v>
      </c>
      <c r="L78" s="168">
        <f>J78*K78</f>
        <v>6.25</v>
      </c>
      <c r="M78" s="169">
        <v>767.56959236650528</v>
      </c>
      <c r="N78" s="170">
        <f>L78*M78</f>
        <v>4797.3099522906577</v>
      </c>
    </row>
    <row r="79" spans="1:14">
      <c r="B79" s="171"/>
      <c r="C79" s="348"/>
      <c r="D79" s="349"/>
      <c r="E79" s="349"/>
      <c r="F79" s="349"/>
      <c r="G79" s="349"/>
      <c r="H79" s="350"/>
      <c r="I79" s="172"/>
      <c r="J79" s="173"/>
      <c r="K79" s="173"/>
      <c r="L79" s="173"/>
      <c r="M79" s="174"/>
      <c r="N79" s="170">
        <f t="shared" ref="N79:N82" si="2">L79*M79</f>
        <v>0</v>
      </c>
    </row>
    <row r="80" spans="1:14">
      <c r="B80" s="171"/>
      <c r="C80" s="348"/>
      <c r="D80" s="349"/>
      <c r="E80" s="349"/>
      <c r="F80" s="349"/>
      <c r="G80" s="349"/>
      <c r="H80" s="350"/>
      <c r="I80" s="172"/>
      <c r="J80" s="173"/>
      <c r="K80" s="173"/>
      <c r="L80" s="173"/>
      <c r="M80" s="174"/>
      <c r="N80" s="170">
        <f t="shared" si="2"/>
        <v>0</v>
      </c>
    </row>
    <row r="81" spans="1:14">
      <c r="B81" s="171"/>
      <c r="C81" s="348"/>
      <c r="D81" s="349"/>
      <c r="E81" s="349"/>
      <c r="F81" s="349"/>
      <c r="G81" s="349"/>
      <c r="H81" s="350"/>
      <c r="I81" s="172"/>
      <c r="J81" s="173"/>
      <c r="K81" s="173"/>
      <c r="L81" s="173"/>
      <c r="M81" s="174"/>
      <c r="N81" s="170">
        <f t="shared" si="2"/>
        <v>0</v>
      </c>
    </row>
    <row r="82" spans="1:14" ht="15.75" customHeight="1" thickBot="1">
      <c r="B82" s="143"/>
      <c r="C82" s="351"/>
      <c r="D82" s="352"/>
      <c r="E82" s="352"/>
      <c r="F82" s="352"/>
      <c r="G82" s="352"/>
      <c r="H82" s="353"/>
      <c r="I82" s="175"/>
      <c r="J82" s="176"/>
      <c r="K82" s="176"/>
      <c r="L82" s="176"/>
      <c r="M82" s="177"/>
      <c r="N82" s="178">
        <f t="shared" si="2"/>
        <v>0</v>
      </c>
    </row>
    <row r="83" spans="1:14" ht="15" thickBot="1">
      <c r="A83" s="54"/>
      <c r="B83" s="354" t="s">
        <v>28</v>
      </c>
      <c r="C83" s="355"/>
      <c r="D83" s="355"/>
      <c r="E83" s="355"/>
      <c r="F83" s="355"/>
      <c r="G83" s="355"/>
      <c r="H83" s="355"/>
      <c r="I83" s="355"/>
      <c r="J83" s="355"/>
      <c r="K83" s="355"/>
      <c r="L83" s="355"/>
      <c r="M83" s="356"/>
      <c r="N83" s="159">
        <f>SUM(N78:N82)</f>
        <v>4797.3099522906577</v>
      </c>
    </row>
    <row r="84" spans="1:14" ht="3.75" customHeight="1">
      <c r="A84" s="54"/>
      <c r="B84" s="122"/>
      <c r="C84" s="123"/>
      <c r="D84" s="123"/>
      <c r="E84" s="123"/>
      <c r="F84" s="123"/>
      <c r="G84" s="123"/>
      <c r="H84" s="123"/>
      <c r="I84" s="123"/>
      <c r="J84" s="123"/>
      <c r="K84" s="123"/>
      <c r="L84" s="123"/>
      <c r="M84" s="123"/>
      <c r="N84" s="124"/>
    </row>
    <row r="85" spans="1:14" ht="19.899999999999999" customHeight="1">
      <c r="A85" s="54"/>
      <c r="B85" s="314" t="s">
        <v>33</v>
      </c>
      <c r="C85" s="315"/>
      <c r="D85" s="315"/>
      <c r="E85" s="315"/>
      <c r="F85" s="315"/>
      <c r="G85" s="315"/>
      <c r="H85" s="315"/>
      <c r="I85" s="315"/>
      <c r="J85" s="315"/>
      <c r="K85" s="315"/>
      <c r="L85" s="315"/>
      <c r="M85" s="315"/>
      <c r="N85" s="316"/>
    </row>
    <row r="86" spans="1:14" ht="5.25" customHeight="1" thickBot="1">
      <c r="A86" s="54"/>
      <c r="B86" s="179"/>
      <c r="C86" s="180"/>
      <c r="D86" s="180"/>
      <c r="E86" s="180"/>
      <c r="F86" s="180"/>
      <c r="G86" s="180"/>
      <c r="H86" s="180"/>
      <c r="I86" s="180"/>
      <c r="J86" s="180"/>
      <c r="K86" s="180"/>
      <c r="L86" s="180"/>
      <c r="M86" s="180"/>
      <c r="N86" s="181"/>
    </row>
    <row r="87" spans="1:14" ht="21" customHeight="1">
      <c r="A87" s="54"/>
      <c r="B87" s="132" t="s">
        <v>67</v>
      </c>
      <c r="C87" s="343" t="s">
        <v>21</v>
      </c>
      <c r="D87" s="343"/>
      <c r="E87" s="343"/>
      <c r="F87" s="343"/>
      <c r="G87" s="343"/>
      <c r="H87" s="343"/>
      <c r="I87" s="133" t="s">
        <v>34</v>
      </c>
      <c r="J87" s="133" t="s">
        <v>116</v>
      </c>
      <c r="K87" s="133" t="s">
        <v>117</v>
      </c>
      <c r="L87" s="343" t="s">
        <v>26</v>
      </c>
      <c r="M87" s="343"/>
      <c r="N87" s="134" t="s">
        <v>27</v>
      </c>
    </row>
    <row r="88" spans="1:14">
      <c r="B88" s="182" t="s">
        <v>118</v>
      </c>
      <c r="C88" s="344" t="s">
        <v>119</v>
      </c>
      <c r="D88" s="345"/>
      <c r="E88" s="345"/>
      <c r="F88" s="345"/>
      <c r="G88" s="345"/>
      <c r="H88" s="345"/>
      <c r="I88" s="169">
        <f>K88/J88*100</f>
        <v>56666.666666666672</v>
      </c>
      <c r="J88" s="183">
        <v>185</v>
      </c>
      <c r="K88" s="184">
        <v>104833.33333333334</v>
      </c>
      <c r="L88" s="427">
        <v>360</v>
      </c>
      <c r="M88" s="428"/>
      <c r="N88" s="185">
        <f>K88/L88</f>
        <v>291.20370370370375</v>
      </c>
    </row>
    <row r="89" spans="1:14">
      <c r="B89" s="186" t="s">
        <v>120</v>
      </c>
      <c r="C89" s="327" t="s">
        <v>121</v>
      </c>
      <c r="D89" s="328"/>
      <c r="E89" s="328"/>
      <c r="F89" s="328"/>
      <c r="G89" s="328"/>
      <c r="H89" s="329"/>
      <c r="I89" s="174">
        <f>K89/J89*100</f>
        <v>66666.666666666672</v>
      </c>
      <c r="J89" s="187">
        <v>185</v>
      </c>
      <c r="K89" s="189">
        <v>123333.33333333334</v>
      </c>
      <c r="L89" s="346">
        <v>360</v>
      </c>
      <c r="M89" s="347"/>
      <c r="N89" s="185">
        <f>K89/L89</f>
        <v>342.59259259259261</v>
      </c>
    </row>
    <row r="90" spans="1:14">
      <c r="B90" s="186"/>
      <c r="C90" s="327"/>
      <c r="D90" s="328"/>
      <c r="E90" s="328"/>
      <c r="F90" s="328"/>
      <c r="G90" s="328"/>
      <c r="H90" s="329"/>
      <c r="I90" s="174"/>
      <c r="J90" s="187"/>
      <c r="K90" s="189"/>
      <c r="L90" s="330"/>
      <c r="M90" s="331"/>
      <c r="N90" s="188"/>
    </row>
    <row r="91" spans="1:14">
      <c r="B91" s="186"/>
      <c r="C91" s="327"/>
      <c r="D91" s="328"/>
      <c r="E91" s="328"/>
      <c r="F91" s="328"/>
      <c r="G91" s="328"/>
      <c r="H91" s="329"/>
      <c r="I91" s="174"/>
      <c r="J91" s="187"/>
      <c r="K91" s="189"/>
      <c r="L91" s="330"/>
      <c r="M91" s="331"/>
      <c r="N91" s="188"/>
    </row>
    <row r="92" spans="1:14">
      <c r="B92" s="186"/>
      <c r="C92" s="327"/>
      <c r="D92" s="328"/>
      <c r="E92" s="328"/>
      <c r="F92" s="328"/>
      <c r="G92" s="328"/>
      <c r="H92" s="329"/>
      <c r="I92" s="174"/>
      <c r="J92" s="187"/>
      <c r="K92" s="189"/>
      <c r="L92" s="330"/>
      <c r="M92" s="331"/>
      <c r="N92" s="188"/>
    </row>
    <row r="93" spans="1:14">
      <c r="B93" s="186"/>
      <c r="C93" s="327"/>
      <c r="D93" s="328"/>
      <c r="E93" s="328"/>
      <c r="F93" s="328"/>
      <c r="G93" s="328"/>
      <c r="H93" s="329"/>
      <c r="I93" s="174"/>
      <c r="J93" s="187"/>
      <c r="K93" s="189"/>
      <c r="L93" s="330"/>
      <c r="M93" s="331"/>
      <c r="N93" s="188"/>
    </row>
    <row r="94" spans="1:14">
      <c r="B94" s="186"/>
      <c r="C94" s="327"/>
      <c r="D94" s="328"/>
      <c r="E94" s="328"/>
      <c r="F94" s="328"/>
      <c r="G94" s="328"/>
      <c r="H94" s="329"/>
      <c r="I94" s="174"/>
      <c r="J94" s="187"/>
      <c r="K94" s="190"/>
      <c r="L94" s="330"/>
      <c r="M94" s="331"/>
      <c r="N94" s="188"/>
    </row>
    <row r="95" spans="1:14">
      <c r="B95" s="186"/>
      <c r="C95" s="327"/>
      <c r="D95" s="328"/>
      <c r="E95" s="328"/>
      <c r="F95" s="328"/>
      <c r="G95" s="328"/>
      <c r="H95" s="329"/>
      <c r="I95" s="174"/>
      <c r="J95" s="187"/>
      <c r="K95" s="190"/>
      <c r="L95" s="330"/>
      <c r="M95" s="331"/>
      <c r="N95" s="188"/>
    </row>
    <row r="96" spans="1:14">
      <c r="B96" s="186"/>
      <c r="C96" s="327"/>
      <c r="D96" s="328"/>
      <c r="E96" s="328"/>
      <c r="F96" s="328"/>
      <c r="G96" s="328"/>
      <c r="H96" s="329"/>
      <c r="I96" s="174"/>
      <c r="J96" s="187"/>
      <c r="K96" s="190"/>
      <c r="L96" s="330"/>
      <c r="M96" s="331"/>
      <c r="N96" s="188"/>
    </row>
    <row r="97" spans="1:14" ht="15.75" customHeight="1" thickBot="1">
      <c r="B97" s="191"/>
      <c r="C97" s="332"/>
      <c r="D97" s="333"/>
      <c r="E97" s="333"/>
      <c r="F97" s="333"/>
      <c r="G97" s="333"/>
      <c r="H97" s="334"/>
      <c r="I97" s="192"/>
      <c r="J97" s="193"/>
      <c r="K97" s="192"/>
      <c r="L97" s="335"/>
      <c r="M97" s="336"/>
      <c r="N97" s="194"/>
    </row>
    <row r="98" spans="1:14" ht="15" thickBot="1">
      <c r="A98" s="54"/>
      <c r="B98" s="337" t="s">
        <v>28</v>
      </c>
      <c r="C98" s="338"/>
      <c r="D98" s="338"/>
      <c r="E98" s="338"/>
      <c r="F98" s="338"/>
      <c r="G98" s="338"/>
      <c r="H98" s="338"/>
      <c r="I98" s="338"/>
      <c r="J98" s="338"/>
      <c r="K98" s="338"/>
      <c r="L98" s="338"/>
      <c r="M98" s="339"/>
      <c r="N98" s="195">
        <f>SUM(N88:N97)</f>
        <v>633.7962962962963</v>
      </c>
    </row>
    <row r="99" spans="1:14" ht="5.0999999999999996" customHeight="1" thickBot="1">
      <c r="A99" s="54"/>
      <c r="B99" s="122"/>
      <c r="C99" s="123"/>
      <c r="D99" s="123"/>
      <c r="E99" s="123"/>
      <c r="F99" s="123"/>
      <c r="G99" s="123"/>
      <c r="H99" s="123"/>
      <c r="I99" s="123"/>
      <c r="J99" s="123"/>
      <c r="K99" s="123"/>
      <c r="L99" s="123"/>
      <c r="M99" s="123"/>
      <c r="N99" s="124"/>
    </row>
    <row r="100" spans="1:14" ht="15" thickBot="1">
      <c r="A100" s="54"/>
      <c r="B100" s="340" t="s">
        <v>35</v>
      </c>
      <c r="C100" s="341"/>
      <c r="D100" s="341"/>
      <c r="E100" s="341"/>
      <c r="F100" s="341"/>
      <c r="G100" s="341"/>
      <c r="H100" s="341"/>
      <c r="I100" s="341"/>
      <c r="J100" s="341"/>
      <c r="K100" s="341"/>
      <c r="L100" s="341"/>
      <c r="M100" s="342"/>
      <c r="N100" s="195">
        <f>N53+N73+N83+N98</f>
        <v>69421.306064715842</v>
      </c>
    </row>
    <row r="101" spans="1:14" ht="5.0999999999999996" customHeight="1">
      <c r="A101" s="54"/>
      <c r="B101" s="122"/>
      <c r="C101" s="123"/>
      <c r="D101" s="123"/>
      <c r="E101" s="123"/>
      <c r="F101" s="123"/>
      <c r="G101" s="123"/>
      <c r="H101" s="123"/>
      <c r="I101" s="123"/>
      <c r="J101" s="123"/>
      <c r="K101" s="123"/>
      <c r="L101" s="123"/>
      <c r="M101" s="123"/>
      <c r="N101" s="124"/>
    </row>
    <row r="102" spans="1:14" ht="22.5" customHeight="1">
      <c r="A102" s="54"/>
      <c r="B102" s="314" t="s">
        <v>36</v>
      </c>
      <c r="C102" s="315"/>
      <c r="D102" s="315"/>
      <c r="E102" s="315"/>
      <c r="F102" s="315"/>
      <c r="G102" s="315"/>
      <c r="H102" s="315"/>
      <c r="I102" s="315"/>
      <c r="J102" s="315"/>
      <c r="K102" s="315"/>
      <c r="L102" s="315"/>
      <c r="M102" s="315"/>
      <c r="N102" s="316"/>
    </row>
    <row r="103" spans="1:14" ht="6.75" customHeight="1" thickBot="1">
      <c r="A103" s="54"/>
      <c r="B103" s="196"/>
      <c r="C103" s="197"/>
      <c r="D103" s="197"/>
      <c r="E103" s="197"/>
      <c r="F103" s="197"/>
      <c r="G103" s="197"/>
      <c r="H103" s="197"/>
      <c r="I103" s="197"/>
      <c r="J103" s="197"/>
      <c r="K103" s="197"/>
      <c r="L103" s="197"/>
      <c r="M103" s="197"/>
      <c r="N103" s="198"/>
    </row>
    <row r="104" spans="1:14" ht="17.25" customHeight="1">
      <c r="A104" s="54"/>
      <c r="B104" s="317" t="s">
        <v>21</v>
      </c>
      <c r="C104" s="318"/>
      <c r="D104" s="318"/>
      <c r="E104" s="318"/>
      <c r="F104" s="318"/>
      <c r="G104" s="318"/>
      <c r="H104" s="318"/>
      <c r="I104" s="199"/>
      <c r="J104" s="200"/>
      <c r="K104" s="133" t="s">
        <v>37</v>
      </c>
      <c r="L104" s="319" t="s">
        <v>38</v>
      </c>
      <c r="M104" s="320"/>
      <c r="N104" s="321"/>
    </row>
    <row r="105" spans="1:14" ht="15">
      <c r="B105" s="322" t="s">
        <v>15</v>
      </c>
      <c r="C105" s="323"/>
      <c r="D105" s="323"/>
      <c r="E105" s="323"/>
      <c r="F105" s="323"/>
      <c r="G105" s="323"/>
      <c r="H105" s="323"/>
      <c r="I105" s="201"/>
      <c r="J105" s="202"/>
      <c r="K105" s="203">
        <v>0.2</v>
      </c>
      <c r="L105" s="324">
        <f>K105*N100</f>
        <v>13884.261212943169</v>
      </c>
      <c r="M105" s="325"/>
      <c r="N105" s="326"/>
    </row>
    <row r="106" spans="1:14" ht="15">
      <c r="B106" s="204" t="s">
        <v>39</v>
      </c>
      <c r="C106" s="205"/>
      <c r="D106" s="205"/>
      <c r="E106" s="205"/>
      <c r="F106" s="205"/>
      <c r="G106" s="205"/>
      <c r="H106" s="205"/>
      <c r="I106" s="201"/>
      <c r="J106" s="202"/>
      <c r="K106" s="203">
        <v>0.05</v>
      </c>
      <c r="L106" s="324">
        <f>K106*N100</f>
        <v>3471.0653032357923</v>
      </c>
      <c r="M106" s="325"/>
      <c r="N106" s="326"/>
    </row>
    <row r="107" spans="1:14" ht="15.75" thickBot="1">
      <c r="B107" s="206" t="s">
        <v>40</v>
      </c>
      <c r="C107" s="207"/>
      <c r="D107" s="207"/>
      <c r="E107" s="207"/>
      <c r="F107" s="207"/>
      <c r="G107" s="207"/>
      <c r="H107" s="207"/>
      <c r="I107" s="208"/>
      <c r="J107" s="209"/>
      <c r="K107" s="210">
        <v>0.05</v>
      </c>
      <c r="L107" s="299">
        <f>K107*N100</f>
        <v>3471.0653032357923</v>
      </c>
      <c r="M107" s="300"/>
      <c r="N107" s="301"/>
    </row>
    <row r="108" spans="1:14" s="100" customFormat="1" ht="24.75" customHeight="1" thickBot="1">
      <c r="B108" s="302" t="s">
        <v>28</v>
      </c>
      <c r="C108" s="303"/>
      <c r="D108" s="303"/>
      <c r="E108" s="303"/>
      <c r="F108" s="303"/>
      <c r="G108" s="303"/>
      <c r="H108" s="303"/>
      <c r="I108" s="303"/>
      <c r="J108" s="303"/>
      <c r="K108" s="303"/>
      <c r="L108" s="303"/>
      <c r="M108" s="304"/>
      <c r="N108" s="159">
        <f>L105+L106+L107</f>
        <v>20826.391819414752</v>
      </c>
    </row>
    <row r="109" spans="1:14" ht="6.75" customHeight="1" thickBot="1">
      <c r="A109" s="54"/>
      <c r="B109" s="122"/>
      <c r="C109" s="123"/>
      <c r="D109" s="123"/>
      <c r="E109" s="123"/>
      <c r="F109" s="123"/>
      <c r="G109" s="123"/>
      <c r="H109" s="123"/>
      <c r="I109" s="123"/>
      <c r="J109" s="123"/>
      <c r="K109" s="123"/>
      <c r="L109" s="123"/>
      <c r="M109" s="123"/>
      <c r="N109" s="124"/>
    </row>
    <row r="110" spans="1:14" ht="22.5" customHeight="1" thickBot="1">
      <c r="A110" s="54"/>
      <c r="B110" s="305" t="s">
        <v>122</v>
      </c>
      <c r="C110" s="306"/>
      <c r="D110" s="306"/>
      <c r="E110" s="306"/>
      <c r="F110" s="306"/>
      <c r="G110" s="306"/>
      <c r="H110" s="306"/>
      <c r="I110" s="306"/>
      <c r="J110" s="306"/>
      <c r="K110" s="306"/>
      <c r="L110" s="306"/>
      <c r="M110" s="307"/>
      <c r="N110" s="211">
        <f>N100+N108</f>
        <v>90247.697884130597</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212" t="s">
        <v>41</v>
      </c>
      <c r="F115" s="212"/>
      <c r="G115" s="212"/>
      <c r="H115" s="212"/>
      <c r="I115" s="212"/>
      <c r="J115" s="212"/>
      <c r="K115" s="120"/>
      <c r="L115" s="120"/>
      <c r="M115" s="120"/>
      <c r="N115" s="121"/>
    </row>
    <row r="116" spans="1:14">
      <c r="B116" s="119"/>
      <c r="C116" s="120"/>
      <c r="D116" s="120"/>
      <c r="E116" s="120" t="s">
        <v>42</v>
      </c>
      <c r="F116" s="120"/>
      <c r="G116" s="120"/>
      <c r="H116" s="120"/>
      <c r="I116" s="120"/>
      <c r="J116" s="120"/>
      <c r="K116" s="120"/>
      <c r="L116" s="120"/>
      <c r="M116" s="120"/>
      <c r="N116" s="121"/>
    </row>
    <row r="117" spans="1:14">
      <c r="B117" s="119"/>
      <c r="C117" s="120"/>
      <c r="D117" s="120"/>
      <c r="E117" s="120" t="s">
        <v>43</v>
      </c>
      <c r="F117" s="120"/>
      <c r="G117" s="120"/>
      <c r="H117" s="120"/>
      <c r="I117" s="120"/>
      <c r="J117" s="120"/>
      <c r="K117" s="120"/>
      <c r="L117" s="120"/>
      <c r="M117" s="120"/>
      <c r="N117" s="121"/>
    </row>
    <row r="118" spans="1:14">
      <c r="B118" s="119"/>
      <c r="C118" s="120"/>
      <c r="D118" s="120"/>
      <c r="E118" s="120" t="s">
        <v>44</v>
      </c>
      <c r="F118" s="120"/>
      <c r="G118" s="120"/>
      <c r="H118" s="120"/>
      <c r="I118" s="120"/>
      <c r="J118" s="120"/>
      <c r="K118" s="120"/>
      <c r="L118" s="120"/>
      <c r="M118" s="120"/>
      <c r="N118" s="121"/>
    </row>
    <row r="119" spans="1:14" ht="10.5" customHeight="1" thickBot="1">
      <c r="B119" s="119"/>
      <c r="C119" s="120"/>
      <c r="D119" s="120"/>
      <c r="E119" s="120"/>
      <c r="F119" s="120" t="s">
        <v>45</v>
      </c>
      <c r="G119" s="120"/>
      <c r="H119" s="120"/>
      <c r="I119" s="120"/>
      <c r="J119" s="120"/>
      <c r="K119" s="120"/>
      <c r="L119" s="120"/>
      <c r="M119" s="120"/>
      <c r="N119" s="121"/>
    </row>
    <row r="120" spans="1:14">
      <c r="B120" s="213" t="s">
        <v>123</v>
      </c>
      <c r="C120" s="214"/>
      <c r="D120" s="214"/>
      <c r="E120" s="214"/>
      <c r="F120" s="214"/>
      <c r="G120" s="214"/>
      <c r="H120" s="214"/>
      <c r="I120" s="214"/>
      <c r="J120" s="214"/>
      <c r="K120" s="214"/>
      <c r="L120" s="214"/>
      <c r="M120" s="214"/>
      <c r="N120" s="215"/>
    </row>
    <row r="121" spans="1:14">
      <c r="B121" s="216"/>
      <c r="C121" s="217"/>
      <c r="D121" s="217"/>
      <c r="E121" s="217"/>
      <c r="F121" s="217"/>
      <c r="G121" s="217"/>
      <c r="H121" s="217"/>
      <c r="I121" s="217"/>
      <c r="J121" s="217"/>
      <c r="K121" s="217"/>
      <c r="L121" s="217"/>
      <c r="M121" s="217"/>
      <c r="N121" s="218"/>
    </row>
    <row r="122" spans="1:14">
      <c r="B122" s="216"/>
      <c r="C122" s="217"/>
      <c r="D122" s="217"/>
      <c r="E122" s="217"/>
      <c r="F122" s="217"/>
      <c r="G122" s="217"/>
      <c r="H122" s="217"/>
      <c r="I122" s="217"/>
      <c r="J122" s="217"/>
      <c r="K122" s="217"/>
      <c r="L122" s="217"/>
      <c r="M122" s="217"/>
      <c r="N122" s="218"/>
    </row>
    <row r="123" spans="1:14" ht="15" thickBot="1">
      <c r="B123" s="219"/>
      <c r="C123" s="220"/>
      <c r="D123" s="220"/>
      <c r="E123" s="220"/>
      <c r="F123" s="220"/>
      <c r="G123" s="220"/>
      <c r="H123" s="220"/>
      <c r="I123" s="220"/>
      <c r="J123" s="220"/>
      <c r="K123" s="220"/>
      <c r="L123" s="220"/>
      <c r="M123" s="220"/>
      <c r="N123" s="221"/>
    </row>
    <row r="124" spans="1:14" ht="7.5" customHeight="1">
      <c r="A124" s="54"/>
      <c r="B124" s="222"/>
      <c r="C124" s="223"/>
      <c r="D124" s="223"/>
      <c r="E124" s="223"/>
      <c r="F124" s="223"/>
      <c r="G124" s="223"/>
      <c r="H124" s="223"/>
      <c r="I124" s="223"/>
      <c r="J124" s="223"/>
      <c r="K124" s="223"/>
      <c r="L124" s="223"/>
      <c r="M124" s="223"/>
      <c r="N124" s="224"/>
    </row>
    <row r="125" spans="1:14" ht="18" customHeight="1">
      <c r="A125" s="54"/>
      <c r="B125" s="94" t="s">
        <v>46</v>
      </c>
      <c r="C125" s="225"/>
      <c r="D125" s="225"/>
      <c r="E125" s="225"/>
      <c r="F125" s="225"/>
      <c r="G125" s="225"/>
      <c r="H125" s="225"/>
      <c r="I125" s="225"/>
      <c r="J125" s="225"/>
      <c r="K125" s="225"/>
      <c r="L125" s="225"/>
      <c r="M125" s="225"/>
      <c r="N125" s="226"/>
    </row>
    <row r="126" spans="1:14">
      <c r="A126" s="54"/>
      <c r="B126" s="308" t="s">
        <v>47</v>
      </c>
      <c r="C126" s="309"/>
      <c r="D126" s="309"/>
      <c r="E126" s="309"/>
      <c r="F126" s="309"/>
      <c r="G126" s="309"/>
      <c r="H126" s="309"/>
      <c r="I126" s="309"/>
      <c r="J126" s="309"/>
      <c r="K126" s="309"/>
      <c r="L126" s="309"/>
      <c r="M126" s="309"/>
      <c r="N126" s="310"/>
    </row>
    <row r="127" spans="1:14">
      <c r="A127" s="54"/>
      <c r="B127" s="308"/>
      <c r="C127" s="309"/>
      <c r="D127" s="309"/>
      <c r="E127" s="309"/>
      <c r="F127" s="309"/>
      <c r="G127" s="309"/>
      <c r="H127" s="309"/>
      <c r="I127" s="309"/>
      <c r="J127" s="309"/>
      <c r="K127" s="309"/>
      <c r="L127" s="309"/>
      <c r="M127" s="309"/>
      <c r="N127" s="310"/>
    </row>
    <row r="128" spans="1:14" ht="21" customHeight="1">
      <c r="A128" s="54"/>
      <c r="B128" s="308" t="s">
        <v>48</v>
      </c>
      <c r="C128" s="309"/>
      <c r="D128" s="309"/>
      <c r="E128" s="309"/>
      <c r="F128" s="309"/>
      <c r="G128" s="309"/>
      <c r="H128" s="309"/>
      <c r="I128" s="309"/>
      <c r="J128" s="309"/>
      <c r="K128" s="309"/>
      <c r="L128" s="309"/>
      <c r="M128" s="309"/>
      <c r="N128" s="310"/>
    </row>
    <row r="129" spans="1:14" ht="9.75" customHeight="1">
      <c r="A129" s="54"/>
      <c r="B129" s="308"/>
      <c r="C129" s="309"/>
      <c r="D129" s="309"/>
      <c r="E129" s="309"/>
      <c r="F129" s="309"/>
      <c r="G129" s="309"/>
      <c r="H129" s="309"/>
      <c r="I129" s="309"/>
      <c r="J129" s="309"/>
      <c r="K129" s="309"/>
      <c r="L129" s="309"/>
      <c r="M129" s="309"/>
      <c r="N129" s="310"/>
    </row>
    <row r="130" spans="1:14" ht="5.25" customHeight="1">
      <c r="A130" s="54"/>
      <c r="B130" s="227"/>
      <c r="C130" s="228"/>
      <c r="D130" s="228"/>
      <c r="E130" s="228"/>
      <c r="F130" s="228"/>
      <c r="G130" s="228"/>
      <c r="H130" s="228"/>
      <c r="I130" s="228"/>
      <c r="J130" s="228"/>
      <c r="K130" s="228"/>
      <c r="L130" s="228"/>
      <c r="M130" s="228"/>
      <c r="N130" s="229"/>
    </row>
    <row r="131" spans="1:14" ht="5.25" customHeight="1">
      <c r="B131" s="230"/>
      <c r="C131" s="231"/>
      <c r="D131" s="231"/>
      <c r="E131" s="231"/>
      <c r="F131" s="231"/>
      <c r="G131" s="231"/>
      <c r="H131" s="231"/>
      <c r="I131" s="231"/>
      <c r="J131" s="231"/>
      <c r="K131" s="231"/>
      <c r="L131" s="231"/>
      <c r="M131" s="231"/>
      <c r="N131" s="232"/>
    </row>
    <row r="132" spans="1:14" ht="9.75" customHeight="1">
      <c r="B132" s="230"/>
      <c r="C132" s="231"/>
      <c r="D132" s="231"/>
      <c r="E132" s="231"/>
      <c r="F132" s="231"/>
      <c r="G132" s="231"/>
      <c r="H132" s="231"/>
      <c r="I132" s="231"/>
      <c r="J132" s="231"/>
      <c r="K132" s="231"/>
      <c r="L132" s="231"/>
      <c r="M132" s="231"/>
      <c r="N132" s="232"/>
    </row>
    <row r="133" spans="1:14">
      <c r="B133" s="233"/>
      <c r="C133" s="234"/>
      <c r="D133" s="234"/>
      <c r="E133" s="234"/>
      <c r="F133" s="234"/>
      <c r="G133" s="234"/>
      <c r="H133" s="234"/>
      <c r="I133" s="234"/>
      <c r="J133" s="234"/>
      <c r="K133" s="234"/>
      <c r="L133" s="234"/>
      <c r="M133" s="234"/>
      <c r="N133" s="235"/>
    </row>
    <row r="134" spans="1:14">
      <c r="B134" s="119"/>
      <c r="C134" s="120"/>
      <c r="D134" s="120"/>
      <c r="E134" s="120" t="s">
        <v>41</v>
      </c>
      <c r="F134" s="212"/>
      <c r="G134" s="212"/>
      <c r="H134" s="120"/>
      <c r="I134" s="120"/>
      <c r="J134" s="120"/>
      <c r="K134" s="120"/>
      <c r="L134" s="120"/>
      <c r="M134" s="120"/>
      <c r="N134" s="121"/>
    </row>
    <row r="135" spans="1:14">
      <c r="B135" s="119"/>
      <c r="C135" s="120"/>
      <c r="D135" s="120"/>
      <c r="E135" s="236" t="s">
        <v>42</v>
      </c>
      <c r="F135" s="120"/>
      <c r="G135" s="120"/>
      <c r="H135" s="236"/>
      <c r="I135" s="236"/>
      <c r="J135" s="236"/>
      <c r="K135" s="120"/>
      <c r="L135" s="120"/>
      <c r="M135" s="120"/>
      <c r="N135" s="121"/>
    </row>
    <row r="136" spans="1:14">
      <c r="B136" s="119"/>
      <c r="C136" s="120"/>
      <c r="D136" s="120"/>
      <c r="E136" s="237" t="s">
        <v>49</v>
      </c>
      <c r="F136" s="120"/>
      <c r="G136" s="120"/>
      <c r="H136" s="237"/>
      <c r="I136" s="237"/>
      <c r="J136" s="237"/>
      <c r="K136" s="120"/>
      <c r="L136" s="120"/>
      <c r="M136" s="120"/>
      <c r="N136" s="121"/>
    </row>
    <row r="137" spans="1:14">
      <c r="B137" s="238"/>
      <c r="C137" s="234"/>
      <c r="D137" s="234"/>
      <c r="E137" s="120" t="s">
        <v>44</v>
      </c>
      <c r="F137" s="120"/>
      <c r="G137" s="120"/>
      <c r="H137" s="120"/>
      <c r="I137" s="120"/>
      <c r="J137" s="120"/>
      <c r="K137" s="234"/>
      <c r="L137" s="234"/>
      <c r="M137" s="234"/>
      <c r="N137" s="235"/>
    </row>
    <row r="138" spans="1:14" ht="12.75" customHeight="1">
      <c r="B138" s="238"/>
      <c r="C138" s="234"/>
      <c r="D138" s="234"/>
      <c r="E138" s="234"/>
      <c r="F138" s="120"/>
      <c r="G138" s="120"/>
      <c r="H138" s="120"/>
      <c r="I138" s="120"/>
      <c r="J138" s="120"/>
      <c r="K138" s="234"/>
      <c r="L138" s="234"/>
      <c r="M138" s="234"/>
      <c r="N138" s="235"/>
    </row>
    <row r="139" spans="1:14" ht="24.75" customHeight="1">
      <c r="A139" s="54"/>
      <c r="B139" s="311" t="s">
        <v>124</v>
      </c>
      <c r="C139" s="312"/>
      <c r="D139" s="312"/>
      <c r="E139" s="312"/>
      <c r="F139" s="312"/>
      <c r="G139" s="312"/>
      <c r="H139" s="312"/>
      <c r="I139" s="312"/>
      <c r="J139" s="312"/>
      <c r="K139" s="312"/>
      <c r="L139" s="312"/>
      <c r="M139" s="312"/>
      <c r="N139" s="313"/>
    </row>
    <row r="140" spans="1:14" ht="7.5" customHeight="1" thickBot="1">
      <c r="B140" s="239"/>
      <c r="C140" s="240"/>
      <c r="D140" s="240"/>
      <c r="E140" s="241"/>
      <c r="F140" s="241"/>
      <c r="G140" s="241"/>
      <c r="H140" s="241"/>
      <c r="I140" s="241"/>
      <c r="J140" s="242"/>
      <c r="K140" s="242"/>
      <c r="L140" s="242"/>
      <c r="M140" s="242"/>
      <c r="N140" s="243"/>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B3176-80C5-4CAC-BD25-8DC311BCF0F0}">
  <sheetPr>
    <tabColor rgb="FF92D050"/>
    <pageSetUpPr fitToPage="1"/>
  </sheetPr>
  <dimension ref="A1:O140"/>
  <sheetViews>
    <sheetView showGridLines="0" showRowColHeaders="0" topLeftCell="A85" zoomScale="90" zoomScaleNormal="90" workbookViewId="0">
      <selection activeCell="E118" sqref="E118"/>
    </sheetView>
  </sheetViews>
  <sheetFormatPr baseColWidth="10" defaultColWidth="0" defaultRowHeight="14.25"/>
  <cols>
    <col min="1" max="1" width="3" style="259" customWidth="1"/>
    <col min="2" max="2" width="14.28515625" style="259" customWidth="1"/>
    <col min="3" max="3" width="11.5703125" style="259" customWidth="1"/>
    <col min="4" max="4" width="17" style="259" customWidth="1"/>
    <col min="5" max="5" width="12.5703125" style="259" customWidth="1"/>
    <col min="6" max="6" width="8" style="259" customWidth="1"/>
    <col min="7" max="7" width="8.85546875" style="259" customWidth="1"/>
    <col min="8" max="8" width="10.5703125" style="259" customWidth="1"/>
    <col min="9" max="9" width="14.5703125" style="259" customWidth="1"/>
    <col min="10" max="10" width="23.42578125" style="259" customWidth="1"/>
    <col min="11" max="11" width="18" style="259" customWidth="1"/>
    <col min="12" max="12" width="11.42578125" style="259" customWidth="1"/>
    <col min="13" max="13" width="12.85546875" style="259" customWidth="1"/>
    <col min="14" max="14" width="21.5703125" style="259" customWidth="1"/>
    <col min="15" max="15" width="4.42578125" style="255" customWidth="1"/>
    <col min="16" max="16384" width="10.5703125" style="255" hidden="1"/>
  </cols>
  <sheetData>
    <row r="1" spans="1:14" ht="13.9" customHeight="1">
      <c r="A1" s="54"/>
      <c r="B1" s="405"/>
      <c r="C1" s="408"/>
      <c r="D1" s="408"/>
      <c r="E1" s="408"/>
      <c r="F1" s="408"/>
      <c r="G1" s="408"/>
      <c r="H1" s="408"/>
      <c r="I1" s="408"/>
      <c r="J1" s="409"/>
      <c r="K1" s="410" t="s">
        <v>67</v>
      </c>
      <c r="L1" s="412" t="s">
        <v>68</v>
      </c>
      <c r="M1" s="413"/>
      <c r="N1" s="416"/>
    </row>
    <row r="2" spans="1:14" ht="14.25" customHeight="1">
      <c r="A2" s="54"/>
      <c r="B2" s="406"/>
      <c r="C2" s="419" t="s">
        <v>69</v>
      </c>
      <c r="D2" s="419"/>
      <c r="E2" s="419"/>
      <c r="F2" s="419"/>
      <c r="G2" s="419"/>
      <c r="H2" s="419"/>
      <c r="I2" s="419"/>
      <c r="J2" s="420"/>
      <c r="K2" s="411"/>
      <c r="L2" s="414"/>
      <c r="M2" s="415"/>
      <c r="N2" s="417"/>
    </row>
    <row r="3" spans="1:14" ht="17.45" customHeight="1">
      <c r="A3" s="54"/>
      <c r="B3" s="406"/>
      <c r="C3" s="421" t="s">
        <v>70</v>
      </c>
      <c r="D3" s="421"/>
      <c r="E3" s="421"/>
      <c r="F3" s="421"/>
      <c r="G3" s="421"/>
      <c r="H3" s="421"/>
      <c r="I3" s="421"/>
      <c r="J3" s="422"/>
      <c r="K3" s="395" t="s">
        <v>17</v>
      </c>
      <c r="L3" s="433">
        <v>2021</v>
      </c>
      <c r="M3" s="426"/>
      <c r="N3" s="417"/>
    </row>
    <row r="4" spans="1:14" ht="2.25" customHeight="1">
      <c r="A4" s="54"/>
      <c r="B4" s="406"/>
      <c r="C4" s="421"/>
      <c r="D4" s="421"/>
      <c r="E4" s="421"/>
      <c r="F4" s="421"/>
      <c r="G4" s="421"/>
      <c r="H4" s="421"/>
      <c r="I4" s="421"/>
      <c r="J4" s="422"/>
      <c r="K4" s="424"/>
      <c r="L4" s="414"/>
      <c r="M4" s="415"/>
      <c r="N4" s="417"/>
    </row>
    <row r="5" spans="1:14" ht="14.25" customHeight="1">
      <c r="A5" s="54"/>
      <c r="B5" s="406"/>
      <c r="C5" s="421" t="s">
        <v>71</v>
      </c>
      <c r="D5" s="421"/>
      <c r="E5" s="421"/>
      <c r="F5" s="421"/>
      <c r="G5" s="421"/>
      <c r="H5" s="421"/>
      <c r="I5" s="421"/>
      <c r="J5" s="422"/>
      <c r="K5" s="395" t="s">
        <v>18</v>
      </c>
      <c r="L5" s="397"/>
      <c r="M5" s="397"/>
      <c r="N5" s="417"/>
    </row>
    <row r="6" spans="1:14" ht="3.75" customHeight="1" thickBot="1">
      <c r="A6" s="54"/>
      <c r="B6" s="407"/>
      <c r="C6" s="399"/>
      <c r="D6" s="399"/>
      <c r="E6" s="399"/>
      <c r="F6" s="399"/>
      <c r="G6" s="399"/>
      <c r="H6" s="399"/>
      <c r="I6" s="399"/>
      <c r="J6" s="400"/>
      <c r="K6" s="396"/>
      <c r="L6" s="398"/>
      <c r="M6" s="398"/>
      <c r="N6" s="418"/>
    </row>
    <row r="7" spans="1:14" ht="3.75" customHeight="1" thickBot="1">
      <c r="A7" s="54"/>
      <c r="B7" s="55"/>
      <c r="C7" s="56"/>
      <c r="D7" s="56"/>
      <c r="E7" s="56"/>
      <c r="F7" s="56"/>
      <c r="G7" s="56"/>
      <c r="H7" s="56"/>
      <c r="I7" s="56"/>
      <c r="J7" s="56"/>
      <c r="K7" s="56"/>
      <c r="L7" s="57"/>
      <c r="M7" s="57"/>
      <c r="N7" s="58"/>
    </row>
    <row r="8" spans="1:14" ht="14.25" customHeight="1">
      <c r="A8" s="59"/>
      <c r="B8" s="60"/>
      <c r="C8" s="61"/>
      <c r="D8" s="61"/>
      <c r="E8" s="61"/>
      <c r="F8" s="401"/>
      <c r="G8" s="401"/>
      <c r="H8" s="401"/>
      <c r="I8" s="401"/>
      <c r="J8" s="61"/>
      <c r="K8" s="62" t="s">
        <v>19</v>
      </c>
      <c r="L8" s="63"/>
      <c r="M8" s="63"/>
      <c r="N8" s="64"/>
    </row>
    <row r="9" spans="1:14" ht="12" customHeight="1">
      <c r="A9" s="59"/>
      <c r="B9" s="65"/>
      <c r="C9" s="66"/>
      <c r="D9" s="66"/>
      <c r="E9" s="66"/>
      <c r="F9" s="402"/>
      <c r="G9" s="402"/>
      <c r="H9" s="402"/>
      <c r="I9" s="402"/>
      <c r="J9" s="66"/>
      <c r="K9" s="67"/>
      <c r="L9" s="68" t="s">
        <v>72</v>
      </c>
      <c r="M9" s="68" t="s">
        <v>73</v>
      </c>
      <c r="N9" s="69" t="s">
        <v>74</v>
      </c>
    </row>
    <row r="10" spans="1:14" ht="21.75" customHeight="1">
      <c r="A10" s="59"/>
      <c r="B10" s="389" t="s">
        <v>75</v>
      </c>
      <c r="C10" s="390"/>
      <c r="D10" s="390"/>
      <c r="E10" s="70" t="s">
        <v>76</v>
      </c>
      <c r="F10" s="403" t="s">
        <v>77</v>
      </c>
      <c r="G10" s="403"/>
      <c r="H10" s="404" t="s">
        <v>78</v>
      </c>
      <c r="I10" s="404"/>
      <c r="J10" s="66"/>
      <c r="K10" s="71"/>
      <c r="L10" s="68"/>
      <c r="M10" s="68"/>
      <c r="N10" s="69"/>
    </row>
    <row r="11" spans="1:14" ht="5.45" customHeight="1">
      <c r="A11" s="59"/>
      <c r="B11" s="72"/>
      <c r="C11" s="73"/>
      <c r="D11" s="73"/>
      <c r="E11" s="74"/>
      <c r="F11" s="66"/>
      <c r="G11" s="66"/>
      <c r="H11" s="75"/>
      <c r="I11" s="66"/>
      <c r="J11" s="66"/>
      <c r="K11" s="71"/>
      <c r="L11" s="68"/>
      <c r="M11" s="68"/>
      <c r="N11" s="69"/>
    </row>
    <row r="12" spans="1:14" ht="19.149999999999999" customHeight="1">
      <c r="A12" s="59"/>
      <c r="B12" s="387" t="s">
        <v>79</v>
      </c>
      <c r="C12" s="388"/>
      <c r="D12" s="388"/>
      <c r="E12" s="388"/>
      <c r="F12" s="66"/>
      <c r="G12" s="66"/>
      <c r="H12" s="66"/>
      <c r="I12" s="66"/>
      <c r="J12" s="66"/>
      <c r="K12" s="67"/>
      <c r="L12" s="68"/>
      <c r="M12" s="68"/>
      <c r="N12" s="69"/>
    </row>
    <row r="13" spans="1:14" ht="23.1" customHeight="1">
      <c r="A13" s="59"/>
      <c r="B13" s="389" t="s">
        <v>80</v>
      </c>
      <c r="C13" s="390"/>
      <c r="D13" s="390"/>
      <c r="E13" s="76" t="s">
        <v>81</v>
      </c>
      <c r="F13" s="76"/>
      <c r="G13" s="77"/>
      <c r="H13" s="391" t="s">
        <v>82</v>
      </c>
      <c r="I13" s="391"/>
      <c r="J13" s="78" t="s">
        <v>81</v>
      </c>
      <c r="K13" s="391" t="s">
        <v>83</v>
      </c>
      <c r="L13" s="391"/>
      <c r="M13" s="78" t="s">
        <v>81</v>
      </c>
      <c r="N13" s="79"/>
    </row>
    <row r="14" spans="1:14" ht="18" customHeight="1">
      <c r="A14" s="59"/>
      <c r="B14" s="80" t="s">
        <v>84</v>
      </c>
      <c r="C14" s="81"/>
      <c r="D14" s="392"/>
      <c r="E14" s="392"/>
      <c r="F14" s="82"/>
      <c r="G14" s="82"/>
      <c r="H14" s="81"/>
      <c r="I14" s="83"/>
      <c r="J14" s="84" t="s">
        <v>85</v>
      </c>
      <c r="K14" s="85"/>
      <c r="L14" s="82"/>
      <c r="M14" s="82"/>
      <c r="N14" s="86"/>
    </row>
    <row r="15" spans="1:14" ht="14.25" customHeight="1" thickBot="1">
      <c r="A15" s="59"/>
      <c r="B15" s="87"/>
      <c r="C15" s="88"/>
      <c r="D15" s="89"/>
      <c r="E15" s="89"/>
      <c r="F15" s="89"/>
      <c r="G15" s="89"/>
      <c r="H15" s="88"/>
      <c r="I15" s="89"/>
      <c r="J15" s="88"/>
      <c r="K15" s="89"/>
      <c r="L15" s="393"/>
      <c r="M15" s="393"/>
      <c r="N15" s="394"/>
    </row>
    <row r="16" spans="1:14" ht="8.4499999999999993" customHeight="1">
      <c r="A16" s="59"/>
      <c r="B16" s="90"/>
      <c r="C16" s="91"/>
      <c r="D16" s="91"/>
      <c r="E16" s="91"/>
      <c r="F16" s="91"/>
      <c r="G16" s="91"/>
      <c r="H16" s="91"/>
      <c r="I16" s="91"/>
      <c r="J16" s="91"/>
      <c r="K16" s="91"/>
      <c r="L16" s="91"/>
      <c r="M16" s="91"/>
      <c r="N16" s="92"/>
    </row>
    <row r="17" spans="1:14" s="256" customFormat="1" ht="18" customHeight="1">
      <c r="A17" s="93"/>
      <c r="B17" s="94" t="s">
        <v>86</v>
      </c>
      <c r="C17" s="95"/>
      <c r="D17" s="96" t="s">
        <v>87</v>
      </c>
      <c r="E17" s="97"/>
      <c r="F17" s="98"/>
      <c r="G17" s="98"/>
      <c r="H17" s="98"/>
      <c r="I17" s="98"/>
      <c r="J17" s="98"/>
      <c r="K17" s="98"/>
      <c r="L17" s="98"/>
      <c r="M17" s="98"/>
      <c r="N17" s="99"/>
    </row>
    <row r="18" spans="1:14" s="256" customFormat="1" ht="24" customHeight="1">
      <c r="A18" s="93"/>
      <c r="B18" s="101" t="s">
        <v>88</v>
      </c>
      <c r="C18" s="102"/>
      <c r="D18" s="103"/>
      <c r="E18" s="103"/>
      <c r="F18" s="103"/>
      <c r="G18" s="103"/>
      <c r="H18" s="103"/>
      <c r="I18" s="103"/>
      <c r="J18" s="103"/>
      <c r="K18" s="103"/>
      <c r="L18" s="103"/>
      <c r="M18" s="103"/>
      <c r="N18" s="99"/>
    </row>
    <row r="19" spans="1:14" s="256" customFormat="1" ht="20.25" customHeight="1">
      <c r="A19" s="93"/>
      <c r="B19" s="104"/>
      <c r="C19" s="102"/>
      <c r="D19" s="105"/>
      <c r="E19" s="103"/>
      <c r="F19" s="103"/>
      <c r="G19" s="103"/>
      <c r="H19" s="103"/>
      <c r="I19" s="103"/>
      <c r="J19" s="103"/>
      <c r="K19" s="103"/>
      <c r="L19" s="103"/>
      <c r="M19" s="103"/>
      <c r="N19" s="99"/>
    </row>
    <row r="20" spans="1:14" s="256" customFormat="1" ht="11.25" customHeight="1">
      <c r="A20" s="93"/>
      <c r="B20" s="104"/>
      <c r="C20" s="102"/>
      <c r="D20" s="106"/>
      <c r="E20" s="106"/>
      <c r="F20" s="106"/>
      <c r="G20" s="106"/>
      <c r="H20" s="106"/>
      <c r="I20" s="106"/>
      <c r="J20" s="106"/>
      <c r="K20" s="106"/>
      <c r="L20" s="106"/>
      <c r="M20" s="106"/>
      <c r="N20" s="107"/>
    </row>
    <row r="21" spans="1:14" s="256" customFormat="1">
      <c r="A21" s="93"/>
      <c r="B21" s="104" t="s">
        <v>89</v>
      </c>
      <c r="C21" s="108"/>
      <c r="D21" s="103"/>
      <c r="E21" s="103"/>
      <c r="F21" s="103"/>
      <c r="G21" s="103"/>
      <c r="H21" s="103"/>
      <c r="I21" s="97"/>
      <c r="J21" s="109" t="s">
        <v>90</v>
      </c>
      <c r="K21" s="103"/>
      <c r="L21" s="103"/>
      <c r="M21" s="103"/>
      <c r="N21" s="107"/>
    </row>
    <row r="22" spans="1:14" s="256" customFormat="1">
      <c r="A22" s="93"/>
      <c r="B22" s="104"/>
      <c r="C22" s="102"/>
      <c r="D22" s="106"/>
      <c r="E22" s="106"/>
      <c r="F22" s="106"/>
      <c r="G22" s="106"/>
      <c r="H22" s="106"/>
      <c r="I22" s="106"/>
      <c r="J22" s="106"/>
      <c r="K22" s="106"/>
      <c r="L22" s="106"/>
      <c r="M22" s="106"/>
      <c r="N22" s="107"/>
    </row>
    <row r="23" spans="1:14" s="256" customFormat="1">
      <c r="A23" s="93"/>
      <c r="B23" s="104" t="s">
        <v>91</v>
      </c>
      <c r="C23" s="108"/>
      <c r="D23" s="103"/>
      <c r="E23" s="103"/>
      <c r="F23" s="103"/>
      <c r="G23" s="103"/>
      <c r="H23" s="103"/>
      <c r="I23" s="103"/>
      <c r="J23" s="103"/>
      <c r="K23" s="103"/>
      <c r="L23" s="103"/>
      <c r="M23" s="103"/>
      <c r="N23" s="110"/>
    </row>
    <row r="24" spans="1:14" s="256" customFormat="1">
      <c r="A24" s="93"/>
      <c r="B24" s="104"/>
      <c r="C24" s="102"/>
      <c r="D24" s="106"/>
      <c r="E24" s="106"/>
      <c r="F24" s="106"/>
      <c r="G24" s="106"/>
      <c r="H24" s="106"/>
      <c r="I24" s="106"/>
      <c r="J24" s="106"/>
      <c r="K24" s="106"/>
      <c r="L24" s="106"/>
      <c r="M24" s="106"/>
      <c r="N24" s="107"/>
    </row>
    <row r="25" spans="1:14" s="256" customFormat="1">
      <c r="A25" s="93"/>
      <c r="B25" s="104" t="s">
        <v>92</v>
      </c>
      <c r="C25" s="108"/>
      <c r="D25" s="103"/>
      <c r="E25" s="103"/>
      <c r="F25" s="103"/>
      <c r="G25" s="103"/>
      <c r="H25" s="103"/>
      <c r="I25" s="103"/>
      <c r="J25" s="103"/>
      <c r="K25" s="111" t="s">
        <v>86</v>
      </c>
      <c r="L25" s="112"/>
      <c r="M25" s="113" t="s">
        <v>87</v>
      </c>
      <c r="N25" s="114" t="s">
        <v>93</v>
      </c>
    </row>
    <row r="26" spans="1:14" s="256" customFormat="1" ht="12" customHeight="1">
      <c r="A26" s="93"/>
      <c r="B26" s="104"/>
      <c r="C26" s="102"/>
      <c r="D26" s="106"/>
      <c r="E26" s="106"/>
      <c r="F26" s="106"/>
      <c r="G26" s="106"/>
      <c r="H26" s="106"/>
      <c r="I26" s="106"/>
      <c r="J26" s="106"/>
      <c r="K26" s="106"/>
      <c r="L26" s="106"/>
      <c r="M26" s="106"/>
      <c r="N26" s="107"/>
    </row>
    <row r="27" spans="1:14" s="256" customFormat="1">
      <c r="A27" s="93"/>
      <c r="B27" s="104" t="s">
        <v>94</v>
      </c>
      <c r="C27" s="102"/>
      <c r="D27" s="106"/>
      <c r="E27" s="106"/>
      <c r="F27" s="106"/>
      <c r="G27" s="106"/>
      <c r="H27" s="97"/>
      <c r="I27" s="115" t="s">
        <v>95</v>
      </c>
      <c r="J27" s="115" t="s">
        <v>95</v>
      </c>
      <c r="K27" s="98"/>
      <c r="L27" s="106"/>
      <c r="M27" s="106"/>
      <c r="N27" s="107"/>
    </row>
    <row r="28" spans="1:14" s="256" customFormat="1">
      <c r="A28" s="93"/>
      <c r="B28" s="104"/>
      <c r="C28" s="102"/>
      <c r="D28" s="106"/>
      <c r="E28" s="106"/>
      <c r="F28" s="98" t="s">
        <v>96</v>
      </c>
      <c r="G28" s="257"/>
      <c r="H28" s="117" t="s">
        <v>72</v>
      </c>
      <c r="I28" s="117" t="s">
        <v>73</v>
      </c>
      <c r="J28" s="118" t="s">
        <v>74</v>
      </c>
      <c r="K28" s="98"/>
      <c r="L28" s="106"/>
      <c r="M28" s="106"/>
      <c r="N28" s="107"/>
    </row>
    <row r="29" spans="1:14" ht="4.5" customHeight="1" thickBot="1">
      <c r="A29" s="59"/>
      <c r="B29" s="119"/>
      <c r="C29" s="120"/>
      <c r="D29" s="120"/>
      <c r="E29" s="120"/>
      <c r="F29" s="120"/>
      <c r="G29" s="120"/>
      <c r="H29" s="120"/>
      <c r="I29" s="120"/>
      <c r="J29" s="120"/>
      <c r="K29" s="120"/>
      <c r="L29" s="120"/>
      <c r="M29" s="120"/>
      <c r="N29" s="121"/>
    </row>
    <row r="30" spans="1:14" s="256" customFormat="1" ht="25.5" customHeight="1" thickBot="1">
      <c r="A30" s="100"/>
      <c r="B30" s="381" t="s">
        <v>20</v>
      </c>
      <c r="C30" s="382"/>
      <c r="D30" s="382"/>
      <c r="E30" s="382"/>
      <c r="F30" s="382"/>
      <c r="G30" s="382"/>
      <c r="H30" s="382"/>
      <c r="I30" s="382"/>
      <c r="J30" s="382"/>
      <c r="K30" s="382"/>
      <c r="L30" s="382"/>
      <c r="M30" s="382"/>
      <c r="N30" s="383"/>
    </row>
    <row r="31" spans="1:14" ht="5.25" customHeight="1" thickBot="1">
      <c r="A31" s="54"/>
      <c r="B31" s="122"/>
      <c r="C31" s="123"/>
      <c r="D31" s="123"/>
      <c r="E31" s="123"/>
      <c r="F31" s="123"/>
      <c r="G31" s="123"/>
      <c r="H31" s="123"/>
      <c r="I31" s="123"/>
      <c r="J31" s="123"/>
      <c r="K31" s="123"/>
      <c r="L31" s="123"/>
      <c r="M31" s="123"/>
      <c r="N31" s="124"/>
    </row>
    <row r="32" spans="1:14" ht="25.5" customHeight="1">
      <c r="A32" s="54"/>
      <c r="B32" s="125" t="s">
        <v>97</v>
      </c>
      <c r="C32" s="343" t="s">
        <v>21</v>
      </c>
      <c r="D32" s="343"/>
      <c r="E32" s="343"/>
      <c r="F32" s="343"/>
      <c r="G32" s="343"/>
      <c r="H32" s="343"/>
      <c r="I32" s="343"/>
      <c r="J32" s="384" t="s">
        <v>98</v>
      </c>
      <c r="K32" s="384"/>
      <c r="L32" s="385" t="s">
        <v>22</v>
      </c>
      <c r="M32" s="385"/>
      <c r="N32" s="126" t="s">
        <v>7</v>
      </c>
    </row>
    <row r="33" spans="1:14" ht="33" customHeight="1" thickBot="1">
      <c r="A33" s="59"/>
      <c r="B33" s="127" t="s">
        <v>55</v>
      </c>
      <c r="C33" s="386" t="s">
        <v>56</v>
      </c>
      <c r="D33" s="386"/>
      <c r="E33" s="386"/>
      <c r="F33" s="386"/>
      <c r="G33" s="386"/>
      <c r="H33" s="386"/>
      <c r="I33" s="386"/>
      <c r="J33" s="386"/>
      <c r="K33" s="386"/>
      <c r="L33" s="386" t="s">
        <v>132</v>
      </c>
      <c r="M33" s="386"/>
      <c r="N33" s="128"/>
    </row>
    <row r="34" spans="1:14" ht="4.5" customHeight="1">
      <c r="A34" s="54"/>
      <c r="B34" s="129"/>
      <c r="C34" s="130"/>
      <c r="D34" s="130"/>
      <c r="E34" s="130"/>
      <c r="F34" s="130"/>
      <c r="G34" s="130"/>
      <c r="H34" s="130"/>
      <c r="I34" s="130"/>
      <c r="J34" s="130"/>
      <c r="K34" s="130"/>
      <c r="L34" s="130"/>
      <c r="M34" s="130"/>
      <c r="N34" s="131"/>
    </row>
    <row r="35" spans="1:14" ht="19.899999999999999" customHeight="1">
      <c r="A35" s="54"/>
      <c r="B35" s="314" t="s">
        <v>23</v>
      </c>
      <c r="C35" s="315"/>
      <c r="D35" s="315"/>
      <c r="E35" s="315"/>
      <c r="F35" s="315"/>
      <c r="G35" s="315"/>
      <c r="H35" s="315"/>
      <c r="I35" s="315"/>
      <c r="J35" s="315"/>
      <c r="K35" s="315"/>
      <c r="L35" s="315"/>
      <c r="M35" s="315"/>
      <c r="N35" s="316"/>
    </row>
    <row r="36" spans="1:14" ht="5.25" customHeight="1" thickBot="1">
      <c r="A36" s="54"/>
      <c r="B36" s="452"/>
      <c r="C36" s="453"/>
      <c r="D36" s="453"/>
      <c r="E36" s="453"/>
      <c r="F36" s="453"/>
      <c r="G36" s="453"/>
      <c r="H36" s="453"/>
      <c r="I36" s="453"/>
      <c r="J36" s="453"/>
      <c r="K36" s="453"/>
      <c r="L36" s="453"/>
      <c r="M36" s="453"/>
      <c r="N36" s="454"/>
    </row>
    <row r="37" spans="1:14" ht="21" customHeight="1">
      <c r="A37" s="54"/>
      <c r="B37" s="132" t="s">
        <v>67</v>
      </c>
      <c r="C37" s="343" t="s">
        <v>21</v>
      </c>
      <c r="D37" s="343"/>
      <c r="E37" s="343"/>
      <c r="F37" s="343"/>
      <c r="G37" s="343"/>
      <c r="H37" s="343"/>
      <c r="I37" s="343"/>
      <c r="J37" s="133" t="s">
        <v>24</v>
      </c>
      <c r="K37" s="133" t="s">
        <v>25</v>
      </c>
      <c r="L37" s="343" t="s">
        <v>26</v>
      </c>
      <c r="M37" s="343"/>
      <c r="N37" s="134" t="s">
        <v>27</v>
      </c>
    </row>
    <row r="38" spans="1:14" ht="27.75" customHeight="1">
      <c r="A38" s="59"/>
      <c r="B38" s="135" t="s">
        <v>133</v>
      </c>
      <c r="C38" s="370" t="s">
        <v>134</v>
      </c>
      <c r="D38" s="370"/>
      <c r="E38" s="370"/>
      <c r="F38" s="370"/>
      <c r="G38" s="370"/>
      <c r="H38" s="370"/>
      <c r="I38" s="370"/>
      <c r="J38" s="136"/>
      <c r="K38" s="137">
        <v>76406.199001062676</v>
      </c>
      <c r="L38" s="432">
        <f>1/37</f>
        <v>2.7027027027027029E-2</v>
      </c>
      <c r="M38" s="432"/>
      <c r="N38" s="138">
        <f>K38*L38</f>
        <v>2065.0324054341263</v>
      </c>
    </row>
    <row r="39" spans="1:14">
      <c r="A39" s="59"/>
      <c r="B39" s="139"/>
      <c r="C39" s="367"/>
      <c r="D39" s="367"/>
      <c r="E39" s="367"/>
      <c r="F39" s="367"/>
      <c r="G39" s="367"/>
      <c r="H39" s="367"/>
      <c r="I39" s="367"/>
      <c r="J39" s="140"/>
      <c r="K39" s="141"/>
      <c r="L39" s="431"/>
      <c r="M39" s="431"/>
      <c r="N39" s="138">
        <f t="shared" ref="N39:N51" si="0">K39*L39</f>
        <v>0</v>
      </c>
    </row>
    <row r="40" spans="1:14">
      <c r="A40" s="59"/>
      <c r="B40" s="139"/>
      <c r="C40" s="367"/>
      <c r="D40" s="367"/>
      <c r="E40" s="367"/>
      <c r="F40" s="367"/>
      <c r="G40" s="367"/>
      <c r="H40" s="367"/>
      <c r="I40" s="367"/>
      <c r="J40" s="140"/>
      <c r="K40" s="141"/>
      <c r="L40" s="431"/>
      <c r="M40" s="431"/>
      <c r="N40" s="138">
        <f t="shared" si="0"/>
        <v>0</v>
      </c>
    </row>
    <row r="41" spans="1:14">
      <c r="A41" s="59"/>
      <c r="B41" s="139"/>
      <c r="C41" s="367"/>
      <c r="D41" s="367"/>
      <c r="E41" s="367"/>
      <c r="F41" s="367"/>
      <c r="G41" s="367"/>
      <c r="H41" s="367"/>
      <c r="I41" s="367"/>
      <c r="J41" s="140"/>
      <c r="K41" s="141"/>
      <c r="L41" s="431"/>
      <c r="M41" s="431"/>
      <c r="N41" s="138">
        <f t="shared" si="0"/>
        <v>0</v>
      </c>
    </row>
    <row r="42" spans="1:14">
      <c r="A42" s="59"/>
      <c r="B42" s="139"/>
      <c r="C42" s="367"/>
      <c r="D42" s="367"/>
      <c r="E42" s="367"/>
      <c r="F42" s="367"/>
      <c r="G42" s="367"/>
      <c r="H42" s="367"/>
      <c r="I42" s="367"/>
      <c r="J42" s="140"/>
      <c r="K42" s="141"/>
      <c r="L42" s="431"/>
      <c r="M42" s="431"/>
      <c r="N42" s="138">
        <f t="shared" si="0"/>
        <v>0</v>
      </c>
    </row>
    <row r="43" spans="1:14">
      <c r="A43" s="59"/>
      <c r="B43" s="139"/>
      <c r="C43" s="367"/>
      <c r="D43" s="367"/>
      <c r="E43" s="367"/>
      <c r="F43" s="367"/>
      <c r="G43" s="367"/>
      <c r="H43" s="367"/>
      <c r="I43" s="367"/>
      <c r="J43" s="140"/>
      <c r="K43" s="141"/>
      <c r="L43" s="431"/>
      <c r="M43" s="431"/>
      <c r="N43" s="138">
        <f t="shared" si="0"/>
        <v>0</v>
      </c>
    </row>
    <row r="44" spans="1:14">
      <c r="A44" s="59"/>
      <c r="B44" s="139"/>
      <c r="C44" s="367"/>
      <c r="D44" s="367"/>
      <c r="E44" s="367"/>
      <c r="F44" s="367"/>
      <c r="G44" s="367"/>
      <c r="H44" s="367"/>
      <c r="I44" s="367"/>
      <c r="J44" s="140"/>
      <c r="K44" s="141"/>
      <c r="L44" s="431"/>
      <c r="M44" s="431"/>
      <c r="N44" s="138">
        <f t="shared" si="0"/>
        <v>0</v>
      </c>
    </row>
    <row r="45" spans="1:14">
      <c r="A45" s="59"/>
      <c r="B45" s="139"/>
      <c r="C45" s="367"/>
      <c r="D45" s="367"/>
      <c r="E45" s="367"/>
      <c r="F45" s="367"/>
      <c r="G45" s="367"/>
      <c r="H45" s="367"/>
      <c r="I45" s="367"/>
      <c r="J45" s="140"/>
      <c r="K45" s="141"/>
      <c r="L45" s="431"/>
      <c r="M45" s="431"/>
      <c r="N45" s="138">
        <f t="shared" si="0"/>
        <v>0</v>
      </c>
    </row>
    <row r="46" spans="1:14">
      <c r="A46" s="59"/>
      <c r="B46" s="139"/>
      <c r="C46" s="367"/>
      <c r="D46" s="367"/>
      <c r="E46" s="367"/>
      <c r="F46" s="367"/>
      <c r="G46" s="367"/>
      <c r="H46" s="367"/>
      <c r="I46" s="367"/>
      <c r="J46" s="140"/>
      <c r="K46" s="141"/>
      <c r="L46" s="431"/>
      <c r="M46" s="431"/>
      <c r="N46" s="138">
        <f t="shared" si="0"/>
        <v>0</v>
      </c>
    </row>
    <row r="47" spans="1:14">
      <c r="A47" s="59"/>
      <c r="B47" s="139"/>
      <c r="C47" s="367"/>
      <c r="D47" s="367"/>
      <c r="E47" s="367"/>
      <c r="F47" s="367"/>
      <c r="G47" s="367"/>
      <c r="H47" s="367"/>
      <c r="I47" s="367"/>
      <c r="J47" s="140"/>
      <c r="K47" s="141"/>
      <c r="L47" s="431"/>
      <c r="M47" s="431"/>
      <c r="N47" s="138">
        <f t="shared" si="0"/>
        <v>0</v>
      </c>
    </row>
    <row r="48" spans="1:14">
      <c r="A48" s="59"/>
      <c r="B48" s="139"/>
      <c r="C48" s="367"/>
      <c r="D48" s="367"/>
      <c r="E48" s="367"/>
      <c r="F48" s="367"/>
      <c r="G48" s="367"/>
      <c r="H48" s="367"/>
      <c r="I48" s="367"/>
      <c r="J48" s="140"/>
      <c r="K48" s="141"/>
      <c r="L48" s="431"/>
      <c r="M48" s="431"/>
      <c r="N48" s="138">
        <f t="shared" si="0"/>
        <v>0</v>
      </c>
    </row>
    <row r="49" spans="1:14">
      <c r="A49" s="59"/>
      <c r="B49" s="139"/>
      <c r="C49" s="367"/>
      <c r="D49" s="367"/>
      <c r="E49" s="367"/>
      <c r="F49" s="367"/>
      <c r="G49" s="367"/>
      <c r="H49" s="367"/>
      <c r="I49" s="367"/>
      <c r="J49" s="140"/>
      <c r="K49" s="141"/>
      <c r="L49" s="431"/>
      <c r="M49" s="431"/>
      <c r="N49" s="138">
        <f t="shared" si="0"/>
        <v>0</v>
      </c>
    </row>
    <row r="50" spans="1:14">
      <c r="A50" s="59"/>
      <c r="B50" s="139"/>
      <c r="C50" s="367"/>
      <c r="D50" s="367"/>
      <c r="E50" s="367"/>
      <c r="F50" s="367"/>
      <c r="G50" s="367"/>
      <c r="H50" s="367"/>
      <c r="I50" s="367"/>
      <c r="J50" s="140"/>
      <c r="K50" s="141"/>
      <c r="L50" s="431"/>
      <c r="M50" s="431"/>
      <c r="N50" s="138">
        <f t="shared" si="0"/>
        <v>0</v>
      </c>
    </row>
    <row r="51" spans="1:14">
      <c r="A51" s="59"/>
      <c r="B51" s="142"/>
      <c r="C51" s="373"/>
      <c r="D51" s="373"/>
      <c r="E51" s="373"/>
      <c r="F51" s="373"/>
      <c r="G51" s="373"/>
      <c r="H51" s="373"/>
      <c r="I51" s="373"/>
      <c r="J51" s="140"/>
      <c r="K51" s="141"/>
      <c r="L51" s="431"/>
      <c r="M51" s="431"/>
      <c r="N51" s="138">
        <f t="shared" si="0"/>
        <v>0</v>
      </c>
    </row>
    <row r="52" spans="1:14" ht="15.75" customHeight="1" thickBot="1">
      <c r="A52" s="59"/>
      <c r="B52" s="143"/>
      <c r="C52" s="357"/>
      <c r="D52" s="357"/>
      <c r="E52" s="357"/>
      <c r="F52" s="357"/>
      <c r="G52" s="357"/>
      <c r="H52" s="357"/>
      <c r="I52" s="357"/>
      <c r="J52" s="144"/>
      <c r="K52" s="145"/>
      <c r="L52" s="376"/>
      <c r="M52" s="376"/>
      <c r="N52" s="258"/>
    </row>
    <row r="53" spans="1:14" ht="15" thickBot="1">
      <c r="A53" s="54"/>
      <c r="B53" s="354" t="s">
        <v>28</v>
      </c>
      <c r="C53" s="355"/>
      <c r="D53" s="355"/>
      <c r="E53" s="355"/>
      <c r="F53" s="355"/>
      <c r="G53" s="355"/>
      <c r="H53" s="355"/>
      <c r="I53" s="355"/>
      <c r="J53" s="355"/>
      <c r="K53" s="355"/>
      <c r="L53" s="355"/>
      <c r="M53" s="356"/>
      <c r="N53" s="147">
        <f>SUM(N38:N52)</f>
        <v>2065.0324054341263</v>
      </c>
    </row>
    <row r="54" spans="1:14" ht="3" customHeight="1">
      <c r="A54" s="54"/>
      <c r="B54" s="148"/>
      <c r="C54" s="123"/>
      <c r="D54" s="123"/>
      <c r="E54" s="123"/>
      <c r="F54" s="123"/>
      <c r="G54" s="123"/>
      <c r="H54" s="123"/>
      <c r="I54" s="123"/>
      <c r="J54" s="123"/>
      <c r="K54" s="123"/>
      <c r="L54" s="123"/>
      <c r="M54" s="123"/>
      <c r="N54" s="124"/>
    </row>
    <row r="55" spans="1:14" ht="19.899999999999999" customHeight="1">
      <c r="A55" s="54"/>
      <c r="B55" s="360" t="s">
        <v>29</v>
      </c>
      <c r="C55" s="361"/>
      <c r="D55" s="361"/>
      <c r="E55" s="361"/>
      <c r="F55" s="361"/>
      <c r="G55" s="361"/>
      <c r="H55" s="361"/>
      <c r="I55" s="361"/>
      <c r="J55" s="361"/>
      <c r="K55" s="361"/>
      <c r="L55" s="361"/>
      <c r="M55" s="361"/>
      <c r="N55" s="362"/>
    </row>
    <row r="56" spans="1:14" ht="6.75" customHeight="1" thickBot="1">
      <c r="A56" s="54"/>
      <c r="B56" s="447"/>
      <c r="C56" s="448"/>
      <c r="D56" s="448"/>
      <c r="E56" s="448"/>
      <c r="F56" s="448"/>
      <c r="G56" s="448"/>
      <c r="H56" s="448"/>
      <c r="I56" s="448"/>
      <c r="J56" s="448"/>
      <c r="K56" s="448"/>
      <c r="L56" s="448"/>
      <c r="M56" s="448"/>
      <c r="N56" s="449"/>
    </row>
    <row r="57" spans="1:14" ht="21" customHeight="1">
      <c r="A57" s="54"/>
      <c r="B57" s="132" t="s">
        <v>67</v>
      </c>
      <c r="C57" s="343" t="s">
        <v>21</v>
      </c>
      <c r="D57" s="343"/>
      <c r="E57" s="343"/>
      <c r="F57" s="343"/>
      <c r="G57" s="343"/>
      <c r="H57" s="343"/>
      <c r="I57" s="343"/>
      <c r="J57" s="133" t="s">
        <v>22</v>
      </c>
      <c r="K57" s="133" t="s">
        <v>7</v>
      </c>
      <c r="L57" s="343" t="s">
        <v>30</v>
      </c>
      <c r="M57" s="343"/>
      <c r="N57" s="134" t="s">
        <v>27</v>
      </c>
    </row>
    <row r="58" spans="1:14">
      <c r="A58" s="59"/>
      <c r="B58" s="135"/>
      <c r="C58" s="370"/>
      <c r="D58" s="370"/>
      <c r="E58" s="370"/>
      <c r="F58" s="370"/>
      <c r="G58" s="370"/>
      <c r="H58" s="370"/>
      <c r="I58" s="370"/>
      <c r="J58" s="152"/>
      <c r="K58" s="153"/>
      <c r="L58" s="450"/>
      <c r="M58" s="451"/>
      <c r="N58" s="138">
        <f>K58*L58</f>
        <v>0</v>
      </c>
    </row>
    <row r="59" spans="1:14">
      <c r="A59" s="59"/>
      <c r="B59" s="139"/>
      <c r="C59" s="367"/>
      <c r="D59" s="367"/>
      <c r="E59" s="367"/>
      <c r="F59" s="367"/>
      <c r="G59" s="367"/>
      <c r="H59" s="367"/>
      <c r="I59" s="367"/>
      <c r="J59" s="154"/>
      <c r="K59" s="155"/>
      <c r="L59" s="368"/>
      <c r="M59" s="369"/>
      <c r="N59" s="138">
        <f t="shared" ref="N59:N72" si="1">K59*L59</f>
        <v>0</v>
      </c>
    </row>
    <row r="60" spans="1:14">
      <c r="A60" s="59"/>
      <c r="B60" s="139"/>
      <c r="C60" s="367"/>
      <c r="D60" s="367"/>
      <c r="E60" s="367"/>
      <c r="F60" s="367"/>
      <c r="G60" s="367"/>
      <c r="H60" s="367"/>
      <c r="I60" s="367"/>
      <c r="J60" s="154"/>
      <c r="K60" s="155"/>
      <c r="L60" s="368"/>
      <c r="M60" s="369"/>
      <c r="N60" s="138">
        <f t="shared" si="1"/>
        <v>0</v>
      </c>
    </row>
    <row r="61" spans="1:14">
      <c r="A61" s="59"/>
      <c r="B61" s="139"/>
      <c r="C61" s="367"/>
      <c r="D61" s="367"/>
      <c r="E61" s="367"/>
      <c r="F61" s="367"/>
      <c r="G61" s="367"/>
      <c r="H61" s="367"/>
      <c r="I61" s="367"/>
      <c r="J61" s="154"/>
      <c r="K61" s="155"/>
      <c r="L61" s="368"/>
      <c r="M61" s="369"/>
      <c r="N61" s="138">
        <f t="shared" si="1"/>
        <v>0</v>
      </c>
    </row>
    <row r="62" spans="1:14">
      <c r="A62" s="59"/>
      <c r="B62" s="139"/>
      <c r="C62" s="367"/>
      <c r="D62" s="367"/>
      <c r="E62" s="367"/>
      <c r="F62" s="367"/>
      <c r="G62" s="367"/>
      <c r="H62" s="367"/>
      <c r="I62" s="367"/>
      <c r="J62" s="154"/>
      <c r="K62" s="155"/>
      <c r="L62" s="368"/>
      <c r="M62" s="369"/>
      <c r="N62" s="138">
        <f t="shared" si="1"/>
        <v>0</v>
      </c>
    </row>
    <row r="63" spans="1:14">
      <c r="A63" s="59"/>
      <c r="B63" s="139"/>
      <c r="C63" s="367"/>
      <c r="D63" s="367"/>
      <c r="E63" s="367"/>
      <c r="F63" s="367"/>
      <c r="G63" s="367"/>
      <c r="H63" s="367"/>
      <c r="I63" s="367"/>
      <c r="J63" s="154"/>
      <c r="K63" s="155"/>
      <c r="L63" s="368"/>
      <c r="M63" s="369"/>
      <c r="N63" s="138">
        <f t="shared" si="1"/>
        <v>0</v>
      </c>
    </row>
    <row r="64" spans="1:14">
      <c r="A64" s="59"/>
      <c r="B64" s="139"/>
      <c r="C64" s="367"/>
      <c r="D64" s="367"/>
      <c r="E64" s="367"/>
      <c r="F64" s="367"/>
      <c r="G64" s="367"/>
      <c r="H64" s="367"/>
      <c r="I64" s="367"/>
      <c r="J64" s="154"/>
      <c r="K64" s="155"/>
      <c r="L64" s="368"/>
      <c r="M64" s="369"/>
      <c r="N64" s="138">
        <f t="shared" si="1"/>
        <v>0</v>
      </c>
    </row>
    <row r="65" spans="1:14">
      <c r="A65" s="59"/>
      <c r="B65" s="139"/>
      <c r="C65" s="367"/>
      <c r="D65" s="367"/>
      <c r="E65" s="367"/>
      <c r="F65" s="367"/>
      <c r="G65" s="367"/>
      <c r="H65" s="367"/>
      <c r="I65" s="367"/>
      <c r="J65" s="154"/>
      <c r="K65" s="155"/>
      <c r="L65" s="368"/>
      <c r="M65" s="369"/>
      <c r="N65" s="138">
        <f t="shared" si="1"/>
        <v>0</v>
      </c>
    </row>
    <row r="66" spans="1:14">
      <c r="A66" s="59"/>
      <c r="B66" s="139"/>
      <c r="C66" s="367"/>
      <c r="D66" s="367"/>
      <c r="E66" s="367"/>
      <c r="F66" s="367"/>
      <c r="G66" s="367"/>
      <c r="H66" s="367"/>
      <c r="I66" s="367"/>
      <c r="J66" s="154"/>
      <c r="K66" s="155"/>
      <c r="L66" s="368"/>
      <c r="M66" s="369"/>
      <c r="N66" s="138">
        <f t="shared" si="1"/>
        <v>0</v>
      </c>
    </row>
    <row r="67" spans="1:14">
      <c r="A67" s="59"/>
      <c r="B67" s="139"/>
      <c r="C67" s="367"/>
      <c r="D67" s="367"/>
      <c r="E67" s="367"/>
      <c r="F67" s="367"/>
      <c r="G67" s="367"/>
      <c r="H67" s="367"/>
      <c r="I67" s="367"/>
      <c r="J67" s="154"/>
      <c r="K67" s="155"/>
      <c r="L67" s="368"/>
      <c r="M67" s="369"/>
      <c r="N67" s="138">
        <f t="shared" si="1"/>
        <v>0</v>
      </c>
    </row>
    <row r="68" spans="1:14">
      <c r="A68" s="59"/>
      <c r="B68" s="139"/>
      <c r="C68" s="367"/>
      <c r="D68" s="367"/>
      <c r="E68" s="367"/>
      <c r="F68" s="367"/>
      <c r="G68" s="367"/>
      <c r="H68" s="367"/>
      <c r="I68" s="367"/>
      <c r="J68" s="154"/>
      <c r="K68" s="155"/>
      <c r="L68" s="368"/>
      <c r="M68" s="369"/>
      <c r="N68" s="138">
        <f t="shared" si="1"/>
        <v>0</v>
      </c>
    </row>
    <row r="69" spans="1:14">
      <c r="A69" s="59"/>
      <c r="B69" s="139"/>
      <c r="C69" s="367"/>
      <c r="D69" s="367"/>
      <c r="E69" s="367"/>
      <c r="F69" s="367"/>
      <c r="G69" s="367"/>
      <c r="H69" s="367"/>
      <c r="I69" s="367"/>
      <c r="J69" s="154"/>
      <c r="K69" s="155"/>
      <c r="L69" s="368"/>
      <c r="M69" s="369"/>
      <c r="N69" s="138">
        <f t="shared" si="1"/>
        <v>0</v>
      </c>
    </row>
    <row r="70" spans="1:14">
      <c r="A70" s="59"/>
      <c r="B70" s="139"/>
      <c r="C70" s="367"/>
      <c r="D70" s="367"/>
      <c r="E70" s="367"/>
      <c r="F70" s="367"/>
      <c r="G70" s="367"/>
      <c r="H70" s="367"/>
      <c r="I70" s="367"/>
      <c r="J70" s="154"/>
      <c r="K70" s="155"/>
      <c r="L70" s="368"/>
      <c r="M70" s="369"/>
      <c r="N70" s="138">
        <f t="shared" si="1"/>
        <v>0</v>
      </c>
    </row>
    <row r="71" spans="1:14">
      <c r="A71" s="59"/>
      <c r="B71" s="139"/>
      <c r="C71" s="367"/>
      <c r="D71" s="367"/>
      <c r="E71" s="367"/>
      <c r="F71" s="367"/>
      <c r="G71" s="367"/>
      <c r="H71" s="367"/>
      <c r="I71" s="367"/>
      <c r="J71" s="154"/>
      <c r="K71" s="155"/>
      <c r="L71" s="368"/>
      <c r="M71" s="369"/>
      <c r="N71" s="138">
        <f t="shared" si="1"/>
        <v>0</v>
      </c>
    </row>
    <row r="72" spans="1:14" ht="15" thickBot="1">
      <c r="A72" s="59"/>
      <c r="B72" s="156"/>
      <c r="C72" s="357"/>
      <c r="D72" s="357"/>
      <c r="E72" s="357"/>
      <c r="F72" s="357"/>
      <c r="G72" s="357"/>
      <c r="H72" s="357"/>
      <c r="I72" s="357"/>
      <c r="J72" s="144"/>
      <c r="K72" s="157"/>
      <c r="L72" s="358"/>
      <c r="M72" s="359"/>
      <c r="N72" s="158">
        <f t="shared" si="1"/>
        <v>0</v>
      </c>
    </row>
    <row r="73" spans="1:14" ht="15" thickBot="1">
      <c r="A73" s="54"/>
      <c r="B73" s="354" t="s">
        <v>28</v>
      </c>
      <c r="C73" s="355"/>
      <c r="D73" s="355"/>
      <c r="E73" s="355"/>
      <c r="F73" s="355"/>
      <c r="G73" s="355"/>
      <c r="H73" s="355"/>
      <c r="I73" s="355"/>
      <c r="J73" s="355"/>
      <c r="K73" s="355"/>
      <c r="L73" s="355"/>
      <c r="M73" s="356"/>
      <c r="N73" s="159">
        <f>SUM(N58:N72)</f>
        <v>0</v>
      </c>
    </row>
    <row r="74" spans="1:14" ht="4.5" customHeight="1">
      <c r="A74" s="54"/>
      <c r="B74" s="122"/>
      <c r="C74" s="123"/>
      <c r="D74" s="123"/>
      <c r="E74" s="123"/>
      <c r="F74" s="123"/>
      <c r="G74" s="123"/>
      <c r="H74" s="123"/>
      <c r="I74" s="123"/>
      <c r="J74" s="123"/>
      <c r="K74" s="123"/>
      <c r="L74" s="123"/>
      <c r="M74" s="123"/>
      <c r="N74" s="124"/>
    </row>
    <row r="75" spans="1:14" s="256" customFormat="1" ht="19.149999999999999" customHeight="1">
      <c r="A75" s="100"/>
      <c r="B75" s="360" t="s">
        <v>31</v>
      </c>
      <c r="C75" s="361"/>
      <c r="D75" s="361"/>
      <c r="E75" s="361"/>
      <c r="F75" s="361"/>
      <c r="G75" s="361"/>
      <c r="H75" s="361"/>
      <c r="I75" s="361"/>
      <c r="J75" s="361"/>
      <c r="K75" s="361"/>
      <c r="L75" s="361"/>
      <c r="M75" s="361"/>
      <c r="N75" s="362"/>
    </row>
    <row r="76" spans="1:14" ht="6.75" customHeight="1" thickBot="1">
      <c r="A76" s="54"/>
      <c r="B76" s="444"/>
      <c r="C76" s="445"/>
      <c r="D76" s="445"/>
      <c r="E76" s="445"/>
      <c r="F76" s="445"/>
      <c r="G76" s="445"/>
      <c r="H76" s="445"/>
      <c r="I76" s="445"/>
      <c r="J76" s="445"/>
      <c r="K76" s="445"/>
      <c r="L76" s="445"/>
      <c r="M76" s="445"/>
      <c r="N76" s="446"/>
    </row>
    <row r="77" spans="1:14" ht="21" customHeight="1">
      <c r="A77" s="54"/>
      <c r="B77" s="163" t="s">
        <v>67</v>
      </c>
      <c r="C77" s="363" t="s">
        <v>21</v>
      </c>
      <c r="D77" s="363"/>
      <c r="E77" s="363"/>
      <c r="F77" s="363"/>
      <c r="G77" s="363"/>
      <c r="H77" s="363"/>
      <c r="I77" s="164" t="s">
        <v>22</v>
      </c>
      <c r="J77" s="164" t="s">
        <v>113</v>
      </c>
      <c r="K77" s="164" t="s">
        <v>114</v>
      </c>
      <c r="L77" s="164" t="s">
        <v>115</v>
      </c>
      <c r="M77" s="164" t="s">
        <v>32</v>
      </c>
      <c r="N77" s="165" t="s">
        <v>27</v>
      </c>
    </row>
    <row r="78" spans="1:14">
      <c r="A78" s="59"/>
      <c r="B78" s="166"/>
      <c r="C78" s="364"/>
      <c r="D78" s="365"/>
      <c r="E78" s="365"/>
      <c r="F78" s="365"/>
      <c r="G78" s="365"/>
      <c r="H78" s="366"/>
      <c r="I78" s="167"/>
      <c r="J78" s="168"/>
      <c r="K78" s="168"/>
      <c r="L78" s="168"/>
      <c r="M78" s="169"/>
      <c r="N78" s="170">
        <f>L78*M78</f>
        <v>0</v>
      </c>
    </row>
    <row r="79" spans="1:14">
      <c r="A79" s="59"/>
      <c r="B79" s="171"/>
      <c r="C79" s="348"/>
      <c r="D79" s="349"/>
      <c r="E79" s="349"/>
      <c r="F79" s="349"/>
      <c r="G79" s="349"/>
      <c r="H79" s="350"/>
      <c r="I79" s="172"/>
      <c r="J79" s="173"/>
      <c r="K79" s="173"/>
      <c r="L79" s="173"/>
      <c r="M79" s="174"/>
      <c r="N79" s="170">
        <f t="shared" ref="N79:N82" si="2">L79*M79</f>
        <v>0</v>
      </c>
    </row>
    <row r="80" spans="1:14">
      <c r="A80" s="59"/>
      <c r="B80" s="171"/>
      <c r="C80" s="348"/>
      <c r="D80" s="349"/>
      <c r="E80" s="349"/>
      <c r="F80" s="349"/>
      <c r="G80" s="349"/>
      <c r="H80" s="350"/>
      <c r="I80" s="172"/>
      <c r="J80" s="173"/>
      <c r="K80" s="173"/>
      <c r="L80" s="173"/>
      <c r="M80" s="174"/>
      <c r="N80" s="170">
        <f t="shared" si="2"/>
        <v>0</v>
      </c>
    </row>
    <row r="81" spans="1:14">
      <c r="A81" s="59"/>
      <c r="B81" s="171"/>
      <c r="C81" s="348"/>
      <c r="D81" s="349"/>
      <c r="E81" s="349"/>
      <c r="F81" s="349"/>
      <c r="G81" s="349"/>
      <c r="H81" s="350"/>
      <c r="I81" s="172"/>
      <c r="J81" s="173"/>
      <c r="K81" s="173"/>
      <c r="L81" s="173"/>
      <c r="M81" s="174"/>
      <c r="N81" s="170">
        <f t="shared" si="2"/>
        <v>0</v>
      </c>
    </row>
    <row r="82" spans="1:14" ht="15.75" customHeight="1" thickBot="1">
      <c r="A82" s="59"/>
      <c r="B82" s="143"/>
      <c r="C82" s="351"/>
      <c r="D82" s="352"/>
      <c r="E82" s="352"/>
      <c r="F82" s="352"/>
      <c r="G82" s="352"/>
      <c r="H82" s="353"/>
      <c r="I82" s="175"/>
      <c r="J82" s="176"/>
      <c r="K82" s="176"/>
      <c r="L82" s="176"/>
      <c r="M82" s="177"/>
      <c r="N82" s="178">
        <f t="shared" si="2"/>
        <v>0</v>
      </c>
    </row>
    <row r="83" spans="1:14" ht="15" thickBot="1">
      <c r="A83" s="54"/>
      <c r="B83" s="354" t="s">
        <v>28</v>
      </c>
      <c r="C83" s="355"/>
      <c r="D83" s="355"/>
      <c r="E83" s="355"/>
      <c r="F83" s="355"/>
      <c r="G83" s="355"/>
      <c r="H83" s="355"/>
      <c r="I83" s="355"/>
      <c r="J83" s="355"/>
      <c r="K83" s="355"/>
      <c r="L83" s="355"/>
      <c r="M83" s="356"/>
      <c r="N83" s="159">
        <f>SUM(N78:N82)</f>
        <v>0</v>
      </c>
    </row>
    <row r="84" spans="1:14" ht="3.75" customHeight="1">
      <c r="A84" s="54"/>
      <c r="B84" s="122"/>
      <c r="C84" s="123"/>
      <c r="D84" s="123"/>
      <c r="E84" s="123"/>
      <c r="F84" s="123"/>
      <c r="G84" s="123"/>
      <c r="H84" s="123"/>
      <c r="I84" s="123"/>
      <c r="J84" s="123"/>
      <c r="K84" s="123"/>
      <c r="L84" s="123"/>
      <c r="M84" s="123"/>
      <c r="N84" s="124"/>
    </row>
    <row r="85" spans="1:14" ht="19.899999999999999" customHeight="1">
      <c r="A85" s="54"/>
      <c r="B85" s="314" t="s">
        <v>33</v>
      </c>
      <c r="C85" s="315"/>
      <c r="D85" s="315"/>
      <c r="E85" s="315"/>
      <c r="F85" s="315"/>
      <c r="G85" s="315"/>
      <c r="H85" s="315"/>
      <c r="I85" s="315"/>
      <c r="J85" s="315"/>
      <c r="K85" s="315"/>
      <c r="L85" s="315"/>
      <c r="M85" s="315"/>
      <c r="N85" s="316"/>
    </row>
    <row r="86" spans="1:14" ht="5.25" customHeight="1" thickBot="1">
      <c r="A86" s="54"/>
      <c r="B86" s="439"/>
      <c r="C86" s="440"/>
      <c r="D86" s="440"/>
      <c r="E86" s="440"/>
      <c r="F86" s="440"/>
      <c r="G86" s="440"/>
      <c r="H86" s="440"/>
      <c r="I86" s="440"/>
      <c r="J86" s="440"/>
      <c r="K86" s="440"/>
      <c r="L86" s="440"/>
      <c r="M86" s="440"/>
      <c r="N86" s="441"/>
    </row>
    <row r="87" spans="1:14" ht="21" customHeight="1">
      <c r="A87" s="54"/>
      <c r="B87" s="132" t="s">
        <v>67</v>
      </c>
      <c r="C87" s="343" t="s">
        <v>21</v>
      </c>
      <c r="D87" s="343"/>
      <c r="E87" s="343"/>
      <c r="F87" s="343"/>
      <c r="G87" s="343"/>
      <c r="H87" s="343"/>
      <c r="I87" s="133" t="s">
        <v>34</v>
      </c>
      <c r="J87" s="133" t="s">
        <v>116</v>
      </c>
      <c r="K87" s="133" t="s">
        <v>117</v>
      </c>
      <c r="L87" s="343" t="s">
        <v>26</v>
      </c>
      <c r="M87" s="343"/>
      <c r="N87" s="134" t="s">
        <v>27</v>
      </c>
    </row>
    <row r="88" spans="1:14">
      <c r="A88" s="59"/>
      <c r="B88" s="182"/>
      <c r="C88" s="344"/>
      <c r="D88" s="345"/>
      <c r="E88" s="345"/>
      <c r="F88" s="345"/>
      <c r="G88" s="345"/>
      <c r="H88" s="345"/>
      <c r="I88" s="169"/>
      <c r="J88" s="183"/>
      <c r="K88" s="184"/>
      <c r="L88" s="442"/>
      <c r="M88" s="443"/>
      <c r="N88" s="185"/>
    </row>
    <row r="89" spans="1:14">
      <c r="A89" s="59"/>
      <c r="B89" s="186"/>
      <c r="C89" s="327"/>
      <c r="D89" s="328"/>
      <c r="E89" s="328"/>
      <c r="F89" s="328"/>
      <c r="G89" s="328"/>
      <c r="H89" s="329"/>
      <c r="I89" s="174"/>
      <c r="J89" s="187"/>
      <c r="K89" s="189"/>
      <c r="L89" s="330"/>
      <c r="M89" s="331"/>
      <c r="N89" s="185"/>
    </row>
    <row r="90" spans="1:14">
      <c r="A90" s="59"/>
      <c r="B90" s="186"/>
      <c r="C90" s="327"/>
      <c r="D90" s="328"/>
      <c r="E90" s="328"/>
      <c r="F90" s="328"/>
      <c r="G90" s="328"/>
      <c r="H90" s="329"/>
      <c r="I90" s="174"/>
      <c r="J90" s="187"/>
      <c r="K90" s="189"/>
      <c r="L90" s="330"/>
      <c r="M90" s="331"/>
      <c r="N90" s="188"/>
    </row>
    <row r="91" spans="1:14">
      <c r="A91" s="59"/>
      <c r="B91" s="186"/>
      <c r="C91" s="327"/>
      <c r="D91" s="328"/>
      <c r="E91" s="328"/>
      <c r="F91" s="328"/>
      <c r="G91" s="328"/>
      <c r="H91" s="329"/>
      <c r="I91" s="174"/>
      <c r="J91" s="187"/>
      <c r="K91" s="189"/>
      <c r="L91" s="330"/>
      <c r="M91" s="331"/>
      <c r="N91" s="188"/>
    </row>
    <row r="92" spans="1:14">
      <c r="A92" s="59"/>
      <c r="B92" s="186"/>
      <c r="C92" s="327"/>
      <c r="D92" s="328"/>
      <c r="E92" s="328"/>
      <c r="F92" s="328"/>
      <c r="G92" s="328"/>
      <c r="H92" s="329"/>
      <c r="I92" s="174"/>
      <c r="J92" s="187"/>
      <c r="K92" s="189"/>
      <c r="L92" s="330"/>
      <c r="M92" s="331"/>
      <c r="N92" s="188"/>
    </row>
    <row r="93" spans="1:14">
      <c r="A93" s="59"/>
      <c r="B93" s="186"/>
      <c r="C93" s="327"/>
      <c r="D93" s="328"/>
      <c r="E93" s="328"/>
      <c r="F93" s="328"/>
      <c r="G93" s="328"/>
      <c r="H93" s="329"/>
      <c r="I93" s="174"/>
      <c r="J93" s="187"/>
      <c r="K93" s="190"/>
      <c r="L93" s="330"/>
      <c r="M93" s="331"/>
      <c r="N93" s="188"/>
    </row>
    <row r="94" spans="1:14">
      <c r="A94" s="59"/>
      <c r="B94" s="186"/>
      <c r="C94" s="327"/>
      <c r="D94" s="328"/>
      <c r="E94" s="328"/>
      <c r="F94" s="328"/>
      <c r="G94" s="328"/>
      <c r="H94" s="329"/>
      <c r="I94" s="174"/>
      <c r="J94" s="187"/>
      <c r="K94" s="190"/>
      <c r="L94" s="330"/>
      <c r="M94" s="331"/>
      <c r="N94" s="188"/>
    </row>
    <row r="95" spans="1:14">
      <c r="A95" s="59"/>
      <c r="B95" s="186"/>
      <c r="C95" s="327"/>
      <c r="D95" s="328"/>
      <c r="E95" s="328"/>
      <c r="F95" s="328"/>
      <c r="G95" s="328"/>
      <c r="H95" s="329"/>
      <c r="I95" s="174"/>
      <c r="J95" s="187"/>
      <c r="K95" s="190"/>
      <c r="L95" s="330"/>
      <c r="M95" s="331"/>
      <c r="N95" s="188"/>
    </row>
    <row r="96" spans="1:14">
      <c r="A96" s="59"/>
      <c r="B96" s="186"/>
      <c r="C96" s="327"/>
      <c r="D96" s="328"/>
      <c r="E96" s="328"/>
      <c r="F96" s="328"/>
      <c r="G96" s="328"/>
      <c r="H96" s="329"/>
      <c r="I96" s="174"/>
      <c r="J96" s="187"/>
      <c r="K96" s="190"/>
      <c r="L96" s="330"/>
      <c r="M96" s="331"/>
      <c r="N96" s="188"/>
    </row>
    <row r="97" spans="1:14" ht="15.75" customHeight="1" thickBot="1">
      <c r="A97" s="59"/>
      <c r="B97" s="191"/>
      <c r="C97" s="332"/>
      <c r="D97" s="333"/>
      <c r="E97" s="333"/>
      <c r="F97" s="333"/>
      <c r="G97" s="333"/>
      <c r="H97" s="334"/>
      <c r="I97" s="192"/>
      <c r="J97" s="193"/>
      <c r="K97" s="192"/>
      <c r="L97" s="335"/>
      <c r="M97" s="336"/>
      <c r="N97" s="194"/>
    </row>
    <row r="98" spans="1:14" ht="15" thickBot="1">
      <c r="A98" s="54"/>
      <c r="B98" s="337" t="s">
        <v>28</v>
      </c>
      <c r="C98" s="338"/>
      <c r="D98" s="338"/>
      <c r="E98" s="338"/>
      <c r="F98" s="338"/>
      <c r="G98" s="338"/>
      <c r="H98" s="338"/>
      <c r="I98" s="338"/>
      <c r="J98" s="338"/>
      <c r="K98" s="338"/>
      <c r="L98" s="338"/>
      <c r="M98" s="339"/>
      <c r="N98" s="195">
        <f>SUM(N88:N97)</f>
        <v>0</v>
      </c>
    </row>
    <row r="99" spans="1:14" ht="5.0999999999999996" customHeight="1" thickBot="1">
      <c r="A99" s="54"/>
      <c r="B99" s="122"/>
      <c r="C99" s="123"/>
      <c r="D99" s="123"/>
      <c r="E99" s="123"/>
      <c r="F99" s="123"/>
      <c r="G99" s="123"/>
      <c r="H99" s="123"/>
      <c r="I99" s="123"/>
      <c r="J99" s="123"/>
      <c r="K99" s="123"/>
      <c r="L99" s="123"/>
      <c r="M99" s="123"/>
      <c r="N99" s="124"/>
    </row>
    <row r="100" spans="1:14" ht="15" thickBot="1">
      <c r="A100" s="54"/>
      <c r="B100" s="340" t="s">
        <v>35</v>
      </c>
      <c r="C100" s="341"/>
      <c r="D100" s="341"/>
      <c r="E100" s="341"/>
      <c r="F100" s="341"/>
      <c r="G100" s="341"/>
      <c r="H100" s="341"/>
      <c r="I100" s="341"/>
      <c r="J100" s="341"/>
      <c r="K100" s="341"/>
      <c r="L100" s="341"/>
      <c r="M100" s="342"/>
      <c r="N100" s="195">
        <f>N53+N73+N83+N98</f>
        <v>2065.0324054341263</v>
      </c>
    </row>
    <row r="101" spans="1:14" ht="5.0999999999999996" customHeight="1">
      <c r="A101" s="54"/>
      <c r="B101" s="122"/>
      <c r="C101" s="123"/>
      <c r="D101" s="123"/>
      <c r="E101" s="123"/>
      <c r="F101" s="123"/>
      <c r="G101" s="123"/>
      <c r="H101" s="123"/>
      <c r="I101" s="123"/>
      <c r="J101" s="123"/>
      <c r="K101" s="123"/>
      <c r="L101" s="123"/>
      <c r="M101" s="123"/>
      <c r="N101" s="124"/>
    </row>
    <row r="102" spans="1:14" ht="22.5" customHeight="1">
      <c r="A102" s="54"/>
      <c r="B102" s="314" t="s">
        <v>36</v>
      </c>
      <c r="C102" s="315"/>
      <c r="D102" s="315"/>
      <c r="E102" s="315"/>
      <c r="F102" s="315"/>
      <c r="G102" s="315"/>
      <c r="H102" s="315"/>
      <c r="I102" s="315"/>
      <c r="J102" s="315"/>
      <c r="K102" s="315"/>
      <c r="L102" s="315"/>
      <c r="M102" s="315"/>
      <c r="N102" s="316"/>
    </row>
    <row r="103" spans="1:14" ht="6.75" customHeight="1" thickBot="1">
      <c r="A103" s="54"/>
      <c r="B103" s="436"/>
      <c r="C103" s="437"/>
      <c r="D103" s="437"/>
      <c r="E103" s="437"/>
      <c r="F103" s="437"/>
      <c r="G103" s="437"/>
      <c r="H103" s="437"/>
      <c r="I103" s="437"/>
      <c r="J103" s="437"/>
      <c r="K103" s="437"/>
      <c r="L103" s="437"/>
      <c r="M103" s="437"/>
      <c r="N103" s="438"/>
    </row>
    <row r="104" spans="1:14" ht="17.25" customHeight="1">
      <c r="A104" s="54"/>
      <c r="B104" s="317" t="s">
        <v>21</v>
      </c>
      <c r="C104" s="318"/>
      <c r="D104" s="318"/>
      <c r="E104" s="318"/>
      <c r="F104" s="318"/>
      <c r="G104" s="318"/>
      <c r="H104" s="318"/>
      <c r="I104" s="199"/>
      <c r="J104" s="200"/>
      <c r="K104" s="133" t="s">
        <v>37</v>
      </c>
      <c r="L104" s="319" t="s">
        <v>38</v>
      </c>
      <c r="M104" s="320"/>
      <c r="N104" s="321"/>
    </row>
    <row r="105" spans="1:14" ht="15">
      <c r="A105" s="59"/>
      <c r="B105" s="434" t="s">
        <v>15</v>
      </c>
      <c r="C105" s="435"/>
      <c r="D105" s="435"/>
      <c r="E105" s="435"/>
      <c r="F105" s="435"/>
      <c r="G105" s="435"/>
      <c r="H105" s="435"/>
      <c r="I105" s="247"/>
      <c r="J105" s="248"/>
      <c r="K105" s="203">
        <v>0.2</v>
      </c>
      <c r="L105" s="324">
        <f>K105*N100</f>
        <v>413.00648108682526</v>
      </c>
      <c r="M105" s="325"/>
      <c r="N105" s="326"/>
    </row>
    <row r="106" spans="1:14" ht="15">
      <c r="A106" s="59"/>
      <c r="B106" s="249" t="s">
        <v>39</v>
      </c>
      <c r="C106" s="250"/>
      <c r="D106" s="250"/>
      <c r="E106" s="250"/>
      <c r="F106" s="250"/>
      <c r="G106" s="250"/>
      <c r="H106" s="250"/>
      <c r="I106" s="247"/>
      <c r="J106" s="248"/>
      <c r="K106" s="203">
        <v>0.05</v>
      </c>
      <c r="L106" s="324">
        <f>K106*N100</f>
        <v>103.25162027170632</v>
      </c>
      <c r="M106" s="325"/>
      <c r="N106" s="326"/>
    </row>
    <row r="107" spans="1:14" ht="15.75" thickBot="1">
      <c r="A107" s="59"/>
      <c r="B107" s="251" t="s">
        <v>40</v>
      </c>
      <c r="C107" s="252"/>
      <c r="D107" s="252"/>
      <c r="E107" s="252"/>
      <c r="F107" s="252"/>
      <c r="G107" s="252"/>
      <c r="H107" s="252"/>
      <c r="I107" s="253"/>
      <c r="J107" s="254"/>
      <c r="K107" s="210">
        <v>0.05</v>
      </c>
      <c r="L107" s="299">
        <f>K107*N100</f>
        <v>103.25162027170632</v>
      </c>
      <c r="M107" s="300"/>
      <c r="N107" s="301"/>
    </row>
    <row r="108" spans="1:14" s="256" customFormat="1" ht="24.75" customHeight="1" thickBot="1">
      <c r="A108" s="100"/>
      <c r="B108" s="302" t="s">
        <v>28</v>
      </c>
      <c r="C108" s="303"/>
      <c r="D108" s="303"/>
      <c r="E108" s="303"/>
      <c r="F108" s="303"/>
      <c r="G108" s="303"/>
      <c r="H108" s="303"/>
      <c r="I108" s="303"/>
      <c r="J108" s="303"/>
      <c r="K108" s="303"/>
      <c r="L108" s="303"/>
      <c r="M108" s="304"/>
      <c r="N108" s="159">
        <f>L105+L106+L107</f>
        <v>619.50972163023789</v>
      </c>
    </row>
    <row r="109" spans="1:14" ht="6.75" customHeight="1" thickBot="1">
      <c r="A109" s="54"/>
      <c r="B109" s="122"/>
      <c r="C109" s="123"/>
      <c r="D109" s="123"/>
      <c r="E109" s="123"/>
      <c r="F109" s="123"/>
      <c r="G109" s="123"/>
      <c r="H109" s="123"/>
      <c r="I109" s="123"/>
      <c r="J109" s="123"/>
      <c r="K109" s="123"/>
      <c r="L109" s="123"/>
      <c r="M109" s="123"/>
      <c r="N109" s="124"/>
    </row>
    <row r="110" spans="1:14" ht="22.5" customHeight="1" thickBot="1">
      <c r="A110" s="54"/>
      <c r="B110" s="305" t="s">
        <v>122</v>
      </c>
      <c r="C110" s="306"/>
      <c r="D110" s="306"/>
      <c r="E110" s="306"/>
      <c r="F110" s="306"/>
      <c r="G110" s="306"/>
      <c r="H110" s="306"/>
      <c r="I110" s="306"/>
      <c r="J110" s="306"/>
      <c r="K110" s="306"/>
      <c r="L110" s="306"/>
      <c r="M110" s="307"/>
      <c r="N110" s="211">
        <f>N100+N108</f>
        <v>2684.5421270643642</v>
      </c>
    </row>
    <row r="111" spans="1:14" ht="7.5" customHeight="1">
      <c r="A111" s="59"/>
      <c r="B111" s="90"/>
      <c r="C111" s="91"/>
      <c r="D111" s="91"/>
      <c r="E111" s="91"/>
      <c r="F111" s="91"/>
      <c r="G111" s="91"/>
      <c r="H111" s="91"/>
      <c r="I111" s="91"/>
      <c r="J111" s="91"/>
      <c r="K111" s="91"/>
      <c r="L111" s="91"/>
      <c r="M111" s="91"/>
      <c r="N111" s="92"/>
    </row>
    <row r="112" spans="1:14" ht="7.5" customHeight="1">
      <c r="A112" s="59"/>
      <c r="B112" s="119"/>
      <c r="C112" s="120"/>
      <c r="D112" s="120"/>
      <c r="E112" s="120"/>
      <c r="F112" s="120"/>
      <c r="G112" s="120"/>
      <c r="H112" s="120"/>
      <c r="I112" s="120"/>
      <c r="J112" s="120"/>
      <c r="K112" s="120"/>
      <c r="L112" s="120"/>
      <c r="M112" s="120"/>
      <c r="N112" s="121"/>
    </row>
    <row r="113" spans="1:14" ht="10.5" customHeight="1">
      <c r="A113" s="59"/>
      <c r="B113" s="119"/>
      <c r="C113" s="120"/>
      <c r="D113" s="120"/>
      <c r="E113" s="120"/>
      <c r="F113" s="120"/>
      <c r="G113" s="120"/>
      <c r="H113" s="120"/>
      <c r="I113" s="120"/>
      <c r="J113" s="120"/>
      <c r="K113" s="120"/>
      <c r="L113" s="120"/>
      <c r="M113" s="120"/>
      <c r="N113" s="121"/>
    </row>
    <row r="114" spans="1:14" ht="12" customHeight="1">
      <c r="A114" s="59"/>
      <c r="B114" s="119"/>
      <c r="C114" s="120"/>
      <c r="D114" s="120"/>
      <c r="E114" s="120"/>
      <c r="F114" s="120"/>
      <c r="G114" s="120"/>
      <c r="H114" s="120"/>
      <c r="I114" s="120"/>
      <c r="J114" s="120"/>
      <c r="K114" s="120"/>
      <c r="L114" s="120"/>
      <c r="M114" s="120"/>
      <c r="N114" s="121"/>
    </row>
    <row r="115" spans="1:14">
      <c r="A115" s="59"/>
      <c r="B115" s="119"/>
      <c r="C115" s="120"/>
      <c r="D115" s="120"/>
      <c r="E115" s="212" t="s">
        <v>41</v>
      </c>
      <c r="F115" s="212"/>
      <c r="G115" s="212"/>
      <c r="H115" s="212"/>
      <c r="I115" s="212"/>
      <c r="J115" s="212"/>
      <c r="K115" s="120"/>
      <c r="L115" s="120"/>
      <c r="M115" s="120"/>
      <c r="N115" s="121"/>
    </row>
    <row r="116" spans="1:14">
      <c r="A116" s="59"/>
      <c r="B116" s="119"/>
      <c r="C116" s="120"/>
      <c r="D116" s="120"/>
      <c r="E116" s="120" t="s">
        <v>42</v>
      </c>
      <c r="F116" s="120"/>
      <c r="G116" s="120"/>
      <c r="H116" s="120"/>
      <c r="I116" s="120"/>
      <c r="J116" s="120"/>
      <c r="K116" s="120"/>
      <c r="L116" s="120"/>
      <c r="M116" s="120"/>
      <c r="N116" s="121"/>
    </row>
    <row r="117" spans="1:14">
      <c r="A117" s="59"/>
      <c r="B117" s="119"/>
      <c r="C117" s="120"/>
      <c r="D117" s="120"/>
      <c r="E117" s="120" t="s">
        <v>43</v>
      </c>
      <c r="F117" s="120"/>
      <c r="G117" s="120"/>
      <c r="H117" s="120"/>
      <c r="I117" s="120"/>
      <c r="J117" s="120"/>
      <c r="K117" s="120"/>
      <c r="L117" s="120"/>
      <c r="M117" s="120"/>
      <c r="N117" s="121"/>
    </row>
    <row r="118" spans="1:14">
      <c r="A118" s="59"/>
      <c r="B118" s="119"/>
      <c r="C118" s="120"/>
      <c r="D118" s="120"/>
      <c r="E118" s="120" t="s">
        <v>44</v>
      </c>
      <c r="F118" s="120"/>
      <c r="G118" s="120"/>
      <c r="H118" s="120"/>
      <c r="I118" s="120"/>
      <c r="J118" s="120"/>
      <c r="K118" s="120"/>
      <c r="L118" s="120"/>
      <c r="M118" s="120"/>
      <c r="N118" s="121"/>
    </row>
    <row r="119" spans="1:14" ht="10.5" customHeight="1" thickBot="1">
      <c r="A119" s="59"/>
      <c r="B119" s="119"/>
      <c r="C119" s="120"/>
      <c r="D119" s="120"/>
      <c r="E119" s="120"/>
      <c r="F119" s="120" t="s">
        <v>45</v>
      </c>
      <c r="G119" s="120"/>
      <c r="H119" s="120"/>
      <c r="I119" s="120"/>
      <c r="J119" s="120"/>
      <c r="K119" s="120"/>
      <c r="L119" s="120"/>
      <c r="M119" s="120"/>
      <c r="N119" s="121"/>
    </row>
    <row r="120" spans="1:14">
      <c r="A120" s="59"/>
      <c r="B120" s="213" t="s">
        <v>123</v>
      </c>
      <c r="C120" s="214"/>
      <c r="D120" s="214"/>
      <c r="E120" s="214"/>
      <c r="F120" s="214"/>
      <c r="G120" s="214"/>
      <c r="H120" s="214"/>
      <c r="I120" s="214"/>
      <c r="J120" s="214"/>
      <c r="K120" s="214"/>
      <c r="L120" s="214"/>
      <c r="M120" s="214"/>
      <c r="N120" s="215"/>
    </row>
    <row r="121" spans="1:14">
      <c r="A121" s="59"/>
      <c r="B121" s="216"/>
      <c r="C121" s="217"/>
      <c r="D121" s="217"/>
      <c r="E121" s="217"/>
      <c r="F121" s="217"/>
      <c r="G121" s="217"/>
      <c r="H121" s="217"/>
      <c r="I121" s="217"/>
      <c r="J121" s="217"/>
      <c r="K121" s="217"/>
      <c r="L121" s="217"/>
      <c r="M121" s="217"/>
      <c r="N121" s="218"/>
    </row>
    <row r="122" spans="1:14">
      <c r="A122" s="59"/>
      <c r="B122" s="216"/>
      <c r="C122" s="217"/>
      <c r="D122" s="217"/>
      <c r="E122" s="217"/>
      <c r="F122" s="217"/>
      <c r="G122" s="217"/>
      <c r="H122" s="217"/>
      <c r="I122" s="217"/>
      <c r="J122" s="217"/>
      <c r="K122" s="217"/>
      <c r="L122" s="217"/>
      <c r="M122" s="217"/>
      <c r="N122" s="218"/>
    </row>
    <row r="123" spans="1:14" ht="15" thickBot="1">
      <c r="A123" s="59"/>
      <c r="B123" s="219"/>
      <c r="C123" s="220"/>
      <c r="D123" s="220"/>
      <c r="E123" s="220"/>
      <c r="F123" s="220"/>
      <c r="G123" s="220"/>
      <c r="H123" s="220"/>
      <c r="I123" s="220"/>
      <c r="J123" s="220"/>
      <c r="K123" s="220"/>
      <c r="L123" s="220"/>
      <c r="M123" s="220"/>
      <c r="N123" s="221"/>
    </row>
    <row r="124" spans="1:14" ht="7.5" customHeight="1">
      <c r="A124" s="54"/>
      <c r="B124" s="222"/>
      <c r="C124" s="223"/>
      <c r="D124" s="223"/>
      <c r="E124" s="223"/>
      <c r="F124" s="223"/>
      <c r="G124" s="223"/>
      <c r="H124" s="223"/>
      <c r="I124" s="223"/>
      <c r="J124" s="223"/>
      <c r="K124" s="223"/>
      <c r="L124" s="223"/>
      <c r="M124" s="223"/>
      <c r="N124" s="224"/>
    </row>
    <row r="125" spans="1:14" ht="18" customHeight="1">
      <c r="A125" s="54"/>
      <c r="B125" s="94" t="s">
        <v>46</v>
      </c>
      <c r="C125" s="225"/>
      <c r="D125" s="225"/>
      <c r="E125" s="225"/>
      <c r="F125" s="225"/>
      <c r="G125" s="225"/>
      <c r="H125" s="225"/>
      <c r="I125" s="225"/>
      <c r="J125" s="225"/>
      <c r="K125" s="225"/>
      <c r="L125" s="225"/>
      <c r="M125" s="225"/>
      <c r="N125" s="226"/>
    </row>
    <row r="126" spans="1:14">
      <c r="A126" s="54"/>
      <c r="B126" s="308" t="s">
        <v>47</v>
      </c>
      <c r="C126" s="309"/>
      <c r="D126" s="309"/>
      <c r="E126" s="309"/>
      <c r="F126" s="309"/>
      <c r="G126" s="309"/>
      <c r="H126" s="309"/>
      <c r="I126" s="309"/>
      <c r="J126" s="309"/>
      <c r="K126" s="309"/>
      <c r="L126" s="309"/>
      <c r="M126" s="309"/>
      <c r="N126" s="310"/>
    </row>
    <row r="127" spans="1:14">
      <c r="A127" s="54"/>
      <c r="B127" s="308"/>
      <c r="C127" s="309"/>
      <c r="D127" s="309"/>
      <c r="E127" s="309"/>
      <c r="F127" s="309"/>
      <c r="G127" s="309"/>
      <c r="H127" s="309"/>
      <c r="I127" s="309"/>
      <c r="J127" s="309"/>
      <c r="K127" s="309"/>
      <c r="L127" s="309"/>
      <c r="M127" s="309"/>
      <c r="N127" s="310"/>
    </row>
    <row r="128" spans="1:14" ht="21" customHeight="1">
      <c r="A128" s="54"/>
      <c r="B128" s="308" t="s">
        <v>48</v>
      </c>
      <c r="C128" s="309"/>
      <c r="D128" s="309"/>
      <c r="E128" s="309"/>
      <c r="F128" s="309"/>
      <c r="G128" s="309"/>
      <c r="H128" s="309"/>
      <c r="I128" s="309"/>
      <c r="J128" s="309"/>
      <c r="K128" s="309"/>
      <c r="L128" s="309"/>
      <c r="M128" s="309"/>
      <c r="N128" s="310"/>
    </row>
    <row r="129" spans="1:14" ht="9.75" customHeight="1">
      <c r="A129" s="54"/>
      <c r="B129" s="308"/>
      <c r="C129" s="309"/>
      <c r="D129" s="309"/>
      <c r="E129" s="309"/>
      <c r="F129" s="309"/>
      <c r="G129" s="309"/>
      <c r="H129" s="309"/>
      <c r="I129" s="309"/>
      <c r="J129" s="309"/>
      <c r="K129" s="309"/>
      <c r="L129" s="309"/>
      <c r="M129" s="309"/>
      <c r="N129" s="310"/>
    </row>
    <row r="130" spans="1:14" ht="5.25" customHeight="1">
      <c r="A130" s="54"/>
      <c r="B130" s="227"/>
      <c r="C130" s="228"/>
      <c r="D130" s="228"/>
      <c r="E130" s="228"/>
      <c r="F130" s="228"/>
      <c r="G130" s="228"/>
      <c r="H130" s="228"/>
      <c r="I130" s="228"/>
      <c r="J130" s="228"/>
      <c r="K130" s="228"/>
      <c r="L130" s="228"/>
      <c r="M130" s="228"/>
      <c r="N130" s="229"/>
    </row>
    <row r="131" spans="1:14" ht="5.25" customHeight="1">
      <c r="A131" s="59"/>
      <c r="B131" s="230"/>
      <c r="C131" s="231"/>
      <c r="D131" s="231"/>
      <c r="E131" s="231"/>
      <c r="F131" s="231"/>
      <c r="G131" s="231"/>
      <c r="H131" s="231"/>
      <c r="I131" s="231"/>
      <c r="J131" s="231"/>
      <c r="K131" s="231"/>
      <c r="L131" s="231"/>
      <c r="M131" s="231"/>
      <c r="N131" s="232"/>
    </row>
    <row r="132" spans="1:14" ht="9.75" customHeight="1">
      <c r="A132" s="59"/>
      <c r="B132" s="230"/>
      <c r="C132" s="231"/>
      <c r="D132" s="231"/>
      <c r="E132" s="231"/>
      <c r="F132" s="231"/>
      <c r="G132" s="231"/>
      <c r="H132" s="231"/>
      <c r="I132" s="231"/>
      <c r="J132" s="231"/>
      <c r="K132" s="231"/>
      <c r="L132" s="231"/>
      <c r="M132" s="231"/>
      <c r="N132" s="232"/>
    </row>
    <row r="133" spans="1:14">
      <c r="A133" s="59"/>
      <c r="B133" s="233"/>
      <c r="C133" s="234"/>
      <c r="D133" s="234"/>
      <c r="E133" s="234"/>
      <c r="F133" s="234"/>
      <c r="G133" s="234"/>
      <c r="H133" s="234"/>
      <c r="I133" s="234"/>
      <c r="J133" s="234"/>
      <c r="K133" s="234"/>
      <c r="L133" s="234"/>
      <c r="M133" s="234"/>
      <c r="N133" s="235"/>
    </row>
    <row r="134" spans="1:14">
      <c r="A134" s="59"/>
      <c r="B134" s="119"/>
      <c r="C134" s="120"/>
      <c r="D134" s="120"/>
      <c r="E134" s="120" t="s">
        <v>41</v>
      </c>
      <c r="F134" s="212"/>
      <c r="G134" s="212"/>
      <c r="H134" s="120"/>
      <c r="I134" s="120"/>
      <c r="J134" s="120"/>
      <c r="K134" s="120"/>
      <c r="L134" s="120"/>
      <c r="M134" s="120"/>
      <c r="N134" s="121"/>
    </row>
    <row r="135" spans="1:14">
      <c r="A135" s="59"/>
      <c r="B135" s="119"/>
      <c r="C135" s="120"/>
      <c r="D135" s="120"/>
      <c r="E135" s="236" t="s">
        <v>42</v>
      </c>
      <c r="F135" s="120"/>
      <c r="G135" s="120"/>
      <c r="H135" s="236"/>
      <c r="I135" s="236"/>
      <c r="J135" s="236"/>
      <c r="K135" s="120"/>
      <c r="L135" s="120"/>
      <c r="M135" s="120"/>
      <c r="N135" s="121"/>
    </row>
    <row r="136" spans="1:14">
      <c r="A136" s="59"/>
      <c r="B136" s="119"/>
      <c r="C136" s="120"/>
      <c r="D136" s="120"/>
      <c r="E136" s="237" t="s">
        <v>49</v>
      </c>
      <c r="F136" s="120"/>
      <c r="G136" s="120"/>
      <c r="H136" s="237"/>
      <c r="I136" s="237"/>
      <c r="J136" s="237"/>
      <c r="K136" s="120"/>
      <c r="L136" s="120"/>
      <c r="M136" s="120"/>
      <c r="N136" s="121"/>
    </row>
    <row r="137" spans="1:14">
      <c r="A137" s="59"/>
      <c r="B137" s="238"/>
      <c r="C137" s="234"/>
      <c r="D137" s="234"/>
      <c r="E137" s="120" t="s">
        <v>44</v>
      </c>
      <c r="F137" s="120"/>
      <c r="G137" s="120"/>
      <c r="H137" s="120"/>
      <c r="I137" s="120"/>
      <c r="J137" s="120"/>
      <c r="K137" s="234"/>
      <c r="L137" s="234"/>
      <c r="M137" s="234"/>
      <c r="N137" s="235"/>
    </row>
    <row r="138" spans="1:14" ht="12.75" customHeight="1">
      <c r="A138" s="59"/>
      <c r="B138" s="238"/>
      <c r="C138" s="234"/>
      <c r="D138" s="234"/>
      <c r="E138" s="234"/>
      <c r="F138" s="120"/>
      <c r="G138" s="120"/>
      <c r="H138" s="120"/>
      <c r="I138" s="120"/>
      <c r="J138" s="120"/>
      <c r="K138" s="234"/>
      <c r="L138" s="234"/>
      <c r="M138" s="234"/>
      <c r="N138" s="235"/>
    </row>
    <row r="139" spans="1:14" ht="24.75" customHeight="1">
      <c r="A139" s="54"/>
      <c r="B139" s="311" t="s">
        <v>124</v>
      </c>
      <c r="C139" s="312"/>
      <c r="D139" s="312"/>
      <c r="E139" s="312"/>
      <c r="F139" s="312"/>
      <c r="G139" s="312"/>
      <c r="H139" s="312"/>
      <c r="I139" s="312"/>
      <c r="J139" s="312"/>
      <c r="K139" s="312"/>
      <c r="L139" s="312"/>
      <c r="M139" s="312"/>
      <c r="N139" s="313"/>
    </row>
    <row r="140" spans="1:14" ht="7.5" customHeight="1" thickBot="1">
      <c r="A140" s="59"/>
      <c r="B140" s="239"/>
      <c r="C140" s="240"/>
      <c r="D140" s="240"/>
      <c r="E140" s="241"/>
      <c r="F140" s="241"/>
      <c r="G140" s="241"/>
      <c r="H140" s="241"/>
      <c r="I140" s="241"/>
      <c r="J140" s="242"/>
      <c r="K140" s="242"/>
      <c r="L140" s="242"/>
      <c r="M140" s="242"/>
      <c r="N140" s="243"/>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 OFICIAL (Entidad)</vt:lpstr>
      <vt:lpstr>310.1</vt:lpstr>
      <vt:lpstr>311.1</vt:lpstr>
      <vt:lpstr>900.3.1</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2023-11-14T15:03:19Z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