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.useche\Desktop\CAFRERIA\"/>
    </mc:Choice>
  </mc:AlternateContent>
  <xr:revisionPtr revIDLastSave="0" documentId="13_ncr:1_{89E3F554-DD13-4B26-A6AD-A93449D60307}" xr6:coauthVersionLast="47" xr6:coauthVersionMax="47" xr10:uidLastSave="{00000000-0000-0000-0000-000000000000}"/>
  <bookViews>
    <workbookView xWindow="-120" yWindow="-120" windowWidth="29040" windowHeight="15840" xr2:uid="{8A15FAC9-04F5-47DA-B9F9-2A51BD6A798D}"/>
  </bookViews>
  <sheets>
    <sheet name="OFERTA ECONOMICA 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" i="1" l="1"/>
  <c r="F71" i="1"/>
  <c r="F61" i="1"/>
  <c r="F62" i="1"/>
  <c r="F63" i="1"/>
  <c r="F64" i="1"/>
  <c r="F65" i="1"/>
  <c r="F66" i="1"/>
  <c r="F67" i="1"/>
  <c r="F68" i="1"/>
  <c r="F69" i="1"/>
  <c r="F70" i="1"/>
  <c r="F60" i="1"/>
  <c r="F58" i="1"/>
  <c r="F57" i="1"/>
  <c r="F55" i="1"/>
  <c r="F53" i="1"/>
  <c r="F54" i="1"/>
  <c r="F52" i="1"/>
  <c r="F50" i="1"/>
  <c r="F49" i="1"/>
  <c r="F47" i="1"/>
  <c r="F42" i="1"/>
  <c r="F43" i="1"/>
  <c r="F44" i="1"/>
  <c r="F45" i="1"/>
  <c r="F46" i="1"/>
  <c r="F41" i="1"/>
  <c r="F38" i="1"/>
  <c r="F34" i="1"/>
  <c r="F35" i="1"/>
  <c r="F36" i="1"/>
  <c r="F37" i="1"/>
  <c r="F33" i="1"/>
  <c r="F31" i="1"/>
  <c r="F30" i="1"/>
  <c r="F29" i="1"/>
  <c r="F27" i="1"/>
  <c r="F25" i="1"/>
  <c r="F26" i="1"/>
  <c r="F24" i="1"/>
  <c r="F22" i="1"/>
  <c r="F21" i="1"/>
  <c r="F19" i="1"/>
  <c r="F16" i="1"/>
  <c r="F17" i="1"/>
  <c r="F18" i="1"/>
  <c r="F15" i="1"/>
  <c r="F13" i="1"/>
  <c r="F12" i="1"/>
  <c r="F11" i="1"/>
  <c r="D54" i="1"/>
  <c r="D53" i="1"/>
  <c r="D52" i="1"/>
  <c r="D49" i="1"/>
  <c r="D46" i="1"/>
  <c r="D45" i="1"/>
  <c r="D42" i="1"/>
  <c r="D41" i="1"/>
  <c r="D37" i="1"/>
  <c r="D36" i="1"/>
  <c r="D35" i="1"/>
  <c r="D34" i="1"/>
  <c r="D33" i="1"/>
  <c r="D30" i="1"/>
  <c r="D29" i="1"/>
  <c r="D21" i="1"/>
  <c r="D18" i="1"/>
  <c r="D17" i="1"/>
  <c r="D16" i="1"/>
  <c r="D15" i="1"/>
  <c r="D12" i="1"/>
  <c r="D11" i="1"/>
  <c r="F75" i="1" l="1"/>
  <c r="F74" i="1" l="1"/>
  <c r="F76" i="1"/>
  <c r="F78" i="1" l="1"/>
</calcChain>
</file>

<file path=xl/sharedStrings.xml><?xml version="1.0" encoding="utf-8"?>
<sst xmlns="http://schemas.openxmlformats.org/spreadsheetml/2006/main" count="118" uniqueCount="72">
  <si>
    <t xml:space="preserve">PROYECTO: CONSTRUCCIÓN, MEJORAMIENTO Y ADECUACION DE LA INFRAESTRUCTURAEDUCATIVADE SEDES EDUCATIVAS OFICIALES DEL DEPARTAMENTO DEL TOLIMA </t>
  </si>
  <si>
    <t xml:space="preserve">INSTITUCION EDUCATIVA FRANCISCO SAENZ SEDE CAFRERIA
</t>
  </si>
  <si>
    <t xml:space="preserve">ITEM </t>
  </si>
  <si>
    <t xml:space="preserve">DESCRIPCION </t>
  </si>
  <si>
    <t xml:space="preserve">UNIDAD </t>
  </si>
  <si>
    <t xml:space="preserve">CANTIDAD </t>
  </si>
  <si>
    <t xml:space="preserve">$ UNITARIO </t>
  </si>
  <si>
    <t>$ TOTAL</t>
  </si>
  <si>
    <t xml:space="preserve">AULAS </t>
  </si>
  <si>
    <t>1.0</t>
  </si>
  <si>
    <t>PRELIMINARES</t>
  </si>
  <si>
    <t>1.1</t>
  </si>
  <si>
    <t>Desmonte de Cubierta  (incluye estructura metálica o madera)</t>
  </si>
  <si>
    <t>M2</t>
  </si>
  <si>
    <t>RETIRO DE SOBRANTES CARGUE TRANSPORTE Y DISPOSICION FINAL DE ESCOMBROS A SITIO AUTORIZADO</t>
  </si>
  <si>
    <t>M3</t>
  </si>
  <si>
    <t>SUBTOTAL</t>
  </si>
  <si>
    <t>CUBIERTAS</t>
  </si>
  <si>
    <t xml:space="preserve">Suministro e instalacion de estructura de cubierta en tubo rectangular de 90 x 50x 2mm x 6m </t>
  </si>
  <si>
    <t>ML</t>
  </si>
  <si>
    <t xml:space="preserve">Suministro e instalacion de teja termoacustica </t>
  </si>
  <si>
    <t>SUMINISTRO E INSTALACION DE CANAL LAMINA GALVANIZADA  Ds = 50 cm - CAL 20. INCLUYE SOPORTES, SOSCOS, REFUERZOS Y GARGOLAS DE REBOSE</t>
  </si>
  <si>
    <t>Ml</t>
  </si>
  <si>
    <t xml:space="preserve">TUBERIA PVC-L Ø 4" (INC. ACCESORIOS) bajante </t>
  </si>
  <si>
    <t>MANTENIMIENTO</t>
  </si>
  <si>
    <t>Mantenimiento y Control de humedades En Muros  Incluye Lavado con Acido, Impermeanilizaciòn e Hidrofugo.</t>
  </si>
  <si>
    <t xml:space="preserve">ELECTRICO </t>
  </si>
  <si>
    <t>SUMINISTRO E INSTALACIÓN DE LUMINARIA LINEAL LED DE 31W, 6500 K, 100-240 V, FLUJO LUMINOSO MAYOR A 3200 LM, IRC 80, VIDA ÚTIL MAYOR A 10,000 H. INCLUYE CONECTORES DE RESORTE, CINTA , ACCESORIOS DE FIJACIÓN Y SOPORTE. MATERIAL CERTIFICADO, GARANTIZADO E INSTALADO SEGÚN REGLAMENTACIÓN NTC 2050.</t>
  </si>
  <si>
    <t>Und</t>
  </si>
  <si>
    <t>Salida punto con toma electrica 3 polos incluye red cableado</t>
  </si>
  <si>
    <t>und</t>
  </si>
  <si>
    <t xml:space="preserve">Salida punto con Suiche Sencillo incluye red cableado </t>
  </si>
  <si>
    <t>MAMPOSTERIA</t>
  </si>
  <si>
    <t>Suministro e Instalacion de pintura 3 manos ( incluye limpieza y resanes)</t>
  </si>
  <si>
    <t>Esmalte 3 manos carpinteria metalica</t>
  </si>
  <si>
    <t>PISOS</t>
  </si>
  <si>
    <t>DEMOLICION PLACAS PISO CONCRETO 0.10 M - 0.12M</t>
  </si>
  <si>
    <t>SUMINISTRO E INSTALACION DE PISO EN GRES FORMATO 30*30</t>
  </si>
  <si>
    <t xml:space="preserve">RELLENO EN RECEBO COMUN (Suministro, Extendido, Humedecimiento y Compactación)  </t>
  </si>
  <si>
    <t>m3</t>
  </si>
  <si>
    <t xml:space="preserve">EXCAVACION MANUAL EN MATERIAL COMUN (incluye cargue y retiro) </t>
  </si>
  <si>
    <t>ENTREPISO PLACA MACIZA 3000 PSI E: 0.10 M (ANDENES)</t>
  </si>
  <si>
    <t xml:space="preserve">BATERIAS SANITARIAS </t>
  </si>
  <si>
    <t>Demolicion de enchapes ceramicos</t>
  </si>
  <si>
    <t>m2</t>
  </si>
  <si>
    <t xml:space="preserve">DESMONTE APARATOS SANITARIOS </t>
  </si>
  <si>
    <t>un</t>
  </si>
  <si>
    <t xml:space="preserve">Demolicion de orinal o lavamanos corrido </t>
  </si>
  <si>
    <t>ml</t>
  </si>
  <si>
    <t xml:space="preserve">IMPERMEABILIZACION CUBIERTA DE CONCRETO, SISTEMA 3 CAPAS, MANTOS ASFALTICOS MODIFICADOS CON REFUERZOS EN FIBRA DE VIDRIO E=3MM. ACABADO FINAL FOIL DE ALUMINIO, NO TRANSITABLE. INCLUYE REMATES 15 CM POR ENCIMA DEL NIVEL DE LA CUBIERTA Y CAJILLAS PARA INSTALACION DE TRAGANTES </t>
  </si>
  <si>
    <t>SUMINISTRO E INSTALACION DE BALDOSA CERAMICA ANTIDESLIZANTE EN DUROPISO 30X30.</t>
  </si>
  <si>
    <t>Suminsitro e Instalacion de guardaescoba</t>
  </si>
  <si>
    <t xml:space="preserve">SISTEMA SEPTICO </t>
  </si>
  <si>
    <t xml:space="preserve">SUMINISTRO E INSTALACION DE POZO SEPTICO DE 1.650 LTS incluye accesorios </t>
  </si>
  <si>
    <t xml:space="preserve">APARATOS SANITARIOS </t>
  </si>
  <si>
    <t>SANITARIO DE TANQUE ACUARIO + ACCESORIOS (SUMINISTRO E INSTALACION).</t>
  </si>
  <si>
    <t>LAVAMANOS DE SOBREPONER MARSELLA BLANCO INSTITUCIONAL</t>
  </si>
  <si>
    <t>SUMINISTRO E INSTALACION DE TANQUE PLASTICO 1000 LTS. INC. VALVULA DE FLOTADOR Y ACCESORIOS</t>
  </si>
  <si>
    <t>CONEXIÓN COMPLETA A TANQUE ELEVADO EN Ø PVC</t>
  </si>
  <si>
    <t>TUBERIA PVC SANITARIA DE 4" (incluye atraque en concreto)</t>
  </si>
  <si>
    <t>TUBERIA PVC SANITARIA DE 3" (incluye atraque en concreto)</t>
  </si>
  <si>
    <t>ACCESORIO PVC-S Ø 3"</t>
  </si>
  <si>
    <t>UN</t>
  </si>
  <si>
    <t>ACCESORIO PVC-S Ø 4"</t>
  </si>
  <si>
    <t>RED SUMINISTRO PVCP DE 1/2" (INC. ACCESORIOS)</t>
  </si>
  <si>
    <t>ACCESORIOS PVC-P Ø 1/2"</t>
  </si>
  <si>
    <t>PUNTO AGUA FRIA  PVC (INC. ACCESORIOS)</t>
  </si>
  <si>
    <t xml:space="preserve">VALOR COSTO DIRECTO DE OBRA </t>
  </si>
  <si>
    <t xml:space="preserve">ADMINISTRACION </t>
  </si>
  <si>
    <t xml:space="preserve">IMPREVISTOS </t>
  </si>
  <si>
    <t>UTILIDAD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</si>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</sst>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/>
    <xf numFmtId="164" fontId="0" fillId="0" borderId="1" xfId="2" applyFont="1" applyBorder="1"/>
    <xf numFmtId="0" fontId="2" fillId="2" borderId="1" xfId="0" applyFont="1" applyFill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164" fontId="0" fillId="3" borderId="1" xfId="2" applyFont="1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5" fillId="4" borderId="1" xfId="0" applyFont="1" applyFill="1" applyBorder="1" applyAlignment="1">
      <alignment wrapText="1"/>
    </xf>
    <xf numFmtId="2" fontId="5" fillId="4" borderId="1" xfId="0" applyNumberFormat="1" applyFont="1" applyFill="1" applyBorder="1" applyAlignment="1">
      <alignment horizontal="center" vertical="center" wrapText="1"/>
    </xf>
    <xf numFmtId="164" fontId="0" fillId="4" borderId="1" xfId="2" applyFont="1" applyFill="1" applyBorder="1" applyAlignment="1">
      <alignment wrapText="1"/>
    </xf>
    <xf numFmtId="0" fontId="0" fillId="4" borderId="0" xfId="0" applyFill="1"/>
    <xf numFmtId="164" fontId="2" fillId="4" borderId="1" xfId="2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2" applyFont="1" applyFill="1" applyBorder="1" applyAlignment="1">
      <alignment vertical="center" wrapText="1"/>
    </xf>
    <xf numFmtId="0" fontId="0" fillId="4" borderId="0" xfId="0" applyFill="1" applyAlignment="1">
      <alignment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2" fontId="0" fillId="4" borderId="1" xfId="0" applyNumberFormat="1" applyFill="1" applyBorder="1" applyAlignment="1">
      <alignment horizontal="center" wrapText="1"/>
    </xf>
    <xf numFmtId="0" fontId="0" fillId="0" borderId="0" xfId="0" applyAlignment="1">
      <alignment vertical="center"/>
    </xf>
    <xf numFmtId="2" fontId="5" fillId="4" borderId="1" xfId="0" applyNumberFormat="1" applyFont="1" applyFill="1" applyBorder="1" applyAlignment="1">
      <alignment horizont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2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2" fontId="0" fillId="0" borderId="1" xfId="0" applyNumberFormat="1" applyBorder="1" applyAlignment="1">
      <alignment horizontal="center"/>
    </xf>
    <xf numFmtId="164" fontId="0" fillId="0" borderId="1" xfId="2" applyFont="1" applyBorder="1" applyAlignment="1">
      <alignment wrapText="1"/>
    </xf>
    <xf numFmtId="164" fontId="0" fillId="0" borderId="1" xfId="2" applyFont="1" applyFill="1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164" fontId="0" fillId="0" borderId="11" xfId="2" applyFont="1" applyBorder="1" applyAlignment="1">
      <alignment vertical="center" wrapText="1"/>
    </xf>
    <xf numFmtId="164" fontId="2" fillId="0" borderId="12" xfId="2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wrapText="1"/>
    </xf>
    <xf numFmtId="2" fontId="0" fillId="0" borderId="1" xfId="0" applyNumberFormat="1" applyBorder="1" applyAlignment="1">
      <alignment horizontal="center" wrapText="1"/>
    </xf>
    <xf numFmtId="164" fontId="2" fillId="0" borderId="1" xfId="2" applyFont="1" applyFill="1" applyBorder="1" applyAlignment="1">
      <alignment wrapText="1"/>
    </xf>
    <xf numFmtId="165" fontId="0" fillId="0" borderId="1" xfId="0" applyNumberFormat="1" applyBorder="1" applyAlignment="1">
      <alignment horizontal="center" wrapText="1"/>
    </xf>
    <xf numFmtId="0" fontId="0" fillId="4" borderId="1" xfId="0" applyFill="1" applyBorder="1" applyAlignment="1">
      <alignment vertical="center" wrapText="1"/>
    </xf>
    <xf numFmtId="165" fontId="5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vertical="center" wrapText="1"/>
    </xf>
    <xf numFmtId="165" fontId="5" fillId="0" borderId="1" xfId="0" applyNumberFormat="1" applyFont="1" applyBorder="1" applyAlignment="1">
      <alignment horizontal="center" wrapText="1"/>
    </xf>
    <xf numFmtId="164" fontId="0" fillId="0" borderId="13" xfId="2" applyFont="1" applyFill="1" applyBorder="1" applyAlignment="1">
      <alignment wrapText="1"/>
    </xf>
    <xf numFmtId="164" fontId="2" fillId="0" borderId="8" xfId="2" applyFont="1" applyFill="1" applyBorder="1" applyAlignment="1">
      <alignment wrapText="1"/>
    </xf>
    <xf numFmtId="164" fontId="2" fillId="5" borderId="1" xfId="2" applyFont="1" applyFill="1" applyBorder="1"/>
    <xf numFmtId="164" fontId="0" fillId="0" borderId="0" xfId="0" applyNumberFormat="1"/>
    <xf numFmtId="164" fontId="0" fillId="0" borderId="0" xfId="2" applyFont="1"/>
    <xf numFmtId="166" fontId="8" fillId="6" borderId="1" xfId="2" applyNumberFormat="1" applyFont="1" applyFill="1" applyBorder="1" applyAlignment="1">
      <alignment horizontal="center"/>
    </xf>
    <xf numFmtId="164" fontId="0" fillId="6" borderId="1" xfId="2" applyFont="1" applyFill="1" applyBorder="1"/>
    <xf numFmtId="9" fontId="8" fillId="6" borderId="1" xfId="2" applyNumberFormat="1" applyFont="1" applyFill="1" applyBorder="1" applyAlignment="1">
      <alignment horizontal="center"/>
    </xf>
    <xf numFmtId="164" fontId="0" fillId="0" borderId="0" xfId="2" applyFont="1" applyFill="1" applyBorder="1" applyAlignment="1">
      <alignment horizontal="right"/>
    </xf>
    <xf numFmtId="164" fontId="0" fillId="0" borderId="0" xfId="2" applyFont="1" applyFill="1" applyAlignment="1">
      <alignment horizontal="right"/>
    </xf>
    <xf numFmtId="9" fontId="0" fillId="0" borderId="0" xfId="2" applyNumberFormat="1" applyFont="1" applyFill="1" applyAlignment="1">
      <alignment horizontal="left"/>
    </xf>
    <xf numFmtId="164" fontId="0" fillId="0" borderId="0" xfId="2" applyFont="1" applyFill="1"/>
    <xf numFmtId="164" fontId="2" fillId="7" borderId="1" xfId="2" applyFont="1" applyFill="1" applyBorder="1"/>
    <xf numFmtId="0" fontId="2" fillId="0" borderId="0" xfId="0" applyFont="1"/>
    <xf numFmtId="44" fontId="0" fillId="0" borderId="0" xfId="1" applyFont="1"/>
    <xf numFmtId="44" fontId="0" fillId="0" borderId="0" xfId="0" applyNumberFormat="1"/>
    <xf numFmtId="0" fontId="2" fillId="4" borderId="10" xfId="0" applyFont="1" applyFill="1" applyBorder="1" applyAlignment="1">
      <alignment horizontal="right" wrapText="1"/>
    </xf>
    <xf numFmtId="0" fontId="2" fillId="4" borderId="11" xfId="0" applyFont="1" applyFill="1" applyBorder="1" applyAlignment="1">
      <alignment horizontal="right" wrapText="1"/>
    </xf>
    <xf numFmtId="0" fontId="2" fillId="4" borderId="12" xfId="0" applyFont="1" applyFill="1" applyBorder="1" applyAlignment="1">
      <alignment horizontal="right" wrapText="1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0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  <xf numFmtId="164" fontId="7" fillId="6" borderId="1" xfId="2" applyFont="1" applyFill="1" applyBorder="1" applyAlignment="1">
      <alignment horizontal="right"/>
    </xf>
    <xf numFmtId="0" fontId="2" fillId="7" borderId="10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wrapText="1"/>
    </xf>
  </cellXfs>
  <cellStyles count="3">
    <cellStyle name="Moneda" xfId="1" builtinId="4"/>
    <cellStyle name="Moneda [0] 2" xfId="2" xr:uid="{C119D134-7F69-405F-892A-777269F597E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ea79e505-a8a5-47db-86d6-cf90f86ee931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6781</xdr:colOff>
      <xdr:row>0</xdr:row>
      <xdr:rowOff>0</xdr:rowOff>
    </xdr:from>
    <xdr:to>
      <xdr:col>0</xdr:col>
      <xdr:colOff>1120264</xdr:colOff>
      <xdr:row>5</xdr:row>
      <xdr:rowOff>95846</xdr:rowOff>
    </xdr:to>
    <xdr:pic>
      <xdr:nvPicPr>
        <xdr:cNvPr id="2" name="14 Imagen" descr="373385_317795348254223_381098246_n">
          <a:extLst>
            <a:ext uri="{FF2B5EF4-FFF2-40B4-BE49-F238E27FC236}">
              <a16:creationId xmlns:a16="http://schemas.microsoft.com/office/drawing/2014/main" id="{89AEC745-D80E-4744-8808-F967725D57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439" b="48328"/>
        <a:stretch>
          <a:fillRect/>
        </a:stretch>
      </xdr:blipFill>
      <xdr:spPr bwMode="auto">
        <a:xfrm>
          <a:off x="6781" y="0"/>
          <a:ext cx="627708" cy="1048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152399</xdr:colOff>
      <xdr:row>0</xdr:row>
      <xdr:rowOff>133350</xdr:rowOff>
    </xdr:from>
    <xdr:to>
      <xdr:col>5</xdr:col>
      <xdr:colOff>952500</xdr:colOff>
      <xdr:row>5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668DC3A-4434-4FE6-BB4B-123E1B2C4C18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799" y="133350"/>
          <a:ext cx="800101" cy="828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ego.Delgadillo\Downloads\Copia%20de%20006%20IE%20FRANCISCO%20SAENZ%20SEDE%20CAFRERIA%20(2)%20(1)%20(1)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PRESUPUESTO"/>
      <sheetName val="AIU"/>
      <sheetName val="APU "/>
      <sheetName val="MANO DE OBRA"/>
      <sheetName val="Hoja1"/>
      <sheetName val="CANT"/>
      <sheetName val="OFERTA ECONOMICA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R3">
            <v>19.2</v>
          </cell>
        </row>
        <row r="6">
          <cell r="D6">
            <v>73.308800000000005</v>
          </cell>
          <cell r="H6">
            <v>12.86</v>
          </cell>
          <cell r="M6">
            <v>41.99</v>
          </cell>
        </row>
        <row r="10">
          <cell r="S10">
            <v>79.228800000000007</v>
          </cell>
        </row>
        <row r="11">
          <cell r="N11">
            <v>88.664400000000015</v>
          </cell>
        </row>
        <row r="13">
          <cell r="D13">
            <v>50.229920000000007</v>
          </cell>
        </row>
        <row r="14">
          <cell r="I14">
            <v>15</v>
          </cell>
        </row>
        <row r="18">
          <cell r="S18">
            <v>5.68</v>
          </cell>
        </row>
        <row r="19">
          <cell r="N19">
            <v>22.022400000000001</v>
          </cell>
        </row>
        <row r="20">
          <cell r="N20">
            <v>95.33120000000001</v>
          </cell>
        </row>
        <row r="24">
          <cell r="H24">
            <v>295.54800000000006</v>
          </cell>
        </row>
        <row r="26">
          <cell r="N26">
            <v>28.599360000000001</v>
          </cell>
          <cell r="S26">
            <v>37.179168000000004</v>
          </cell>
        </row>
        <row r="34">
          <cell r="D34">
            <v>3.1728000000000001</v>
          </cell>
        </row>
        <row r="35">
          <cell r="I35">
            <v>10.709999999999999</v>
          </cell>
        </row>
        <row r="41">
          <cell r="E41">
            <v>13.846499999999997</v>
          </cell>
        </row>
        <row r="48">
          <cell r="D48">
            <v>12.124099999999997</v>
          </cell>
        </row>
        <row r="56">
          <cell r="E56">
            <v>8.91</v>
          </cell>
        </row>
        <row r="60">
          <cell r="D60">
            <v>8.7024000000000008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E0414-7F7D-40ED-AAF8-2C92906A25DD}">
  <dimension ref="A1:G86"/>
  <sheetViews>
    <sheetView tabSelected="1" topLeftCell="B59" workbookViewId="0">
      <selection activeCell="H80" sqref="H80"/>
    </sheetView>
  </sheetViews>
  <sheetFormatPr baseColWidth="10" defaultColWidth="11.42578125" defaultRowHeight="15" x14ac:dyDescent="0.25"/>
  <cols>
    <col min="1" max="1" width="9.5703125" customWidth="1"/>
    <col min="2" max="2" width="60.85546875" customWidth="1"/>
    <col min="4" max="4" width="13.42578125" customWidth="1"/>
    <col min="5" max="5" width="15.5703125" bestFit="1" customWidth="1"/>
    <col min="6" max="6" width="15.140625" bestFit="1" customWidth="1"/>
    <col min="7" max="7" width="3.85546875" bestFit="1" customWidth="1"/>
  </cols>
  <sheetData>
    <row r="1" spans="1:7" x14ac:dyDescent="0.25">
      <c r="A1" s="70"/>
      <c r="B1" s="71" t="s">
        <v>0</v>
      </c>
      <c r="C1" s="72"/>
      <c r="D1" s="72"/>
      <c r="E1" s="73"/>
      <c r="F1" s="80"/>
    </row>
    <row r="2" spans="1:7" x14ac:dyDescent="0.25">
      <c r="A2" s="70"/>
      <c r="B2" s="74"/>
      <c r="C2" s="75"/>
      <c r="D2" s="75"/>
      <c r="E2" s="76"/>
      <c r="F2" s="80"/>
    </row>
    <row r="3" spans="1:7" x14ac:dyDescent="0.25">
      <c r="A3" s="70"/>
      <c r="B3" s="74"/>
      <c r="C3" s="75"/>
      <c r="D3" s="75"/>
      <c r="E3" s="76"/>
      <c r="F3" s="80"/>
    </row>
    <row r="4" spans="1:7" x14ac:dyDescent="0.25">
      <c r="A4" s="70"/>
      <c r="B4" s="77"/>
      <c r="C4" s="78"/>
      <c r="D4" s="78"/>
      <c r="E4" s="79"/>
      <c r="F4" s="80"/>
    </row>
    <row r="5" spans="1:7" x14ac:dyDescent="0.25">
      <c r="A5" s="70"/>
      <c r="B5" s="81" t="s">
        <v>1</v>
      </c>
      <c r="C5" s="81"/>
      <c r="D5" s="81"/>
      <c r="E5" s="81"/>
      <c r="F5" s="80"/>
    </row>
    <row r="6" spans="1:7" x14ac:dyDescent="0.25">
      <c r="A6" s="70"/>
      <c r="B6" s="81"/>
      <c r="C6" s="81"/>
      <c r="D6" s="81"/>
      <c r="E6" s="81"/>
      <c r="F6" s="80"/>
    </row>
    <row r="7" spans="1:7" x14ac:dyDescent="0.25">
      <c r="A7" s="2"/>
      <c r="B7" s="3"/>
      <c r="C7" s="3"/>
      <c r="D7" s="1"/>
      <c r="E7" s="4"/>
      <c r="F7" s="4"/>
    </row>
    <row r="8" spans="1:7" x14ac:dyDescent="0.25">
      <c r="A8" s="5" t="s">
        <v>2</v>
      </c>
      <c r="B8" s="5" t="s">
        <v>3</v>
      </c>
      <c r="C8" s="5" t="s">
        <v>4</v>
      </c>
      <c r="D8" s="5" t="s">
        <v>5</v>
      </c>
      <c r="E8" s="6" t="s">
        <v>6</v>
      </c>
      <c r="F8" s="6" t="s">
        <v>7</v>
      </c>
      <c r="G8" s="7"/>
    </row>
    <row r="9" spans="1:7" x14ac:dyDescent="0.25">
      <c r="A9" s="5"/>
      <c r="B9" s="8" t="s">
        <v>8</v>
      </c>
      <c r="C9" s="5"/>
      <c r="D9" s="5"/>
      <c r="E9" s="6"/>
      <c r="F9" s="6"/>
      <c r="G9" s="7"/>
    </row>
    <row r="10" spans="1:7" x14ac:dyDescent="0.25">
      <c r="A10" s="9" t="s">
        <v>9</v>
      </c>
      <c r="B10" s="10" t="s">
        <v>10</v>
      </c>
      <c r="C10" s="11"/>
      <c r="D10" s="12"/>
      <c r="E10" s="13"/>
      <c r="F10" s="13"/>
    </row>
    <row r="11" spans="1:7" s="18" customFormat="1" x14ac:dyDescent="0.25">
      <c r="A11" s="14" t="s">
        <v>11</v>
      </c>
      <c r="B11" s="15" t="s">
        <v>12</v>
      </c>
      <c r="C11" s="14" t="s">
        <v>13</v>
      </c>
      <c r="D11" s="16">
        <f>+[1]CANT!D6</f>
        <v>73.308800000000005</v>
      </c>
      <c r="E11" s="17"/>
      <c r="F11" s="17">
        <f>+D11*E11</f>
        <v>0</v>
      </c>
    </row>
    <row r="12" spans="1:7" s="18" customFormat="1" ht="30" x14ac:dyDescent="0.25">
      <c r="A12" s="14">
        <v>1.2</v>
      </c>
      <c r="B12" s="15" t="s">
        <v>14</v>
      </c>
      <c r="C12" s="14" t="s">
        <v>15</v>
      </c>
      <c r="D12" s="16">
        <f>+[1]CANT!D13</f>
        <v>50.229920000000007</v>
      </c>
      <c r="E12" s="17"/>
      <c r="F12" s="17">
        <f>+D12*E12</f>
        <v>0</v>
      </c>
    </row>
    <row r="13" spans="1:7" s="18" customFormat="1" x14ac:dyDescent="0.25">
      <c r="A13" s="67" t="s">
        <v>16</v>
      </c>
      <c r="B13" s="68"/>
      <c r="C13" s="68"/>
      <c r="D13" s="68"/>
      <c r="E13" s="69"/>
      <c r="F13" s="19">
        <f>SUM(F11:F12)</f>
        <v>0</v>
      </c>
    </row>
    <row r="14" spans="1:7" x14ac:dyDescent="0.25">
      <c r="A14" s="9">
        <v>2</v>
      </c>
      <c r="B14" s="10" t="s">
        <v>17</v>
      </c>
      <c r="C14" s="11"/>
      <c r="D14" s="12"/>
      <c r="E14" s="13"/>
      <c r="F14" s="13"/>
    </row>
    <row r="15" spans="1:7" s="18" customFormat="1" ht="30" x14ac:dyDescent="0.25">
      <c r="A15" s="14">
        <v>2.1</v>
      </c>
      <c r="B15" s="20" t="s">
        <v>18</v>
      </c>
      <c r="C15" s="14" t="s">
        <v>19</v>
      </c>
      <c r="D15" s="16">
        <f>+[1]CANT!M6</f>
        <v>41.99</v>
      </c>
      <c r="E15" s="17"/>
      <c r="F15" s="17">
        <f>+D15*E15</f>
        <v>0</v>
      </c>
    </row>
    <row r="16" spans="1:7" s="18" customFormat="1" x14ac:dyDescent="0.25">
      <c r="A16" s="14">
        <v>2.2000000000000002</v>
      </c>
      <c r="B16" s="15" t="s">
        <v>20</v>
      </c>
      <c r="C16" s="14" t="s">
        <v>13</v>
      </c>
      <c r="D16" s="16">
        <f>+[1]CANT!S10</f>
        <v>79.228800000000007</v>
      </c>
      <c r="E16" s="17"/>
      <c r="F16" s="17">
        <f t="shared" ref="F16:F18" si="0">+D16*E16</f>
        <v>0</v>
      </c>
    </row>
    <row r="17" spans="1:6" s="18" customFormat="1" ht="45" x14ac:dyDescent="0.25">
      <c r="A17" s="14">
        <v>2.2999999999999998</v>
      </c>
      <c r="B17" s="15" t="s">
        <v>21</v>
      </c>
      <c r="C17" s="14" t="s">
        <v>22</v>
      </c>
      <c r="D17" s="16">
        <f>+[1]CANT!H6</f>
        <v>12.86</v>
      </c>
      <c r="E17" s="17"/>
      <c r="F17" s="17">
        <f t="shared" si="0"/>
        <v>0</v>
      </c>
    </row>
    <row r="18" spans="1:6" s="18" customFormat="1" x14ac:dyDescent="0.25">
      <c r="A18" s="14">
        <v>2.4</v>
      </c>
      <c r="B18" s="15" t="s">
        <v>23</v>
      </c>
      <c r="C18" s="14" t="s">
        <v>22</v>
      </c>
      <c r="D18" s="16">
        <f>+[1]CANT!I14</f>
        <v>15</v>
      </c>
      <c r="E18" s="17"/>
      <c r="F18" s="17">
        <f t="shared" si="0"/>
        <v>0</v>
      </c>
    </row>
    <row r="19" spans="1:6" s="18" customFormat="1" x14ac:dyDescent="0.25">
      <c r="A19" s="67" t="s">
        <v>16</v>
      </c>
      <c r="B19" s="68"/>
      <c r="C19" s="68"/>
      <c r="D19" s="68"/>
      <c r="E19" s="69"/>
      <c r="F19" s="19">
        <f>SUM(F15:F18)</f>
        <v>0</v>
      </c>
    </row>
    <row r="20" spans="1:6" x14ac:dyDescent="0.25">
      <c r="A20" s="9">
        <v>3</v>
      </c>
      <c r="B20" s="10" t="s">
        <v>24</v>
      </c>
      <c r="C20" s="11"/>
      <c r="D20" s="12"/>
      <c r="E20" s="13"/>
      <c r="F20" s="13"/>
    </row>
    <row r="21" spans="1:6" s="18" customFormat="1" ht="30" x14ac:dyDescent="0.25">
      <c r="A21" s="14">
        <v>3.1</v>
      </c>
      <c r="B21" s="15" t="s">
        <v>25</v>
      </c>
      <c r="C21" s="21" t="s">
        <v>13</v>
      </c>
      <c r="D21" s="16">
        <f>+[1]CANT!N11</f>
        <v>88.664400000000015</v>
      </c>
      <c r="E21" s="17"/>
      <c r="F21" s="17">
        <f>+D21*E21</f>
        <v>0</v>
      </c>
    </row>
    <row r="22" spans="1:6" s="18" customFormat="1" x14ac:dyDescent="0.25">
      <c r="A22" s="67" t="s">
        <v>16</v>
      </c>
      <c r="B22" s="68"/>
      <c r="C22" s="68"/>
      <c r="D22" s="68"/>
      <c r="E22" s="69"/>
      <c r="F22" s="19">
        <f>+F21</f>
        <v>0</v>
      </c>
    </row>
    <row r="23" spans="1:6" x14ac:dyDescent="0.25">
      <c r="A23" s="9">
        <v>4</v>
      </c>
      <c r="B23" s="10" t="s">
        <v>26</v>
      </c>
      <c r="C23" s="11"/>
      <c r="D23" s="12"/>
      <c r="E23" s="13"/>
      <c r="F23" s="13"/>
    </row>
    <row r="24" spans="1:6" s="25" customFormat="1" ht="90" x14ac:dyDescent="0.25">
      <c r="A24" s="21">
        <v>4.0999999999999996</v>
      </c>
      <c r="B24" s="22" t="s">
        <v>27</v>
      </c>
      <c r="C24" s="23" t="s">
        <v>28</v>
      </c>
      <c r="D24" s="16">
        <v>7</v>
      </c>
      <c r="E24" s="24"/>
      <c r="F24" s="24">
        <f>+D24*E24</f>
        <v>0</v>
      </c>
    </row>
    <row r="25" spans="1:6" s="25" customFormat="1" x14ac:dyDescent="0.25">
      <c r="A25" s="26">
        <v>4.2</v>
      </c>
      <c r="B25" s="27" t="s">
        <v>29</v>
      </c>
      <c r="C25" s="14" t="s">
        <v>30</v>
      </c>
      <c r="D25" s="28">
        <v>6</v>
      </c>
      <c r="E25" s="17"/>
      <c r="F25" s="24">
        <f t="shared" ref="F25:F26" si="1">+D25*E25</f>
        <v>0</v>
      </c>
    </row>
    <row r="26" spans="1:6" s="25" customFormat="1" x14ac:dyDescent="0.25">
      <c r="A26" s="26">
        <v>4.3</v>
      </c>
      <c r="B26" s="27" t="s">
        <v>31</v>
      </c>
      <c r="C26" s="14" t="s">
        <v>28</v>
      </c>
      <c r="D26" s="28">
        <v>3</v>
      </c>
      <c r="E26" s="17"/>
      <c r="F26" s="24">
        <f t="shared" si="1"/>
        <v>0</v>
      </c>
    </row>
    <row r="27" spans="1:6" s="25" customFormat="1" x14ac:dyDescent="0.25">
      <c r="A27" s="67" t="s">
        <v>16</v>
      </c>
      <c r="B27" s="68"/>
      <c r="C27" s="68"/>
      <c r="D27" s="68"/>
      <c r="E27" s="69"/>
      <c r="F27" s="19">
        <f>SUM(F24:F26)</f>
        <v>0</v>
      </c>
    </row>
    <row r="28" spans="1:6" s="29" customFormat="1" x14ac:dyDescent="0.25">
      <c r="A28" s="9">
        <v>5</v>
      </c>
      <c r="B28" s="10" t="s">
        <v>32</v>
      </c>
      <c r="C28" s="11"/>
      <c r="D28" s="12"/>
      <c r="E28" s="13"/>
      <c r="F28" s="13"/>
    </row>
    <row r="29" spans="1:6" s="25" customFormat="1" ht="30" x14ac:dyDescent="0.25">
      <c r="A29" s="14">
        <v>5.0999999999999996</v>
      </c>
      <c r="B29" s="15" t="s">
        <v>33</v>
      </c>
      <c r="C29" s="21" t="s">
        <v>13</v>
      </c>
      <c r="D29" s="30">
        <f>+[1]CANT!H24</f>
        <v>295.54800000000006</v>
      </c>
      <c r="E29" s="17"/>
      <c r="F29" s="17">
        <f>+D29*E29</f>
        <v>0</v>
      </c>
    </row>
    <row r="30" spans="1:6" s="25" customFormat="1" x14ac:dyDescent="0.25">
      <c r="A30" s="14">
        <v>5.2</v>
      </c>
      <c r="B30" s="22" t="s">
        <v>34</v>
      </c>
      <c r="C30" s="21" t="s">
        <v>13</v>
      </c>
      <c r="D30" s="31">
        <f>+[1]CANT!R3</f>
        <v>19.2</v>
      </c>
      <c r="E30" s="24"/>
      <c r="F30" s="17">
        <f>+D30*E30</f>
        <v>0</v>
      </c>
    </row>
    <row r="31" spans="1:6" s="25" customFormat="1" x14ac:dyDescent="0.25">
      <c r="A31" s="67" t="s">
        <v>16</v>
      </c>
      <c r="B31" s="68"/>
      <c r="C31" s="68"/>
      <c r="D31" s="68"/>
      <c r="E31" s="69"/>
      <c r="F31" s="19">
        <f>SUM(F29:F30)</f>
        <v>0</v>
      </c>
    </row>
    <row r="32" spans="1:6" s="29" customFormat="1" x14ac:dyDescent="0.25">
      <c r="A32" s="9">
        <v>6</v>
      </c>
      <c r="B32" s="10" t="s">
        <v>35</v>
      </c>
      <c r="C32" s="11"/>
      <c r="D32" s="12"/>
      <c r="E32" s="13"/>
      <c r="F32" s="13"/>
    </row>
    <row r="33" spans="1:6" s="25" customFormat="1" x14ac:dyDescent="0.25">
      <c r="A33" s="14">
        <v>6.1</v>
      </c>
      <c r="B33" s="20" t="s">
        <v>36</v>
      </c>
      <c r="C33" s="14" t="s">
        <v>13</v>
      </c>
      <c r="D33" s="32">
        <f>+[1]CANT!N20</f>
        <v>95.33120000000001</v>
      </c>
      <c r="E33" s="17"/>
      <c r="F33" s="17">
        <f>+D33*E33</f>
        <v>0</v>
      </c>
    </row>
    <row r="34" spans="1:6" s="25" customFormat="1" x14ac:dyDescent="0.25">
      <c r="A34" s="14">
        <v>6.2</v>
      </c>
      <c r="B34" s="20" t="s">
        <v>37</v>
      </c>
      <c r="C34" s="14" t="s">
        <v>13</v>
      </c>
      <c r="D34" s="32">
        <f>+[1]CANT!D6</f>
        <v>73.308800000000005</v>
      </c>
      <c r="E34" s="17"/>
      <c r="F34" s="17">
        <f t="shared" ref="F34:F37" si="2">+D34*E34</f>
        <v>0</v>
      </c>
    </row>
    <row r="35" spans="1:6" s="25" customFormat="1" ht="30" x14ac:dyDescent="0.25">
      <c r="A35" s="14">
        <v>6.3</v>
      </c>
      <c r="B35" s="20" t="s">
        <v>38</v>
      </c>
      <c r="C35" s="14" t="s">
        <v>39</v>
      </c>
      <c r="D35" s="32">
        <f>+[1]CANT!S26</f>
        <v>37.179168000000004</v>
      </c>
      <c r="E35" s="17"/>
      <c r="F35" s="17">
        <f t="shared" si="2"/>
        <v>0</v>
      </c>
    </row>
    <row r="36" spans="1:6" s="29" customFormat="1" ht="30" x14ac:dyDescent="0.25">
      <c r="A36" s="33">
        <v>6.4</v>
      </c>
      <c r="B36" s="34" t="s">
        <v>40</v>
      </c>
      <c r="C36" s="33" t="s">
        <v>39</v>
      </c>
      <c r="D36" s="35">
        <f>+[1]CANT!N26</f>
        <v>28.599360000000001</v>
      </c>
      <c r="E36" s="36"/>
      <c r="F36" s="17">
        <f t="shared" si="2"/>
        <v>0</v>
      </c>
    </row>
    <row r="37" spans="1:6" s="29" customFormat="1" x14ac:dyDescent="0.25">
      <c r="A37" s="38">
        <v>6.5</v>
      </c>
      <c r="B37" s="34" t="s">
        <v>41</v>
      </c>
      <c r="C37" s="39" t="s">
        <v>13</v>
      </c>
      <c r="D37" s="35">
        <f>+[1]CANT!N19</f>
        <v>22.022400000000001</v>
      </c>
      <c r="E37" s="40"/>
      <c r="F37" s="17">
        <f t="shared" si="2"/>
        <v>0</v>
      </c>
    </row>
    <row r="38" spans="1:6" s="29" customFormat="1" x14ac:dyDescent="0.25">
      <c r="A38" s="67" t="s">
        <v>16</v>
      </c>
      <c r="B38" s="68"/>
      <c r="C38" s="68"/>
      <c r="D38" s="68"/>
      <c r="E38" s="69"/>
      <c r="F38" s="41">
        <f>SUM(F33:F37)</f>
        <v>0</v>
      </c>
    </row>
    <row r="39" spans="1:6" s="29" customFormat="1" x14ac:dyDescent="0.25">
      <c r="A39" s="82" t="s">
        <v>42</v>
      </c>
      <c r="B39" s="83"/>
      <c r="C39" s="83"/>
      <c r="D39" s="83"/>
      <c r="E39" s="83"/>
      <c r="F39" s="84"/>
    </row>
    <row r="40" spans="1:6" s="29" customFormat="1" x14ac:dyDescent="0.25">
      <c r="A40" s="42" t="s">
        <v>9</v>
      </c>
      <c r="B40" s="10" t="s">
        <v>10</v>
      </c>
      <c r="C40" s="10"/>
      <c r="D40" s="10"/>
      <c r="E40" s="10"/>
      <c r="F40" s="43"/>
    </row>
    <row r="41" spans="1:6" s="29" customFormat="1" x14ac:dyDescent="0.25">
      <c r="A41" s="33">
        <v>1.1000000000000001</v>
      </c>
      <c r="B41" s="34" t="s">
        <v>43</v>
      </c>
      <c r="C41" s="33" t="s">
        <v>44</v>
      </c>
      <c r="D41" s="44">
        <f>+[1]CANT!D34</f>
        <v>3.1728000000000001</v>
      </c>
      <c r="E41" s="36"/>
      <c r="F41" s="37">
        <f>+D41*E41</f>
        <v>0</v>
      </c>
    </row>
    <row r="42" spans="1:6" s="29" customFormat="1" ht="30" x14ac:dyDescent="0.25">
      <c r="A42" s="33">
        <v>1.2</v>
      </c>
      <c r="B42" s="34" t="s">
        <v>40</v>
      </c>
      <c r="C42" s="33" t="s">
        <v>39</v>
      </c>
      <c r="D42" s="44">
        <f>+[1]CANT!E41</f>
        <v>13.846499999999997</v>
      </c>
      <c r="E42" s="36"/>
      <c r="F42" s="37">
        <f t="shared" ref="F42:F46" si="3">+D42*E42</f>
        <v>0</v>
      </c>
    </row>
    <row r="43" spans="1:6" s="29" customFormat="1" x14ac:dyDescent="0.25">
      <c r="A43" s="33">
        <v>1.3</v>
      </c>
      <c r="B43" s="34" t="s">
        <v>45</v>
      </c>
      <c r="C43" s="33" t="s">
        <v>46</v>
      </c>
      <c r="D43" s="33">
        <v>2</v>
      </c>
      <c r="E43" s="36"/>
      <c r="F43" s="37">
        <f t="shared" si="3"/>
        <v>0</v>
      </c>
    </row>
    <row r="44" spans="1:6" s="29" customFormat="1" x14ac:dyDescent="0.25">
      <c r="A44" s="33">
        <v>1.4</v>
      </c>
      <c r="B44" s="34" t="s">
        <v>47</v>
      </c>
      <c r="C44" s="33" t="s">
        <v>48</v>
      </c>
      <c r="D44" s="33">
        <v>2</v>
      </c>
      <c r="E44" s="36"/>
      <c r="F44" s="37">
        <f t="shared" si="3"/>
        <v>0</v>
      </c>
    </row>
    <row r="45" spans="1:6" s="29" customFormat="1" ht="30" x14ac:dyDescent="0.25">
      <c r="A45" s="33">
        <v>1.5</v>
      </c>
      <c r="B45" s="34" t="s">
        <v>14</v>
      </c>
      <c r="C45" s="33" t="s">
        <v>39</v>
      </c>
      <c r="D45" s="33">
        <f>+[1]CANT!E56</f>
        <v>8.91</v>
      </c>
      <c r="E45" s="36"/>
      <c r="F45" s="37">
        <f t="shared" si="3"/>
        <v>0</v>
      </c>
    </row>
    <row r="46" spans="1:6" s="29" customFormat="1" ht="30" x14ac:dyDescent="0.25">
      <c r="A46" s="33">
        <v>1.6</v>
      </c>
      <c r="B46" s="34" t="s">
        <v>38</v>
      </c>
      <c r="C46" s="33" t="s">
        <v>39</v>
      </c>
      <c r="D46" s="44">
        <f>+[1]CANT!D48</f>
        <v>12.124099999999997</v>
      </c>
      <c r="E46" s="36"/>
      <c r="F46" s="37">
        <f t="shared" si="3"/>
        <v>0</v>
      </c>
    </row>
    <row r="47" spans="1:6" s="29" customFormat="1" x14ac:dyDescent="0.25">
      <c r="A47" s="67" t="s">
        <v>16</v>
      </c>
      <c r="B47" s="68"/>
      <c r="C47" s="68"/>
      <c r="D47" s="68"/>
      <c r="E47" s="69"/>
      <c r="F47" s="45">
        <f>SUM(F41:F46)</f>
        <v>0</v>
      </c>
    </row>
    <row r="48" spans="1:6" s="29" customFormat="1" x14ac:dyDescent="0.25">
      <c r="A48" s="9">
        <v>2</v>
      </c>
      <c r="B48" s="10" t="s">
        <v>17</v>
      </c>
      <c r="C48" s="11"/>
      <c r="D48" s="12"/>
      <c r="E48" s="13"/>
      <c r="F48" s="13"/>
    </row>
    <row r="49" spans="1:6" s="29" customFormat="1" ht="75" x14ac:dyDescent="0.25">
      <c r="A49" s="46">
        <v>2.1</v>
      </c>
      <c r="B49" s="34" t="s">
        <v>49</v>
      </c>
      <c r="C49" s="33" t="s">
        <v>44</v>
      </c>
      <c r="D49" s="44">
        <f>+[1]CANT!D60</f>
        <v>8.7024000000000008</v>
      </c>
      <c r="E49" s="36"/>
      <c r="F49" s="37">
        <f>+D49*E49</f>
        <v>0</v>
      </c>
    </row>
    <row r="50" spans="1:6" s="29" customFormat="1" x14ac:dyDescent="0.25">
      <c r="A50" s="67" t="s">
        <v>16</v>
      </c>
      <c r="B50" s="68"/>
      <c r="C50" s="68"/>
      <c r="D50" s="68"/>
      <c r="E50" s="69"/>
      <c r="F50" s="45">
        <f>+F49</f>
        <v>0</v>
      </c>
    </row>
    <row r="51" spans="1:6" s="29" customFormat="1" x14ac:dyDescent="0.25">
      <c r="A51" s="9">
        <v>4</v>
      </c>
      <c r="B51" s="10" t="s">
        <v>35</v>
      </c>
      <c r="C51" s="11"/>
      <c r="D51" s="12"/>
      <c r="E51" s="13"/>
      <c r="F51" s="13"/>
    </row>
    <row r="52" spans="1:6" s="29" customFormat="1" ht="30" x14ac:dyDescent="0.25">
      <c r="A52" s="1">
        <v>4.0999999999999996</v>
      </c>
      <c r="B52" s="34" t="s">
        <v>50</v>
      </c>
      <c r="C52" s="33" t="s">
        <v>44</v>
      </c>
      <c r="D52" s="44">
        <f>+[1]CANT!D34</f>
        <v>3.1728000000000001</v>
      </c>
      <c r="E52" s="36"/>
      <c r="F52" s="37">
        <f>+D52*E52</f>
        <v>0</v>
      </c>
    </row>
    <row r="53" spans="1:6" s="29" customFormat="1" x14ac:dyDescent="0.25">
      <c r="A53" s="1">
        <v>4.2</v>
      </c>
      <c r="B53" s="3" t="s">
        <v>51</v>
      </c>
      <c r="C53" s="33" t="s">
        <v>48</v>
      </c>
      <c r="D53" s="44">
        <f>+[1]CANT!I35</f>
        <v>10.709999999999999</v>
      </c>
      <c r="E53" s="36"/>
      <c r="F53" s="37">
        <f t="shared" ref="F53:F54" si="4">+D53*E53</f>
        <v>0</v>
      </c>
    </row>
    <row r="54" spans="1:6" s="29" customFormat="1" x14ac:dyDescent="0.25">
      <c r="A54" s="1">
        <v>4.3</v>
      </c>
      <c r="B54" s="3" t="s">
        <v>41</v>
      </c>
      <c r="C54" s="33" t="s">
        <v>13</v>
      </c>
      <c r="D54" s="44">
        <f>+[1]CANT!S18</f>
        <v>5.68</v>
      </c>
      <c r="E54" s="36"/>
      <c r="F54" s="37">
        <f t="shared" si="4"/>
        <v>0</v>
      </c>
    </row>
    <row r="55" spans="1:6" s="29" customFormat="1" x14ac:dyDescent="0.25">
      <c r="A55" s="67" t="s">
        <v>16</v>
      </c>
      <c r="B55" s="68"/>
      <c r="C55" s="68"/>
      <c r="D55" s="68"/>
      <c r="E55" s="69"/>
      <c r="F55" s="45">
        <f>SUM(F52:F54)</f>
        <v>0</v>
      </c>
    </row>
    <row r="56" spans="1:6" s="29" customFormat="1" x14ac:dyDescent="0.25">
      <c r="A56" s="9">
        <v>5</v>
      </c>
      <c r="B56" s="10" t="s">
        <v>52</v>
      </c>
      <c r="C56" s="11"/>
      <c r="D56" s="12"/>
      <c r="E56" s="13"/>
      <c r="F56" s="13"/>
    </row>
    <row r="57" spans="1:6" s="25" customFormat="1" ht="30" x14ac:dyDescent="0.25">
      <c r="A57" s="28">
        <v>5.0999999999999996</v>
      </c>
      <c r="B57" s="47" t="s">
        <v>53</v>
      </c>
      <c r="C57" s="14" t="s">
        <v>28</v>
      </c>
      <c r="D57" s="48">
        <v>1</v>
      </c>
      <c r="E57" s="17"/>
      <c r="F57" s="17">
        <f>+D57*E57</f>
        <v>0</v>
      </c>
    </row>
    <row r="58" spans="1:6" s="25" customFormat="1" x14ac:dyDescent="0.25">
      <c r="A58" s="67" t="s">
        <v>16</v>
      </c>
      <c r="B58" s="68"/>
      <c r="C58" s="68"/>
      <c r="D58" s="68"/>
      <c r="E58" s="69"/>
      <c r="F58" s="19">
        <f>+F57</f>
        <v>0</v>
      </c>
    </row>
    <row r="59" spans="1:6" s="29" customFormat="1" x14ac:dyDescent="0.25">
      <c r="A59" s="9">
        <v>6</v>
      </c>
      <c r="B59" s="10" t="s">
        <v>54</v>
      </c>
      <c r="C59" s="11"/>
      <c r="D59" s="12"/>
      <c r="E59" s="13"/>
      <c r="F59" s="13"/>
    </row>
    <row r="60" spans="1:6" s="29" customFormat="1" ht="30" x14ac:dyDescent="0.25">
      <c r="A60" s="46">
        <v>6.1</v>
      </c>
      <c r="B60" s="49" t="s">
        <v>55</v>
      </c>
      <c r="C60" s="33" t="s">
        <v>30</v>
      </c>
      <c r="D60" s="50">
        <v>2</v>
      </c>
      <c r="E60" s="36"/>
      <c r="F60" s="37">
        <f>+D60*E60</f>
        <v>0</v>
      </c>
    </row>
    <row r="61" spans="1:6" s="29" customFormat="1" x14ac:dyDescent="0.25">
      <c r="A61" s="46">
        <v>6.2</v>
      </c>
      <c r="B61" s="49" t="s">
        <v>56</v>
      </c>
      <c r="C61" s="33" t="s">
        <v>28</v>
      </c>
      <c r="D61" s="50">
        <v>2</v>
      </c>
      <c r="E61" s="36"/>
      <c r="F61" s="37">
        <f t="shared" ref="F61:F70" si="5">+D61*E61</f>
        <v>0</v>
      </c>
    </row>
    <row r="62" spans="1:6" s="29" customFormat="1" ht="30" x14ac:dyDescent="0.25">
      <c r="A62" s="46">
        <v>6.3</v>
      </c>
      <c r="B62" s="49" t="s">
        <v>57</v>
      </c>
      <c r="C62" s="33" t="s">
        <v>30</v>
      </c>
      <c r="D62" s="50">
        <v>1</v>
      </c>
      <c r="E62" s="51"/>
      <c r="F62" s="37">
        <f t="shared" si="5"/>
        <v>0</v>
      </c>
    </row>
    <row r="63" spans="1:6" s="29" customFormat="1" x14ac:dyDescent="0.25">
      <c r="A63" s="46">
        <v>6.4</v>
      </c>
      <c r="B63" s="49" t="s">
        <v>58</v>
      </c>
      <c r="C63" s="33" t="s">
        <v>30</v>
      </c>
      <c r="D63" s="50">
        <v>1</v>
      </c>
      <c r="E63" s="36"/>
      <c r="F63" s="37">
        <f t="shared" si="5"/>
        <v>0</v>
      </c>
    </row>
    <row r="64" spans="1:6" s="29" customFormat="1" x14ac:dyDescent="0.25">
      <c r="A64" s="46">
        <v>6.5</v>
      </c>
      <c r="B64" s="49" t="s">
        <v>59</v>
      </c>
      <c r="C64" s="33" t="s">
        <v>48</v>
      </c>
      <c r="D64" s="50">
        <v>11</v>
      </c>
      <c r="E64" s="36"/>
      <c r="F64" s="37">
        <f t="shared" si="5"/>
        <v>0</v>
      </c>
    </row>
    <row r="65" spans="1:7" s="29" customFormat="1" x14ac:dyDescent="0.25">
      <c r="A65" s="46">
        <v>6.6</v>
      </c>
      <c r="B65" s="49" t="s">
        <v>60</v>
      </c>
      <c r="C65" s="33" t="s">
        <v>48</v>
      </c>
      <c r="D65" s="50">
        <v>4</v>
      </c>
      <c r="E65" s="36"/>
      <c r="F65" s="37">
        <f t="shared" si="5"/>
        <v>0</v>
      </c>
    </row>
    <row r="66" spans="1:7" s="29" customFormat="1" x14ac:dyDescent="0.25">
      <c r="A66" s="46">
        <v>6.7</v>
      </c>
      <c r="B66" s="49" t="s">
        <v>61</v>
      </c>
      <c r="C66" s="33" t="s">
        <v>62</v>
      </c>
      <c r="D66" s="50">
        <v>1</v>
      </c>
      <c r="E66" s="36"/>
      <c r="F66" s="37">
        <f t="shared" si="5"/>
        <v>0</v>
      </c>
    </row>
    <row r="67" spans="1:7" s="29" customFormat="1" x14ac:dyDescent="0.25">
      <c r="A67" s="46">
        <v>6.8</v>
      </c>
      <c r="B67" s="49" t="s">
        <v>63</v>
      </c>
      <c r="C67" s="33" t="s">
        <v>62</v>
      </c>
      <c r="D67" s="50">
        <v>6</v>
      </c>
      <c r="E67" s="36"/>
      <c r="F67" s="37">
        <f t="shared" si="5"/>
        <v>0</v>
      </c>
    </row>
    <row r="68" spans="1:7" s="29" customFormat="1" x14ac:dyDescent="0.25">
      <c r="A68" s="46">
        <v>6.9</v>
      </c>
      <c r="B68" s="49" t="s">
        <v>64</v>
      </c>
      <c r="C68" s="33" t="s">
        <v>48</v>
      </c>
      <c r="D68" s="50">
        <v>20</v>
      </c>
      <c r="E68" s="36"/>
      <c r="F68" s="37">
        <f t="shared" si="5"/>
        <v>0</v>
      </c>
    </row>
    <row r="69" spans="1:7" s="29" customFormat="1" x14ac:dyDescent="0.25">
      <c r="A69" s="44">
        <v>6.1</v>
      </c>
      <c r="B69" s="49" t="s">
        <v>65</v>
      </c>
      <c r="C69" s="33" t="s">
        <v>46</v>
      </c>
      <c r="D69" s="50">
        <v>20</v>
      </c>
      <c r="E69" s="36"/>
      <c r="F69" s="37">
        <f t="shared" si="5"/>
        <v>0</v>
      </c>
    </row>
    <row r="70" spans="1:7" s="29" customFormat="1" x14ac:dyDescent="0.25">
      <c r="A70" s="44">
        <v>6.11</v>
      </c>
      <c r="B70" s="49" t="s">
        <v>66</v>
      </c>
      <c r="C70" s="33" t="s">
        <v>62</v>
      </c>
      <c r="D70" s="50">
        <v>5</v>
      </c>
      <c r="E70" s="36"/>
      <c r="F70" s="37">
        <f t="shared" si="5"/>
        <v>0</v>
      </c>
    </row>
    <row r="71" spans="1:7" s="29" customFormat="1" x14ac:dyDescent="0.25">
      <c r="A71" s="67" t="s">
        <v>16</v>
      </c>
      <c r="B71" s="68"/>
      <c r="C71" s="68"/>
      <c r="D71" s="68"/>
      <c r="E71" s="69"/>
      <c r="F71" s="52">
        <f>SUM(F60:F70)</f>
        <v>0</v>
      </c>
    </row>
    <row r="72" spans="1:7" ht="15" customHeight="1" x14ac:dyDescent="0.25">
      <c r="C72" s="88" t="s">
        <v>67</v>
      </c>
      <c r="D72" s="88"/>
      <c r="E72" s="88"/>
      <c r="F72" s="53">
        <f>+F71+F58+F55+F50+F47+F38+F31+F27+F22+F19+F13</f>
        <v>0</v>
      </c>
      <c r="G72" s="54"/>
    </row>
    <row r="73" spans="1:7" x14ac:dyDescent="0.25">
      <c r="D73" s="7"/>
      <c r="E73" s="55"/>
      <c r="F73" s="55"/>
    </row>
    <row r="74" spans="1:7" x14ac:dyDescent="0.25">
      <c r="C74" s="85" t="s">
        <v>68</v>
      </c>
      <c r="D74" s="85"/>
      <c r="E74" s="56">
        <v>0.19</v>
      </c>
      <c r="F74" s="57">
        <f>ROUND(($F$72*E74),0)</f>
        <v>0</v>
      </c>
    </row>
    <row r="75" spans="1:7" x14ac:dyDescent="0.25">
      <c r="C75" s="85" t="s">
        <v>69</v>
      </c>
      <c r="D75" s="85"/>
      <c r="E75" s="58">
        <v>0.01</v>
      </c>
      <c r="F75" s="57">
        <f>ROUND(($F$72*E75),0)</f>
        <v>0</v>
      </c>
    </row>
    <row r="76" spans="1:7" x14ac:dyDescent="0.25">
      <c r="C76" s="85" t="s">
        <v>70</v>
      </c>
      <c r="D76" s="85"/>
      <c r="E76" s="58">
        <v>0.05</v>
      </c>
      <c r="F76" s="57">
        <f>ROUND(($F$72*E76),0)</f>
        <v>0</v>
      </c>
    </row>
    <row r="77" spans="1:7" x14ac:dyDescent="0.25">
      <c r="C77" s="59"/>
      <c r="D77" s="60"/>
      <c r="E77" s="61"/>
      <c r="F77" s="62"/>
    </row>
    <row r="78" spans="1:7" x14ac:dyDescent="0.25">
      <c r="C78" s="59"/>
      <c r="D78" s="86" t="s">
        <v>71</v>
      </c>
      <c r="E78" s="87"/>
      <c r="F78" s="63">
        <f>F72+F74+F75+F76</f>
        <v>0</v>
      </c>
    </row>
    <row r="79" spans="1:7" x14ac:dyDescent="0.25">
      <c r="D79" s="7"/>
      <c r="E79" s="55"/>
      <c r="F79" s="55"/>
    </row>
    <row r="80" spans="1:7" x14ac:dyDescent="0.25">
      <c r="C80" s="64"/>
      <c r="D80" s="7"/>
      <c r="E80" s="55"/>
      <c r="F80" s="55"/>
    </row>
    <row r="81" spans="4:6" x14ac:dyDescent="0.25">
      <c r="D81" s="7"/>
      <c r="E81" s="55"/>
      <c r="F81" s="55"/>
    </row>
    <row r="84" spans="4:6" x14ac:dyDescent="0.25">
      <c r="D84" s="65"/>
    </row>
    <row r="85" spans="4:6" x14ac:dyDescent="0.25">
      <c r="D85" s="65"/>
    </row>
    <row r="86" spans="4:6" x14ac:dyDescent="0.25">
      <c r="D86" s="66"/>
    </row>
  </sheetData>
  <mergeCells count="21">
    <mergeCell ref="C75:D75"/>
    <mergeCell ref="C76:D76"/>
    <mergeCell ref="D78:E78"/>
    <mergeCell ref="A50:E50"/>
    <mergeCell ref="A55:E55"/>
    <mergeCell ref="A58:E58"/>
    <mergeCell ref="A71:E71"/>
    <mergeCell ref="C72:E72"/>
    <mergeCell ref="C74:D74"/>
    <mergeCell ref="A47:E47"/>
    <mergeCell ref="A1:A6"/>
    <mergeCell ref="B1:E4"/>
    <mergeCell ref="F1:F6"/>
    <mergeCell ref="B5:E6"/>
    <mergeCell ref="A13:E13"/>
    <mergeCell ref="A19:E19"/>
    <mergeCell ref="A22:E22"/>
    <mergeCell ref="A27:E27"/>
    <mergeCell ref="A31:E31"/>
    <mergeCell ref="A38:E38"/>
    <mergeCell ref="A39:F3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Alejandro Delgadillo Aya</dc:creator>
  <cp:keywords/>
  <dc:description/>
  <cp:lastModifiedBy>MARIA DANIELA USECHE ACOSTA</cp:lastModifiedBy>
  <cp:revision/>
  <dcterms:created xsi:type="dcterms:W3CDTF">2023-10-11T20:03:36Z</dcterms:created>
  <dcterms:modified xsi:type="dcterms:W3CDTF">2023-11-15T15:18:43Z</dcterms:modified>
  <cp:category/>
  <cp:contentStatus/>
</cp:coreProperties>
</file>