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8"/>
  <workbookPr/>
  <mc:AlternateContent xmlns:mc="http://schemas.openxmlformats.org/markup-compatibility/2006">
    <mc:Choice Requires="x15">
      <x15ac:absPath xmlns:x15ac="http://schemas.microsoft.com/office/spreadsheetml/2010/11/ac" url="C:\Users\janneth.navarro\Downloads\"/>
    </mc:Choice>
  </mc:AlternateContent>
  <xr:revisionPtr revIDLastSave="0" documentId="13_ncr:1_{275DF407-7B40-4463-9FF0-18EF6DA89AE1}" xr6:coauthVersionLast="36" xr6:coauthVersionMax="47" xr10:uidLastSave="{00000000-0000-0000-0000-000000000000}"/>
  <bookViews>
    <workbookView xWindow="-120" yWindow="-120" windowWidth="20730" windowHeight="11160" xr2:uid="{00000000-000D-0000-FFFF-FFFF00000000}"/>
  </bookViews>
  <sheets>
    <sheet name="LOS PROPONENTES PRE (1)" sheetId="2" r:id="rId1"/>
  </sheets>
  <definedNames>
    <definedName name="_xlnm.Print_Area" localSheetId="0">'LOS PROPONENTES PRE (1)'!$A$1:$H$33</definedName>
  </definedNames>
  <calcPr calcId="191029"/>
</workbook>
</file>

<file path=xl/calcChain.xml><?xml version="1.0" encoding="utf-8"?>
<calcChain xmlns="http://schemas.openxmlformats.org/spreadsheetml/2006/main">
  <c r="F32" i="2" l="1"/>
  <c r="F26" i="2"/>
  <c r="F25" i="2" s="1"/>
  <c r="F24" i="2"/>
  <c r="F22" i="2"/>
  <c r="F23" i="2"/>
  <c r="F21" i="2"/>
  <c r="F20" i="2"/>
  <c r="F19" i="2"/>
  <c r="F17" i="2"/>
  <c r="F16" i="2" s="1"/>
  <c r="F15" i="2"/>
  <c r="F14" i="2"/>
  <c r="F13" i="2" s="1"/>
  <c r="F12" i="2"/>
  <c r="F11" i="2"/>
  <c r="F9" i="2"/>
  <c r="F8" i="2"/>
  <c r="F6" i="2"/>
  <c r="F5" i="2"/>
  <c r="F10" i="2" l="1"/>
  <c r="F4" i="2"/>
  <c r="F18" i="2"/>
  <c r="F7" i="2"/>
  <c r="F27" i="2" l="1"/>
  <c r="F28" i="2" s="1"/>
  <c r="F29" i="2" l="1"/>
  <c r="F30" i="2"/>
  <c r="F31" i="2" s="1"/>
</calcChain>
</file>

<file path=xl/sharedStrings.xml><?xml version="1.0" encoding="utf-8"?>
<sst xmlns="http://schemas.openxmlformats.org/spreadsheetml/2006/main" count="58" uniqueCount="48">
  <si>
    <t>LOS PROPONENTES PRESENTARÁN SUS OFERTAS ECONÓMICAS EN ESTA LISTA Y ESTAS INCLUIRÁN LOS COSTOS DIRECTOS, EL AIU Y EL IVA DE LA UTILIDAD Y SU TOTAL NO PODRÁ SUPERAR EL VALOR DEL PRESUPUESTO OFICIAL ESTIMADO, SO PENA DE RECHAZO DE SUS OFRECIMIENTOS.</t>
  </si>
  <si>
    <t>Descripción</t>
  </si>
  <si>
    <t>Cantidad</t>
  </si>
  <si>
    <t>Unidad</t>
  </si>
  <si>
    <t>Precio unitario estimado</t>
  </si>
  <si>
    <t>Precio total estimado</t>
  </si>
  <si>
    <t>POR EL RUBRO PRESUPUESTAL A02-02-02-005-004-02-9-10 SERVICIOS GENERALES DE CONSTRUCCIÓN DE OTRAS OBRAS DE INGENIERÍA CIVIL PRESUPUESTO OFICIAL ESTIMADO DEL PROYECTO $115.000.000.00</t>
  </si>
  <si>
    <t>PRELIMINARES</t>
  </si>
  <si>
    <t>TENSION DE GUAYA DE ACERO DE 5/8"DE 120 ML APROX,  EXISTENTE EN TORRE ELEVEADA DE PARACAIDISMO REALIZANDO CON ELLO EN CAMBIO DE ACCESORIOS DE SUJECION ACTUALES LOGRANDO UNA PUESTA EN FUNCIONAMIENTO OPTIMO DE DICHA GUAYA, INCLUYE LOS ELEMENTOS NECESARIOS PARA UNA CORRECTA PUESTA EN FUNCIONAMIENTO</t>
  </si>
  <si>
    <t>UN</t>
  </si>
  <si>
    <t>DEMOLICIÒN DE CIMIENTO EN CONCRETO , INCLUYE RETIRO DE ACERO DE REFUERZO.</t>
  </si>
  <si>
    <t>M3</t>
  </si>
  <si>
    <t>MOVIMIENTO DE TIERRAS</t>
  </si>
  <si>
    <t>EXCAVACION MANUAL EN TERRENO CONSISTENTE, INCLUYE CARGUE, RETIRO Y DISPOCISION FINAL DE EXCAVACION</t>
  </si>
  <si>
    <t>RELLENO Y COMPACTACIÓN CON MATERIAL DE EXCAVACIÓN SELECCIONADO</t>
  </si>
  <si>
    <t>CIMENTACION</t>
  </si>
  <si>
    <t>SOLADO DE LIMPIEZA EN CONCRETO DE 2.000 PSI DE E=0.05 M SEGÚN PLANOS. INCLUYE MATERIALES, MANO DE OBRA, EQUIPOS Y HERRAMIENTAS NECESARIAS</t>
  </si>
  <si>
    <t>M2</t>
  </si>
  <si>
    <t>ZAPATA EN CONCRETO DE 4.000 PSI IMPERMEABILIZADO SEGÚN PLANOS. INCLUYE, MANO DE OBRA, FORMALETAS, EQUIPOS Y HERRAMIENTAS NECESARIAS, NO INCLUYE ACERO DE REFUERZO</t>
  </si>
  <si>
    <t xml:space="preserve">ESTRUCTURA </t>
  </si>
  <si>
    <t>COLUMNA EN CONCRETO DE 4.000 PSI SEGÚN PLANOS. INCLUYE MANO DE OBRA, FORMALETAS, EQUIPOS Y HERRAMIENTAS NECESARIAS, NO INCLUYE ACERO DE REFUERZO</t>
  </si>
  <si>
    <t>SUMINISTRO E INSTALACION ACERO DE REFUERZO ESTRUCTURAL FY: 420  MPA GR 60 -NTC 2289  INCLUYE ALAMBRE NEGRO . TRASIEGO, MANEJO</t>
  </si>
  <si>
    <t>KG</t>
  </si>
  <si>
    <t>MAMPOSTERIA</t>
  </si>
  <si>
    <t>SUMINISTRO E INSTALACION DE LAMINA SUPERBOARD 20 MM INTEMPERIE, ACABADO 1 CARA, INCLUYE DESMONTE DE LA ACTUAL.</t>
  </si>
  <si>
    <t>CARPINTERIA METALICA</t>
  </si>
  <si>
    <t>MANTENIMIENTO  ESTRUCTURA METALICA DE TORRE DE PARACAIDISMO DE SEIS PISOS DE ALTURA TOTAL 20 METROS, CON ESTRUCTURA PRINCIPAL EN COLUMNAS METALICAS DE 20 X 20 CMS, VIGAS DE UNION SUPERIOR EN PERFIL CERRADO METALICO DE 10 X 23 CMS, 5 ESCALERAS DE ACCESO ENTRE LOS PISOS DE ANCHO 1,10 MTS X 5,70 M LARGO, CON PASOS DE 26 CMS DE ANCHO EN LAMINA CORRUGADA, VIGAS LATERALES DE ESCALERA EN PERFIL C DE 22 X 5 CMS, ESTRUCTURA DE PLACAS DE ENTREPISO EN ANGULO METALICO DE 2" Y PEERFIL METALICO DE 7 X 4 CMS, ASI MISMO UNA ESTRUCTURA LATERAL  EN PERFIL METALICO DE 10 X 10 CMS Y TUBO REDONDO DE 3", BARANDAS PERIMETRALES EN TUBO METALICO DE 1 1/2" Y 1". MANTENIMIENTO CONSISTENTE EN REALIZAR LA LIMPIEZA DE SUPERFICIE CON MEDIOS MECANICOS Y MANUALES, RESANE DE SUPERFICIE CON MASILLA , LIJADO Y PULIDO DE SUPERFICIE HASTA QUITAR ASPEREZAS Y POSTERIOR APLICACION DE PINTURA POR METODO DE ASPERSION  ANTICORROSIVO A TRES MANOS Y ACABADO FINAL CON PINTURA TIPO ESMALTE A TRES MANOS,  ASI COMO EL CAMBIO Y/O AJUSTE  DE PIEZAS EN MAL ESTADO, RECIFICACION DE SOLDADURAS DE UNIONES ENTRE PIEZAS DETECTADAS MEDIANTE INSPECCION VISUAL Y ENSAYOS NO DESTRUCTIVOS ( INSPECCION MEDIANTE PARTICULAS MAGNETICAS CON SU RESPECTIVO INFORME TECNICO), INCLUYE TODODS LOS ELEMENTOS NECESARIOS PARA UNA CORRECTA REALIZACION DEL MANTENIMIENTO.</t>
  </si>
  <si>
    <t>VG</t>
  </si>
  <si>
    <t>SUMINSTRO E INSTALACION DE TUBO NEGRO C40 ASTM-53 DE 10" ALTURA DE 12 METROS  ,  CON PASAMANOS DE 35 CMS DE LARGO LATERALES EN AMBOS LADOS EN TUBERIA DE 11/2" CADA 50 CMS, CASETA EN LA PARTE SUPERIOR  DE MEDIDAS 1,0 M ANCHO  X 1,0 M LARGO Y ALTURA DE 2,5M ,CON PISO EN LAMINA ALFAJOR , ESTRUCTURA DE PISO EN ANGULO METALICO DE 2 1/2" X 3/16", CERRAMIENTO ALTURA DE 1,0 M EN MALLA ESLABONADA, ESTRUCTURA DE SOPORTE EN TUBERIA REDONDA METALICA DE 2" Y ESTRUCTURA DE CUBIERTA EN PERFIL METALICO DE 10 X 5 CMS, CON TEJA METALICA TIPO ZINC,  INCLUYE DESMONTE Y RETIRO DEL POSTE Y CASETA ACTUAL, INCLUYE TAMBIEN EL DESMONTE, ASEGURAMIENTO E INSTALACION DE GUAYAS QUE HACEN LA FUNCION DE TEMPLETES YA EXISTENTES EN EL POSTE ACTUAL, ASI COMO EL DESMONTE, REINSTALACION Y TENSION DE GUAYA PRINCIPAL EN ACERO DE 5/8" .  CON ACABADO FINAL  EN ANTICORROSIVO A TRES MANOS Y PINTURA ESMALTE EXTERIOR A TRES MANOS,  ASIMISMO TODO LO NECESARIO PARA SU CORRECTA INSTALACION Y PUESTA EN SERVICIO</t>
  </si>
  <si>
    <t>MANTENIMIENTO DE TIROLESA AUTODESLIZANTE PARA ENTRENAMIENTO DE PARACAIDISMO  SOBRE LINEAS DE ACERO, CONSTAN DE EXTERIORES EN LAMINA METALICA DE 1/4", O2 POLEAS DE 6" Y 01 POLEA DE 3" CON PERNOS DE SUJECION DE DIAMETRO 21 MM Y 15 MM RESPECTIVAMENTE CON TUERCA DE SEGURIDAD, CONSTA DE DESARME, ENGRASE, Y REEMPLAZO DE LOS TORNILLOS DE SUJECION DE LAS 03 POLEAS, ASI COMO ACABADO FINAL EN  PINTURA ANTOCORROSIVA  A TRES MANOS Y ESMALTE EXTERIOR A TRES MANOS Y ARMADO E INSTALACION FINAL, INCLUYE TODOS LOS ELEMENTOS NECESARIOS PARA UN CORRECTO MANTENIMIENTO Y PUESTA EN SERVICIO</t>
  </si>
  <si>
    <t>RETIRO Y REEMPLAZO DE PISO EN LAMINA ALFAJOR EN TORRE ELEVADA METALICA EN ZONAS A INTERVENIR, CONSISTENTE EN DESMONTE DE LA ACTUAL, CORTE, INSTALACION, PINTURA ANTICORROSIVO Y ACABADO FINAL EN PINTURA ESMALTE  ATRES MANOS POR METODO DE ASPERSION DE LA NUEVA LAMINA A INSTALAR, REQUIERE TODOS LOS ELEMENTOS NECESRIOS PARA SU CORRECTA INSTALACION Y PUESTA EN SERVICIO.</t>
  </si>
  <si>
    <t xml:space="preserve">MANTENIMIENTO DE SUPERFICIE METALICA  CONSISTENTE EN LIMPIEZA MECANICA  , RESANE Y ACABADO EN ANTOCORROSIVO Y ESMALTE EXTERIORES A TRES MANOS POR METODO DE ASPERSION, INCLUYE TODOS LOS MATERIALES Y EQUIPOS ASI COMO EL PERSONAL IDONEO PARA REALIZAR DICHA LABOR </t>
  </si>
  <si>
    <t>MANTENIMIENTO DE VIGUETERIA DE ESTRUCTURA METALICA POR TODAS SUS CARAS, CONSISTENTE EN LIMPIEZA DE SUPERFICIE CON MEDIOS MECANICOS O MANUALES , RESANE, ACABADO EN ANTICORROSIVO Y ESMALTE PARA EXTERIORES A TRES MANOS APICADO POR METODO DE ASPERSION, COLOR A ELEGIR POR LA SUPERVISION</t>
  </si>
  <si>
    <t>ML</t>
  </si>
  <si>
    <t>ASEO Y RETIRO DE ESCOMBROS</t>
  </si>
  <si>
    <t>RETIRO DE SOBRANTES FUERA DE LA UNIDAD</t>
  </si>
  <si>
    <t xml:space="preserve">item </t>
  </si>
  <si>
    <t>TOTAL COSTOS DIRECTOS</t>
  </si>
  <si>
    <t>ADMINISTRACIÓN 22,65%</t>
  </si>
  <si>
    <t>IMPREVISTOS 2%</t>
  </si>
  <si>
    <t>UTILIDAD 2%</t>
  </si>
  <si>
    <t>IVA 19% UTILIDAD</t>
  </si>
  <si>
    <t xml:space="preserve">TOTAL OBRA </t>
  </si>
  <si>
    <t>[Firma representante legal del Proponente o del Proponente persona natural]</t>
  </si>
  <si>
    <t>Nombre: HEBER NEUTA CORTES</t>
  </si>
  <si>
    <t>Cargo REPRESENTANTE LEGAL</t>
  </si>
  <si>
    <t>Documento de Identidad: 79.544.198 DE BOGOTÁ</t>
  </si>
  <si>
    <t xml:space="preserve">RNC ARQUITECTURA Y CONSTRUCCIONES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</si>
</sst>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_-&quot;$&quot;\ * #,##0_-;\-&quot;$&quot;\ * #,##0_-;_-&quot;$&quot;\ * &quot;-&quot;??_-;_-@_-"/>
  </numFmts>
  <fonts count="8"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b/>
      <sz val="10"/>
      <color theme="1"/>
      <name val="Arial"/>
      <family val="2"/>
    </font>
    <font>
      <b/>
      <sz val="10.5"/>
      <color theme="1"/>
      <name val="Arial"/>
      <family val="2"/>
    </font>
    <font>
      <sz val="10.5"/>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8">
    <xf numFmtId="0" fontId="0" fillId="0" borderId="0"/>
    <xf numFmtId="44"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9" fontId="4" fillId="0" borderId="0" applyFont="0" applyFill="0" applyBorder="0" applyAlignment="0" applyProtection="0"/>
  </cellStyleXfs>
  <cellXfs count="44">
    <xf numFmtId="0" fontId="0" fillId="0" borderId="0" xfId="0"/>
    <xf numFmtId="0" fontId="0" fillId="0" borderId="0" xfId="0" applyProtection="1">
      <protection locked="0"/>
    </xf>
    <xf numFmtId="3" fontId="1" fillId="0" borderId="1" xfId="20" applyBorder="1">
      <alignment horizontal="right" vertical="center"/>
    </xf>
    <xf numFmtId="49" fontId="1" fillId="0" borderId="1" xfId="14" applyBorder="1" applyAlignment="1">
      <alignment horizontal="left" vertical="center" wrapText="1"/>
    </xf>
    <xf numFmtId="49" fontId="1" fillId="0" borderId="1" xfId="14" applyBorder="1">
      <alignment horizontal="left" vertical="center"/>
    </xf>
    <xf numFmtId="44" fontId="0" fillId="0" borderId="1" xfId="3" applyFont="1" applyBorder="1"/>
    <xf numFmtId="0" fontId="2" fillId="3" borderId="1" xfId="8" applyBorder="1">
      <alignment horizontal="center" vertical="center"/>
    </xf>
    <xf numFmtId="0" fontId="2" fillId="3" borderId="1" xfId="8" applyBorder="1" applyProtection="1">
      <alignment horizontal="center" vertical="center"/>
    </xf>
    <xf numFmtId="44" fontId="0" fillId="0" borderId="1" xfId="1" applyFont="1" applyBorder="1" applyAlignment="1" applyProtection="1">
      <alignment horizontal="center"/>
      <protection locked="0"/>
    </xf>
    <xf numFmtId="44" fontId="0" fillId="0" borderId="1" xfId="1" applyFont="1" applyBorder="1" applyAlignment="1" applyProtection="1">
      <alignment horizontal="center" vertical="center"/>
      <protection locked="0"/>
    </xf>
    <xf numFmtId="44" fontId="0" fillId="0" borderId="1" xfId="1" applyFont="1" applyBorder="1" applyAlignment="1">
      <alignment horizontal="center" vertical="center"/>
    </xf>
    <xf numFmtId="44" fontId="0" fillId="0" borderId="1" xfId="1" applyFont="1" applyBorder="1" applyAlignment="1" applyProtection="1">
      <alignment vertical="center"/>
      <protection locked="0"/>
    </xf>
    <xf numFmtId="44" fontId="0" fillId="0" borderId="1" xfId="3" applyFont="1" applyBorder="1" applyAlignment="1">
      <alignment vertical="center"/>
    </xf>
    <xf numFmtId="44" fontId="0" fillId="0" borderId="1" xfId="3" applyFont="1" applyBorder="1" applyAlignment="1">
      <alignment horizontal="center"/>
    </xf>
    <xf numFmtId="4" fontId="1" fillId="0" borderId="1" xfId="20" applyNumberFormat="1" applyBorder="1">
      <alignment horizontal="right" vertical="center"/>
    </xf>
    <xf numFmtId="44" fontId="1" fillId="6" borderId="1" xfId="1" applyFont="1" applyFill="1" applyBorder="1" applyAlignment="1">
      <alignment vertical="center"/>
    </xf>
    <xf numFmtId="165" fontId="0" fillId="6" borderId="1" xfId="0" applyNumberFormat="1" applyFill="1" applyBorder="1" applyProtection="1">
      <protection locked="0"/>
    </xf>
    <xf numFmtId="44" fontId="0" fillId="6" borderId="1" xfId="0" applyNumberFormat="1" applyFill="1" applyBorder="1" applyProtection="1">
      <protection locked="0"/>
    </xf>
    <xf numFmtId="3" fontId="1" fillId="6" borderId="1" xfId="20" applyFill="1" applyBorder="1">
      <alignment horizontal="right" vertical="center"/>
    </xf>
    <xf numFmtId="49" fontId="1" fillId="6" borderId="1" xfId="14" applyFill="1" applyBorder="1" applyAlignment="1">
      <alignment horizontal="left" vertical="center" wrapText="1"/>
    </xf>
    <xf numFmtId="0" fontId="0" fillId="6" borderId="1" xfId="0" applyFill="1" applyBorder="1" applyProtection="1">
      <protection locked="0"/>
    </xf>
    <xf numFmtId="0" fontId="2" fillId="3" borderId="1" xfId="8" applyBorder="1" applyAlignment="1" applyProtection="1">
      <alignment horizontal="center" vertical="center" wrapText="1"/>
    </xf>
    <xf numFmtId="44" fontId="0" fillId="0" borderId="0" xfId="0" applyNumberFormat="1"/>
    <xf numFmtId="44" fontId="0" fillId="0" borderId="0" xfId="1" applyFont="1"/>
    <xf numFmtId="10" fontId="0" fillId="0" borderId="0" xfId="27" applyNumberFormat="1" applyFont="1"/>
    <xf numFmtId="9" fontId="0" fillId="0" borderId="0" xfId="0" applyNumberFormat="1"/>
    <xf numFmtId="10" fontId="0" fillId="0" borderId="0" xfId="0" applyNumberFormat="1"/>
    <xf numFmtId="44" fontId="5" fillId="0" borderId="1" xfId="3" applyFont="1" applyBorder="1"/>
    <xf numFmtId="44" fontId="5" fillId="0" borderId="1" xfId="3" applyFont="1" applyBorder="1" applyAlignment="1">
      <alignment vertical="center"/>
    </xf>
    <xf numFmtId="0" fontId="6" fillId="0" borderId="0" xfId="0" applyFont="1" applyAlignment="1">
      <alignment vertical="center"/>
    </xf>
    <xf numFmtId="0" fontId="7" fillId="0" borderId="0" xfId="0" applyFont="1" applyAlignment="1">
      <alignment vertical="center"/>
    </xf>
    <xf numFmtId="0" fontId="5" fillId="0" borderId="0" xfId="0" applyFont="1" applyProtection="1">
      <protection locked="0"/>
    </xf>
    <xf numFmtId="49" fontId="2" fillId="0" borderId="1" xfId="14" applyFont="1" applyBorder="1" applyAlignment="1">
      <alignment horizontal="center" vertical="center"/>
    </xf>
    <xf numFmtId="49" fontId="1" fillId="6" borderId="3" xfId="14" applyFill="1" applyBorder="1">
      <alignment horizontal="left" vertical="center"/>
    </xf>
    <xf numFmtId="49" fontId="1" fillId="6" borderId="4" xfId="14" applyFill="1" applyBorder="1">
      <alignment horizontal="left" vertical="center"/>
    </xf>
    <xf numFmtId="49" fontId="1" fillId="6" borderId="5" xfId="14" applyFill="1" applyBorder="1">
      <alignment horizontal="left" vertical="center"/>
    </xf>
    <xf numFmtId="49" fontId="1" fillId="6" borderId="3" xfId="14" applyFill="1" applyBorder="1" applyAlignment="1">
      <alignment horizontal="left" vertical="center" wrapText="1"/>
    </xf>
    <xf numFmtId="49" fontId="1" fillId="6" borderId="4" xfId="14" applyFill="1" applyBorder="1" applyAlignment="1">
      <alignment horizontal="left" vertical="center" wrapText="1"/>
    </xf>
    <xf numFmtId="49" fontId="1" fillId="6" borderId="5" xfId="14" applyFill="1" applyBorder="1" applyAlignment="1">
      <alignment horizontal="left" vertical="center" wrapText="1"/>
    </xf>
    <xf numFmtId="0" fontId="3" fillId="2" borderId="2" xfId="7" applyBorder="1" applyAlignment="1" applyProtection="1">
      <alignment horizontal="left" vertical="center" wrapText="1"/>
    </xf>
    <xf numFmtId="0" fontId="0" fillId="0" borderId="0" xfId="0" applyAlignment="1" applyProtection="1">
      <alignment wrapText="1"/>
      <protection locked="0"/>
    </xf>
    <xf numFmtId="49" fontId="1" fillId="0" borderId="1" xfId="14" applyBorder="1" applyAlignment="1">
      <alignment horizontal="left" vertical="center" wrapText="1"/>
    </xf>
    <xf numFmtId="49" fontId="1" fillId="0" borderId="1" xfId="14" applyBorder="1" applyAlignment="1">
      <alignment horizontal="right" vertical="center"/>
    </xf>
    <xf numFmtId="3" fontId="2" fillId="0" borderId="1" xfId="20" applyFont="1" applyBorder="1" applyAlignment="1">
      <alignment horizontal="center" vertical="center"/>
    </xf>
  </cellXfs>
  <cellStyles count="28">
    <cellStyle name="BodyStyle" xfId="14" xr:uid="{00000000-0005-0000-0000-00000D000000}"/>
    <cellStyle name="BodyStyleBold" xfId="15" xr:uid="{00000000-0005-0000-0000-00000E000000}"/>
    <cellStyle name="BodyStyleBoldRight" xfId="16" xr:uid="{00000000-0005-0000-0000-00000F000000}"/>
    <cellStyle name="BodyStyleWithBorder" xfId="22" xr:uid="{00000000-0005-0000-0000-000015000000}"/>
    <cellStyle name="BorderThinBlack" xfId="26" xr:uid="{00000000-0005-0000-0000-000019000000}"/>
    <cellStyle name="Comma" xfId="5" xr:uid="{00000000-0005-0000-0000-000004000000}"/>
    <cellStyle name="Comma [0]" xfId="6" xr:uid="{00000000-0005-0000-0000-000005000000}"/>
    <cellStyle name="Currency" xfId="3" xr:uid="{00000000-0005-0000-0000-000002000000}"/>
    <cellStyle name="Currency [0]" xfId="4" xr:uid="{00000000-0005-0000-0000-000003000000}"/>
    <cellStyle name="DateStyle" xfId="18" xr:uid="{00000000-0005-0000-0000-000011000000}"/>
    <cellStyle name="DateTimeStyle" xfId="19" xr:uid="{00000000-0005-0000-0000-000012000000}"/>
    <cellStyle name="Decimal" xfId="21" xr:uid="{00000000-0005-0000-0000-000014000000}"/>
    <cellStyle name="DecimalWithBorder" xfId="25" xr:uid="{00000000-0005-0000-0000-000018000000}"/>
    <cellStyle name="EuroCurrency" xfId="17" xr:uid="{00000000-0005-0000-0000-000010000000}"/>
    <cellStyle name="EuroCurrencyWithBorder" xfId="23" xr:uid="{00000000-0005-0000-0000-000016000000}"/>
    <cellStyle name="HeaderStyle" xfId="8" xr:uid="{00000000-0005-0000-0000-000007000000}"/>
    <cellStyle name="HeaderSubTop" xfId="12" xr:uid="{00000000-0005-0000-0000-00000B000000}"/>
    <cellStyle name="HeaderSubTopNoBold" xfId="13" xr:uid="{00000000-0005-0000-0000-00000C000000}"/>
    <cellStyle name="HeaderTopBuyer" xfId="9" xr:uid="{00000000-0005-0000-0000-000008000000}"/>
    <cellStyle name="HeaderTopStyle" xfId="10" xr:uid="{00000000-0005-0000-0000-000009000000}"/>
    <cellStyle name="HeaderTopStyleAlignRight" xfId="11" xr:uid="{00000000-0005-0000-0000-00000A000000}"/>
    <cellStyle name="MainTitle" xfId="7" xr:uid="{00000000-0005-0000-0000-000006000000}"/>
    <cellStyle name="Moneda" xfId="1" builtinId="4"/>
    <cellStyle name="Normal" xfId="0" builtinId="0"/>
    <cellStyle name="Numeric" xfId="20" xr:uid="{00000000-0005-0000-0000-000013000000}"/>
    <cellStyle name="NumericWithBorder" xfId="24" xr:uid="{00000000-0005-0000-0000-000017000000}"/>
    <cellStyle name="Percent" xfId="2" xr:uid="{00000000-0005-0000-0000-000001000000}"/>
    <cellStyle name="Porcentaje" xfId="2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401052</xdr:colOff>
      <xdr:row>32</xdr:row>
      <xdr:rowOff>140369</xdr:rowOff>
    </xdr:from>
    <xdr:to>
      <xdr:col>1</xdr:col>
      <xdr:colOff>1636662</xdr:colOff>
      <xdr:row>37</xdr:row>
      <xdr:rowOff>129340</xdr:rowOff>
    </xdr:to>
    <xdr:pic>
      <xdr:nvPicPr>
        <xdr:cNvPr id="4" name="Imagen 3" descr="Texto, Carta&#10;&#10;Descripción generada automáticamente">
          <a:extLst>
            <a:ext uri="{FF2B5EF4-FFF2-40B4-BE49-F238E27FC236}">
              <a16:creationId xmlns:a16="http://schemas.microsoft.com/office/drawing/2014/main" id="{664D01D9-37A7-47D5-B3F1-D283A8CB75F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1052" y="13194632"/>
          <a:ext cx="1847215" cy="791076"/>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tabSelected="1" zoomScale="95" zoomScaleNormal="95" zoomScaleSheetLayoutView="85" workbookViewId="0">
      <selection activeCell="H15" sqref="H15"/>
    </sheetView>
  </sheetViews>
  <sheetFormatPr baseColWidth="10" defaultColWidth="9.140625" defaultRowHeight="12.75" customHeight="1" x14ac:dyDescent="0.2"/>
  <cols>
    <col min="1" max="1" width="9.140625" style="1" customWidth="1"/>
    <col min="2" max="2" width="113.140625" style="1" customWidth="1"/>
    <col min="3" max="3" width="11.5703125" style="1" customWidth="1"/>
    <col min="4" max="4" width="9.140625" style="1" customWidth="1"/>
    <col min="5" max="5" width="19.42578125" style="1" customWidth="1"/>
    <col min="6" max="6" width="20.5703125" style="1" customWidth="1"/>
    <col min="7" max="7" width="18.7109375" customWidth="1"/>
    <col min="8" max="8" width="23.5703125" customWidth="1"/>
  </cols>
  <sheetData>
    <row r="1" spans="1:8" ht="63" customHeight="1" x14ac:dyDescent="0.2">
      <c r="A1" s="39" t="s">
        <v>0</v>
      </c>
      <c r="B1" s="40"/>
      <c r="C1" s="40"/>
      <c r="D1" s="40"/>
      <c r="E1" s="40"/>
      <c r="F1" s="40"/>
    </row>
    <row r="2" spans="1:8" ht="25.5" x14ac:dyDescent="0.2">
      <c r="A2" s="6" t="s">
        <v>36</v>
      </c>
      <c r="B2" s="7" t="s">
        <v>1</v>
      </c>
      <c r="C2" s="7" t="s">
        <v>2</v>
      </c>
      <c r="D2" s="7" t="s">
        <v>3</v>
      </c>
      <c r="E2" s="21" t="s">
        <v>4</v>
      </c>
      <c r="F2" s="21" t="s">
        <v>5</v>
      </c>
    </row>
    <row r="3" spans="1:8" ht="27.75" customHeight="1" x14ac:dyDescent="0.2">
      <c r="A3" s="41" t="s">
        <v>6</v>
      </c>
      <c r="B3" s="41"/>
      <c r="C3" s="41"/>
      <c r="D3" s="41"/>
      <c r="E3" s="41"/>
      <c r="F3" s="41"/>
    </row>
    <row r="4" spans="1:8" x14ac:dyDescent="0.2">
      <c r="A4" s="33" t="s">
        <v>7</v>
      </c>
      <c r="B4" s="34"/>
      <c r="C4" s="34"/>
      <c r="D4" s="34"/>
      <c r="E4" s="35"/>
      <c r="F4" s="15">
        <f>SUM(F5:F6)</f>
        <v>2076200</v>
      </c>
      <c r="H4" s="22"/>
    </row>
    <row r="5" spans="1:8" ht="51" x14ac:dyDescent="0.2">
      <c r="A5" s="2">
        <v>1</v>
      </c>
      <c r="B5" s="3" t="s">
        <v>8</v>
      </c>
      <c r="C5" s="2">
        <v>3</v>
      </c>
      <c r="D5" s="4" t="s">
        <v>9</v>
      </c>
      <c r="E5" s="11">
        <v>599000</v>
      </c>
      <c r="F5" s="12">
        <f>E5*C5</f>
        <v>1797000</v>
      </c>
      <c r="H5" s="22"/>
    </row>
    <row r="6" spans="1:8" x14ac:dyDescent="0.2">
      <c r="A6" s="2">
        <v>2</v>
      </c>
      <c r="B6" s="3" t="s">
        <v>10</v>
      </c>
      <c r="C6" s="2">
        <v>4</v>
      </c>
      <c r="D6" s="4" t="s">
        <v>11</v>
      </c>
      <c r="E6" s="11">
        <v>69800</v>
      </c>
      <c r="F6" s="12">
        <f>E6*C6</f>
        <v>279200</v>
      </c>
      <c r="H6" s="22"/>
    </row>
    <row r="7" spans="1:8" ht="12.75" customHeight="1" x14ac:dyDescent="0.2">
      <c r="A7" s="36" t="s">
        <v>12</v>
      </c>
      <c r="B7" s="37"/>
      <c r="C7" s="37"/>
      <c r="D7" s="37"/>
      <c r="E7" s="38"/>
      <c r="F7" s="15">
        <f>SUM(F8:F9)</f>
        <v>182120</v>
      </c>
      <c r="H7" s="22"/>
    </row>
    <row r="8" spans="1:8" ht="25.5" x14ac:dyDescent="0.2">
      <c r="A8" s="2">
        <v>4</v>
      </c>
      <c r="B8" s="3" t="s">
        <v>13</v>
      </c>
      <c r="C8" s="2">
        <v>4</v>
      </c>
      <c r="D8" s="4" t="s">
        <v>11</v>
      </c>
      <c r="E8" s="11">
        <v>25630</v>
      </c>
      <c r="F8" s="12">
        <f>E8*C8</f>
        <v>102520</v>
      </c>
      <c r="H8" s="22"/>
    </row>
    <row r="9" spans="1:8" x14ac:dyDescent="0.2">
      <c r="A9" s="2">
        <v>5</v>
      </c>
      <c r="B9" s="3" t="s">
        <v>14</v>
      </c>
      <c r="C9" s="2">
        <v>4</v>
      </c>
      <c r="D9" s="4" t="s">
        <v>11</v>
      </c>
      <c r="E9" s="11">
        <v>19900</v>
      </c>
      <c r="F9" s="12">
        <f>E9*C9</f>
        <v>79600</v>
      </c>
      <c r="H9" s="22"/>
    </row>
    <row r="10" spans="1:8" ht="12.75" customHeight="1" x14ac:dyDescent="0.2">
      <c r="A10" s="36" t="s">
        <v>15</v>
      </c>
      <c r="B10" s="37"/>
      <c r="C10" s="37"/>
      <c r="D10" s="37"/>
      <c r="E10" s="38"/>
      <c r="F10" s="16">
        <f>SUM(F11:F12)</f>
        <v>1359099</v>
      </c>
      <c r="H10" s="22"/>
    </row>
    <row r="11" spans="1:8" ht="25.5" x14ac:dyDescent="0.2">
      <c r="A11" s="2">
        <v>7</v>
      </c>
      <c r="B11" s="3" t="s">
        <v>16</v>
      </c>
      <c r="C11" s="2">
        <v>0.7</v>
      </c>
      <c r="D11" s="4" t="s">
        <v>17</v>
      </c>
      <c r="E11" s="8">
        <v>18570</v>
      </c>
      <c r="F11" s="13">
        <f>E11*C11</f>
        <v>12999</v>
      </c>
      <c r="H11" s="22"/>
    </row>
    <row r="12" spans="1:8" ht="25.5" x14ac:dyDescent="0.2">
      <c r="A12" s="2">
        <v>8</v>
      </c>
      <c r="B12" s="3" t="s">
        <v>18</v>
      </c>
      <c r="C12" s="2">
        <v>1.5</v>
      </c>
      <c r="D12" s="4" t="s">
        <v>11</v>
      </c>
      <c r="E12" s="8">
        <v>897400</v>
      </c>
      <c r="F12" s="13">
        <f>E12*C12</f>
        <v>1346100</v>
      </c>
      <c r="H12" s="22"/>
    </row>
    <row r="13" spans="1:8" x14ac:dyDescent="0.2">
      <c r="A13" s="36" t="s">
        <v>19</v>
      </c>
      <c r="B13" s="37"/>
      <c r="C13" s="37"/>
      <c r="D13" s="37"/>
      <c r="E13" s="38"/>
      <c r="F13" s="17">
        <f>SUM(F14:F15)</f>
        <v>3964800</v>
      </c>
      <c r="H13" s="22"/>
    </row>
    <row r="14" spans="1:8" ht="25.5" x14ac:dyDescent="0.2">
      <c r="A14" s="2">
        <v>10</v>
      </c>
      <c r="B14" s="3" t="s">
        <v>20</v>
      </c>
      <c r="C14" s="2">
        <v>2</v>
      </c>
      <c r="D14" s="4" t="s">
        <v>11</v>
      </c>
      <c r="E14" s="11">
        <v>897400</v>
      </c>
      <c r="F14" s="12">
        <f>E14*C14</f>
        <v>1794800</v>
      </c>
      <c r="H14" s="22"/>
    </row>
    <row r="15" spans="1:8" ht="25.5" x14ac:dyDescent="0.2">
      <c r="A15" s="2">
        <v>11</v>
      </c>
      <c r="B15" s="3" t="s">
        <v>21</v>
      </c>
      <c r="C15" s="2">
        <v>350</v>
      </c>
      <c r="D15" s="4" t="s">
        <v>22</v>
      </c>
      <c r="E15" s="11">
        <v>6200</v>
      </c>
      <c r="F15" s="12">
        <f>E15*C15</f>
        <v>2170000</v>
      </c>
      <c r="H15" s="22"/>
    </row>
    <row r="16" spans="1:8" x14ac:dyDescent="0.2">
      <c r="A16" s="37" t="s">
        <v>23</v>
      </c>
      <c r="B16" s="37"/>
      <c r="C16" s="37"/>
      <c r="D16" s="37"/>
      <c r="E16" s="38"/>
      <c r="F16" s="17">
        <f>SUM(F17)</f>
        <v>1799200</v>
      </c>
      <c r="H16" s="22"/>
    </row>
    <row r="17" spans="1:11" ht="25.5" x14ac:dyDescent="0.2">
      <c r="A17" s="2">
        <v>13</v>
      </c>
      <c r="B17" s="3" t="s">
        <v>24</v>
      </c>
      <c r="C17" s="2">
        <v>20</v>
      </c>
      <c r="D17" s="4" t="s">
        <v>17</v>
      </c>
      <c r="E17" s="11">
        <v>89960</v>
      </c>
      <c r="F17" s="12">
        <f>E17*C17</f>
        <v>1799200</v>
      </c>
      <c r="H17" s="22"/>
    </row>
    <row r="18" spans="1:11" x14ac:dyDescent="0.2">
      <c r="A18" s="18">
        <v>14</v>
      </c>
      <c r="B18" s="19" t="s">
        <v>25</v>
      </c>
      <c r="C18" s="20"/>
      <c r="D18" s="20"/>
      <c r="E18" s="20"/>
      <c r="F18" s="17">
        <f>SUM(F19:F24)</f>
        <v>47195268.5</v>
      </c>
      <c r="H18" s="22"/>
    </row>
    <row r="19" spans="1:11" ht="195" customHeight="1" x14ac:dyDescent="0.2">
      <c r="A19" s="2">
        <v>15</v>
      </c>
      <c r="B19" s="3" t="s">
        <v>26</v>
      </c>
      <c r="C19" s="2">
        <v>1</v>
      </c>
      <c r="D19" s="4" t="s">
        <v>27</v>
      </c>
      <c r="E19" s="9">
        <v>19999999</v>
      </c>
      <c r="F19" s="10">
        <f t="shared" ref="F19:F24" si="0">E19*C19</f>
        <v>19999999</v>
      </c>
      <c r="H19" s="22"/>
    </row>
    <row r="20" spans="1:11" ht="140.25" x14ac:dyDescent="0.2">
      <c r="A20" s="2">
        <v>16</v>
      </c>
      <c r="B20" s="3" t="s">
        <v>28</v>
      </c>
      <c r="C20" s="2">
        <v>1</v>
      </c>
      <c r="D20" s="4" t="s">
        <v>27</v>
      </c>
      <c r="E20" s="11">
        <v>8975000</v>
      </c>
      <c r="F20" s="12">
        <f t="shared" si="0"/>
        <v>8975000</v>
      </c>
      <c r="H20" s="22"/>
    </row>
    <row r="21" spans="1:11" ht="89.25" x14ac:dyDescent="0.2">
      <c r="A21" s="2">
        <v>17</v>
      </c>
      <c r="B21" s="3" t="s">
        <v>29</v>
      </c>
      <c r="C21" s="2">
        <v>4</v>
      </c>
      <c r="D21" s="4" t="s">
        <v>9</v>
      </c>
      <c r="E21" s="11">
        <v>295000</v>
      </c>
      <c r="F21" s="12">
        <f t="shared" si="0"/>
        <v>1180000</v>
      </c>
      <c r="H21" s="22"/>
    </row>
    <row r="22" spans="1:11" ht="51" x14ac:dyDescent="0.2">
      <c r="A22" s="2">
        <v>18</v>
      </c>
      <c r="B22" s="3" t="s">
        <v>30</v>
      </c>
      <c r="C22" s="2">
        <v>22</v>
      </c>
      <c r="D22" s="4" t="s">
        <v>17</v>
      </c>
      <c r="E22" s="11">
        <v>435700</v>
      </c>
      <c r="F22" s="12">
        <f t="shared" si="0"/>
        <v>9585400</v>
      </c>
      <c r="H22" s="22"/>
    </row>
    <row r="23" spans="1:11" ht="38.25" x14ac:dyDescent="0.2">
      <c r="A23" s="2">
        <v>19</v>
      </c>
      <c r="B23" s="3" t="s">
        <v>31</v>
      </c>
      <c r="C23" s="2">
        <v>260</v>
      </c>
      <c r="D23" s="4" t="s">
        <v>17</v>
      </c>
      <c r="E23" s="11">
        <v>22140</v>
      </c>
      <c r="F23" s="12">
        <f t="shared" si="0"/>
        <v>5756400</v>
      </c>
      <c r="H23" s="22"/>
    </row>
    <row r="24" spans="1:11" ht="38.25" x14ac:dyDescent="0.2">
      <c r="A24" s="2">
        <v>20</v>
      </c>
      <c r="B24" s="3" t="s">
        <v>32</v>
      </c>
      <c r="C24" s="14">
        <v>189.35</v>
      </c>
      <c r="D24" s="4" t="s">
        <v>33</v>
      </c>
      <c r="E24" s="11">
        <v>8970</v>
      </c>
      <c r="F24" s="12">
        <f t="shared" si="0"/>
        <v>1698469.5</v>
      </c>
      <c r="H24" s="22"/>
    </row>
    <row r="25" spans="1:11" x14ac:dyDescent="0.2">
      <c r="A25" s="36" t="s">
        <v>34</v>
      </c>
      <c r="B25" s="37"/>
      <c r="C25" s="37"/>
      <c r="D25" s="37"/>
      <c r="E25" s="38"/>
      <c r="F25" s="17">
        <f>SUM(F26)</f>
        <v>36400</v>
      </c>
      <c r="H25" s="22"/>
    </row>
    <row r="26" spans="1:11" x14ac:dyDescent="0.2">
      <c r="A26" s="2">
        <v>22</v>
      </c>
      <c r="B26" s="3" t="s">
        <v>35</v>
      </c>
      <c r="C26" s="2">
        <v>7</v>
      </c>
      <c r="D26" s="4" t="s">
        <v>11</v>
      </c>
      <c r="E26" s="11">
        <v>5200</v>
      </c>
      <c r="F26" s="12">
        <f>E26*C26</f>
        <v>36400</v>
      </c>
      <c r="H26" s="22"/>
    </row>
    <row r="27" spans="1:11" x14ac:dyDescent="0.2">
      <c r="A27" s="43" t="s">
        <v>37</v>
      </c>
      <c r="B27" s="43"/>
      <c r="C27" s="43"/>
      <c r="D27" s="43"/>
      <c r="E27" s="43"/>
      <c r="F27" s="28">
        <f>F25+F18+F16+F13+F10+F7+F4</f>
        <v>56613087.5</v>
      </c>
    </row>
    <row r="28" spans="1:11" x14ac:dyDescent="0.2">
      <c r="A28" s="42" t="s">
        <v>38</v>
      </c>
      <c r="B28" s="42"/>
      <c r="C28" s="42"/>
      <c r="D28" s="42"/>
      <c r="E28" s="42"/>
      <c r="F28" s="5">
        <f>+F27*22.65%</f>
        <v>12822864.31875</v>
      </c>
    </row>
    <row r="29" spans="1:11" x14ac:dyDescent="0.2">
      <c r="A29" s="42" t="s">
        <v>39</v>
      </c>
      <c r="B29" s="42"/>
      <c r="C29" s="42"/>
      <c r="D29" s="42"/>
      <c r="E29" s="42"/>
      <c r="F29" s="5">
        <f>+F27*2%</f>
        <v>1132261.75</v>
      </c>
    </row>
    <row r="30" spans="1:11" x14ac:dyDescent="0.2">
      <c r="A30" s="42" t="s">
        <v>40</v>
      </c>
      <c r="B30" s="42"/>
      <c r="C30" s="42"/>
      <c r="D30" s="42"/>
      <c r="E30" s="42"/>
      <c r="F30" s="5">
        <f>+F27*2%</f>
        <v>1132261.75</v>
      </c>
    </row>
    <row r="31" spans="1:11" x14ac:dyDescent="0.2">
      <c r="A31" s="42" t="s">
        <v>41</v>
      </c>
      <c r="B31" s="42"/>
      <c r="C31" s="42"/>
      <c r="D31" s="42"/>
      <c r="E31" s="42"/>
      <c r="F31" s="5">
        <f>+F30*19%</f>
        <v>215129.73250000001</v>
      </c>
    </row>
    <row r="32" spans="1:11" ht="12.75" customHeight="1" x14ac:dyDescent="0.2">
      <c r="A32" s="32" t="s">
        <v>42</v>
      </c>
      <c r="B32" s="32"/>
      <c r="C32" s="32"/>
      <c r="D32" s="32"/>
      <c r="E32" s="32"/>
      <c r="F32" s="27">
        <f>+F27+F28+F29+F30+F31</f>
        <v>71915605.051249996</v>
      </c>
      <c r="H32" s="23"/>
      <c r="I32" s="24"/>
      <c r="J32" s="25"/>
      <c r="K32" s="26"/>
    </row>
    <row r="39" spans="1:1" ht="12.75" customHeight="1" x14ac:dyDescent="0.2">
      <c r="A39" s="29" t="s">
        <v>43</v>
      </c>
    </row>
    <row r="40" spans="1:1" ht="12.75" customHeight="1" x14ac:dyDescent="0.2">
      <c r="A40" s="30" t="s">
        <v>44</v>
      </c>
    </row>
    <row r="41" spans="1:1" ht="12.75" customHeight="1" x14ac:dyDescent="0.2">
      <c r="A41" s="30" t="s">
        <v>45</v>
      </c>
    </row>
    <row r="42" spans="1:1" ht="12.75" customHeight="1" x14ac:dyDescent="0.2">
      <c r="A42" s="30" t="s">
        <v>46</v>
      </c>
    </row>
    <row r="43" spans="1:1" ht="12.75" customHeight="1" x14ac:dyDescent="0.2">
      <c r="A43" s="31" t="s">
        <v>47</v>
      </c>
    </row>
  </sheetData>
  <mergeCells count="14">
    <mergeCell ref="A32:E32"/>
    <mergeCell ref="A4:E4"/>
    <mergeCell ref="A7:E7"/>
    <mergeCell ref="A10:E10"/>
    <mergeCell ref="A1:F1"/>
    <mergeCell ref="A3:F3"/>
    <mergeCell ref="A28:E28"/>
    <mergeCell ref="A29:E29"/>
    <mergeCell ref="A30:E30"/>
    <mergeCell ref="A31:E31"/>
    <mergeCell ref="A13:E13"/>
    <mergeCell ref="A16:E16"/>
    <mergeCell ref="A25:E25"/>
    <mergeCell ref="A27:E27"/>
  </mergeCells>
  <pageMargins left="0.75" right="0.75" top="1" bottom="1" header="0.5" footer="0.5"/>
  <pageSetup scale="45" orientation="portrait" r:id="rId1"/>
  <ignoredErrors>
    <ignoredError sqref="F7" formula="1"/>
    <ignoredError sqref="F10" formula="1" unlockedFormula="1"/>
  </ignoredErrors>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LOS PROPONENTES PRE (1)</vt:lpstr>
      <vt:lpstr>'LOS PROPONENTES PRE (1)'!Área_de_impresión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CAMILO FIAGA</dc:creator>
  <cp:keywords/>
  <dc:description/>
  <cp:lastModifiedBy>TS21. JANNETH LUCIA NAVARRO DE FERNANDEZ</cp:lastModifiedBy>
  <cp:lastPrinted>2023-11-03T00:55:22Z</cp:lastPrinted>
  <dcterms:created xsi:type="dcterms:W3CDTF">2023-11-03T00:55:39Z</dcterms:created>
  <dcterms:modified xsi:type="dcterms:W3CDTF">2023-11-16T14:26:50Z</dcterms:modified>
  <cp:category/>
  <cp:contentStatus/>
</cp:coreProperties>
</file>