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16fr\OneDrive\Documentos\Documentos\INVIAS\DOCUMENTOS PLANTILLA INVITACIÓN PÚBLICA INTERVENTORÍAS\2023\IP-DT-BOL-017-2023\"/>
    </mc:Choice>
  </mc:AlternateContent>
  <xr:revisionPtr revIDLastSave="0" documentId="13_ncr:1_{D5715001-BD86-4054-8FB1-7D915D663933}" xr6:coauthVersionLast="47" xr6:coauthVersionMax="47" xr10:uidLastSave="{00000000-0000-0000-0000-000000000000}"/>
  <bookViews>
    <workbookView xWindow="-120" yWindow="-120" windowWidth="20730" windowHeight="11160" xr2:uid="{684B3F89-C5DF-4382-82AD-9B3D1F22C968}"/>
  </bookViews>
  <sheets>
    <sheet name="PO (4JAC) DIR"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6" i="1" l="1"/>
  <c r="F74" i="1"/>
  <c r="G74" i="1" s="1"/>
  <c r="F73" i="1"/>
  <c r="G73" i="1" s="1"/>
  <c r="F72" i="1"/>
  <c r="G72" i="1" s="1"/>
  <c r="G71" i="1"/>
  <c r="H70" i="1"/>
  <c r="F69" i="1"/>
  <c r="G69" i="1" s="1"/>
  <c r="F68" i="1"/>
  <c r="G68" i="1" s="1"/>
  <c r="G67" i="1"/>
  <c r="G66" i="1"/>
  <c r="G65" i="1"/>
  <c r="G63" i="1"/>
  <c r="G44" i="1"/>
  <c r="G55" i="1" s="1"/>
  <c r="H28" i="1"/>
  <c r="D24" i="1"/>
  <c r="D26" i="1" s="1"/>
  <c r="D27" i="1" s="1"/>
  <c r="D28" i="1" s="1"/>
  <c r="G22" i="1"/>
  <c r="G21" i="1"/>
  <c r="F20" i="1"/>
  <c r="G20" i="1" s="1"/>
  <c r="D20" i="1"/>
  <c r="G19" i="1"/>
  <c r="F19" i="1"/>
  <c r="G18" i="1"/>
  <c r="G17" i="1"/>
  <c r="I5" i="1"/>
  <c r="G57" i="1" l="1"/>
  <c r="G75" i="1"/>
  <c r="G76" i="1" l="1"/>
  <c r="G79" i="1" s="1"/>
  <c r="G8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tc={EAD166E6-DDC7-422F-B255-16F071A8B6FF}</author>
  </authors>
  <commentList>
    <comment ref="B8" authorId="0" shapeId="0" xr:uid="{3862CB86-1A74-4FAD-8EC4-58617039E1D0}">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Verificar objeto determinado en los documentos</t>
        </r>
      </text>
    </comment>
  </commentList>
</comments>
</file>

<file path=xl/sharedStrings.xml><?xml version="1.0" encoding="utf-8"?>
<sst xmlns="http://schemas.openxmlformats.org/spreadsheetml/2006/main" count="119" uniqueCount="104">
  <si>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</si>
  <si>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</si>
  <si>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</si>
  <si>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</si>
  <si>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</si>
  <si>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</si>
  <si>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</si>
  <si>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</si>
  <si>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</si>
  <si>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</si>
  <si>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</si>
  <si>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</si>
  <si>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</si>
  <si>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</si>
  <si>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</si>
  <si>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</si>
  <si>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</si>
  <si>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</si>
  <si>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</si>
  <si>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</si>
  <si>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</si>
  <si>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</si>
  <si>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</si>
  <si>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</si>
  <si>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</si>
  <si>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 xml:space="preserve"> Director de Interventoria</t>
  </si>
  <si>
    <t>Perfil</t>
  </si>
  <si>
    <t>Ingeniero Residente de Interventoría</t>
  </si>
  <si>
    <t>Profesional Ambiental</t>
  </si>
  <si>
    <t>Profesional Social</t>
  </si>
  <si>
    <t>0,15 por proyectio</t>
  </si>
  <si>
    <t>Inspector SST</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</si>
  <si>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</si>
  <si>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</si>
  <si>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</si>
  <si>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</si>
  <si>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</si>
  <si>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</si>
  <si>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</si>
  <si>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</si>
  <si>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</si>
  <si>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</si>
  <si>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</si>
  <si>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</si>
  <si>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</si>
  <si>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</si>
  <si>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</si>
  <si>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</si>
  <si>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</si>
  <si>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</si>
  <si>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</si>
  <si>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</si>
  <si>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</si>
  <si>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</si>
  <si>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</si>
  <si>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</si>
  <si>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</si>
  <si>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</si>
  <si>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</si>
  <si>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</si>
  <si>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</si>
  <si>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</si>
  <si>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</si>
  <si>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</si>
  <si>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</si>
  <si>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</si>
  <si>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</si>
  <si>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</si>
  <si>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</si>
  <si>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Trabajo de topografia (Incluye personal, equipo y trnasporte)</t>
  </si>
  <si>
    <t>Según comprobante por mes</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</si>
  <si>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</si>
  <si>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</si>
  <si>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</si>
  <si>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</si>
  <si>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</si>
  <si>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</si>
  <si>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</si>
  <si>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</si>
  <si>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</si>
  <si>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</si>
  <si>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</si>
  <si>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</si>
  <si>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</si>
  <si>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</si>
  <si>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</si>
  <si>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</si>
  <si>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</si>
  <si>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</si>
  <si>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</si>
  <si>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</si>
  <si>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</si>
  <si>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</si>
  <si>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</si>
  <si>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</si>
  <si>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</si>
  <si>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</si>
  <si>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</si>
  <si>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</si>
  <si>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</si>
  <si>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</si>
  <si>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</si>
  <si>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OBJETO
INTERVENTORÍA TÉCNICA, ADMINISTRATIVA, FINANCIERA Y AMBIENTAL PARA EL MEJORAMIENTO Y MANTENIMIENTO DE LAS VÍAS RURALES EN EL MUNICIPIO DE SAN PABLO DEPARTAMENTO DE BOLÍVAR DEL PROGRAMA “CAMINOS COMUNITARIOS DE LA PAZ TOTAL"</t>
  </si>
  <si>
    <t>IP-DT-BOL-017-2023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</si>
</sst>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sz val="9"/>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9"/>
      <color theme="0"/>
      <name val="Arial Narrow"/>
      <family val="2"/>
    </font>
    <font>
      <b/>
      <sz val="8"/>
      <color indexed="8"/>
      <name val="Arial Narrow"/>
      <family val="2"/>
    </font>
    <font>
      <sz val="7"/>
      <name val="Arial Narrow"/>
      <family val="2"/>
    </font>
    <font>
      <sz val="10"/>
      <name val="Arial Narrow"/>
      <family val="2"/>
    </font>
    <font>
      <sz val="12"/>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19" fillId="0" borderId="0" applyFont="0" applyFill="0" applyBorder="0" applyAlignment="0" applyProtection="0"/>
    <xf numFmtId="171" fontId="19" fillId="0" borderId="0" applyFont="0" applyFill="0" applyBorder="0" applyAlignment="0" applyProtection="0"/>
    <xf numFmtId="0" fontId="13" fillId="0" borderId="0"/>
    <xf numFmtId="0" fontId="19" fillId="0" borderId="0"/>
  </cellStyleXfs>
  <cellXfs count="202">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19" xfId="3" applyFont="1" applyFill="1" applyBorder="1" applyAlignment="1">
      <alignment horizontal="center" vertical="center" wrapText="1"/>
    </xf>
    <xf numFmtId="0" fontId="14"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5" fillId="3" borderId="21" xfId="3" applyFont="1" applyFill="1" applyBorder="1" applyAlignment="1">
      <alignment horizontal="center" vertical="center" wrapText="1"/>
    </xf>
    <xf numFmtId="0" fontId="3" fillId="3" borderId="8" xfId="6" applyFont="1" applyFill="1" applyBorder="1" applyAlignment="1">
      <alignment vertical="center"/>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3" fillId="0" borderId="0" xfId="3" applyFont="1" applyFill="1" applyAlignment="1">
      <alignment horizontal="right" vertical="center" wrapText="1"/>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165" fontId="3" fillId="0" borderId="8" xfId="6" applyNumberFormat="1" applyFont="1" applyFill="1" applyBorder="1" applyAlignment="1">
      <alignment vertical="center" wrapText="1"/>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5"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5"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20"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0" fontId="3" fillId="2" borderId="0" xfId="3" applyFont="1" applyFill="1" applyAlignment="1">
      <alignment horizontal="center" vertical="center" wrapText="1"/>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cellXfs>
  <cellStyles count="18">
    <cellStyle name="Millares 2 2 2 2" xfId="8" xr:uid="{319B26EB-2E82-4876-8687-ADB85206A1DF}"/>
    <cellStyle name="Millares 2 2 5" xfId="12" xr:uid="{ABD7F51C-F7B5-451D-94D2-B191DD3E227C}"/>
    <cellStyle name="Moneda" xfId="1" builtinId="4"/>
    <cellStyle name="Moneda [0]" xfId="2" builtinId="7"/>
    <cellStyle name="Moneda 3 2" xfId="14" xr:uid="{C8B6CDFD-8FAF-426D-982A-23041BF94C38}"/>
    <cellStyle name="Moneda 3 4" xfId="15" xr:uid="{3CAE1279-41C9-42BA-8E2D-6A8C59BF9DDD}"/>
    <cellStyle name="Normal" xfId="0" builtinId="0"/>
    <cellStyle name="Normal 10 3" xfId="16" xr:uid="{D0FA941F-542F-404E-9E1C-253E6100A1AE}"/>
    <cellStyle name="Normal 10 5 2" xfId="4" xr:uid="{D0C2B4D7-C6EC-4C63-8F72-F784F8EE6597}"/>
    <cellStyle name="Normal 2 3" xfId="5" xr:uid="{D6198E03-2A9A-4296-AF95-7125F04AC5A3}"/>
    <cellStyle name="Normal 3 11 2" xfId="6" xr:uid="{559EDB7B-6BDA-4329-9512-14486E33FD88}"/>
    <cellStyle name="Normal 3 2" xfId="3" xr:uid="{DEEC8524-E2DD-4BD5-8985-FD5AFF2437DA}"/>
    <cellStyle name="Normal 3 2 2" xfId="9" xr:uid="{8C8F7FB3-15DF-4971-B591-54BA91962683}"/>
    <cellStyle name="Normal 3 2 3" xfId="11" xr:uid="{9BCEC1BD-6B72-4198-BE31-B7E682A51444}"/>
    <cellStyle name="Normal 3 3" xfId="7" xr:uid="{39440760-2C87-488E-B73D-A21233D720D8}"/>
    <cellStyle name="Normal 3 4 10" xfId="13" xr:uid="{02B70690-8E94-4F1E-862E-6FD25AA45B0F}"/>
    <cellStyle name="Normal_ESTABLECIMIENTO Y MANTENIMIENTO 2" xfId="17" xr:uid="{C8784B82-0DF3-48E6-8102-9A52D693BBB0}"/>
    <cellStyle name="Porcentaje 2 2" xfId="10" xr:uid="{1A0E13EE-0DE0-4A7D-BA69-9D59DD88D2C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251C37B9-69B6-4592-A112-EBC5C20430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6401B1D0-1DF5-4215-AD00-5382D457C54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B8C28-CD17-42B8-8DCC-116B5985690A}">
  <sheetPr>
    <tabColor rgb="FF00B050"/>
  </sheetPr>
  <dimension ref="A1:GP99"/>
  <sheetViews>
    <sheetView tabSelected="1" topLeftCell="A63" zoomScale="80" zoomScaleNormal="80" workbookViewId="0">
      <selection activeCell="I68" sqref="I68"/>
    </sheetView>
  </sheetViews>
  <sheetFormatPr baseColWidth="10" defaultColWidth="12.5703125" defaultRowHeight="13.5" x14ac:dyDescent="0.25"/>
  <cols>
    <col min="1" max="1" width="1.85546875" style="6" customWidth="1"/>
    <col min="2" max="2" width="10.28515625" style="151" customWidth="1"/>
    <col min="3" max="3" width="51.28515625" style="151" customWidth="1"/>
    <col min="4" max="4" width="19" style="151" customWidth="1"/>
    <col min="5" max="5" width="15.85546875" style="152" customWidth="1"/>
    <col min="6" max="6" width="13.85546875" style="6" customWidth="1"/>
    <col min="7" max="7" width="25" style="153" customWidth="1"/>
    <col min="8" max="8" width="20.5703125" style="6" customWidth="1"/>
    <col min="9" max="9" width="49.5703125" style="7" customWidth="1"/>
    <col min="10" max="10" width="11.5703125" style="7" customWidth="1"/>
    <col min="11" max="11" width="17.85546875" style="6" customWidth="1"/>
    <col min="12" max="13" width="11.5703125" style="6" customWidth="1"/>
    <col min="14" max="14" width="17" style="6" customWidth="1"/>
    <col min="15" max="195" width="11.5703125" style="6" customWidth="1"/>
    <col min="196" max="16384" width="12.5703125" style="6"/>
  </cols>
  <sheetData>
    <row r="1" spans="2:189" ht="11.25" customHeight="1" x14ac:dyDescent="0.25">
      <c r="B1" s="1"/>
      <c r="C1" s="2"/>
      <c r="D1" s="2"/>
      <c r="E1" s="3"/>
      <c r="F1" s="4"/>
      <c r="G1" s="5"/>
    </row>
    <row r="2" spans="2:189" x14ac:dyDescent="0.25">
      <c r="B2" s="197" t="s">
        <v>0</v>
      </c>
      <c r="C2" s="198"/>
      <c r="D2" s="198"/>
      <c r="E2" s="198"/>
      <c r="F2" s="198"/>
      <c r="G2" s="199"/>
    </row>
    <row r="3" spans="2:189" x14ac:dyDescent="0.25">
      <c r="B3" s="197" t="s">
        <v>1</v>
      </c>
      <c r="C3" s="198"/>
      <c r="D3" s="198"/>
      <c r="E3" s="198"/>
      <c r="F3" s="198"/>
      <c r="G3" s="198"/>
      <c r="H3" s="200" t="s">
        <v>2</v>
      </c>
      <c r="I3" s="200" t="s">
        <v>3</v>
      </c>
    </row>
    <row r="4" spans="2:189" x14ac:dyDescent="0.25">
      <c r="B4" s="197" t="s">
        <v>4</v>
      </c>
      <c r="C4" s="198"/>
      <c r="D4" s="198"/>
      <c r="E4" s="198"/>
      <c r="F4" s="198"/>
      <c r="G4" s="198"/>
      <c r="H4" s="201"/>
      <c r="I4" s="201"/>
    </row>
    <row r="5" spans="2:189" ht="15" customHeight="1" x14ac:dyDescent="0.25">
      <c r="B5" s="197" t="s">
        <v>5</v>
      </c>
      <c r="C5" s="198"/>
      <c r="D5" s="198"/>
      <c r="E5" s="198"/>
      <c r="F5" s="198"/>
      <c r="G5" s="198"/>
      <c r="H5" s="8">
        <v>3</v>
      </c>
      <c r="I5" s="8">
        <f>+H5-1</f>
        <v>2</v>
      </c>
    </row>
    <row r="6" spans="2:189" ht="15" x14ac:dyDescent="0.25">
      <c r="B6" s="183" t="s">
        <v>6</v>
      </c>
      <c r="C6" s="184"/>
      <c r="D6" s="184"/>
      <c r="E6" s="184"/>
      <c r="F6" s="184"/>
      <c r="G6" s="185"/>
      <c r="H6"/>
    </row>
    <row r="7" spans="2:189" x14ac:dyDescent="0.25">
      <c r="B7" s="186" t="s">
        <v>103</v>
      </c>
      <c r="C7" s="187"/>
      <c r="D7" s="187"/>
      <c r="E7" s="187"/>
      <c r="F7" s="187"/>
      <c r="G7" s="188"/>
    </row>
    <row r="8" spans="2:189" ht="70.900000000000006" customHeight="1" x14ac:dyDescent="0.25">
      <c r="B8" s="189" t="s">
        <v>102</v>
      </c>
      <c r="C8" s="190"/>
      <c r="D8" s="190"/>
      <c r="E8" s="190"/>
      <c r="F8" s="190"/>
      <c r="G8" s="191"/>
      <c r="J8" s="9"/>
      <c r="K8" s="10"/>
    </row>
    <row r="9" spans="2:189" ht="14.25" thickBot="1" x14ac:dyDescent="0.3">
      <c r="B9" s="192"/>
      <c r="C9" s="193"/>
      <c r="D9" s="193"/>
      <c r="E9" s="193"/>
      <c r="F9" s="193"/>
      <c r="G9" s="194"/>
      <c r="J9" s="9"/>
      <c r="K9" s="10"/>
    </row>
    <row r="10" spans="2:189" ht="15" customHeight="1" thickBot="1" x14ac:dyDescent="0.3">
      <c r="B10" s="192" t="s">
        <v>7</v>
      </c>
      <c r="C10" s="193"/>
      <c r="D10" s="194"/>
      <c r="E10" s="11" t="s">
        <v>8</v>
      </c>
      <c r="F10" s="195" t="s">
        <v>9</v>
      </c>
      <c r="G10" s="196"/>
      <c r="I10" s="6"/>
      <c r="J10" s="6"/>
    </row>
    <row r="11" spans="2:189" s="16" customFormat="1" ht="14.25" customHeight="1" thickBot="1" x14ac:dyDescent="0.3">
      <c r="B11" s="12"/>
      <c r="C11" s="13"/>
      <c r="D11" s="13"/>
      <c r="E11" s="14"/>
      <c r="F11" s="13"/>
      <c r="G11" s="15"/>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row>
    <row r="12" spans="2:189" s="16" customFormat="1" ht="13.15" customHeight="1" x14ac:dyDescent="0.25">
      <c r="B12" s="169" t="s">
        <v>10</v>
      </c>
      <c r="C12" s="170"/>
      <c r="D12" s="17" t="s">
        <v>11</v>
      </c>
      <c r="E12" s="18" t="s">
        <v>12</v>
      </c>
      <c r="F12" s="17" t="s">
        <v>13</v>
      </c>
      <c r="G12" s="19" t="s">
        <v>14</v>
      </c>
      <c r="H12" s="20"/>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row>
    <row r="13" spans="2:189" s="16" customFormat="1" ht="14.45" customHeight="1" x14ac:dyDescent="0.25">
      <c r="B13" s="171"/>
      <c r="C13" s="172"/>
      <c r="D13" s="21" t="s">
        <v>15</v>
      </c>
      <c r="E13" s="22" t="s">
        <v>16</v>
      </c>
      <c r="F13" s="21" t="s">
        <v>17</v>
      </c>
      <c r="G13" s="23" t="s">
        <v>18</v>
      </c>
      <c r="H13" s="20"/>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row>
    <row r="14" spans="2:189" s="16" customFormat="1" ht="15" customHeight="1" thickBot="1" x14ac:dyDescent="0.3">
      <c r="B14" s="173"/>
      <c r="C14" s="174"/>
      <c r="D14" s="24" t="s">
        <v>19</v>
      </c>
      <c r="E14" s="25" t="s">
        <v>20</v>
      </c>
      <c r="F14" s="24" t="s">
        <v>21</v>
      </c>
      <c r="G14" s="26" t="s">
        <v>22</v>
      </c>
      <c r="H14" s="20"/>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row>
    <row r="15" spans="2:189" s="16" customFormat="1" ht="14.45" customHeight="1" x14ac:dyDescent="0.25">
      <c r="B15" s="27"/>
      <c r="C15" s="28" t="s">
        <v>23</v>
      </c>
      <c r="D15" s="28"/>
      <c r="E15" s="28"/>
      <c r="F15" s="28"/>
      <c r="G15" s="29"/>
      <c r="H15" s="20"/>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row>
    <row r="16" spans="2:189" s="16" customFormat="1" x14ac:dyDescent="0.25">
      <c r="B16" s="30"/>
      <c r="C16" s="31" t="s">
        <v>24</v>
      </c>
      <c r="D16" s="31"/>
      <c r="E16" s="32"/>
      <c r="F16" s="31"/>
      <c r="G16" s="33"/>
      <c r="H16" s="20"/>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row>
    <row r="17" spans="2:189" s="16" customFormat="1" x14ac:dyDescent="0.25">
      <c r="B17" s="34"/>
      <c r="C17" s="35" t="s">
        <v>25</v>
      </c>
      <c r="D17" s="36">
        <v>6000000</v>
      </c>
      <c r="E17" s="37"/>
      <c r="F17" s="38">
        <v>1</v>
      </c>
      <c r="G17" s="39">
        <f>+F17*D17</f>
        <v>6000000</v>
      </c>
      <c r="H17" s="20" t="s">
        <v>26</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row>
    <row r="18" spans="2:189" s="16" customFormat="1" x14ac:dyDescent="0.25">
      <c r="B18" s="34"/>
      <c r="C18" s="35" t="s">
        <v>27</v>
      </c>
      <c r="D18" s="36">
        <v>2800000</v>
      </c>
      <c r="E18" s="37"/>
      <c r="F18" s="38">
        <v>3</v>
      </c>
      <c r="G18" s="39">
        <f>+F18*D18</f>
        <v>8400000</v>
      </c>
      <c r="H18" s="20"/>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row>
    <row r="19" spans="2:189" s="16" customFormat="1" x14ac:dyDescent="0.25">
      <c r="B19" s="34"/>
      <c r="C19" s="40" t="s">
        <v>28</v>
      </c>
      <c r="D19" s="36">
        <v>3000000</v>
      </c>
      <c r="E19" s="37"/>
      <c r="F19" s="38">
        <f>0.15*H5</f>
        <v>0.44999999999999996</v>
      </c>
      <c r="G19" s="39">
        <f>+F19*D19</f>
        <v>1349999.9999999998</v>
      </c>
      <c r="H19" s="20"/>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row>
    <row r="20" spans="2:189" s="16" customFormat="1" x14ac:dyDescent="0.25">
      <c r="B20" s="34"/>
      <c r="C20" s="40" t="s">
        <v>29</v>
      </c>
      <c r="D20" s="36">
        <f>+D19</f>
        <v>3000000</v>
      </c>
      <c r="E20" s="37"/>
      <c r="F20" s="38">
        <f>0.15*H5</f>
        <v>0.44999999999999996</v>
      </c>
      <c r="G20" s="39">
        <f>+F20*D20</f>
        <v>1349999.9999999998</v>
      </c>
      <c r="H20" s="20" t="s">
        <v>30</v>
      </c>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row>
    <row r="21" spans="2:189" s="16" customFormat="1" x14ac:dyDescent="0.25">
      <c r="B21" s="34"/>
      <c r="C21" s="40" t="s">
        <v>31</v>
      </c>
      <c r="D21" s="36">
        <v>1400000</v>
      </c>
      <c r="E21" s="37"/>
      <c r="F21" s="38">
        <v>2</v>
      </c>
      <c r="G21" s="39">
        <f>+F21*D21</f>
        <v>2800000</v>
      </c>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row>
    <row r="22" spans="2:189" s="16" customFormat="1" ht="24" x14ac:dyDescent="0.2">
      <c r="B22" s="41"/>
      <c r="C22" s="42" t="s">
        <v>32</v>
      </c>
      <c r="D22" s="43"/>
      <c r="E22" s="44"/>
      <c r="F22" s="45"/>
      <c r="G22" s="46">
        <f>+D23*(0.18*5)+29234+400000</f>
        <v>4929234</v>
      </c>
      <c r="H22" s="47" t="s">
        <v>33</v>
      </c>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row>
    <row r="23" spans="2:189" s="16" customFormat="1" x14ac:dyDescent="0.25">
      <c r="B23" s="41"/>
      <c r="C23" s="48" t="s">
        <v>34</v>
      </c>
      <c r="D23" s="49">
        <v>5000000</v>
      </c>
      <c r="E23" s="50"/>
      <c r="F23" s="51"/>
      <c r="G23" s="52"/>
      <c r="H23" s="20"/>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row>
    <row r="24" spans="2:189" s="16" customFormat="1" x14ac:dyDescent="0.25">
      <c r="B24" s="41"/>
      <c r="C24" s="48" t="s">
        <v>35</v>
      </c>
      <c r="D24" s="49">
        <f>+D23</f>
        <v>5000000</v>
      </c>
      <c r="E24" s="50"/>
      <c r="F24" s="51"/>
      <c r="G24" s="52"/>
      <c r="H24" s="20" t="s">
        <v>26</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row>
    <row r="25" spans="2:189" s="53" customFormat="1" hidden="1" x14ac:dyDescent="0.25">
      <c r="B25" s="41"/>
      <c r="C25" s="48"/>
      <c r="D25" s="49"/>
      <c r="E25" s="50"/>
      <c r="F25" s="51"/>
      <c r="G25" s="52"/>
      <c r="H25" s="20" t="s">
        <v>26</v>
      </c>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c r="BU25" s="10"/>
      <c r="BV25" s="10"/>
      <c r="BW25" s="10"/>
      <c r="BX25" s="10"/>
      <c r="BY25" s="10"/>
      <c r="BZ25" s="10"/>
      <c r="CA25" s="10"/>
      <c r="CB25" s="10"/>
      <c r="CC25" s="10"/>
      <c r="CD25" s="10"/>
      <c r="CE25" s="10"/>
      <c r="CF25" s="10"/>
      <c r="CG25" s="10"/>
      <c r="CH25" s="10"/>
      <c r="CI25" s="10"/>
      <c r="CJ25" s="10"/>
      <c r="CK25" s="10"/>
      <c r="CL25" s="10"/>
      <c r="CM25" s="10"/>
      <c r="CN25" s="10"/>
      <c r="CO25" s="10"/>
      <c r="CP25" s="10"/>
      <c r="CQ25" s="10"/>
      <c r="CR25" s="10"/>
      <c r="CS25" s="10"/>
      <c r="CT25" s="10"/>
      <c r="CU25" s="10"/>
      <c r="CV25" s="10"/>
      <c r="CW25" s="10"/>
      <c r="CX25" s="10"/>
      <c r="CY25" s="10"/>
      <c r="CZ25" s="10"/>
      <c r="DA25" s="10"/>
      <c r="DB25" s="10"/>
      <c r="DC25" s="10"/>
      <c r="DD25" s="10"/>
      <c r="DE25" s="10"/>
      <c r="DF25" s="10"/>
      <c r="DG25" s="10"/>
      <c r="DH25" s="10"/>
      <c r="DI25" s="10"/>
      <c r="DJ25" s="10"/>
      <c r="DK25" s="10"/>
      <c r="DL25" s="10"/>
      <c r="DM25" s="10"/>
      <c r="DN25" s="10"/>
      <c r="DO25" s="10"/>
      <c r="DP25" s="10"/>
      <c r="DQ25" s="10"/>
      <c r="DR25" s="10"/>
      <c r="DS25" s="10"/>
      <c r="DT25" s="10"/>
      <c r="DU25" s="10"/>
      <c r="DV25" s="10"/>
      <c r="DW25" s="10"/>
      <c r="DX25" s="10"/>
      <c r="DY25" s="10"/>
      <c r="DZ25" s="10"/>
      <c r="EA25" s="10"/>
      <c r="EB25" s="10"/>
      <c r="EC25" s="10"/>
      <c r="ED25" s="10"/>
      <c r="EE25" s="10"/>
      <c r="EF25" s="10"/>
      <c r="EG25" s="10"/>
      <c r="EH25" s="10"/>
      <c r="EI25" s="10"/>
      <c r="EJ25" s="10"/>
      <c r="EK25" s="10"/>
      <c r="EL25" s="10"/>
      <c r="EM25" s="10"/>
      <c r="EN25" s="10"/>
      <c r="EO25" s="10"/>
      <c r="EP25" s="10"/>
      <c r="EQ25" s="10"/>
      <c r="ER25" s="10"/>
      <c r="ES25" s="10"/>
      <c r="ET25" s="10"/>
      <c r="EU25" s="10"/>
      <c r="EV25" s="10"/>
      <c r="EW25" s="10"/>
      <c r="EX25" s="10"/>
      <c r="EY25" s="10"/>
      <c r="EZ25" s="10"/>
      <c r="FA25" s="10"/>
      <c r="FB25" s="10"/>
      <c r="FC25" s="10"/>
      <c r="FD25" s="10"/>
      <c r="FE25" s="10"/>
      <c r="FF25" s="10"/>
      <c r="FG25" s="10"/>
      <c r="FH25" s="10"/>
      <c r="FI25" s="10"/>
      <c r="FJ25" s="10"/>
      <c r="FK25" s="10"/>
      <c r="FL25" s="10"/>
      <c r="FM25" s="10"/>
      <c r="FN25" s="10"/>
      <c r="FO25" s="10"/>
      <c r="FP25" s="10"/>
      <c r="FQ25" s="10"/>
      <c r="FR25" s="10"/>
      <c r="FS25" s="10"/>
      <c r="FT25" s="10"/>
      <c r="FU25" s="10"/>
      <c r="FV25" s="10"/>
      <c r="FW25" s="10"/>
      <c r="FX25" s="10"/>
      <c r="FY25" s="10"/>
      <c r="FZ25" s="10"/>
      <c r="GA25" s="10"/>
      <c r="GB25" s="10"/>
      <c r="GC25" s="10"/>
      <c r="GD25" s="10"/>
      <c r="GE25" s="10"/>
      <c r="GF25" s="10"/>
      <c r="GG25" s="10"/>
    </row>
    <row r="26" spans="2:189" s="53" customFormat="1" x14ac:dyDescent="0.25">
      <c r="B26" s="41"/>
      <c r="C26" s="48" t="s">
        <v>36</v>
      </c>
      <c r="D26" s="49">
        <f>+D24</f>
        <v>5000000</v>
      </c>
      <c r="E26" s="50"/>
      <c r="F26" s="51"/>
      <c r="G26" s="52"/>
      <c r="H26" s="2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row>
    <row r="27" spans="2:189" s="53" customFormat="1" x14ac:dyDescent="0.25">
      <c r="B27" s="41"/>
      <c r="C27" s="48" t="s">
        <v>37</v>
      </c>
      <c r="D27" s="49">
        <f>+D26</f>
        <v>5000000</v>
      </c>
      <c r="E27" s="50"/>
      <c r="F27" s="51"/>
      <c r="G27" s="52"/>
      <c r="H27" s="20" t="s">
        <v>38</v>
      </c>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c r="BU27" s="10"/>
      <c r="BV27" s="10"/>
      <c r="BW27" s="10"/>
      <c r="BX27" s="10"/>
      <c r="BY27" s="10"/>
      <c r="BZ27" s="10"/>
      <c r="CA27" s="10"/>
      <c r="CB27" s="10"/>
      <c r="CC27" s="10"/>
      <c r="CD27" s="10"/>
      <c r="CE27" s="10"/>
      <c r="CF27" s="10"/>
      <c r="CG27" s="10"/>
      <c r="CH27" s="10"/>
      <c r="CI27" s="10"/>
      <c r="CJ27" s="10"/>
      <c r="CK27" s="10"/>
      <c r="CL27" s="10"/>
      <c r="CM27" s="10"/>
      <c r="CN27" s="10"/>
      <c r="CO27" s="10"/>
      <c r="CP27" s="10"/>
      <c r="CQ27" s="10"/>
      <c r="CR27" s="10"/>
      <c r="CS27" s="10"/>
      <c r="CT27" s="10"/>
      <c r="CU27" s="10"/>
      <c r="CV27" s="10"/>
      <c r="CW27" s="10"/>
      <c r="CX27" s="10"/>
      <c r="CY27" s="10"/>
      <c r="CZ27" s="10"/>
      <c r="DA27" s="10"/>
      <c r="DB27" s="10"/>
      <c r="DC27" s="10"/>
      <c r="DD27" s="10"/>
      <c r="DE27" s="10"/>
      <c r="DF27" s="10"/>
      <c r="DG27" s="10"/>
      <c r="DH27" s="10"/>
      <c r="DI27" s="10"/>
      <c r="DJ27" s="10"/>
      <c r="DK27" s="10"/>
      <c r="DL27" s="10"/>
      <c r="DM27" s="10"/>
      <c r="DN27" s="10"/>
      <c r="DO27" s="10"/>
      <c r="DP27" s="10"/>
      <c r="DQ27" s="10"/>
      <c r="DR27" s="10"/>
      <c r="DS27" s="10"/>
      <c r="DT27" s="10"/>
      <c r="DU27" s="10"/>
      <c r="DV27" s="10"/>
      <c r="DW27" s="10"/>
      <c r="DX27" s="10"/>
      <c r="DY27" s="10"/>
      <c r="DZ27" s="10"/>
      <c r="EA27" s="10"/>
      <c r="EB27" s="10"/>
      <c r="EC27" s="10"/>
      <c r="ED27" s="10"/>
      <c r="EE27" s="10"/>
      <c r="EF27" s="10"/>
      <c r="EG27" s="10"/>
      <c r="EH27" s="10"/>
      <c r="EI27" s="10"/>
      <c r="EJ27" s="10"/>
      <c r="EK27" s="10"/>
      <c r="EL27" s="10"/>
      <c r="EM27" s="10"/>
      <c r="EN27" s="10"/>
      <c r="EO27" s="10"/>
      <c r="EP27" s="10"/>
      <c r="EQ27" s="10"/>
      <c r="ER27" s="10"/>
      <c r="ES27" s="10"/>
      <c r="ET27" s="10"/>
      <c r="EU27" s="10"/>
      <c r="EV27" s="10"/>
      <c r="EW27" s="10"/>
      <c r="EX27" s="10"/>
      <c r="EY27" s="10"/>
      <c r="EZ27" s="10"/>
      <c r="FA27" s="10"/>
      <c r="FB27" s="10"/>
      <c r="FC27" s="10"/>
      <c r="FD27" s="10"/>
      <c r="FE27" s="10"/>
      <c r="FF27" s="10"/>
      <c r="FG27" s="10"/>
      <c r="FH27" s="10"/>
      <c r="FI27" s="10"/>
      <c r="FJ27" s="10"/>
      <c r="FK27" s="10"/>
      <c r="FL27" s="10"/>
      <c r="FM27" s="10"/>
      <c r="FN27" s="10"/>
      <c r="FO27" s="10"/>
      <c r="FP27" s="10"/>
      <c r="FQ27" s="10"/>
      <c r="FR27" s="10"/>
      <c r="FS27" s="10"/>
      <c r="FT27" s="10"/>
      <c r="FU27" s="10"/>
      <c r="FV27" s="10"/>
      <c r="FW27" s="10"/>
      <c r="FX27" s="10"/>
      <c r="FY27" s="10"/>
      <c r="FZ27" s="10"/>
      <c r="GA27" s="10"/>
      <c r="GB27" s="10"/>
      <c r="GC27" s="10"/>
      <c r="GD27" s="10"/>
      <c r="GE27" s="10"/>
      <c r="GF27" s="10"/>
      <c r="GG27" s="10"/>
    </row>
    <row r="28" spans="2:189" s="53" customFormat="1" x14ac:dyDescent="0.25">
      <c r="B28" s="41"/>
      <c r="C28" s="48" t="s">
        <v>39</v>
      </c>
      <c r="D28" s="49">
        <f>+D27</f>
        <v>5000000</v>
      </c>
      <c r="E28" s="50"/>
      <c r="F28" s="51"/>
      <c r="G28" s="52"/>
      <c r="H28" s="20">
        <f>0.2*5</f>
        <v>1</v>
      </c>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0"/>
      <c r="CS28" s="10"/>
      <c r="CT28" s="10"/>
      <c r="CU28" s="10"/>
      <c r="CV28" s="10"/>
      <c r="CW28" s="10"/>
      <c r="CX28" s="10"/>
      <c r="CY28" s="10"/>
      <c r="CZ28" s="10"/>
      <c r="DA28" s="10"/>
      <c r="DB28" s="10"/>
      <c r="DC28" s="10"/>
      <c r="DD28" s="10"/>
      <c r="DE28" s="10"/>
      <c r="DF28" s="10"/>
      <c r="DG28" s="10"/>
      <c r="DH28" s="10"/>
      <c r="DI28" s="10"/>
      <c r="DJ28" s="10"/>
      <c r="DK28" s="10"/>
      <c r="DL28" s="10"/>
      <c r="DM28" s="10"/>
      <c r="DN28" s="10"/>
      <c r="DO28" s="10"/>
      <c r="DP28" s="10"/>
      <c r="DQ28" s="10"/>
      <c r="DR28" s="10"/>
      <c r="DS28" s="10"/>
      <c r="DT28" s="10"/>
      <c r="DU28" s="10"/>
      <c r="DV28" s="10"/>
      <c r="DW28" s="10"/>
      <c r="DX28" s="10"/>
      <c r="DY28" s="10"/>
      <c r="DZ28" s="10"/>
      <c r="EA28" s="10"/>
      <c r="EB28" s="10"/>
      <c r="EC28" s="10"/>
      <c r="ED28" s="10"/>
      <c r="EE28" s="10"/>
      <c r="EF28" s="10"/>
      <c r="EG28" s="10"/>
      <c r="EH28" s="10"/>
      <c r="EI28" s="10"/>
      <c r="EJ28" s="10"/>
      <c r="EK28" s="10"/>
      <c r="EL28" s="10"/>
      <c r="EM28" s="10"/>
      <c r="EN28" s="10"/>
      <c r="EO28" s="10"/>
      <c r="EP28" s="10"/>
      <c r="EQ28" s="10"/>
      <c r="ER28" s="10"/>
      <c r="ES28" s="10"/>
      <c r="ET28" s="10"/>
      <c r="EU28" s="10"/>
      <c r="EV28" s="10"/>
      <c r="EW28" s="10"/>
      <c r="EX28" s="10"/>
      <c r="EY28" s="10"/>
      <c r="EZ28" s="10"/>
      <c r="FA28" s="10"/>
      <c r="FB28" s="10"/>
      <c r="FC28" s="10"/>
      <c r="FD28" s="10"/>
      <c r="FE28" s="10"/>
      <c r="FF28" s="10"/>
      <c r="FG28" s="10"/>
      <c r="FH28" s="10"/>
      <c r="FI28" s="10"/>
      <c r="FJ28" s="10"/>
      <c r="FK28" s="10"/>
      <c r="FL28" s="10"/>
      <c r="FM28" s="10"/>
      <c r="FN28" s="10"/>
      <c r="FO28" s="10"/>
      <c r="FP28" s="10"/>
      <c r="FQ28" s="10"/>
      <c r="FR28" s="10"/>
      <c r="FS28" s="10"/>
      <c r="FT28" s="10"/>
      <c r="FU28" s="10"/>
      <c r="FV28" s="10"/>
      <c r="FW28" s="10"/>
      <c r="FX28" s="10"/>
      <c r="FY28" s="10"/>
      <c r="FZ28" s="10"/>
      <c r="GA28" s="10"/>
      <c r="GB28" s="10"/>
      <c r="GC28" s="10"/>
      <c r="GD28" s="10"/>
      <c r="GE28" s="10"/>
      <c r="GF28" s="10"/>
      <c r="GG28" s="10"/>
    </row>
    <row r="29" spans="2:189" s="53" customFormat="1" hidden="1" x14ac:dyDescent="0.25">
      <c r="B29" s="41"/>
      <c r="C29" s="48"/>
      <c r="D29" s="43"/>
      <c r="E29" s="44"/>
      <c r="F29" s="45"/>
      <c r="G29" s="46"/>
      <c r="H29" s="2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c r="BU29" s="10"/>
      <c r="BV29" s="10"/>
      <c r="BW29" s="10"/>
      <c r="BX29" s="10"/>
      <c r="BY29" s="10"/>
      <c r="BZ29" s="10"/>
      <c r="CA29" s="10"/>
      <c r="CB29" s="10"/>
      <c r="CC29" s="10"/>
      <c r="CD29" s="10"/>
      <c r="CE29" s="10"/>
      <c r="CF29" s="10"/>
      <c r="CG29" s="10"/>
      <c r="CH29" s="10"/>
      <c r="CI29" s="10"/>
      <c r="CJ29" s="10"/>
      <c r="CK29" s="10"/>
      <c r="CL29" s="10"/>
      <c r="CM29" s="10"/>
      <c r="CN29" s="10"/>
      <c r="CO29" s="10"/>
      <c r="CP29" s="10"/>
      <c r="CQ29" s="10"/>
      <c r="CR29" s="10"/>
      <c r="CS29" s="10"/>
      <c r="CT29" s="10"/>
      <c r="CU29" s="10"/>
      <c r="CV29" s="10"/>
      <c r="CW29" s="10"/>
      <c r="CX29" s="10"/>
      <c r="CY29" s="10"/>
      <c r="CZ29" s="10"/>
      <c r="DA29" s="10"/>
      <c r="DB29" s="10"/>
      <c r="DC29" s="10"/>
      <c r="DD29" s="10"/>
      <c r="DE29" s="10"/>
      <c r="DF29" s="10"/>
      <c r="DG29" s="10"/>
      <c r="DH29" s="10"/>
      <c r="DI29" s="10"/>
      <c r="DJ29" s="10"/>
      <c r="DK29" s="10"/>
      <c r="DL29" s="10"/>
      <c r="DM29" s="10"/>
      <c r="DN29" s="10"/>
      <c r="DO29" s="10"/>
      <c r="DP29" s="10"/>
      <c r="DQ29" s="10"/>
      <c r="DR29" s="10"/>
      <c r="DS29" s="10"/>
      <c r="DT29" s="10"/>
      <c r="DU29" s="10"/>
      <c r="DV29" s="10"/>
      <c r="DW29" s="10"/>
      <c r="DX29" s="10"/>
      <c r="DY29" s="10"/>
      <c r="DZ29" s="10"/>
      <c r="EA29" s="10"/>
      <c r="EB29" s="10"/>
      <c r="EC29" s="10"/>
      <c r="ED29" s="10"/>
      <c r="EE29" s="10"/>
      <c r="EF29" s="10"/>
      <c r="EG29" s="10"/>
      <c r="EH29" s="10"/>
      <c r="EI29" s="10"/>
      <c r="EJ29" s="10"/>
      <c r="EK29" s="10"/>
      <c r="EL29" s="10"/>
      <c r="EM29" s="10"/>
      <c r="EN29" s="10"/>
      <c r="EO29" s="10"/>
      <c r="EP29" s="10"/>
      <c r="EQ29" s="10"/>
      <c r="ER29" s="10"/>
      <c r="ES29" s="10"/>
      <c r="ET29" s="10"/>
      <c r="EU29" s="10"/>
      <c r="EV29" s="10"/>
      <c r="EW29" s="10"/>
      <c r="EX29" s="10"/>
      <c r="EY29" s="10"/>
      <c r="EZ29" s="10"/>
      <c r="FA29" s="10"/>
      <c r="FB29" s="10"/>
      <c r="FC29" s="10"/>
      <c r="FD29" s="10"/>
      <c r="FE29" s="10"/>
      <c r="FF29" s="10"/>
      <c r="FG29" s="10"/>
      <c r="FH29" s="10"/>
      <c r="FI29" s="10"/>
      <c r="FJ29" s="10"/>
      <c r="FK29" s="10"/>
      <c r="FL29" s="10"/>
      <c r="FM29" s="10"/>
      <c r="FN29" s="10"/>
      <c r="FO29" s="10"/>
      <c r="FP29" s="10"/>
      <c r="FQ29" s="10"/>
      <c r="FR29" s="10"/>
      <c r="FS29" s="10"/>
      <c r="FT29" s="10"/>
      <c r="FU29" s="10"/>
      <c r="FV29" s="10"/>
      <c r="FW29" s="10"/>
      <c r="FX29" s="10"/>
      <c r="FY29" s="10"/>
      <c r="FZ29" s="10"/>
      <c r="GA29" s="10"/>
      <c r="GB29" s="10"/>
      <c r="GC29" s="10"/>
      <c r="GD29" s="10"/>
      <c r="GE29" s="10"/>
      <c r="GF29" s="10"/>
      <c r="GG29" s="10"/>
    </row>
    <row r="30" spans="2:189" s="53" customFormat="1" hidden="1" x14ac:dyDescent="0.25">
      <c r="B30" s="41"/>
      <c r="C30" s="48"/>
      <c r="D30" s="43"/>
      <c r="E30" s="44"/>
      <c r="F30" s="45"/>
      <c r="G30" s="46"/>
      <c r="H30" s="2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c r="BU30" s="10"/>
      <c r="BV30" s="10"/>
      <c r="BW30" s="10"/>
      <c r="BX30" s="10"/>
      <c r="BY30" s="10"/>
      <c r="BZ30" s="10"/>
      <c r="CA30" s="10"/>
      <c r="CB30" s="10"/>
      <c r="CC30" s="10"/>
      <c r="CD30" s="10"/>
      <c r="CE30" s="10"/>
      <c r="CF30" s="10"/>
      <c r="CG30" s="10"/>
      <c r="CH30" s="10"/>
      <c r="CI30" s="10"/>
      <c r="CJ30" s="10"/>
      <c r="CK30" s="10"/>
      <c r="CL30" s="10"/>
      <c r="CM30" s="10"/>
      <c r="CN30" s="10"/>
      <c r="CO30" s="10"/>
      <c r="CP30" s="10"/>
      <c r="CQ30" s="10"/>
      <c r="CR30" s="10"/>
      <c r="CS30" s="10"/>
      <c r="CT30" s="10"/>
      <c r="CU30" s="10"/>
      <c r="CV30" s="10"/>
      <c r="CW30" s="10"/>
      <c r="CX30" s="10"/>
      <c r="CY30" s="10"/>
      <c r="CZ30" s="10"/>
      <c r="DA30" s="10"/>
      <c r="DB30" s="10"/>
      <c r="DC30" s="10"/>
      <c r="DD30" s="10"/>
      <c r="DE30" s="10"/>
      <c r="DF30" s="10"/>
      <c r="DG30" s="10"/>
      <c r="DH30" s="10"/>
      <c r="DI30" s="10"/>
      <c r="DJ30" s="10"/>
      <c r="DK30" s="10"/>
      <c r="DL30" s="10"/>
      <c r="DM30" s="10"/>
      <c r="DN30" s="10"/>
      <c r="DO30" s="10"/>
      <c r="DP30" s="10"/>
      <c r="DQ30" s="10"/>
      <c r="DR30" s="10"/>
      <c r="DS30" s="10"/>
      <c r="DT30" s="10"/>
      <c r="DU30" s="10"/>
      <c r="DV30" s="10"/>
      <c r="DW30" s="10"/>
      <c r="DX30" s="10"/>
      <c r="DY30" s="10"/>
      <c r="DZ30" s="10"/>
      <c r="EA30" s="10"/>
      <c r="EB30" s="10"/>
      <c r="EC30" s="10"/>
      <c r="ED30" s="10"/>
      <c r="EE30" s="10"/>
      <c r="EF30" s="10"/>
      <c r="EG30" s="10"/>
      <c r="EH30" s="10"/>
      <c r="EI30" s="10"/>
      <c r="EJ30" s="10"/>
      <c r="EK30" s="10"/>
      <c r="EL30" s="10"/>
      <c r="EM30" s="10"/>
      <c r="EN30" s="10"/>
      <c r="EO30" s="10"/>
      <c r="EP30" s="10"/>
      <c r="EQ30" s="10"/>
      <c r="ER30" s="10"/>
      <c r="ES30" s="10"/>
      <c r="ET30" s="10"/>
      <c r="EU30" s="10"/>
      <c r="EV30" s="10"/>
      <c r="EW30" s="10"/>
      <c r="EX30" s="10"/>
      <c r="EY30" s="10"/>
      <c r="EZ30" s="10"/>
      <c r="FA30" s="10"/>
      <c r="FB30" s="10"/>
      <c r="FC30" s="10"/>
      <c r="FD30" s="10"/>
      <c r="FE30" s="10"/>
      <c r="FF30" s="10"/>
      <c r="FG30" s="10"/>
      <c r="FH30" s="10"/>
      <c r="FI30" s="10"/>
      <c r="FJ30" s="10"/>
      <c r="FK30" s="10"/>
      <c r="FL30" s="10"/>
      <c r="FM30" s="10"/>
      <c r="FN30" s="10"/>
      <c r="FO30" s="10"/>
      <c r="FP30" s="10"/>
      <c r="FQ30" s="10"/>
      <c r="FR30" s="10"/>
      <c r="FS30" s="10"/>
      <c r="FT30" s="10"/>
      <c r="FU30" s="10"/>
      <c r="FV30" s="10"/>
      <c r="FW30" s="10"/>
      <c r="FX30" s="10"/>
      <c r="FY30" s="10"/>
      <c r="FZ30" s="10"/>
      <c r="GA30" s="10"/>
      <c r="GB30" s="10"/>
      <c r="GC30" s="10"/>
      <c r="GD30" s="10"/>
      <c r="GE30" s="10"/>
      <c r="GF30" s="10"/>
      <c r="GG30" s="10"/>
    </row>
    <row r="31" spans="2:189" s="53" customFormat="1" hidden="1" x14ac:dyDescent="0.25">
      <c r="B31" s="41"/>
      <c r="C31" s="48"/>
      <c r="D31" s="43"/>
      <c r="E31" s="44"/>
      <c r="F31" s="45"/>
      <c r="G31" s="46"/>
      <c r="H31" s="2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c r="BU31" s="10"/>
      <c r="BV31" s="10"/>
      <c r="BW31" s="10"/>
      <c r="BX31" s="10"/>
      <c r="BY31" s="10"/>
      <c r="BZ31" s="10"/>
      <c r="CA31" s="10"/>
      <c r="CB31" s="10"/>
      <c r="CC31" s="10"/>
      <c r="CD31" s="10"/>
      <c r="CE31" s="10"/>
      <c r="CF31" s="10"/>
      <c r="CG31" s="10"/>
      <c r="CH31" s="10"/>
      <c r="CI31" s="10"/>
      <c r="CJ31" s="10"/>
      <c r="CK31" s="10"/>
      <c r="CL31" s="10"/>
      <c r="CM31" s="10"/>
      <c r="CN31" s="10"/>
      <c r="CO31" s="10"/>
      <c r="CP31" s="10"/>
      <c r="CQ31" s="10"/>
      <c r="CR31" s="10"/>
      <c r="CS31" s="10"/>
      <c r="CT31" s="10"/>
      <c r="CU31" s="10"/>
      <c r="CV31" s="10"/>
      <c r="CW31" s="10"/>
      <c r="CX31" s="10"/>
      <c r="CY31" s="10"/>
      <c r="CZ31" s="10"/>
      <c r="DA31" s="10"/>
      <c r="DB31" s="10"/>
      <c r="DC31" s="10"/>
      <c r="DD31" s="10"/>
      <c r="DE31" s="10"/>
      <c r="DF31" s="10"/>
      <c r="DG31" s="10"/>
      <c r="DH31" s="10"/>
      <c r="DI31" s="10"/>
      <c r="DJ31" s="10"/>
      <c r="DK31" s="10"/>
      <c r="DL31" s="10"/>
      <c r="DM31" s="10"/>
      <c r="DN31" s="10"/>
      <c r="DO31" s="10"/>
      <c r="DP31" s="10"/>
      <c r="DQ31" s="10"/>
      <c r="DR31" s="10"/>
      <c r="DS31" s="10"/>
      <c r="DT31" s="10"/>
      <c r="DU31" s="10"/>
      <c r="DV31" s="10"/>
      <c r="DW31" s="10"/>
      <c r="DX31" s="10"/>
      <c r="DY31" s="10"/>
      <c r="DZ31" s="10"/>
      <c r="EA31" s="10"/>
      <c r="EB31" s="10"/>
      <c r="EC31" s="10"/>
      <c r="ED31" s="10"/>
      <c r="EE31" s="10"/>
      <c r="EF31" s="10"/>
      <c r="EG31" s="10"/>
      <c r="EH31" s="10"/>
      <c r="EI31" s="10"/>
      <c r="EJ31" s="10"/>
      <c r="EK31" s="10"/>
      <c r="EL31" s="10"/>
      <c r="EM31" s="10"/>
      <c r="EN31" s="10"/>
      <c r="EO31" s="10"/>
      <c r="EP31" s="10"/>
      <c r="EQ31" s="10"/>
      <c r="ER31" s="10"/>
      <c r="ES31" s="10"/>
      <c r="ET31" s="10"/>
      <c r="EU31" s="10"/>
      <c r="EV31" s="10"/>
      <c r="EW31" s="10"/>
      <c r="EX31" s="10"/>
      <c r="EY31" s="10"/>
      <c r="EZ31" s="10"/>
      <c r="FA31" s="10"/>
      <c r="FB31" s="10"/>
      <c r="FC31" s="10"/>
      <c r="FD31" s="10"/>
      <c r="FE31" s="10"/>
      <c r="FF31" s="10"/>
      <c r="FG31" s="10"/>
      <c r="FH31" s="10"/>
      <c r="FI31" s="10"/>
      <c r="FJ31" s="10"/>
      <c r="FK31" s="10"/>
      <c r="FL31" s="10"/>
      <c r="FM31" s="10"/>
      <c r="FN31" s="10"/>
      <c r="FO31" s="10"/>
      <c r="FP31" s="10"/>
      <c r="FQ31" s="10"/>
      <c r="FR31" s="10"/>
      <c r="FS31" s="10"/>
      <c r="FT31" s="10"/>
      <c r="FU31" s="10"/>
      <c r="FV31" s="10"/>
      <c r="FW31" s="10"/>
      <c r="FX31" s="10"/>
      <c r="FY31" s="10"/>
      <c r="FZ31" s="10"/>
      <c r="GA31" s="10"/>
      <c r="GB31" s="10"/>
      <c r="GC31" s="10"/>
      <c r="GD31" s="10"/>
      <c r="GE31" s="10"/>
      <c r="GF31" s="10"/>
      <c r="GG31" s="10"/>
    </row>
    <row r="32" spans="2:189" s="53" customFormat="1" hidden="1" x14ac:dyDescent="0.25">
      <c r="B32" s="41"/>
      <c r="C32" s="48"/>
      <c r="D32" s="43"/>
      <c r="E32" s="44"/>
      <c r="F32" s="45"/>
      <c r="G32" s="46"/>
      <c r="H32" s="2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c r="BU32" s="10"/>
      <c r="BV32" s="10"/>
      <c r="BW32" s="10"/>
      <c r="BX32" s="10"/>
      <c r="BY32" s="10"/>
      <c r="BZ32" s="10"/>
      <c r="CA32" s="10"/>
      <c r="CB32" s="10"/>
      <c r="CC32" s="10"/>
      <c r="CD32" s="10"/>
      <c r="CE32" s="10"/>
      <c r="CF32" s="10"/>
      <c r="CG32" s="10"/>
      <c r="CH32" s="10"/>
      <c r="CI32" s="10"/>
      <c r="CJ32" s="10"/>
      <c r="CK32" s="10"/>
      <c r="CL32" s="10"/>
      <c r="CM32" s="10"/>
      <c r="CN32" s="10"/>
      <c r="CO32" s="10"/>
      <c r="CP32" s="10"/>
      <c r="CQ32" s="10"/>
      <c r="CR32" s="10"/>
      <c r="CS32" s="10"/>
      <c r="CT32" s="10"/>
      <c r="CU32" s="10"/>
      <c r="CV32" s="10"/>
      <c r="CW32" s="10"/>
      <c r="CX32" s="10"/>
      <c r="CY32" s="10"/>
      <c r="CZ32" s="10"/>
      <c r="DA32" s="10"/>
      <c r="DB32" s="10"/>
      <c r="DC32" s="10"/>
      <c r="DD32" s="10"/>
      <c r="DE32" s="10"/>
      <c r="DF32" s="10"/>
      <c r="DG32" s="10"/>
      <c r="DH32" s="10"/>
      <c r="DI32" s="10"/>
      <c r="DJ32" s="10"/>
      <c r="DK32" s="10"/>
      <c r="DL32" s="10"/>
      <c r="DM32" s="10"/>
      <c r="DN32" s="10"/>
      <c r="DO32" s="10"/>
      <c r="DP32" s="10"/>
      <c r="DQ32" s="10"/>
      <c r="DR32" s="10"/>
      <c r="DS32" s="10"/>
      <c r="DT32" s="10"/>
      <c r="DU32" s="10"/>
      <c r="DV32" s="10"/>
      <c r="DW32" s="10"/>
      <c r="DX32" s="10"/>
      <c r="DY32" s="10"/>
      <c r="DZ32" s="10"/>
      <c r="EA32" s="10"/>
      <c r="EB32" s="10"/>
      <c r="EC32" s="10"/>
      <c r="ED32" s="10"/>
      <c r="EE32" s="10"/>
      <c r="EF32" s="10"/>
      <c r="EG32" s="10"/>
      <c r="EH32" s="10"/>
      <c r="EI32" s="10"/>
      <c r="EJ32" s="10"/>
      <c r="EK32" s="10"/>
      <c r="EL32" s="10"/>
      <c r="EM32" s="10"/>
      <c r="EN32" s="10"/>
      <c r="EO32" s="10"/>
      <c r="EP32" s="10"/>
      <c r="EQ32" s="10"/>
      <c r="ER32" s="10"/>
      <c r="ES32" s="10"/>
      <c r="ET32" s="10"/>
      <c r="EU32" s="10"/>
      <c r="EV32" s="10"/>
      <c r="EW32" s="10"/>
      <c r="EX32" s="10"/>
      <c r="EY32" s="10"/>
      <c r="EZ32" s="10"/>
      <c r="FA32" s="10"/>
      <c r="FB32" s="10"/>
      <c r="FC32" s="10"/>
      <c r="FD32" s="10"/>
      <c r="FE32" s="10"/>
      <c r="FF32" s="10"/>
      <c r="FG32" s="10"/>
      <c r="FH32" s="10"/>
      <c r="FI32" s="10"/>
      <c r="FJ32" s="10"/>
      <c r="FK32" s="10"/>
      <c r="FL32" s="10"/>
      <c r="FM32" s="10"/>
      <c r="FN32" s="10"/>
      <c r="FO32" s="10"/>
      <c r="FP32" s="10"/>
      <c r="FQ32" s="10"/>
      <c r="FR32" s="10"/>
      <c r="FS32" s="10"/>
      <c r="FT32" s="10"/>
      <c r="FU32" s="10"/>
      <c r="FV32" s="10"/>
      <c r="FW32" s="10"/>
      <c r="FX32" s="10"/>
      <c r="FY32" s="10"/>
      <c r="FZ32" s="10"/>
      <c r="GA32" s="10"/>
      <c r="GB32" s="10"/>
      <c r="GC32" s="10"/>
      <c r="GD32" s="10"/>
      <c r="GE32" s="10"/>
      <c r="GF32" s="10"/>
      <c r="GG32" s="10"/>
    </row>
    <row r="33" spans="2:189" s="53" customFormat="1" hidden="1" x14ac:dyDescent="0.25">
      <c r="B33" s="41"/>
      <c r="C33" s="48"/>
      <c r="D33" s="43"/>
      <c r="E33" s="44"/>
      <c r="F33" s="45"/>
      <c r="G33" s="46"/>
      <c r="H33" s="2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row>
    <row r="34" spans="2:189" s="53" customFormat="1" hidden="1" x14ac:dyDescent="0.25">
      <c r="B34" s="41"/>
      <c r="C34" s="48"/>
      <c r="D34" s="43"/>
      <c r="E34" s="44"/>
      <c r="F34" s="45"/>
      <c r="G34" s="46"/>
      <c r="H34" s="2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row>
    <row r="35" spans="2:189" s="53" customFormat="1" hidden="1" x14ac:dyDescent="0.25">
      <c r="B35" s="41"/>
      <c r="C35" s="48"/>
      <c r="D35" s="43"/>
      <c r="E35" s="44"/>
      <c r="F35" s="45"/>
      <c r="G35" s="46"/>
      <c r="H35" s="2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row>
    <row r="36" spans="2:189" s="53" customFormat="1" hidden="1" x14ac:dyDescent="0.25">
      <c r="B36" s="41"/>
      <c r="C36" s="48"/>
      <c r="D36" s="43"/>
      <c r="E36" s="44"/>
      <c r="F36" s="45"/>
      <c r="G36" s="46"/>
      <c r="H36" s="2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row>
    <row r="37" spans="2:189" s="53" customFormat="1" hidden="1" x14ac:dyDescent="0.25">
      <c r="B37" s="41"/>
      <c r="C37" s="48"/>
      <c r="D37" s="43"/>
      <c r="E37" s="44"/>
      <c r="F37" s="45"/>
      <c r="G37" s="46"/>
      <c r="H37" s="2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row>
    <row r="38" spans="2:189" s="53" customFormat="1" hidden="1" x14ac:dyDescent="0.25">
      <c r="B38" s="41"/>
      <c r="C38" s="48"/>
      <c r="D38" s="43"/>
      <c r="E38" s="44"/>
      <c r="F38" s="45"/>
      <c r="G38" s="46"/>
      <c r="H38" s="2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row>
    <row r="39" spans="2:189" s="53" customFormat="1" hidden="1" x14ac:dyDescent="0.25">
      <c r="B39" s="41"/>
      <c r="C39" s="48"/>
      <c r="D39" s="43"/>
      <c r="E39" s="44"/>
      <c r="F39" s="45"/>
      <c r="G39" s="46"/>
      <c r="H39" s="2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row>
    <row r="40" spans="2:189" s="53" customFormat="1" hidden="1" x14ac:dyDescent="0.25">
      <c r="B40" s="41"/>
      <c r="C40" s="48"/>
      <c r="D40" s="43"/>
      <c r="E40" s="44"/>
      <c r="F40" s="45"/>
      <c r="G40" s="46"/>
      <c r="H40" s="2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row>
    <row r="41" spans="2:189" s="53" customFormat="1" hidden="1" x14ac:dyDescent="0.25">
      <c r="B41" s="41"/>
      <c r="C41" s="48"/>
      <c r="D41" s="43"/>
      <c r="E41" s="44"/>
      <c r="F41" s="45"/>
      <c r="G41" s="46"/>
      <c r="H41" s="20" t="s">
        <v>26</v>
      </c>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row>
    <row r="42" spans="2:189" s="16" customFormat="1" x14ac:dyDescent="0.25">
      <c r="B42" s="54"/>
      <c r="C42" s="55" t="s">
        <v>40</v>
      </c>
      <c r="D42" s="56"/>
      <c r="E42" s="56"/>
      <c r="F42" s="57"/>
      <c r="G42" s="58"/>
      <c r="H42" s="20"/>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row>
    <row r="43" spans="2:189" s="66" customFormat="1" hidden="1" x14ac:dyDescent="0.25">
      <c r="B43" s="59"/>
      <c r="C43" s="60"/>
      <c r="D43" s="61"/>
      <c r="E43" s="62"/>
      <c r="F43" s="63"/>
      <c r="G43" s="39"/>
      <c r="H43" s="64" t="s">
        <v>41</v>
      </c>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c r="BJ43" s="65"/>
      <c r="BK43" s="65"/>
      <c r="BL43" s="65"/>
      <c r="BM43" s="65"/>
      <c r="BN43" s="65"/>
      <c r="BO43" s="65"/>
      <c r="BP43" s="65"/>
      <c r="BQ43" s="65"/>
      <c r="BR43" s="65"/>
      <c r="BS43" s="65"/>
      <c r="BT43" s="65"/>
      <c r="BU43" s="65"/>
      <c r="BV43" s="65"/>
      <c r="BW43" s="65"/>
      <c r="BX43" s="65"/>
      <c r="BY43" s="65"/>
      <c r="BZ43" s="65"/>
      <c r="CA43" s="65"/>
      <c r="CB43" s="65"/>
      <c r="CC43" s="65"/>
      <c r="CD43" s="65"/>
      <c r="CE43" s="65"/>
      <c r="CF43" s="65"/>
      <c r="CG43" s="65"/>
      <c r="CH43" s="65"/>
      <c r="CI43" s="65"/>
      <c r="CJ43" s="65"/>
      <c r="CK43" s="65"/>
      <c r="CL43" s="65"/>
      <c r="CM43" s="65"/>
      <c r="CN43" s="65"/>
      <c r="CO43" s="65"/>
      <c r="CP43" s="65"/>
      <c r="CQ43" s="65"/>
      <c r="CR43" s="65"/>
      <c r="CS43" s="65"/>
      <c r="CT43" s="65"/>
      <c r="CU43" s="65"/>
      <c r="CV43" s="65"/>
      <c r="CW43" s="65"/>
      <c r="CX43" s="65"/>
      <c r="CY43" s="65"/>
      <c r="CZ43" s="65"/>
      <c r="DA43" s="65"/>
      <c r="DB43" s="65"/>
      <c r="DC43" s="65"/>
      <c r="DD43" s="65"/>
      <c r="DE43" s="65"/>
      <c r="DF43" s="65"/>
      <c r="DG43" s="65"/>
      <c r="DH43" s="65"/>
      <c r="DI43" s="65"/>
      <c r="DJ43" s="65"/>
      <c r="DK43" s="65"/>
      <c r="DL43" s="65"/>
      <c r="DM43" s="65"/>
      <c r="DN43" s="65"/>
      <c r="DO43" s="65"/>
      <c r="DP43" s="65"/>
      <c r="DQ43" s="65"/>
      <c r="DR43" s="65"/>
      <c r="DS43" s="65"/>
      <c r="DT43" s="65"/>
      <c r="DU43" s="65"/>
      <c r="DV43" s="65"/>
      <c r="DW43" s="65"/>
      <c r="DX43" s="65"/>
      <c r="DY43" s="65"/>
      <c r="DZ43" s="65"/>
      <c r="EA43" s="65"/>
      <c r="EB43" s="65"/>
      <c r="EC43" s="65"/>
      <c r="ED43" s="65"/>
      <c r="EE43" s="65"/>
      <c r="EF43" s="65"/>
      <c r="EG43" s="65"/>
      <c r="EH43" s="65"/>
      <c r="EI43" s="65"/>
      <c r="EJ43" s="65"/>
      <c r="EK43" s="65"/>
      <c r="EL43" s="65"/>
      <c r="EM43" s="65"/>
      <c r="EN43" s="65"/>
      <c r="EO43" s="65"/>
      <c r="EP43" s="65"/>
      <c r="EQ43" s="65"/>
      <c r="ER43" s="65"/>
      <c r="ES43" s="65"/>
      <c r="ET43" s="65"/>
      <c r="EU43" s="65"/>
      <c r="EV43" s="65"/>
      <c r="EW43" s="65"/>
      <c r="EX43" s="65"/>
      <c r="EY43" s="65"/>
      <c r="EZ43" s="65"/>
      <c r="FA43" s="65"/>
      <c r="FB43" s="65"/>
      <c r="FC43" s="65"/>
      <c r="FD43" s="65"/>
      <c r="FE43" s="65"/>
      <c r="FF43" s="65"/>
      <c r="FG43" s="65"/>
      <c r="FH43" s="65"/>
      <c r="FI43" s="65"/>
      <c r="FJ43" s="65"/>
      <c r="FK43" s="65"/>
      <c r="FL43" s="65"/>
      <c r="FM43" s="65"/>
      <c r="FN43" s="65"/>
      <c r="FO43" s="65"/>
      <c r="FP43" s="65"/>
      <c r="FQ43" s="65"/>
      <c r="FR43" s="65"/>
      <c r="FS43" s="65"/>
      <c r="FT43" s="65"/>
      <c r="FU43" s="65"/>
      <c r="FV43" s="65"/>
      <c r="FW43" s="65"/>
      <c r="FX43" s="65"/>
      <c r="FY43" s="65"/>
      <c r="FZ43" s="65"/>
      <c r="GA43" s="65"/>
      <c r="GB43" s="65"/>
      <c r="GC43" s="65"/>
      <c r="GD43" s="65"/>
      <c r="GE43" s="65"/>
      <c r="GF43" s="65"/>
      <c r="GG43" s="65"/>
    </row>
    <row r="44" spans="2:189" s="16" customFormat="1" x14ac:dyDescent="0.25">
      <c r="B44" s="34"/>
      <c r="C44" s="67" t="s">
        <v>42</v>
      </c>
      <c r="D44" s="68">
        <v>1400000</v>
      </c>
      <c r="E44" s="37"/>
      <c r="F44" s="69">
        <v>6</v>
      </c>
      <c r="G44" s="39">
        <f>+F44*D44</f>
        <v>8400000</v>
      </c>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c r="BI44" s="6"/>
      <c r="BJ44" s="6"/>
      <c r="BK44" s="6"/>
      <c r="BL44" s="6"/>
      <c r="BM44" s="6"/>
      <c r="BN44" s="6"/>
      <c r="BO44" s="6"/>
      <c r="BP44" s="6"/>
      <c r="BQ44" s="6"/>
      <c r="BR44" s="6"/>
      <c r="BS44" s="6"/>
      <c r="BT44" s="6"/>
      <c r="BU44" s="6"/>
      <c r="BV44" s="6"/>
      <c r="BW44" s="6"/>
      <c r="BX44" s="6"/>
      <c r="BY44" s="6"/>
      <c r="BZ44" s="6"/>
      <c r="CA44" s="6"/>
      <c r="CB44" s="6"/>
      <c r="CC44" s="6"/>
      <c r="CD44" s="6"/>
      <c r="CE44" s="6"/>
      <c r="CF44" s="6"/>
      <c r="CG44" s="6"/>
      <c r="CH44" s="6"/>
      <c r="CI44" s="6"/>
      <c r="CJ44" s="6"/>
      <c r="CK44" s="6"/>
      <c r="CL44" s="6"/>
      <c r="CM44" s="6"/>
      <c r="CN44" s="6"/>
      <c r="CO44" s="6"/>
      <c r="CP44" s="6"/>
      <c r="CQ44" s="6"/>
      <c r="CR44" s="6"/>
      <c r="CS44" s="6"/>
      <c r="CT44" s="6"/>
      <c r="CU44" s="6"/>
      <c r="CV44" s="6"/>
      <c r="CW44" s="6"/>
      <c r="CX44" s="6"/>
      <c r="CY44" s="6"/>
      <c r="CZ44" s="6"/>
      <c r="DA44" s="6"/>
      <c r="DB44" s="6"/>
      <c r="DC44" s="6"/>
      <c r="DD44" s="6"/>
      <c r="DE44" s="6"/>
      <c r="DF44" s="6"/>
      <c r="DG44" s="6"/>
      <c r="DH44" s="6"/>
      <c r="DI44" s="6"/>
      <c r="DJ44" s="6"/>
      <c r="DK44" s="6"/>
      <c r="DL44" s="6"/>
      <c r="DM44" s="6"/>
      <c r="DN44" s="6"/>
      <c r="DO44" s="6"/>
      <c r="DP44" s="6"/>
      <c r="DQ44" s="6"/>
      <c r="DR44" s="6"/>
      <c r="DS44" s="6"/>
      <c r="DT44" s="6"/>
      <c r="DU44" s="6"/>
      <c r="DV44" s="6"/>
      <c r="DW44" s="6"/>
      <c r="DX44" s="6"/>
      <c r="DY44" s="6"/>
      <c r="DZ44" s="6"/>
      <c r="EA44" s="6"/>
      <c r="EB44" s="6"/>
      <c r="EC44" s="6"/>
      <c r="ED44" s="6"/>
      <c r="EE44" s="6"/>
      <c r="EF44" s="6"/>
      <c r="EG44" s="6"/>
      <c r="EH44" s="6"/>
      <c r="EI44" s="6"/>
      <c r="EJ44" s="6"/>
      <c r="EK44" s="6"/>
      <c r="EL44" s="6"/>
      <c r="EM44" s="6"/>
      <c r="EN44" s="6"/>
      <c r="EO44" s="6"/>
      <c r="EP44" s="6"/>
      <c r="EQ44" s="6"/>
      <c r="ER44" s="6"/>
      <c r="ES44" s="6"/>
      <c r="ET44" s="6"/>
      <c r="EU44" s="6"/>
      <c r="EV44" s="6"/>
      <c r="EW44" s="6"/>
      <c r="EX44" s="6"/>
      <c r="EY44" s="6"/>
      <c r="EZ44" s="6"/>
      <c r="FA44" s="6"/>
      <c r="FB44" s="6"/>
      <c r="FC44" s="6"/>
      <c r="FD44" s="6"/>
      <c r="FE44" s="6"/>
      <c r="FF44" s="6"/>
      <c r="FG44" s="6"/>
      <c r="FH44" s="6"/>
      <c r="FI44" s="6"/>
      <c r="FJ44" s="6"/>
      <c r="FK44" s="6"/>
      <c r="FL44" s="6"/>
      <c r="FM44" s="6"/>
      <c r="FN44" s="6"/>
      <c r="FO44" s="6"/>
      <c r="FP44" s="6"/>
      <c r="FQ44" s="6"/>
      <c r="FR44" s="6"/>
      <c r="FS44" s="6"/>
      <c r="FT44" s="6"/>
      <c r="FU44" s="6"/>
      <c r="FV44" s="6"/>
      <c r="FW44" s="6"/>
      <c r="FX44" s="6"/>
      <c r="FY44" s="6"/>
      <c r="FZ44" s="6"/>
      <c r="GA44" s="6"/>
      <c r="GB44" s="6"/>
      <c r="GC44" s="6"/>
      <c r="GD44" s="6"/>
      <c r="GE44" s="6"/>
      <c r="GF44" s="6"/>
      <c r="GG44" s="6"/>
    </row>
    <row r="45" spans="2:189" s="16" customFormat="1" hidden="1" x14ac:dyDescent="0.25">
      <c r="B45" s="34"/>
      <c r="C45" s="67"/>
      <c r="D45" s="68"/>
      <c r="E45" s="70"/>
      <c r="F45" s="71"/>
      <c r="G45" s="39"/>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row>
    <row r="46" spans="2:189" s="16" customFormat="1" hidden="1" x14ac:dyDescent="0.25">
      <c r="B46" s="34"/>
      <c r="C46" s="72"/>
      <c r="D46" s="73"/>
      <c r="E46" s="37"/>
      <c r="F46" s="69"/>
      <c r="G46" s="39"/>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row>
    <row r="47" spans="2:189" s="16" customFormat="1" hidden="1" x14ac:dyDescent="0.25">
      <c r="B47" s="54"/>
      <c r="C47" s="55" t="s">
        <v>43</v>
      </c>
      <c r="D47" s="56"/>
      <c r="E47" s="56"/>
      <c r="F47" s="57"/>
      <c r="G47" s="58"/>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row>
    <row r="48" spans="2:189" s="16" customFormat="1" hidden="1" x14ac:dyDescent="0.25">
      <c r="B48" s="34"/>
      <c r="C48" s="74"/>
      <c r="D48" s="75"/>
      <c r="E48" s="76"/>
      <c r="F48" s="69"/>
      <c r="G48" s="39"/>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row>
    <row r="49" spans="2:198" s="16" customFormat="1" hidden="1" x14ac:dyDescent="0.25">
      <c r="B49" s="77"/>
      <c r="C49" s="164" t="s">
        <v>44</v>
      </c>
      <c r="D49" s="164"/>
      <c r="E49" s="164"/>
      <c r="F49" s="164"/>
      <c r="G49" s="175"/>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row>
    <row r="50" spans="2:198" s="16" customFormat="1" hidden="1" x14ac:dyDescent="0.25">
      <c r="B50" s="34"/>
      <c r="C50" s="78" t="s">
        <v>45</v>
      </c>
      <c r="D50" s="75"/>
      <c r="E50" s="37"/>
      <c r="F50" s="71"/>
      <c r="G50" s="39"/>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row>
    <row r="51" spans="2:198" s="16" customFormat="1" hidden="1" x14ac:dyDescent="0.25">
      <c r="B51" s="34"/>
      <c r="C51" s="79"/>
      <c r="D51" s="75"/>
      <c r="E51" s="80"/>
      <c r="F51" s="69"/>
      <c r="G51" s="39"/>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row>
    <row r="52" spans="2:198" s="16" customFormat="1" hidden="1" x14ac:dyDescent="0.25">
      <c r="B52" s="176" t="s">
        <v>46</v>
      </c>
      <c r="C52" s="177"/>
      <c r="D52" s="177"/>
      <c r="E52" s="177"/>
      <c r="F52" s="177"/>
      <c r="G52" s="81"/>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row>
    <row r="53" spans="2:198" s="16" customFormat="1" hidden="1" x14ac:dyDescent="0.25">
      <c r="B53" s="82"/>
      <c r="C53" s="31" t="s">
        <v>47</v>
      </c>
      <c r="D53" s="83"/>
      <c r="E53" s="83"/>
      <c r="F53" s="84"/>
      <c r="G53" s="85"/>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row>
    <row r="54" spans="2:198" s="91" customFormat="1" ht="16.5" hidden="1" customHeight="1" thickBot="1" x14ac:dyDescent="0.3">
      <c r="B54" s="34"/>
      <c r="C54" s="86" t="s">
        <v>48</v>
      </c>
      <c r="D54" s="87"/>
      <c r="E54" s="87"/>
      <c r="F54" s="88"/>
      <c r="G54" s="89"/>
      <c r="H54" s="47" t="s">
        <v>33</v>
      </c>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c r="DI54" s="90"/>
      <c r="DJ54" s="90"/>
      <c r="DK54" s="90"/>
      <c r="DL54" s="90"/>
      <c r="DM54" s="90"/>
      <c r="DN54" s="90"/>
      <c r="DO54" s="90"/>
      <c r="DP54" s="90"/>
      <c r="DQ54" s="90"/>
      <c r="DR54" s="90"/>
      <c r="DS54" s="90"/>
      <c r="DT54" s="90"/>
      <c r="DU54" s="90"/>
      <c r="DV54" s="90"/>
      <c r="DW54" s="90"/>
      <c r="DX54" s="90"/>
      <c r="DY54" s="90"/>
      <c r="DZ54" s="90"/>
      <c r="EA54" s="90"/>
      <c r="EB54" s="90"/>
      <c r="EC54" s="90"/>
      <c r="ED54" s="90"/>
      <c r="EE54" s="90"/>
      <c r="EF54" s="90"/>
      <c r="EG54" s="90"/>
      <c r="EH54" s="90"/>
      <c r="EI54" s="90"/>
      <c r="EJ54" s="90"/>
      <c r="EK54" s="90"/>
      <c r="EL54" s="90"/>
      <c r="EM54" s="90"/>
      <c r="EN54" s="90"/>
      <c r="EO54" s="90"/>
      <c r="EP54" s="90"/>
      <c r="EQ54" s="90"/>
      <c r="ER54" s="90"/>
      <c r="ES54" s="90"/>
      <c r="ET54" s="90"/>
      <c r="EU54" s="90"/>
      <c r="EV54" s="90"/>
      <c r="EW54" s="90"/>
      <c r="EX54" s="90"/>
      <c r="EY54" s="90"/>
      <c r="EZ54" s="90"/>
      <c r="FA54" s="90"/>
      <c r="FB54" s="90"/>
      <c r="FC54" s="90"/>
      <c r="FD54" s="90"/>
      <c r="FE54" s="90"/>
      <c r="FF54" s="90"/>
      <c r="FG54" s="90"/>
      <c r="FH54" s="90"/>
      <c r="FI54" s="90"/>
      <c r="FJ54" s="90"/>
      <c r="FK54" s="90"/>
      <c r="FL54" s="90"/>
      <c r="FM54" s="90"/>
      <c r="FN54" s="90"/>
      <c r="FO54" s="90"/>
      <c r="FP54" s="90"/>
      <c r="FQ54" s="90"/>
      <c r="FR54" s="90"/>
      <c r="FS54" s="90"/>
      <c r="FT54" s="90"/>
      <c r="FU54" s="90"/>
      <c r="FV54" s="90"/>
      <c r="FW54" s="90"/>
      <c r="FX54" s="90"/>
      <c r="FY54" s="90"/>
      <c r="FZ54" s="90"/>
      <c r="GA54" s="90"/>
      <c r="GB54" s="90"/>
      <c r="GC54" s="90"/>
      <c r="GD54" s="90"/>
      <c r="GE54" s="90"/>
      <c r="GF54" s="90"/>
      <c r="GG54" s="90"/>
      <c r="GH54" s="90"/>
      <c r="GI54" s="90"/>
      <c r="GJ54" s="90"/>
      <c r="GK54" s="90"/>
      <c r="GL54" s="90"/>
      <c r="GM54" s="90"/>
      <c r="GN54" s="90"/>
      <c r="GO54" s="90"/>
      <c r="GP54" s="90"/>
    </row>
    <row r="55" spans="2:198" s="16" customFormat="1" ht="14.25" thickBot="1" x14ac:dyDescent="0.3">
      <c r="B55" s="30"/>
      <c r="C55" s="164" t="s">
        <v>49</v>
      </c>
      <c r="D55" s="164"/>
      <c r="E55" s="164"/>
      <c r="F55" s="164"/>
      <c r="G55" s="92">
        <f>+SUM(G17:G22)+SUM(G43:G44)</f>
        <v>33229234</v>
      </c>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row>
    <row r="56" spans="2:198" s="16" customFormat="1" ht="14.25" thickBot="1" x14ac:dyDescent="0.3">
      <c r="B56" s="93"/>
      <c r="C56" s="178" t="s">
        <v>50</v>
      </c>
      <c r="D56" s="178"/>
      <c r="E56" s="178"/>
      <c r="F56" s="178"/>
      <c r="G56" s="94">
        <v>2.36</v>
      </c>
      <c r="H56" s="95" t="s">
        <v>51</v>
      </c>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row>
    <row r="57" spans="2:198" s="16" customFormat="1" x14ac:dyDescent="0.25">
      <c r="B57" s="30"/>
      <c r="C57" s="164" t="s">
        <v>52</v>
      </c>
      <c r="D57" s="164"/>
      <c r="E57" s="164"/>
      <c r="F57" s="164"/>
      <c r="G57" s="96">
        <f>+ROUND(G55*G56,0)</f>
        <v>78420992</v>
      </c>
      <c r="H57" s="97"/>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row>
    <row r="58" spans="2:198" s="16" customFormat="1" ht="14.45" customHeight="1" x14ac:dyDescent="0.25">
      <c r="B58" s="179" t="s">
        <v>53</v>
      </c>
      <c r="C58" s="180"/>
      <c r="D58" s="180" t="s">
        <v>54</v>
      </c>
      <c r="E58" s="98" t="s">
        <v>55</v>
      </c>
      <c r="F58" s="181" t="s">
        <v>56</v>
      </c>
      <c r="G58" s="99" t="s">
        <v>14</v>
      </c>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row>
    <row r="59" spans="2:198" s="16" customFormat="1" ht="14.45" customHeight="1" x14ac:dyDescent="0.25">
      <c r="B59" s="179"/>
      <c r="C59" s="180"/>
      <c r="D59" s="180"/>
      <c r="E59" s="98" t="s">
        <v>57</v>
      </c>
      <c r="F59" s="181"/>
      <c r="G59" s="100" t="s">
        <v>18</v>
      </c>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row>
    <row r="60" spans="2:198" s="16" customFormat="1" ht="15" customHeight="1" x14ac:dyDescent="0.25">
      <c r="B60" s="179"/>
      <c r="C60" s="180"/>
      <c r="D60" s="180"/>
      <c r="E60" s="101" t="s">
        <v>58</v>
      </c>
      <c r="F60" s="102" t="s">
        <v>59</v>
      </c>
      <c r="G60" s="100" t="s">
        <v>60</v>
      </c>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row>
    <row r="61" spans="2:198" s="16" customFormat="1" x14ac:dyDescent="0.25">
      <c r="B61" s="93"/>
      <c r="C61" s="103" t="s">
        <v>61</v>
      </c>
      <c r="D61" s="103"/>
      <c r="E61" s="104"/>
      <c r="F61" s="103"/>
      <c r="G61" s="105"/>
      <c r="H61" s="20"/>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row>
    <row r="62" spans="2:198" s="16" customFormat="1" x14ac:dyDescent="0.25">
      <c r="B62" s="106"/>
      <c r="C62" s="31" t="s">
        <v>62</v>
      </c>
      <c r="D62" s="31"/>
      <c r="E62" s="32"/>
      <c r="F62" s="31"/>
      <c r="G62" s="33"/>
      <c r="H62" s="20"/>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row>
    <row r="63" spans="2:198" s="16" customFormat="1" ht="24" customHeight="1" x14ac:dyDescent="0.25">
      <c r="B63" s="107"/>
      <c r="C63" s="108" t="s">
        <v>63</v>
      </c>
      <c r="D63" s="109" t="s">
        <v>64</v>
      </c>
      <c r="E63" s="110">
        <v>140000</v>
      </c>
      <c r="F63" s="111">
        <v>8</v>
      </c>
      <c r="G63" s="112">
        <f>+F63*E63</f>
        <v>1120000</v>
      </c>
      <c r="H63" s="20">
        <v>140000</v>
      </c>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row>
    <row r="64" spans="2:198" s="16" customFormat="1" x14ac:dyDescent="0.25">
      <c r="B64" s="106"/>
      <c r="C64" s="31" t="s">
        <v>65</v>
      </c>
      <c r="D64" s="31"/>
      <c r="E64" s="83"/>
      <c r="F64" s="113"/>
      <c r="G64" s="114"/>
      <c r="H64" s="20"/>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row>
    <row r="65" spans="1:189" s="16" customFormat="1" ht="57" customHeight="1" x14ac:dyDescent="0.25">
      <c r="B65" s="115"/>
      <c r="C65" s="116" t="s">
        <v>66</v>
      </c>
      <c r="D65" s="117" t="s">
        <v>67</v>
      </c>
      <c r="E65" s="110">
        <v>600000</v>
      </c>
      <c r="F65" s="118">
        <v>6</v>
      </c>
      <c r="G65" s="112">
        <f>+F65*E65</f>
        <v>3600000</v>
      </c>
      <c r="H65" s="20">
        <v>500000</v>
      </c>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row>
    <row r="66" spans="1:189" s="16" customFormat="1" ht="57" hidden="1" customHeight="1" x14ac:dyDescent="0.25">
      <c r="B66" s="115"/>
      <c r="C66" s="116" t="s">
        <v>68</v>
      </c>
      <c r="D66" s="117" t="s">
        <v>67</v>
      </c>
      <c r="E66" s="110">
        <v>4000000</v>
      </c>
      <c r="F66" s="118"/>
      <c r="G66" s="112">
        <f>+F66*E66</f>
        <v>0</v>
      </c>
      <c r="H66" s="20">
        <v>4000000</v>
      </c>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row>
    <row r="67" spans="1:189" s="16" customFormat="1" ht="38.25" customHeight="1" x14ac:dyDescent="0.25">
      <c r="B67" s="115"/>
      <c r="C67" s="119" t="s">
        <v>69</v>
      </c>
      <c r="D67" s="117" t="s">
        <v>70</v>
      </c>
      <c r="E67" s="110">
        <v>2800000</v>
      </c>
      <c r="F67" s="120">
        <v>3</v>
      </c>
      <c r="G67" s="112">
        <f>+F67*E67</f>
        <v>8400000</v>
      </c>
      <c r="H67" s="20">
        <v>3000000</v>
      </c>
      <c r="I67" s="6"/>
      <c r="J67" s="10"/>
      <c r="K67" s="10"/>
      <c r="L67" s="10"/>
      <c r="M67" s="10"/>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row>
    <row r="68" spans="1:189" s="53" customFormat="1" ht="34.15" customHeight="1" x14ac:dyDescent="0.25">
      <c r="B68" s="115"/>
      <c r="C68" s="40" t="s">
        <v>71</v>
      </c>
      <c r="D68" s="117" t="s">
        <v>70</v>
      </c>
      <c r="E68" s="110">
        <v>400000</v>
      </c>
      <c r="F68" s="118">
        <f>+H5</f>
        <v>3</v>
      </c>
      <c r="G68" s="112">
        <f>+F68*E68</f>
        <v>1200000</v>
      </c>
      <c r="H68" s="20">
        <v>400000</v>
      </c>
      <c r="J68" s="6"/>
      <c r="K68" s="6"/>
      <c r="L68" s="6"/>
      <c r="M68" s="6"/>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c r="BU68" s="10"/>
      <c r="BV68" s="10"/>
      <c r="BW68" s="10"/>
      <c r="BX68" s="10"/>
      <c r="BY68" s="10"/>
      <c r="BZ68" s="10"/>
      <c r="CA68" s="10"/>
      <c r="CB68" s="10"/>
      <c r="CC68" s="10"/>
      <c r="CD68" s="10"/>
      <c r="CE68" s="10"/>
      <c r="CF68" s="10"/>
      <c r="CG68" s="10"/>
      <c r="CH68" s="10"/>
      <c r="CI68" s="10"/>
      <c r="CJ68" s="10"/>
      <c r="CK68" s="10"/>
      <c r="CL68" s="10"/>
      <c r="CM68" s="10"/>
      <c r="CN68" s="10"/>
      <c r="CO68" s="10"/>
      <c r="CP68" s="10"/>
      <c r="CQ68" s="10"/>
      <c r="CR68" s="10"/>
      <c r="CS68" s="10"/>
      <c r="CT68" s="10"/>
      <c r="CU68" s="10"/>
      <c r="CV68" s="10"/>
      <c r="CW68" s="10"/>
      <c r="CX68" s="10"/>
      <c r="CY68" s="10"/>
      <c r="CZ68" s="10"/>
      <c r="DA68" s="10"/>
      <c r="DB68" s="10"/>
      <c r="DC68" s="10"/>
      <c r="DD68" s="10"/>
      <c r="DE68" s="10"/>
      <c r="DF68" s="10"/>
      <c r="DG68" s="10"/>
      <c r="DH68" s="10"/>
      <c r="DI68" s="10"/>
      <c r="DJ68" s="10"/>
      <c r="DK68" s="10"/>
      <c r="DL68" s="10"/>
      <c r="DM68" s="10"/>
      <c r="DN68" s="10"/>
      <c r="DO68" s="10"/>
      <c r="DP68" s="10"/>
      <c r="DQ68" s="10"/>
      <c r="DR68" s="10"/>
      <c r="DS68" s="10"/>
      <c r="DT68" s="10"/>
      <c r="DU68" s="10"/>
      <c r="DV68" s="10"/>
      <c r="DW68" s="10"/>
      <c r="DX68" s="10"/>
      <c r="DY68" s="10"/>
      <c r="DZ68" s="10"/>
      <c r="EA68" s="10"/>
      <c r="EB68" s="10"/>
      <c r="EC68" s="10"/>
      <c r="ED68" s="10"/>
      <c r="EE68" s="10"/>
      <c r="EF68" s="10"/>
      <c r="EG68" s="10"/>
      <c r="EH68" s="10"/>
      <c r="EI68" s="10"/>
      <c r="EJ68" s="10"/>
      <c r="EK68" s="10"/>
      <c r="EL68" s="10"/>
      <c r="EM68" s="10"/>
      <c r="EN68" s="10"/>
      <c r="EO68" s="10"/>
      <c r="EP68" s="10"/>
      <c r="EQ68" s="10"/>
      <c r="ER68" s="10"/>
      <c r="ES68" s="10"/>
      <c r="ET68" s="10"/>
      <c r="EU68" s="10"/>
      <c r="EV68" s="10"/>
      <c r="EW68" s="10"/>
      <c r="EX68" s="10"/>
      <c r="EY68" s="10"/>
      <c r="EZ68" s="10"/>
      <c r="FA68" s="10"/>
      <c r="FB68" s="10"/>
      <c r="FC68" s="10"/>
      <c r="FD68" s="10"/>
      <c r="FE68" s="10"/>
      <c r="FF68" s="10"/>
      <c r="FG68" s="10"/>
      <c r="FH68" s="10"/>
      <c r="FI68" s="10"/>
      <c r="FJ68" s="10"/>
      <c r="FK68" s="10"/>
      <c r="FL68" s="10"/>
      <c r="FM68" s="10"/>
      <c r="FN68" s="10"/>
      <c r="FO68" s="10"/>
      <c r="FP68" s="10"/>
      <c r="FQ68" s="10"/>
      <c r="FR68" s="10"/>
      <c r="FS68" s="10"/>
      <c r="FT68" s="10"/>
      <c r="FU68" s="10"/>
      <c r="FV68" s="10"/>
      <c r="FW68" s="10"/>
      <c r="FX68" s="10"/>
      <c r="FY68" s="10"/>
      <c r="FZ68" s="10"/>
      <c r="GA68" s="10"/>
      <c r="GB68" s="10"/>
      <c r="GC68" s="10"/>
      <c r="GD68" s="10"/>
      <c r="GE68" s="10"/>
      <c r="GF68" s="10"/>
      <c r="GG68" s="10"/>
    </row>
    <row r="69" spans="1:189" s="16" customFormat="1" ht="27.75" customHeight="1" x14ac:dyDescent="0.25">
      <c r="B69" s="115"/>
      <c r="C69" s="108" t="s">
        <v>72</v>
      </c>
      <c r="D69" s="109" t="s">
        <v>70</v>
      </c>
      <c r="E69" s="110">
        <v>600000</v>
      </c>
      <c r="F69" s="118">
        <f>+H5</f>
        <v>3</v>
      </c>
      <c r="G69" s="112">
        <f>+F69*E69</f>
        <v>1800000</v>
      </c>
      <c r="H69" s="20">
        <v>700000</v>
      </c>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row>
    <row r="70" spans="1:189" s="16" customFormat="1" x14ac:dyDescent="0.25">
      <c r="B70" s="106"/>
      <c r="C70" s="31" t="s">
        <v>73</v>
      </c>
      <c r="D70" s="31"/>
      <c r="E70" s="83"/>
      <c r="F70" s="113"/>
      <c r="G70" s="114"/>
      <c r="H70" s="7">
        <f>+H69/2.3</f>
        <v>304347.82608695654</v>
      </c>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row>
    <row r="71" spans="1:189" s="16" customFormat="1" ht="27.75" customHeight="1" x14ac:dyDescent="0.25">
      <c r="B71" s="115"/>
      <c r="C71" s="121" t="s">
        <v>74</v>
      </c>
      <c r="D71" s="122" t="s">
        <v>70</v>
      </c>
      <c r="E71" s="110">
        <v>700000</v>
      </c>
      <c r="F71" s="118">
        <v>2</v>
      </c>
      <c r="G71" s="112">
        <f>+F71*E71</f>
        <v>1400000</v>
      </c>
      <c r="H71" s="20">
        <v>1000000</v>
      </c>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row>
    <row r="72" spans="1:189" s="16" customFormat="1" ht="27.75" customHeight="1" x14ac:dyDescent="0.25">
      <c r="B72" s="115"/>
      <c r="C72" s="108" t="s">
        <v>75</v>
      </c>
      <c r="D72" s="109" t="s">
        <v>70</v>
      </c>
      <c r="E72" s="110">
        <v>90000</v>
      </c>
      <c r="F72" s="118">
        <f>+H5</f>
        <v>3</v>
      </c>
      <c r="G72" s="112">
        <f>+F72*E72</f>
        <v>270000</v>
      </c>
      <c r="H72" s="20">
        <v>100000</v>
      </c>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row>
    <row r="73" spans="1:189" s="16" customFormat="1" ht="31.15" customHeight="1" x14ac:dyDescent="0.25">
      <c r="B73" s="115"/>
      <c r="C73" s="108" t="s">
        <v>76</v>
      </c>
      <c r="D73" s="109" t="s">
        <v>70</v>
      </c>
      <c r="E73" s="110">
        <v>140000</v>
      </c>
      <c r="F73" s="123">
        <f>+H5</f>
        <v>3</v>
      </c>
      <c r="G73" s="112">
        <f>+F73*E73</f>
        <v>420000</v>
      </c>
      <c r="H73" s="20">
        <v>200000</v>
      </c>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row>
    <row r="74" spans="1:189" s="16" customFormat="1" ht="27.75" customHeight="1" thickBot="1" x14ac:dyDescent="0.3">
      <c r="B74" s="124"/>
      <c r="C74" s="125" t="s">
        <v>77</v>
      </c>
      <c r="D74" s="126" t="s">
        <v>70</v>
      </c>
      <c r="E74" s="127">
        <v>38500</v>
      </c>
      <c r="F74" s="128">
        <f>+H5</f>
        <v>3</v>
      </c>
      <c r="G74" s="129">
        <f>+F74*E74</f>
        <v>115500</v>
      </c>
      <c r="H74" s="130" t="s">
        <v>33</v>
      </c>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row>
    <row r="75" spans="1:189" s="16" customFormat="1" x14ac:dyDescent="0.25">
      <c r="B75" s="131"/>
      <c r="C75" s="182" t="s">
        <v>78</v>
      </c>
      <c r="D75" s="182"/>
      <c r="E75" s="182"/>
      <c r="F75" s="182"/>
      <c r="G75" s="132">
        <f>+SUM(G63:G74)</f>
        <v>18325500</v>
      </c>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row>
    <row r="76" spans="1:189" s="16" customFormat="1" x14ac:dyDescent="0.25">
      <c r="B76" s="133"/>
      <c r="C76" s="164" t="s">
        <v>79</v>
      </c>
      <c r="D76" s="164"/>
      <c r="E76" s="164"/>
      <c r="F76" s="164"/>
      <c r="G76" s="134">
        <f>+G75+G57</f>
        <v>96746492</v>
      </c>
      <c r="H76" s="7">
        <f>+H79/2.36</f>
        <v>0</v>
      </c>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row>
    <row r="77" spans="1:189" s="16" customFormat="1" ht="13.15" hidden="1" customHeight="1" x14ac:dyDescent="0.25">
      <c r="B77" s="133"/>
      <c r="C77" s="168" t="s">
        <v>80</v>
      </c>
      <c r="D77" s="168"/>
      <c r="E77" s="168"/>
      <c r="F77" s="168"/>
      <c r="G77" s="135"/>
      <c r="H77" s="136" t="s">
        <v>33</v>
      </c>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row>
    <row r="78" spans="1:189" s="16" customFormat="1" ht="13.15" hidden="1" customHeight="1" x14ac:dyDescent="0.25">
      <c r="B78" s="133"/>
      <c r="C78" s="164" t="s">
        <v>81</v>
      </c>
      <c r="D78" s="164"/>
      <c r="E78" s="164"/>
      <c r="F78" s="164"/>
      <c r="G78" s="134"/>
      <c r="H78" s="20"/>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row>
    <row r="79" spans="1:189" s="16" customFormat="1" x14ac:dyDescent="0.25">
      <c r="B79" s="133"/>
      <c r="C79" s="164" t="s">
        <v>82</v>
      </c>
      <c r="D79" s="164"/>
      <c r="E79" s="164"/>
      <c r="F79" s="164"/>
      <c r="G79" s="137">
        <f>+ROUND(G76*0.19,0)</f>
        <v>18381833</v>
      </c>
      <c r="H79" s="7"/>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row>
    <row r="80" spans="1:189" s="16" customFormat="1" ht="26.45" customHeight="1" thickBot="1" x14ac:dyDescent="0.3">
      <c r="A80" s="53"/>
      <c r="B80" s="138"/>
      <c r="C80" s="165" t="s">
        <v>83</v>
      </c>
      <c r="D80" s="165"/>
      <c r="E80" s="165"/>
      <c r="F80" s="165"/>
      <c r="G80" s="139">
        <f>+G79+G76</f>
        <v>115128325</v>
      </c>
      <c r="H80" s="7"/>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row>
    <row r="81" spans="2:10" ht="30" customHeight="1" x14ac:dyDescent="0.25">
      <c r="B81" s="166" t="s">
        <v>84</v>
      </c>
      <c r="C81" s="167"/>
      <c r="D81" s="167"/>
      <c r="E81" s="167"/>
      <c r="F81" s="167"/>
      <c r="G81" s="167"/>
      <c r="H81" s="7"/>
      <c r="I81" s="6"/>
      <c r="J81" s="6"/>
    </row>
    <row r="82" spans="2:10" ht="28.5" customHeight="1" x14ac:dyDescent="0.25">
      <c r="B82" s="155" t="s">
        <v>85</v>
      </c>
      <c r="C82" s="156"/>
      <c r="D82" s="156"/>
      <c r="E82" s="156"/>
      <c r="F82" s="156"/>
      <c r="G82" s="157"/>
      <c r="H82" s="7"/>
      <c r="I82" s="6"/>
      <c r="J82" s="6"/>
    </row>
    <row r="83" spans="2:10" ht="27" customHeight="1" x14ac:dyDescent="0.25">
      <c r="B83" s="155" t="s">
        <v>86</v>
      </c>
      <c r="C83" s="156"/>
      <c r="D83" s="156"/>
      <c r="E83" s="156"/>
      <c r="F83" s="156"/>
      <c r="G83" s="157"/>
      <c r="H83" s="7"/>
      <c r="I83" s="6"/>
      <c r="J83" s="6"/>
    </row>
    <row r="84" spans="2:10" ht="24.75" customHeight="1" x14ac:dyDescent="0.25">
      <c r="B84" s="155" t="s">
        <v>87</v>
      </c>
      <c r="C84" s="156"/>
      <c r="D84" s="156"/>
      <c r="E84" s="156"/>
      <c r="F84" s="156"/>
      <c r="G84" s="157"/>
      <c r="H84" s="7"/>
      <c r="I84" s="6"/>
      <c r="J84" s="6"/>
    </row>
    <row r="85" spans="2:10" ht="38.450000000000003" customHeight="1" x14ac:dyDescent="0.25">
      <c r="B85" s="155" t="s">
        <v>88</v>
      </c>
      <c r="C85" s="156"/>
      <c r="D85" s="156"/>
      <c r="E85" s="156"/>
      <c r="F85" s="156"/>
      <c r="G85" s="157"/>
      <c r="H85" s="7"/>
      <c r="I85" s="6"/>
      <c r="J85" s="6"/>
    </row>
    <row r="86" spans="2:10" ht="28.5" customHeight="1" x14ac:dyDescent="0.25">
      <c r="B86" s="155" t="s">
        <v>89</v>
      </c>
      <c r="C86" s="156"/>
      <c r="D86" s="156"/>
      <c r="E86" s="156"/>
      <c r="F86" s="156"/>
      <c r="G86" s="157"/>
    </row>
    <row r="87" spans="2:10" ht="28.5" customHeight="1" x14ac:dyDescent="0.25">
      <c r="B87" s="155" t="s">
        <v>90</v>
      </c>
      <c r="C87" s="156"/>
      <c r="D87" s="156"/>
      <c r="E87" s="156"/>
      <c r="F87" s="156"/>
      <c r="G87" s="157"/>
    </row>
    <row r="88" spans="2:10" ht="28.5" customHeight="1" x14ac:dyDescent="0.25">
      <c r="B88" s="155" t="s">
        <v>91</v>
      </c>
      <c r="C88" s="156"/>
      <c r="D88" s="156"/>
      <c r="E88" s="156"/>
      <c r="F88" s="156"/>
      <c r="G88" s="157"/>
    </row>
    <row r="89" spans="2:10" ht="28.5" customHeight="1" x14ac:dyDescent="0.25">
      <c r="B89" s="155" t="s">
        <v>92</v>
      </c>
      <c r="C89" s="156"/>
      <c r="D89" s="156"/>
      <c r="E89" s="156"/>
      <c r="F89" s="156"/>
      <c r="G89" s="157"/>
    </row>
    <row r="90" spans="2:10" ht="48" customHeight="1" x14ac:dyDescent="0.25">
      <c r="B90" s="155" t="s">
        <v>93</v>
      </c>
      <c r="C90" s="156"/>
      <c r="D90" s="156"/>
      <c r="E90" s="156"/>
      <c r="F90" s="156"/>
      <c r="G90" s="157"/>
    </row>
    <row r="91" spans="2:10" ht="43.9" customHeight="1" x14ac:dyDescent="0.25">
      <c r="B91" s="158" t="s">
        <v>94</v>
      </c>
      <c r="C91" s="159"/>
      <c r="D91" s="159"/>
      <c r="E91" s="159"/>
      <c r="F91" s="159"/>
      <c r="G91" s="160"/>
    </row>
    <row r="92" spans="2:10" ht="44.25" customHeight="1" x14ac:dyDescent="0.25">
      <c r="B92" s="155" t="s">
        <v>95</v>
      </c>
      <c r="C92" s="156"/>
      <c r="D92" s="156"/>
      <c r="E92" s="156"/>
      <c r="F92" s="156"/>
      <c r="G92" s="157"/>
    </row>
    <row r="93" spans="2:10" ht="30" customHeight="1" x14ac:dyDescent="0.25">
      <c r="B93" s="161" t="s">
        <v>96</v>
      </c>
      <c r="C93" s="162"/>
      <c r="D93" s="162"/>
      <c r="E93" s="162"/>
      <c r="F93" s="162"/>
      <c r="G93" s="163"/>
    </row>
    <row r="94" spans="2:10" ht="29.45" customHeight="1" x14ac:dyDescent="0.25">
      <c r="B94" s="155" t="s">
        <v>97</v>
      </c>
      <c r="C94" s="156"/>
      <c r="D94" s="156"/>
      <c r="E94" s="156"/>
      <c r="F94" s="156"/>
      <c r="G94" s="157"/>
    </row>
    <row r="95" spans="2:10" ht="44.25" customHeight="1" x14ac:dyDescent="0.25">
      <c r="B95" s="161" t="s">
        <v>98</v>
      </c>
      <c r="C95" s="162"/>
      <c r="D95" s="162"/>
      <c r="E95" s="162"/>
      <c r="F95" s="162"/>
      <c r="G95" s="163"/>
    </row>
    <row r="96" spans="2:10" x14ac:dyDescent="0.25">
      <c r="B96" s="140"/>
      <c r="C96" s="141"/>
      <c r="D96" s="141"/>
      <c r="E96" s="141"/>
      <c r="F96" s="141"/>
      <c r="G96" s="141"/>
    </row>
    <row r="97" spans="2:7" ht="15.75" x14ac:dyDescent="0.25">
      <c r="B97" s="142" t="s">
        <v>99</v>
      </c>
      <c r="C97" s="143"/>
      <c r="D97" s="143"/>
      <c r="E97" s="144"/>
      <c r="F97" s="145"/>
      <c r="G97" s="145"/>
    </row>
    <row r="98" spans="2:7" ht="38.25" customHeight="1" x14ac:dyDescent="0.25">
      <c r="B98" s="146"/>
      <c r="C98" s="147"/>
      <c r="D98" s="143"/>
      <c r="E98" s="148"/>
      <c r="F98" s="149"/>
      <c r="G98" s="149"/>
    </row>
    <row r="99" spans="2:7" ht="16.5" x14ac:dyDescent="0.25">
      <c r="B99" s="150" t="s">
        <v>100</v>
      </c>
      <c r="C99" s="143"/>
      <c r="D99" s="143"/>
      <c r="E99" s="154" t="s">
        <v>101</v>
      </c>
      <c r="F99" s="154"/>
      <c r="G99" s="154"/>
    </row>
  </sheetData>
  <mergeCells count="43">
    <mergeCell ref="B5:G5"/>
    <mergeCell ref="B2:G2"/>
    <mergeCell ref="B3:G3"/>
    <mergeCell ref="H3:H4"/>
    <mergeCell ref="I3:I4"/>
    <mergeCell ref="B4:G4"/>
    <mergeCell ref="B6:G6"/>
    <mergeCell ref="B7:G7"/>
    <mergeCell ref="B8:G8"/>
    <mergeCell ref="B9:G9"/>
    <mergeCell ref="B10:D10"/>
    <mergeCell ref="F10:G10"/>
    <mergeCell ref="C77:F77"/>
    <mergeCell ref="B12:C14"/>
    <mergeCell ref="C49:G49"/>
    <mergeCell ref="B52:F52"/>
    <mergeCell ref="C55:F55"/>
    <mergeCell ref="C56:F56"/>
    <mergeCell ref="C57:F57"/>
    <mergeCell ref="B58:C60"/>
    <mergeCell ref="D58:D60"/>
    <mergeCell ref="F58:F59"/>
    <mergeCell ref="C75:F75"/>
    <mergeCell ref="C76:F76"/>
    <mergeCell ref="B89:G89"/>
    <mergeCell ref="C78:F78"/>
    <mergeCell ref="C79:F79"/>
    <mergeCell ref="C80:F80"/>
    <mergeCell ref="B81:G81"/>
    <mergeCell ref="B82:G82"/>
    <mergeCell ref="B83:G83"/>
    <mergeCell ref="B84:G84"/>
    <mergeCell ref="B85:G85"/>
    <mergeCell ref="B86:G86"/>
    <mergeCell ref="B87:G87"/>
    <mergeCell ref="B88:G88"/>
    <mergeCell ref="E99:G99"/>
    <mergeCell ref="B90:G90"/>
    <mergeCell ref="B91:G91"/>
    <mergeCell ref="B92:G92"/>
    <mergeCell ref="B93:G93"/>
    <mergeCell ref="B94:G94"/>
    <mergeCell ref="B95:G95"/>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(4JAC) DIR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Marcos Rafael Franceschi Arrieta</dc:creator>
  <cp:lastModifiedBy>Marcos Franceschi</cp:lastModifiedBy>
  <dcterms:created xsi:type="dcterms:W3CDTF">2023-10-19T16:32:49Z</dcterms:created>
  <dcterms:modified xsi:type="dcterms:W3CDTF">2023-11-15T03:42:57Z</dcterms:modified>
</cp:coreProperties>
</file>