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RV_ Docuemetos Definitivos proceso CMA-DEO-SVR-154-2023 Bolivar CCPT (1)/REV/"/>
    </mc:Choice>
  </mc:AlternateContent>
  <xr:revisionPtr revIDLastSave="1" documentId="13_ncr:1_{8A1B261B-2DDD-44CE-9F3C-B7B6496C6817}" xr6:coauthVersionLast="47" xr6:coauthVersionMax="47" xr10:uidLastSave="{6E45550E-3056-4A96-BDF6-7D979CDA5955}"/>
  <bookViews>
    <workbookView xWindow="-120" yWindow="-120" windowWidth="29040" windowHeight="15720" xr2:uid="{FFF77613-7802-4946-92AE-B811681EC433}"/>
  </bookViews>
  <sheets>
    <sheet name="PO" sheetId="3" r:id="rId1"/>
    <sheet name="FORMULARIO 1" sheetId="1" state="hidden"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<sst xmlns="http://schemas.openxmlformats.org/spreadsheetml/2006/main" count="399" uniqueCount="251">
  <si>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</si>
  <si>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</si>
  <si>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</si>
  <si>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</si>
  <si>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</si>
  <si>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</si>
  <si>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</si>
  <si>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</si>
  <si>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</si>
  <si>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</si>
  <si>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</si>
  <si>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</si>
  <si>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</si>
  <si>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</si>
  <si>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</si>
  <si>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</si>
  <si>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</si>
  <si>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</si>
  <si>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</si>
  <si>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</si>
  <si>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</si>
  <si>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</si>
  <si>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</si>
  <si>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</si>
  <si>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</si>
  <si>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</si>
  <si>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</si>
  <si>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</si>
  <si>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</si>
  <si>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</si>
  <si>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</si>
  <si>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</si>
  <si>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</si>
  <si>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</si>
  <si>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</si>
  <si>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</si>
  <si>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</si>
  <si>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</si>
  <si>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</si>
  <si>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</si>
  <si>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</si>
  <si>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</si>
  <si>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</si>
  <si>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</si>
  <si>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</si>
  <si>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</si>
  <si>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</si>
  <si>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</si>
  <si>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</si>
  <si>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</si>
  <si>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</si>
  <si>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</si>
  <si>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</si>
  <si>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</si>
  <si>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</si>
  <si>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</si>
  <si>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</si>
  <si>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</si>
  <si>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</si>
  <si>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</si>
  <si>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</si>
  <si>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</si>
  <si>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</si>
  <si>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</si>
  <si>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</si>
  <si>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</si>
  <si>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</si>
  <si>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</si>
  <si>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</si>
  <si>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</si>
  <si>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</si>
  <si>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</si>
  <si>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</si>
  <si>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</si>
  <si>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</si>
  <si>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</si>
  <si>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</si>
  <si>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</si>
  <si>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</si>
  <si>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</si>
  <si>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</si>
  <si>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</si>
  <si>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</si>
  <si>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</si>
  <si>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</si>
  <si>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</si>
  <si>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</si>
  <si>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</si>
  <si>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</si>
  <si>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</si>
  <si>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</si>
  <si>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</si>
  <si>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</si>
  <si>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</si>
  <si>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</si>
  <si>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</si>
  <si>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</si>
  <si>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</si>
  <si>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</si>
  <si>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</si>
  <si>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</si>
  <si>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</si>
  <si>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</si>
  <si>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</si>
  <si>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</si>
  <si>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</si>
  <si>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</si>
  <si>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</si>
  <si>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</si>
  <si>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</si>
  <si>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</si>
  <si>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</si>
  <si>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</si>
  <si>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</si>
  <si>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</si>
  <si>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</si>
  <si>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</si>
  <si>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</si>
  <si>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</si>
  <si>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</si>
  <si>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</si>
  <si>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</si>
  <si>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</si>
  <si>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</si>
  <si>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</si>
  <si>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</si>
  <si>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</si>
  <si>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</si>
  <si>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</si>
  <si>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</si>
  <si>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</si>
  <si>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</si>
  <si>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</si>
  <si>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</si>
  <si>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</si>
  <si>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</si>
  <si>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</si>
  <si>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</si>
  <si>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</si>
  <si>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</si>
  <si>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</si>
  <si>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</si>
  <si>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</si>
  <si>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</si>
  <si>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</si>
  <si>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</si>
  <si>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</si>
  <si>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DIRECCIÓN TÉCNICA</t>
  </si>
  <si>
    <t>SUBDIRECCIÓN DE ESTRUCTURACIÓN DE PROYECTOS</t>
  </si>
  <si>
    <t>CONCURSO DE MERITOS</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</si>
  <si>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</si>
  <si>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</si>
  <si>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</si>
  <si>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</si>
  <si>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</si>
  <si>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</si>
  <si>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</si>
  <si>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</si>
  <si>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</si>
  <si>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</si>
  <si>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</si>
  <si>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</si>
  <si>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</si>
  <si>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</si>
  <si>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</si>
  <si>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</si>
  <si>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</si>
  <si>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</si>
  <si>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</si>
  <si>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</si>
  <si>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</si>
  <si>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</si>
  <si>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</si>
  <si>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</si>
  <si>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</si>
  <si>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</si>
  <si>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</si>
  <si>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</si>
  <si>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</si>
  <si>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</si>
  <si>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</si>
  <si>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</si>
  <si>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</si>
  <si>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</si>
  <si>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</si>
  <si>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</si>
  <si>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</si>
  <si>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</si>
  <si>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</si>
  <si>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</si>
  <si>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</si>
  <si>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</si>
  <si>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</si>
  <si>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</si>
  <si>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</si>
  <si>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</si>
  <si>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</si>
  <si>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</si>
  <si>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</si>
  <si>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</si>
  <si>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</si>
  <si>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</si>
  <si>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</si>
  <si>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</si>
  <si>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</si>
  <si>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</si>
  <si>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</si>
  <si>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</si>
  <si>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</si>
  <si>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</si>
  <si>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</si>
  <si>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</si>
  <si>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</si>
  <si>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</si>
  <si>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</si>
  <si>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</si>
  <si>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</si>
  <si>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</si>
  <si>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</si>
  <si>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</si>
  <si>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</si>
  <si>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PERSONAL AUXILIAR TÉCNICO</t>
  </si>
  <si>
    <t>Mes</t>
  </si>
  <si>
    <t>Transportes aereos y/o terrestres (incluye peajes y combustible)</t>
  </si>
  <si>
    <t xml:space="preserve">Edición de informes, papelería, reproducciòn de documentos,  planos, fotografías, videos, etc. </t>
  </si>
  <si>
    <t>Comunicaciones (telefonía fija y/o celular, fax,correo, internet, etc)</t>
  </si>
  <si>
    <t>Ingeniero Residente de Interventoria</t>
  </si>
  <si>
    <t>Especialista en Pavimentos y/o vias</t>
  </si>
  <si>
    <t>MONTO AGOTABLE DE ESPECIALISTAS (conforman esta bolsa los especialistas de amarillo)</t>
  </si>
  <si>
    <r>
      <t xml:space="preserve">SUBTOTAL OTROS COSTOS DIRECTOS = SUMATORIA DE (9) = </t>
    </r>
    <r>
      <rPr>
        <b/>
        <sz val="9"/>
        <color indexed="12"/>
        <rFont val="Arial Narrow"/>
        <family val="2"/>
      </rPr>
      <t>(B)</t>
    </r>
  </si>
  <si>
    <t>SUBTOTAL COSTOS DE PERSONAL = SUMATORIA DE (5) = (5)</t>
  </si>
  <si>
    <t>Hasta 31 de diciembre de 2023</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</si>
  <si>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</si>
  <si>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Especialista en Geologia y Geotecnia </t>
  </si>
  <si>
    <t>PROVISIÓN JORNADAS 7X24</t>
  </si>
  <si>
    <t>Provisión Jornadas 7X24</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</si>
  <si>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</si>
  <si>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Vehículo tipo campero ó camioneta  (incluye peajes, conductor y combustible) y cuyo modelo sea hasta diez (10) años anteriores al año de suscripción del contrato.</t>
  </si>
  <si>
    <t>Profesional Social</t>
  </si>
  <si>
    <t>Técnico administrativo</t>
  </si>
  <si>
    <t>Ensayos de laboratorios.</t>
  </si>
  <si>
    <t>Profesional Ambiental</t>
  </si>
  <si>
    <t>Trabajo de topografia (Incluye personal, equipo y transporte)</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</si>
  <si>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 las obras de los convenios  y previa autorización del Supervisor de Contrato.</t>
  </si>
  <si>
    <r>
      <t xml:space="preserve">IVA = 19% * (C) = </t>
    </r>
    <r>
      <rPr>
        <b/>
        <sz val="9"/>
        <color indexed="12"/>
        <rFont val="Arial Narrow"/>
        <family val="2"/>
      </rPr>
      <t>(D)</t>
    </r>
  </si>
  <si>
    <t>COSTO TOTAL = (C) + (D)</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</si>
  <si>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</si>
  <si>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2.12 Las primas regionales estimadas para el presente proceso no aplican. </t>
  </si>
  <si>
    <t xml:space="preserve">3. En aras de implementar la generación de primer empleo, el personal Técnico Administrativo e Inspector SST ,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</si>
  <si>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OBJETO
"INTERVENTORÍA TECNICA, ADMINISTRATIVA, AMBIENTAL Y FINANCIERA PARA LOS CONVENIOS SOLIDARIOS SUSCRITOS ENTRE EL INVIAS Y LOS ORGANISMOS DE ACCIÓN COMUNAL DEL MUNICIPIO DE MAGANGUÉ PARA EL MEJORAMIENTO Y/O MANTENIMIENTO DE VIAS TERCIARIAS DEL DEPARTAMENTO DE BOLIVAR EN EL MARCO DEL PROGRAMA CAMINOS COMUNITARIOS DE LA PAZ TOTAL" – LOTE 3</t>
  </si>
  <si>
    <t>CMA-DEO-SVR-154-2023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</si>
</sst>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General\ &quot;meses&quot;"/>
    <numFmt numFmtId="167" formatCode="_(* #,##0.00_);_(* \(#,##0.00\);_(* &quot;-&quot;??_);_(@_)"/>
    <numFmt numFmtId="168" formatCode="_(&quot;$&quot;\ * #,##0.00_);_(&quot;$&quot;\ * \(#,##0.00\);_(&quot;$&quot;\ * &quot;-&quot;??_);_(@_)"/>
    <numFmt numFmtId="169" formatCode="&quot;Mes&quot;\ General"/>
    <numFmt numFmtId="170" formatCode="0.00000"/>
    <numFmt numFmtId="171" formatCode="_-[$$-240A]\ * #,##0_ ;_-[$$-240A]\ * \-#,##0\ ;_-[$$-240A]\ * &quot;-&quot;??_ ;_-@_ "/>
    <numFmt numFmtId="172" formatCode="_ * #,##0.00_ ;_ * \-#,##0.00_ ;_ * &quot;-&quot;??_ ;_ @_ "/>
    <numFmt numFmtId="173" formatCode="#,##0.00_ ;\-#,##0.00\ "/>
    <numFmt numFmtId="174" formatCode="_-&quot;$&quot;\ * #,##0.00_-;\-&quot;$&quot;\ * #,##0.00_-;_-&quot;$&quot;\ * &quot;-&quot;_-;_-@_-"/>
    <numFmt numFmtId="175" formatCode="#,##0.0000"/>
  </numFmts>
  <fonts count="44"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9"/>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s>
  <borders count="6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s>
  <cellStyleXfs count="75">
    <xf numFmtId="0" fontId="0" fillId="0" borderId="0"/>
    <xf numFmtId="0" fontId="1" fillId="0" borderId="0"/>
    <xf numFmtId="0" fontId="4" fillId="0" borderId="0" applyNumberFormat="0" applyFill="0" applyBorder="0" applyProtection="0">
      <alignment vertical="top"/>
    </xf>
    <xf numFmtId="0" fontId="9" fillId="0" borderId="0"/>
    <xf numFmtId="167" fontId="15" fillId="0" borderId="0" applyFont="0" applyFill="0" applyBorder="0" applyAlignment="0" applyProtection="0"/>
    <xf numFmtId="9" fontId="9" fillId="0" borderId="0" applyFont="0" applyFill="0" applyBorder="0" applyAlignment="0" applyProtection="0"/>
    <xf numFmtId="168"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8" fontId="16" fillId="0" borderId="0" applyFont="0" applyFill="0" applyBorder="0" applyAlignment="0" applyProtection="0"/>
    <xf numFmtId="0" fontId="4" fillId="0" borderId="0" applyNumberFormat="0" applyFill="0" applyBorder="0" applyProtection="0">
      <alignment vertical="top"/>
    </xf>
    <xf numFmtId="0" fontId="15" fillId="0" borderId="0"/>
    <xf numFmtId="175"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8"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cellStyleXfs>
  <cellXfs count="401">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5"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5"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6"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5"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5"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5"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5"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5"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5"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5"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5"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5"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5" fontId="14" fillId="2" borderId="28" xfId="6" applyNumberFormat="1" applyFont="1" applyFill="1" applyBorder="1" applyAlignment="1">
      <alignment vertical="center" wrapText="1"/>
    </xf>
    <xf numFmtId="165" fontId="14" fillId="2" borderId="25" xfId="6" applyNumberFormat="1" applyFont="1" applyFill="1" applyBorder="1" applyAlignment="1">
      <alignment vertical="center" wrapText="1"/>
    </xf>
    <xf numFmtId="165"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5"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5"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70"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1"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5"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5"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3" applyFont="1" applyFill="1" applyBorder="1" applyAlignment="1">
      <alignment horizontal="center" vertical="center" wrapText="1"/>
    </xf>
    <xf numFmtId="0" fontId="2" fillId="6" borderId="39" xfId="13" applyFont="1" applyFill="1" applyBorder="1" applyAlignment="1">
      <alignment horizontal="center" vertical="center" wrapText="1"/>
    </xf>
    <xf numFmtId="164" fontId="2" fillId="6" borderId="39" xfId="13" applyNumberFormat="1" applyFont="1" applyFill="1" applyBorder="1" applyAlignment="1">
      <alignment horizontal="justify" vertical="center" wrapText="1"/>
    </xf>
    <xf numFmtId="0" fontId="2" fillId="6" borderId="39" xfId="13" applyFont="1" applyFill="1" applyBorder="1" applyAlignment="1">
      <alignment vertical="center" wrapText="1"/>
    </xf>
    <xf numFmtId="164" fontId="2" fillId="6" borderId="10" xfId="13" applyNumberFormat="1" applyFont="1" applyFill="1" applyBorder="1" applyAlignment="1">
      <alignment vertical="center" wrapText="1"/>
    </xf>
    <xf numFmtId="0" fontId="2" fillId="6" borderId="0" xfId="13" applyFont="1" applyFill="1" applyAlignment="1">
      <alignment vertical="center" wrapText="1"/>
    </xf>
    <xf numFmtId="0" fontId="2" fillId="0" borderId="0" xfId="13" applyFont="1" applyFill="1" applyAlignment="1">
      <alignment vertical="center" wrapText="1"/>
    </xf>
    <xf numFmtId="0" fontId="2" fillId="6" borderId="0" xfId="13" applyFont="1" applyFill="1" applyAlignment="1">
      <alignment horizontal="right" vertical="center" wrapText="1"/>
    </xf>
    <xf numFmtId="0" fontId="2" fillId="6" borderId="9" xfId="13" applyFont="1" applyFill="1" applyBorder="1" applyAlignment="1">
      <alignment horizontal="center" vertical="center" wrapText="1"/>
    </xf>
    <xf numFmtId="164" fontId="2" fillId="6" borderId="9" xfId="13" applyNumberFormat="1" applyFont="1" applyFill="1" applyBorder="1" applyAlignment="1">
      <alignment horizontal="center" vertical="center" wrapText="1"/>
    </xf>
    <xf numFmtId="164" fontId="2" fillId="6" borderId="10" xfId="13" applyNumberFormat="1" applyFont="1" applyFill="1" applyBorder="1" applyAlignment="1">
      <alignment horizontal="center" vertical="center" wrapText="1"/>
    </xf>
    <xf numFmtId="0" fontId="2" fillId="6" borderId="13" xfId="13" applyFont="1" applyFill="1" applyBorder="1" applyAlignment="1">
      <alignment horizontal="center" vertical="center" wrapText="1"/>
    </xf>
    <xf numFmtId="164" fontId="2" fillId="6" borderId="13" xfId="13" applyNumberFormat="1" applyFont="1" applyFill="1" applyBorder="1" applyAlignment="1">
      <alignment horizontal="center" vertical="center" wrapText="1"/>
    </xf>
    <xf numFmtId="164" fontId="2" fillId="6" borderId="14" xfId="13" applyNumberFormat="1" applyFont="1" applyFill="1" applyBorder="1" applyAlignment="1">
      <alignment horizontal="center" vertical="center" wrapText="1"/>
    </xf>
    <xf numFmtId="0" fontId="14" fillId="3" borderId="6" xfId="13" applyFont="1" applyFill="1" applyBorder="1" applyAlignment="1">
      <alignment vertical="center" wrapText="1"/>
    </xf>
    <xf numFmtId="0" fontId="2" fillId="0" borderId="0" xfId="13" applyFont="1" applyFill="1" applyAlignment="1">
      <alignment horizontal="right" vertical="center" wrapText="1"/>
    </xf>
    <xf numFmtId="44" fontId="2" fillId="0" borderId="0" xfId="10" applyFont="1" applyFill="1" applyAlignment="1">
      <alignment vertical="center" wrapText="1"/>
    </xf>
    <xf numFmtId="0" fontId="2" fillId="6" borderId="24" xfId="13" applyFont="1" applyFill="1" applyBorder="1" applyAlignment="1">
      <alignment horizontal="center" vertical="center" wrapText="1"/>
    </xf>
    <xf numFmtId="174" fontId="2" fillId="6" borderId="0" xfId="11" applyNumberFormat="1" applyFont="1" applyFill="1" applyAlignment="1">
      <alignment vertical="center" wrapText="1"/>
    </xf>
    <xf numFmtId="0" fontId="2" fillId="0" borderId="0" xfId="13" applyFont="1" applyFill="1" applyAlignment="1">
      <alignment horizontal="center" vertical="center" wrapText="1"/>
    </xf>
    <xf numFmtId="0" fontId="2" fillId="6" borderId="0" xfId="13" applyFont="1" applyFill="1" applyAlignment="1">
      <alignment horizontal="center" vertical="center" wrapText="1"/>
    </xf>
    <xf numFmtId="164" fontId="14" fillId="3" borderId="25" xfId="6" applyNumberFormat="1" applyFont="1" applyFill="1" applyBorder="1" applyAlignment="1">
      <alignment vertical="center" wrapText="1"/>
    </xf>
    <xf numFmtId="164" fontId="14" fillId="3" borderId="25" xfId="21" applyNumberFormat="1" applyFont="1" applyFill="1" applyBorder="1" applyAlignment="1">
      <alignment vertical="center" wrapText="1"/>
    </xf>
    <xf numFmtId="164" fontId="14" fillId="3" borderId="31" xfId="6" applyNumberFormat="1" applyFont="1" applyFill="1" applyBorder="1" applyAlignment="1">
      <alignment vertical="center" wrapText="1"/>
    </xf>
    <xf numFmtId="42" fontId="2" fillId="6" borderId="0" xfId="11" applyFont="1" applyFill="1" applyAlignment="1">
      <alignment vertical="center" wrapText="1"/>
    </xf>
    <xf numFmtId="41" fontId="14"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64" fontId="2" fillId="6" borderId="0" xfId="13" applyNumberFormat="1" applyFont="1" applyFill="1" applyAlignment="1">
      <alignment horizontal="justify" vertical="center" wrapText="1"/>
    </xf>
    <xf numFmtId="164" fontId="2" fillId="6" borderId="0" xfId="13"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5"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5" fontId="2" fillId="9" borderId="25" xfId="4" applyNumberFormat="1" applyFont="1" applyFill="1" applyBorder="1" applyAlignment="1">
      <alignment vertical="center" wrapText="1"/>
    </xf>
    <xf numFmtId="42" fontId="33" fillId="4" borderId="53" xfId="11" applyFont="1" applyFill="1" applyBorder="1" applyAlignment="1">
      <alignment vertical="center" wrapText="1"/>
    </xf>
    <xf numFmtId="0" fontId="14" fillId="6" borderId="33" xfId="13" applyFont="1" applyFill="1" applyBorder="1" applyAlignment="1">
      <alignment horizontal="center" vertical="center" wrapText="1"/>
    </xf>
    <xf numFmtId="0" fontId="14" fillId="6" borderId="33" xfId="13" applyFont="1" applyFill="1" applyBorder="1" applyAlignment="1">
      <alignment vertical="center" wrapText="1"/>
    </xf>
    <xf numFmtId="0" fontId="28" fillId="6" borderId="39" xfId="13" applyFont="1" applyFill="1" applyBorder="1" applyAlignment="1">
      <alignment vertical="center" wrapText="1"/>
    </xf>
    <xf numFmtId="164" fontId="28" fillId="6" borderId="39" xfId="13" applyNumberFormat="1" applyFont="1" applyFill="1" applyBorder="1" applyAlignment="1">
      <alignment vertical="center" wrapText="1"/>
    </xf>
    <xf numFmtId="164" fontId="28" fillId="6" borderId="10" xfId="13"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3" quotePrefix="1" applyFont="1" applyFill="1" applyBorder="1" applyAlignment="1">
      <alignment horizontal="center" vertical="center" wrapText="1"/>
    </xf>
    <xf numFmtId="164" fontId="30" fillId="6" borderId="35" xfId="13"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64" fontId="14" fillId="3" borderId="6" xfId="13" applyNumberFormat="1" applyFont="1" applyFill="1" applyBorder="1" applyAlignment="1">
      <alignment vertical="center" wrapText="1"/>
    </xf>
    <xf numFmtId="164" fontId="2" fillId="3" borderId="6" xfId="13" applyNumberFormat="1" applyFont="1" applyFill="1" applyBorder="1" applyAlignment="1">
      <alignment vertical="center" wrapText="1"/>
    </xf>
    <xf numFmtId="0" fontId="2" fillId="0" borderId="6" xfId="13" applyFont="1" applyBorder="1" applyAlignment="1">
      <alignment vertical="center" wrapText="1"/>
    </xf>
    <xf numFmtId="164" fontId="2" fillId="0" borderId="6" xfId="13" applyNumberFormat="1" applyFont="1" applyBorder="1" applyAlignment="1">
      <alignment horizontal="right" vertical="center" wrapText="1"/>
    </xf>
    <xf numFmtId="164" fontId="2" fillId="6" borderId="6" xfId="13" applyNumberFormat="1" applyFont="1" applyFill="1" applyBorder="1" applyAlignment="1">
      <alignment horizontal="center" vertical="center" wrapText="1"/>
    </xf>
    <xf numFmtId="164" fontId="14" fillId="6" borderId="6" xfId="13" quotePrefix="1" applyNumberFormat="1" applyFont="1" applyFill="1" applyBorder="1" applyAlignment="1">
      <alignment horizontal="center" vertical="center" wrapText="1"/>
    </xf>
    <xf numFmtId="0" fontId="14" fillId="6" borderId="6" xfId="13" quotePrefix="1" applyFont="1" applyFill="1" applyBorder="1" applyAlignment="1">
      <alignment horizontal="center" vertical="center" wrapText="1"/>
    </xf>
    <xf numFmtId="0" fontId="32" fillId="6" borderId="6" xfId="13" applyFont="1" applyFill="1" applyBorder="1" applyAlignment="1">
      <alignment vertical="center" wrapText="1"/>
    </xf>
    <xf numFmtId="164" fontId="32" fillId="6" borderId="6" xfId="13" applyNumberFormat="1" applyFont="1" applyFill="1" applyBorder="1" applyAlignment="1">
      <alignment vertical="center" wrapText="1"/>
    </xf>
    <xf numFmtId="2" fontId="2" fillId="3" borderId="6" xfId="13" applyNumberFormat="1" applyFont="1" applyFill="1" applyBorder="1" applyAlignment="1">
      <alignment horizontal="center" vertical="center" wrapText="1"/>
    </xf>
    <xf numFmtId="0" fontId="14" fillId="6" borderId="26" xfId="13" applyFont="1" applyFill="1" applyBorder="1" applyAlignment="1">
      <alignment vertical="center" wrapText="1"/>
    </xf>
    <xf numFmtId="0" fontId="32" fillId="7" borderId="27" xfId="13" applyFont="1" applyFill="1" applyBorder="1" applyAlignment="1">
      <alignment vertical="center" wrapText="1"/>
    </xf>
    <xf numFmtId="0" fontId="32" fillId="7" borderId="28" xfId="13" applyFont="1" applyFill="1" applyBorder="1" applyAlignment="1">
      <alignment vertical="center" wrapText="1"/>
    </xf>
    <xf numFmtId="164" fontId="14" fillId="3" borderId="25" xfId="13" applyNumberFormat="1" applyFont="1" applyFill="1" applyBorder="1" applyAlignment="1">
      <alignment vertical="center" wrapText="1"/>
    </xf>
    <xf numFmtId="0" fontId="32" fillId="2" borderId="25" xfId="16" applyFont="1" applyFill="1" applyBorder="1" applyAlignment="1">
      <alignment vertical="center" wrapText="1"/>
    </xf>
    <xf numFmtId="0" fontId="2" fillId="0" borderId="24" xfId="13" applyFont="1" applyBorder="1" applyAlignment="1">
      <alignment horizontal="center" vertical="center" wrapText="1"/>
    </xf>
    <xf numFmtId="164" fontId="2" fillId="6" borderId="25" xfId="13" applyNumberFormat="1" applyFont="1" applyFill="1" applyBorder="1" applyAlignment="1">
      <alignment horizontal="center" vertical="center" wrapText="1"/>
    </xf>
    <xf numFmtId="164" fontId="32" fillId="6" borderId="25" xfId="13" applyNumberFormat="1" applyFont="1" applyFill="1" applyBorder="1" applyAlignment="1">
      <alignment vertical="center" wrapText="1"/>
    </xf>
    <xf numFmtId="0" fontId="2" fillId="10" borderId="24" xfId="13" applyFont="1" applyFill="1" applyBorder="1" applyAlignment="1">
      <alignment horizontal="center" vertical="center" wrapText="1"/>
    </xf>
    <xf numFmtId="164" fontId="2" fillId="3" borderId="25" xfId="13" applyNumberFormat="1" applyFont="1" applyFill="1" applyBorder="1" applyAlignment="1">
      <alignment horizontal="center" vertical="center" wrapText="1"/>
    </xf>
    <xf numFmtId="0" fontId="2" fillId="11" borderId="24" xfId="13"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2" applyFont="1" applyFill="1" applyBorder="1" applyAlignment="1">
      <alignment vertical="center"/>
    </xf>
    <xf numFmtId="165" fontId="2" fillId="0" borderId="6" xfId="22" applyNumberFormat="1" applyFont="1" applyFill="1" applyBorder="1" applyAlignment="1">
      <alignment vertical="center" wrapText="1"/>
    </xf>
    <xf numFmtId="2" fontId="2" fillId="0" borderId="6" xfId="22" applyNumberFormat="1" applyFont="1" applyFill="1" applyBorder="1" applyAlignment="1">
      <alignment horizontal="center" vertical="center" wrapText="1"/>
    </xf>
    <xf numFmtId="164" fontId="2" fillId="0" borderId="25" xfId="17" applyNumberFormat="1" applyFont="1" applyBorder="1" applyAlignment="1">
      <alignment horizontal="right" vertical="center" wrapText="1"/>
    </xf>
    <xf numFmtId="2" fontId="2" fillId="0" borderId="6" xfId="22" applyNumberFormat="1" applyFont="1" applyBorder="1" applyAlignment="1">
      <alignment horizontal="center" vertical="center" wrapText="1"/>
    </xf>
    <xf numFmtId="164" fontId="2" fillId="0" borderId="6" xfId="13" applyNumberFormat="1" applyFont="1" applyFill="1" applyBorder="1" applyAlignment="1">
      <alignment horizontal="right" vertical="center" wrapText="1"/>
    </xf>
    <xf numFmtId="0" fontId="42" fillId="3" borderId="21" xfId="13" applyFont="1" applyFill="1" applyBorder="1" applyAlignment="1">
      <alignment horizontal="center" vertical="center" wrapText="1"/>
    </xf>
    <xf numFmtId="0" fontId="14" fillId="3" borderId="22" xfId="13" applyFont="1" applyFill="1" applyBorder="1" applyAlignment="1">
      <alignment vertical="center" wrapText="1"/>
    </xf>
    <xf numFmtId="164" fontId="2" fillId="3" borderId="22" xfId="13" applyNumberFormat="1" applyFont="1" applyFill="1" applyBorder="1" applyAlignment="1">
      <alignment vertical="center" wrapText="1"/>
    </xf>
    <xf numFmtId="165" fontId="2" fillId="3" borderId="22" xfId="13" applyNumberFormat="1" applyFont="1" applyFill="1" applyBorder="1" applyAlignment="1">
      <alignment horizontal="center" vertical="center" wrapText="1"/>
    </xf>
    <xf numFmtId="164" fontId="2" fillId="3" borderId="23" xfId="17" applyNumberFormat="1" applyFont="1" applyFill="1" applyBorder="1" applyAlignment="1">
      <alignment vertical="center" wrapText="1"/>
    </xf>
    <xf numFmtId="0" fontId="2" fillId="0" borderId="48" xfId="22" applyFont="1" applyBorder="1" applyAlignment="1">
      <alignment vertical="center"/>
    </xf>
    <xf numFmtId="0" fontId="2" fillId="6" borderId="22" xfId="22" applyFont="1" applyFill="1" applyBorder="1" applyAlignment="1">
      <alignment vertical="center" wrapText="1"/>
    </xf>
    <xf numFmtId="165" fontId="2" fillId="6" borderId="6" xfId="22" applyNumberFormat="1" applyFont="1" applyFill="1" applyBorder="1" applyAlignment="1">
      <alignment vertical="center" wrapText="1"/>
    </xf>
    <xf numFmtId="0" fontId="2" fillId="0" borderId="6" xfId="13" applyFont="1" applyBorder="1" applyAlignment="1">
      <alignment vertical="center"/>
    </xf>
    <xf numFmtId="0" fontId="33" fillId="4" borderId="48" xfId="13" applyFont="1" applyFill="1" applyBorder="1" applyAlignment="1">
      <alignment horizontal="center" vertical="center" wrapText="1"/>
    </xf>
    <xf numFmtId="164" fontId="14" fillId="3" borderId="54" xfId="17" applyNumberFormat="1" applyFont="1" applyFill="1" applyBorder="1" applyAlignment="1">
      <alignment horizontal="right" vertical="center" wrapText="1"/>
    </xf>
    <xf numFmtId="173" fontId="14" fillId="4" borderId="25" xfId="18" applyNumberFormat="1" applyFont="1" applyFill="1" applyBorder="1" applyAlignment="1">
      <alignment vertical="center" wrapText="1"/>
    </xf>
    <xf numFmtId="0" fontId="2" fillId="0" borderId="21" xfId="13" applyFont="1" applyBorder="1" applyAlignment="1">
      <alignment horizontal="center" vertical="center" wrapText="1"/>
    </xf>
    <xf numFmtId="0" fontId="2" fillId="0" borderId="6" xfId="13" applyFont="1" applyBorder="1" applyAlignment="1">
      <alignment horizontal="center" vertical="center" wrapText="1"/>
    </xf>
    <xf numFmtId="165" fontId="2" fillId="0" borderId="6" xfId="23" applyNumberFormat="1" applyFont="1" applyBorder="1" applyAlignment="1">
      <alignment vertical="center" wrapText="1"/>
    </xf>
    <xf numFmtId="164" fontId="2" fillId="0" borderId="25" xfId="17" applyNumberFormat="1" applyFont="1" applyBorder="1" applyAlignment="1">
      <alignment vertical="center" wrapText="1"/>
    </xf>
    <xf numFmtId="0" fontId="2" fillId="0" borderId="21" xfId="13" applyFont="1" applyFill="1" applyBorder="1" applyAlignment="1">
      <alignment horizontal="center" vertical="center" wrapText="1"/>
    </xf>
    <xf numFmtId="0" fontId="2" fillId="0" borderId="6" xfId="13" applyFont="1" applyFill="1" applyBorder="1" applyAlignment="1">
      <alignment horizontal="justify" vertical="center" wrapText="1"/>
    </xf>
    <xf numFmtId="0" fontId="2" fillId="0" borderId="6" xfId="13" applyFont="1" applyFill="1" applyBorder="1" applyAlignment="1">
      <alignment horizontal="center" vertical="center" wrapText="1"/>
    </xf>
    <xf numFmtId="2" fontId="2" fillId="0" borderId="6" xfId="23" applyNumberFormat="1" applyFont="1" applyBorder="1" applyAlignment="1">
      <alignment vertical="center" wrapText="1"/>
    </xf>
    <xf numFmtId="0" fontId="2" fillId="0" borderId="6" xfId="13"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19" applyFont="1" applyBorder="1" applyAlignment="1">
      <alignment vertical="center" wrapText="1"/>
    </xf>
    <xf numFmtId="0" fontId="2" fillId="0" borderId="6" xfId="19" applyFont="1" applyBorder="1" applyAlignment="1">
      <alignment horizontal="center" vertical="center" wrapText="1"/>
    </xf>
    <xf numFmtId="2" fontId="2" fillId="0" borderId="62" xfId="23" applyNumberFormat="1" applyFont="1" applyBorder="1" applyAlignment="1">
      <alignment vertical="center" wrapText="1"/>
    </xf>
    <xf numFmtId="0" fontId="2" fillId="4" borderId="42" xfId="13" applyFont="1" applyFill="1" applyBorder="1" applyAlignment="1">
      <alignment horizontal="center" vertical="center" wrapText="1"/>
    </xf>
    <xf numFmtId="0" fontId="2" fillId="4" borderId="62" xfId="13" applyFont="1" applyFill="1" applyBorder="1" applyAlignment="1">
      <alignment vertical="center" wrapText="1"/>
    </xf>
    <xf numFmtId="0" fontId="2" fillId="4" borderId="62" xfId="13" applyFont="1" applyFill="1" applyBorder="1" applyAlignment="1">
      <alignment horizontal="center" vertical="center" wrapText="1"/>
    </xf>
    <xf numFmtId="165" fontId="2" fillId="4" borderId="6" xfId="23" applyNumberFormat="1" applyFont="1" applyFill="1" applyBorder="1" applyAlignment="1">
      <alignment vertical="center" wrapText="1"/>
    </xf>
    <xf numFmtId="0" fontId="33" fillId="4" borderId="0" xfId="13" applyFont="1" applyFill="1" applyAlignment="1">
      <alignment horizontal="center" vertical="center" wrapText="1"/>
    </xf>
    <xf numFmtId="0" fontId="2" fillId="3" borderId="26" xfId="13" applyFont="1" applyFill="1" applyBorder="1" applyAlignment="1">
      <alignment vertical="center" wrapText="1"/>
    </xf>
    <xf numFmtId="164" fontId="14" fillId="3" borderId="28" xfId="6" applyNumberFormat="1" applyFont="1" applyFill="1" applyBorder="1" applyAlignment="1">
      <alignment vertical="center" wrapText="1"/>
    </xf>
    <xf numFmtId="0" fontId="2" fillId="3" borderId="24" xfId="13" applyFont="1" applyFill="1" applyBorder="1" applyAlignment="1">
      <alignment vertical="center" wrapText="1"/>
    </xf>
    <xf numFmtId="0" fontId="2" fillId="3" borderId="29" xfId="13" applyFont="1" applyFill="1" applyBorder="1" applyAlignment="1">
      <alignment vertical="center" wrapText="1"/>
    </xf>
    <xf numFmtId="164" fontId="2" fillId="6" borderId="54" xfId="13" applyNumberFormat="1" applyFont="1" applyFill="1" applyBorder="1" applyAlignment="1">
      <alignment horizontal="center" vertical="center" wrapText="1"/>
    </xf>
    <xf numFmtId="164" fontId="14" fillId="3" borderId="6" xfId="17" applyNumberFormat="1" applyFont="1" applyFill="1" applyBorder="1" applyAlignment="1">
      <alignment horizontal="right" vertical="center" wrapText="1"/>
    </xf>
    <xf numFmtId="0" fontId="2" fillId="0" borderId="6" xfId="2" applyFont="1" applyFill="1" applyBorder="1" applyAlignment="1">
      <alignment vertical="center" wrapText="1"/>
    </xf>
    <xf numFmtId="165" fontId="2" fillId="0" borderId="6" xfId="2" applyNumberFormat="1" applyFont="1" applyFill="1" applyBorder="1" applyAlignment="1">
      <alignment horizontal="center" vertical="center" wrapText="1"/>
    </xf>
    <xf numFmtId="0" fontId="2" fillId="0" borderId="6" xfId="22"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3" fillId="4" borderId="6" xfId="0" applyFont="1" applyFill="1" applyBorder="1" applyAlignment="1">
      <alignment wrapText="1"/>
    </xf>
    <xf numFmtId="165" fontId="2" fillId="4" borderId="6" xfId="2" applyNumberFormat="1" applyFont="1" applyFill="1" applyBorder="1" applyAlignment="1">
      <alignment vertical="center" wrapText="1"/>
    </xf>
    <xf numFmtId="165" fontId="2" fillId="4" borderId="6" xfId="16" applyNumberFormat="1" applyFont="1" applyFill="1" applyBorder="1" applyAlignment="1">
      <alignment horizontal="center" vertical="center" wrapText="1"/>
    </xf>
    <xf numFmtId="0" fontId="2" fillId="4" borderId="6" xfId="2" applyFont="1" applyFill="1" applyBorder="1" applyAlignment="1">
      <alignment vertical="center"/>
    </xf>
    <xf numFmtId="0" fontId="2" fillId="0" borderId="24" xfId="13" applyFont="1" applyFill="1" applyBorder="1" applyAlignment="1">
      <alignment horizontal="center" vertical="center" wrapText="1"/>
    </xf>
    <xf numFmtId="164" fontId="2" fillId="4" borderId="25" xfId="17" applyNumberFormat="1" applyFont="1" applyFill="1" applyBorder="1" applyAlignment="1">
      <alignment vertical="center" wrapText="1"/>
    </xf>
    <xf numFmtId="167" fontId="2" fillId="0" borderId="6" xfId="24" applyNumberFormat="1" applyFont="1" applyFill="1" applyBorder="1" applyAlignment="1">
      <alignment vertical="center" wrapText="1"/>
    </xf>
    <xf numFmtId="0" fontId="2" fillId="0" borderId="24" xfId="13" applyFont="1" applyBorder="1" applyAlignment="1">
      <alignment horizontal="center" vertical="center"/>
    </xf>
    <xf numFmtId="165" fontId="2" fillId="0" borderId="6" xfId="2" applyNumberFormat="1" applyFont="1" applyFill="1" applyBorder="1" applyAlignment="1">
      <alignment vertical="center"/>
    </xf>
    <xf numFmtId="164" fontId="2" fillId="0" borderId="6" xfId="13" applyNumberFormat="1" applyFont="1" applyBorder="1" applyAlignment="1">
      <alignment horizontal="right" vertical="center"/>
    </xf>
    <xf numFmtId="0" fontId="2" fillId="6" borderId="0" xfId="13" applyFont="1" applyFill="1" applyAlignment="1">
      <alignment horizontal="right" vertical="center"/>
    </xf>
    <xf numFmtId="0" fontId="2" fillId="6" borderId="0" xfId="13" applyFont="1" applyFill="1" applyAlignment="1">
      <alignment vertical="center"/>
    </xf>
    <xf numFmtId="44" fontId="2" fillId="6" borderId="0" xfId="13" applyNumberFormat="1" applyFont="1" applyFill="1" applyAlignment="1">
      <alignment vertical="center" wrapText="1"/>
    </xf>
    <xf numFmtId="44" fontId="2" fillId="6" borderId="0" xfId="10" applyFont="1" applyFill="1" applyAlignment="1">
      <alignment vertical="center" wrapText="1"/>
    </xf>
    <xf numFmtId="0" fontId="2" fillId="6" borderId="21" xfId="16" applyFont="1" applyFill="1" applyBorder="1" applyAlignment="1">
      <alignment horizontal="center" vertical="center" wrapText="1"/>
    </xf>
    <xf numFmtId="0" fontId="2" fillId="6" borderId="6" xfId="16" applyFont="1" applyFill="1" applyBorder="1" applyAlignment="1">
      <alignment vertical="center" wrapText="1"/>
    </xf>
    <xf numFmtId="165" fontId="2" fillId="6" borderId="6" xfId="16" applyNumberFormat="1" applyFont="1" applyFill="1" applyBorder="1" applyAlignment="1">
      <alignment vertical="center" wrapText="1"/>
    </xf>
    <xf numFmtId="165" fontId="2" fillId="6" borderId="6" xfId="16" applyNumberFormat="1" applyFont="1" applyFill="1" applyBorder="1" applyAlignment="1">
      <alignment horizontal="center" vertical="center" wrapText="1"/>
    </xf>
    <xf numFmtId="2" fontId="2" fillId="6" borderId="6" xfId="16" applyNumberFormat="1" applyFont="1" applyFill="1" applyBorder="1" applyAlignment="1">
      <alignment horizontal="center" vertical="center" wrapText="1"/>
    </xf>
    <xf numFmtId="164" fontId="14" fillId="4" borderId="25" xfId="17" applyNumberFormat="1" applyFont="1" applyFill="1" applyBorder="1" applyAlignment="1">
      <alignment horizontal="right" vertical="center" wrapText="1"/>
    </xf>
    <xf numFmtId="0" fontId="2" fillId="4" borderId="48" xfId="22" applyFont="1" applyFill="1" applyBorder="1" applyAlignment="1">
      <alignment vertical="center"/>
    </xf>
    <xf numFmtId="165" fontId="2" fillId="3" borderId="6" xfId="13" applyNumberFormat="1" applyFont="1" applyFill="1" applyBorder="1" applyAlignment="1">
      <alignment vertical="center" wrapText="1"/>
    </xf>
    <xf numFmtId="0" fontId="2" fillId="3" borderId="24" xfId="13" applyFont="1" applyFill="1" applyBorder="1" applyAlignment="1">
      <alignment horizontal="center" vertical="center" wrapText="1"/>
    </xf>
    <xf numFmtId="164" fontId="2" fillId="3" borderId="25" xfId="17" applyNumberFormat="1" applyFont="1" applyFill="1" applyBorder="1" applyAlignment="1">
      <alignment vertical="center" wrapText="1"/>
    </xf>
    <xf numFmtId="0" fontId="2" fillId="0" borderId="63" xfId="13" applyFont="1" applyBorder="1" applyAlignment="1">
      <alignment vertical="center" wrapText="1"/>
    </xf>
    <xf numFmtId="164" fontId="2" fillId="0" borderId="38" xfId="13" applyNumberFormat="1" applyFont="1" applyBorder="1" applyAlignment="1">
      <alignment horizontal="right" vertical="center" wrapText="1"/>
    </xf>
    <xf numFmtId="0" fontId="2" fillId="6" borderId="48" xfId="13" applyFont="1" applyFill="1" applyBorder="1" applyAlignment="1">
      <alignment horizontal="right" vertical="center" wrapText="1"/>
    </xf>
    <xf numFmtId="164" fontId="2" fillId="4" borderId="54" xfId="17" applyNumberFormat="1" applyFont="1" applyFill="1" applyBorder="1" applyAlignment="1">
      <alignment horizontal="right" vertical="center" wrapText="1"/>
    </xf>
    <xf numFmtId="8" fontId="2" fillId="6" borderId="6" xfId="16" applyNumberFormat="1" applyFont="1" applyFill="1" applyBorder="1" applyAlignment="1">
      <alignment vertical="center" wrapText="1"/>
    </xf>
    <xf numFmtId="8" fontId="2" fillId="0" borderId="6" xfId="13" applyNumberFormat="1" applyFont="1" applyFill="1" applyBorder="1" applyAlignment="1">
      <alignment vertical="center" wrapText="1"/>
    </xf>
    <xf numFmtId="164" fontId="2" fillId="0" borderId="25" xfId="17" applyNumberFormat="1" applyFont="1" applyFill="1" applyBorder="1" applyAlignment="1">
      <alignment horizontal="right" vertical="center" wrapText="1"/>
    </xf>
    <xf numFmtId="2" fontId="2" fillId="6" borderId="6" xfId="2" applyNumberFormat="1" applyFont="1" applyFill="1" applyBorder="1" applyAlignment="1">
      <alignment horizontal="center" vertical="center" wrapText="1"/>
    </xf>
    <xf numFmtId="9" fontId="2" fillId="6" borderId="0" xfId="12" applyFont="1" applyFill="1" applyAlignment="1">
      <alignment vertical="center" wrapText="1"/>
    </xf>
    <xf numFmtId="10" fontId="2" fillId="6" borderId="0" xfId="12" applyNumberFormat="1" applyFont="1" applyFill="1" applyAlignment="1">
      <alignment vertical="center" wrapText="1"/>
    </xf>
    <xf numFmtId="0" fontId="2" fillId="6" borderId="0" xfId="13" applyFont="1" applyFill="1" applyBorder="1" applyAlignment="1">
      <alignment horizontal="center" vertical="center" wrapText="1"/>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14" fillId="3" borderId="6" xfId="13" applyFont="1" applyFill="1" applyBorder="1" applyAlignment="1">
      <alignment horizontal="left" vertical="center" wrapText="1"/>
    </xf>
    <xf numFmtId="0" fontId="14" fillId="3" borderId="25" xfId="13" applyFont="1" applyFill="1" applyBorder="1" applyAlignment="1">
      <alignment horizontal="left"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14" fillId="3" borderId="27" xfId="13" applyFont="1" applyFill="1" applyBorder="1" applyAlignment="1">
      <alignment horizontal="left" vertical="center" wrapText="1"/>
    </xf>
    <xf numFmtId="0" fontId="32" fillId="2" borderId="24" xfId="16" applyFont="1" applyFill="1" applyBorder="1" applyAlignment="1">
      <alignment horizontal="left" vertical="center" wrapText="1"/>
    </xf>
    <xf numFmtId="0" fontId="32" fillId="2" borderId="6" xfId="16"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14" fillId="4" borderId="34" xfId="14" applyFont="1" applyFill="1" applyBorder="1" applyAlignment="1">
      <alignment horizontal="center" vertical="center"/>
    </xf>
    <xf numFmtId="0" fontId="14" fillId="4" borderId="0" xfId="14" applyFont="1" applyFill="1" applyAlignment="1">
      <alignment horizontal="center" vertical="center"/>
    </xf>
    <xf numFmtId="0" fontId="14" fillId="4" borderId="40" xfId="14" applyFont="1" applyFill="1" applyBorder="1" applyAlignment="1">
      <alignment horizontal="center" vertical="center"/>
    </xf>
    <xf numFmtId="0" fontId="14" fillId="6" borderId="6" xfId="13" applyFont="1" applyFill="1" applyBorder="1" applyAlignment="1">
      <alignment horizontal="left" vertical="center" wrapText="1"/>
    </xf>
    <xf numFmtId="0" fontId="2" fillId="6" borderId="6" xfId="13" applyFont="1" applyFill="1" applyBorder="1" applyAlignment="1">
      <alignment horizontal="center" vertical="center" wrapText="1"/>
    </xf>
    <xf numFmtId="167" fontId="2" fillId="6" borderId="6" xfId="13" applyNumberFormat="1" applyFont="1" applyFill="1" applyBorder="1" applyAlignment="1">
      <alignment horizontal="center" vertical="center" wrapText="1"/>
    </xf>
    <xf numFmtId="0" fontId="2" fillId="6" borderId="24" xfId="13" applyFont="1" applyFill="1" applyBorder="1" applyAlignment="1">
      <alignment horizontal="center" vertical="center" wrapText="1"/>
    </xf>
    <xf numFmtId="0" fontId="14" fillId="0" borderId="34" xfId="15" applyFont="1" applyBorder="1" applyAlignment="1">
      <alignment horizontal="center" vertical="center" wrapText="1"/>
    </xf>
    <xf numFmtId="0" fontId="14" fillId="0" borderId="0" xfId="15" applyFont="1" applyAlignment="1">
      <alignment horizontal="center" vertical="center" wrapText="1"/>
    </xf>
    <xf numFmtId="0" fontId="14" fillId="0" borderId="40" xfId="15" applyFont="1" applyBorder="1" applyAlignment="1">
      <alignment horizontal="center" vertical="center" wrapText="1"/>
    </xf>
    <xf numFmtId="0" fontId="14" fillId="6" borderId="39" xfId="13" applyFont="1" applyFill="1" applyBorder="1" applyAlignment="1">
      <alignment horizontal="center" vertical="center" wrapText="1"/>
    </xf>
    <xf numFmtId="0" fontId="14" fillId="6" borderId="10" xfId="13" applyFont="1" applyFill="1" applyBorder="1" applyAlignment="1">
      <alignment horizontal="center" vertical="center" wrapText="1"/>
    </xf>
    <xf numFmtId="0" fontId="2" fillId="6" borderId="33" xfId="13" applyFont="1" applyFill="1" applyBorder="1" applyAlignment="1">
      <alignment horizontal="center" vertical="center" wrapText="1"/>
    </xf>
    <xf numFmtId="0" fontId="2" fillId="6" borderId="59" xfId="13" applyFont="1" applyFill="1" applyBorder="1" applyAlignment="1">
      <alignment horizontal="center" vertical="center" wrapText="1"/>
    </xf>
    <xf numFmtId="0" fontId="2" fillId="6" borderId="34" xfId="13" applyFont="1" applyFill="1" applyBorder="1" applyAlignment="1">
      <alignment horizontal="center" vertical="center" wrapText="1"/>
    </xf>
    <xf numFmtId="0" fontId="2" fillId="6" borderId="60" xfId="13" applyFont="1" applyFill="1" applyBorder="1" applyAlignment="1">
      <alignment horizontal="center" vertical="center" wrapText="1"/>
    </xf>
    <xf numFmtId="0" fontId="2" fillId="6" borderId="36" xfId="13" applyFont="1" applyFill="1" applyBorder="1" applyAlignment="1">
      <alignment horizontal="center" vertical="center" wrapText="1"/>
    </xf>
    <xf numFmtId="0" fontId="2" fillId="6" borderId="61" xfId="13" applyFont="1" applyFill="1" applyBorder="1" applyAlignment="1">
      <alignment horizontal="center" vertical="center" wrapText="1"/>
    </xf>
    <xf numFmtId="0" fontId="14" fillId="6" borderId="34" xfId="15" applyFont="1" applyFill="1" applyBorder="1" applyAlignment="1">
      <alignment horizontal="center" vertical="center" wrapText="1"/>
    </xf>
    <xf numFmtId="0" fontId="14" fillId="6" borderId="0" xfId="15" applyFont="1" applyFill="1" applyAlignment="1">
      <alignment horizontal="center" vertical="center" wrapText="1"/>
    </xf>
    <xf numFmtId="0" fontId="14" fillId="6" borderId="40" xfId="15" applyFont="1" applyFill="1" applyBorder="1" applyAlignment="1">
      <alignment horizontal="center" vertical="center" wrapText="1"/>
    </xf>
    <xf numFmtId="0" fontId="29" fillId="6" borderId="34" xfId="13" applyFont="1" applyFill="1" applyBorder="1" applyAlignment="1">
      <alignment horizontal="center" vertical="center" wrapText="1"/>
    </xf>
    <xf numFmtId="0" fontId="29" fillId="6" borderId="0" xfId="13" applyFont="1" applyFill="1" applyBorder="1" applyAlignment="1">
      <alignment horizontal="center" vertical="center" wrapText="1"/>
    </xf>
    <xf numFmtId="0" fontId="29" fillId="6" borderId="40" xfId="13" applyFont="1" applyFill="1" applyBorder="1" applyAlignment="1">
      <alignment horizontal="center" vertical="center" wrapText="1"/>
    </xf>
    <xf numFmtId="0" fontId="14" fillId="6" borderId="34" xfId="14" applyFont="1" applyFill="1" applyBorder="1" applyAlignment="1">
      <alignment horizontal="center" vertical="center"/>
    </xf>
    <xf numFmtId="0" fontId="14" fillId="6" borderId="0" xfId="14" applyFont="1" applyFill="1" applyAlignment="1">
      <alignment horizontal="center" vertical="center"/>
    </xf>
    <xf numFmtId="0" fontId="14" fillId="6" borderId="40" xfId="14" applyFont="1" applyFill="1" applyBorder="1" applyAlignment="1">
      <alignment horizontal="center" vertical="center"/>
    </xf>
    <xf numFmtId="0" fontId="14" fillId="3" borderId="30" xfId="13" applyFont="1" applyFill="1" applyBorder="1" applyAlignment="1">
      <alignment horizontal="left" vertical="center" wrapText="1"/>
    </xf>
    <xf numFmtId="0" fontId="36" fillId="6" borderId="0" xfId="2"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7" fontId="11" fillId="2" borderId="9" xfId="2" applyNumberFormat="1" applyFont="1" applyFill="1" applyBorder="1" applyAlignment="1">
      <alignment horizontal="center" vertical="center" wrapText="1"/>
    </xf>
    <xf numFmtId="167" fontId="11" fillId="2" borderId="13" xfId="2" applyNumberFormat="1"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23" fillId="0" borderId="6" xfId="7" applyFont="1" applyBorder="1" applyAlignment="1">
      <alignment horizontal="center" vertical="center"/>
    </xf>
    <xf numFmtId="4" fontId="24" fillId="0" borderId="6" xfId="9" applyNumberFormat="1" applyFont="1" applyBorder="1" applyAlignment="1">
      <alignment horizontal="center" vertical="center" wrapText="1"/>
    </xf>
    <xf numFmtId="0" fontId="22" fillId="0" borderId="0" xfId="7" applyFont="1" applyAlignment="1">
      <alignment horizontal="center" vertical="center" wrapText="1"/>
    </xf>
    <xf numFmtId="169" fontId="23" fillId="0" borderId="47" xfId="7" applyNumberFormat="1" applyFont="1" applyBorder="1" applyAlignment="1">
      <alignment horizontal="center" vertical="center"/>
    </xf>
    <xf numFmtId="169" fontId="23" fillId="0" borderId="22" xfId="7" applyNumberFormat="1" applyFont="1" applyBorder="1" applyAlignment="1">
      <alignment horizontal="center" vertical="center"/>
    </xf>
    <xf numFmtId="169" fontId="23" fillId="0" borderId="48" xfId="7" applyNumberFormat="1" applyFont="1" applyBorder="1" applyAlignment="1">
      <alignment horizontal="center" vertical="center"/>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75">
    <cellStyle name="Millares [0] 2" xfId="26" xr:uid="{136B4F77-4ACE-40DF-A1D6-02A7AB7FA9FE}"/>
    <cellStyle name="Millares [0] 3" xfId="43" xr:uid="{7514BA3D-F1AF-4D6F-B121-A6BD399A99AB}"/>
    <cellStyle name="Millares [0] 4" xfId="53" xr:uid="{32B08099-F011-4B93-974D-BFC238EF37BC}"/>
    <cellStyle name="Millares 10" xfId="68" xr:uid="{9B36093D-D260-45F3-A38C-2AC68E3BCC8A}"/>
    <cellStyle name="Millares 11" xfId="71" xr:uid="{E8FF0F05-A646-46A0-AAE8-9C8CCFECE4AF}"/>
    <cellStyle name="Millares 12" xfId="74" xr:uid="{C0F22252-E744-45F1-AE4A-C51942BD41D9}"/>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3" xfId="32" xr:uid="{20B16815-55B2-4101-BF26-C1ECAE1ABEFF}"/>
    <cellStyle name="Millares 2 2 2 2 2 4" xfId="50" xr:uid="{1F780149-189A-4CDD-835B-0BF96D270A91}"/>
    <cellStyle name="Millares 2 2 2 2 2 5" xfId="73" xr:uid="{2DC1B763-6FC4-4DF0-95FE-41E00C20C295}"/>
    <cellStyle name="Millares 2 2 3" xfId="42" xr:uid="{CED820DD-3482-434D-AC6A-B390A58A8345}"/>
    <cellStyle name="Millares 2 2 3 2" xfId="60" xr:uid="{2435D853-4F04-406A-AAAA-E6DC8F9F2B80}"/>
    <cellStyle name="Millares 2 2 5" xfId="24" xr:uid="{7297D18F-27D5-4A6D-B0FF-DAC0C5EEF9F5}"/>
    <cellStyle name="Millares 2 3" xfId="58" xr:uid="{6F1B85C0-21E5-40C8-81B5-54A94EAAE270}"/>
    <cellStyle name="Millares 2 4" xfId="52" xr:uid="{27C01325-F485-423A-B982-B353BC5B7182}"/>
    <cellStyle name="Millares 3" xfId="45" xr:uid="{41F92FC3-6CA2-4322-948B-763BD523D804}"/>
    <cellStyle name="Millares 3 2" xfId="59" xr:uid="{94E658F3-57C4-4A2E-B606-AAFF54B76FC2}"/>
    <cellStyle name="Millares 4" xfId="41" xr:uid="{1B6DDD19-2591-4375-80B4-4D424DF80160}"/>
    <cellStyle name="Millares 4 2" xfId="57" xr:uid="{8B5CD4B3-B98F-4F6C-9C93-51C046432961}"/>
    <cellStyle name="Millares 5" xfId="33" xr:uid="{5B700BCF-66A7-4416-87E2-882AD9F89E2A}"/>
    <cellStyle name="Millares 6" xfId="34" xr:uid="{7E746F5D-E546-4A5F-BEC2-3F30311EF622}"/>
    <cellStyle name="Millares 7" xfId="51" xr:uid="{5E78509C-971F-4215-9EEF-2CF896A1D10E}"/>
    <cellStyle name="Millares 8" xfId="66" xr:uid="{9D5AFCFC-33A8-46D4-8517-7A0B0D168863}"/>
    <cellStyle name="Millares 9" xfId="63" xr:uid="{05AD728B-E1AF-42A5-B54B-08A2AA8F95ED}"/>
    <cellStyle name="Moneda" xfId="10" builtinId="4"/>
    <cellStyle name="Moneda [0]" xfId="11" builtinId="7"/>
    <cellStyle name="Moneda [0] 2" xfId="28" xr:uid="{E8CA3513-C4F9-4544-97D0-BFDFC9869FC1}"/>
    <cellStyle name="Moneda [0] 2 2" xfId="61" xr:uid="{91C25308-6DFC-458B-82B1-B5888188149B}"/>
    <cellStyle name="Moneda [0] 3" xfId="39" xr:uid="{ABBA6B08-E31E-4576-9EAB-A067217FA2B6}"/>
    <cellStyle name="Moneda [0] 4" xfId="54" xr:uid="{10DCFE73-4E1F-48B6-A11E-32929232A122}"/>
    <cellStyle name="Moneda [0] 5" xfId="67" xr:uid="{C5F630A3-1677-48B3-9892-23CE78BFD7F3}"/>
    <cellStyle name="Moneda 10" xfId="69" xr:uid="{731A0112-85E2-49E2-8F2E-9CFFC23F7693}"/>
    <cellStyle name="Moneda 11" xfId="72" xr:uid="{B956E335-A20F-49A6-8181-502FE038662A}"/>
    <cellStyle name="Moneda 12" xfId="70" xr:uid="{94884682-EA06-4264-80B6-6B25717DC574}"/>
    <cellStyle name="Moneda 13" xfId="64" xr:uid="{2C1CCC99-6F66-4E25-96B5-1F9CE838B6AC}"/>
    <cellStyle name="Moneda 2" xfId="27" xr:uid="{E5936296-AE20-4BBD-B5A8-078072066D4E}"/>
    <cellStyle name="Moneda 2 2" xfId="62" xr:uid="{76321C35-29EB-48EF-88FF-B87DBBEB1310}"/>
    <cellStyle name="Moneda 3" xfId="44" xr:uid="{F00EF2B8-D7EC-4B4E-899A-DEF4FCE8BA27}"/>
    <cellStyle name="Moneda 3 2" xfId="6" xr:uid="{41E906A3-4E95-44C3-973F-CFEC0072FA95}"/>
    <cellStyle name="Moneda 3 4" xfId="21" xr:uid="{8AE4D1C1-9518-42DE-9304-FBC6BB10C782}"/>
    <cellStyle name="Moneda 4" xfId="46" xr:uid="{DF0C9981-E227-4934-8C0A-83F8662BF7A2}"/>
    <cellStyle name="Moneda 5" xfId="47" xr:uid="{B600CFE2-52E5-41CF-8166-5A0EB6823A65}"/>
    <cellStyle name="Moneda 5 2" xfId="30" xr:uid="{2E540D29-0258-4DC7-9252-1609374BCF10}"/>
    <cellStyle name="Moneda 6" xfId="48" xr:uid="{B97C7552-3177-4B57-BB85-1CA7B83A61E3}"/>
    <cellStyle name="Moneda 7" xfId="49" xr:uid="{76892621-8936-4CC4-92A7-F69C841CC5B6}"/>
    <cellStyle name="Moneda 8" xfId="55" xr:uid="{A398C114-13AC-4F5F-AEF5-2B256AF817C1}"/>
    <cellStyle name="Moneda 9" xfId="65" xr:uid="{70F4AB03-44A6-4083-A429-8FE94AE89EAD}"/>
    <cellStyle name="Normal" xfId="0" builtinId="0"/>
    <cellStyle name="Normal 10 3" xfId="9" xr:uid="{20E894BB-156D-468B-AEAC-BFED2C5D8114}"/>
    <cellStyle name="Normal 10 5 2" xfId="14" xr:uid="{BF20C472-B5AB-489E-962F-B706B1C471DD}"/>
    <cellStyle name="Normal 12 2 2" xfId="8" xr:uid="{A14A642E-E311-446D-A10E-D4A4519E1CC1}"/>
    <cellStyle name="Normal 2 3" xfId="15" xr:uid="{13EEB6A9-938B-4808-BDAF-08D9B80BED07}"/>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7">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ow r="6">
          <cell r="D6" t="str">
            <v>Base tratada con asfalto (BTA)</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43666</v>
          </cell>
        </row>
      </sheetData>
      <sheetData sheetId="51">
        <row r="6">
          <cell r="D6">
            <v>43666</v>
          </cell>
        </row>
      </sheetData>
      <sheetData sheetId="52">
        <row r="10">
          <cell r="M10">
            <v>1302940.7487084535</v>
          </cell>
        </row>
      </sheetData>
      <sheetData sheetId="53" refreshError="1"/>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sheetData sheetId="72">
        <row r="6">
          <cell r="D6">
            <v>0</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10">
          <cell r="M10">
            <v>1302940.7487084535</v>
          </cell>
        </row>
      </sheetData>
      <sheetData sheetId="80">
        <row r="6">
          <cell r="D6">
            <v>0</v>
          </cell>
        </row>
      </sheetData>
      <sheetData sheetId="81"/>
      <sheetData sheetId="82">
        <row r="6">
          <cell r="D6">
            <v>0</v>
          </cell>
        </row>
      </sheetData>
      <sheetData sheetId="83">
        <row r="10">
          <cell r="M10">
            <v>1302940.7487084535</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sheetData sheetId="91">
        <row r="6">
          <cell r="D6">
            <v>0</v>
          </cell>
        </row>
      </sheetData>
      <sheetData sheetId="92"/>
      <sheetData sheetId="93"/>
      <sheetData sheetId="94"/>
      <sheetData sheetId="95">
        <row r="6">
          <cell r="D6">
            <v>0</v>
          </cell>
        </row>
      </sheetData>
      <sheetData sheetId="96">
        <row r="10">
          <cell r="M10">
            <v>1302940.7487084535</v>
          </cell>
        </row>
      </sheetData>
      <sheetData sheetId="97"/>
      <sheetData sheetId="98"/>
      <sheetData sheetId="99">
        <row r="6">
          <cell r="D6">
            <v>0</v>
          </cell>
        </row>
      </sheetData>
      <sheetData sheetId="100"/>
      <sheetData sheetId="101"/>
      <sheetData sheetId="102"/>
      <sheetData sheetId="103">
        <row r="6">
          <cell r="D6">
            <v>0</v>
          </cell>
        </row>
      </sheetData>
      <sheetData sheetId="104">
        <row r="6">
          <cell r="D6">
            <v>0</v>
          </cell>
        </row>
      </sheetData>
      <sheetData sheetId="105"/>
      <sheetData sheetId="106">
        <row r="6">
          <cell r="D6">
            <v>0</v>
          </cell>
        </row>
      </sheetData>
      <sheetData sheetId="107">
        <row r="6">
          <cell r="D6">
            <v>0</v>
          </cell>
        </row>
      </sheetData>
      <sheetData sheetId="108">
        <row r="10">
          <cell r="M10">
            <v>1302940.7487084535</v>
          </cell>
        </row>
      </sheetData>
      <sheetData sheetId="109"/>
      <sheetData sheetId="110">
        <row r="6">
          <cell r="D6">
            <v>0</v>
          </cell>
        </row>
      </sheetData>
      <sheetData sheetId="111"/>
      <sheetData sheetId="112"/>
      <sheetData sheetId="113"/>
      <sheetData sheetId="114">
        <row r="6">
          <cell r="D6">
            <v>0</v>
          </cell>
        </row>
      </sheetData>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sheetData sheetId="124">
        <row r="6">
          <cell r="D6">
            <v>0</v>
          </cell>
        </row>
      </sheetData>
      <sheetData sheetId="125"/>
      <sheetData sheetId="126">
        <row r="6">
          <cell r="D6">
            <v>0</v>
          </cell>
        </row>
      </sheetData>
      <sheetData sheetId="127">
        <row r="6">
          <cell r="D6">
            <v>0</v>
          </cell>
        </row>
      </sheetData>
      <sheetData sheetId="128">
        <row r="6">
          <cell r="D6">
            <v>0</v>
          </cell>
        </row>
      </sheetData>
      <sheetData sheetId="129"/>
      <sheetData sheetId="130">
        <row r="6">
          <cell r="D6">
            <v>0</v>
          </cell>
        </row>
      </sheetData>
      <sheetData sheetId="131">
        <row r="10">
          <cell r="M10">
            <v>1302940.7487084535</v>
          </cell>
        </row>
      </sheetData>
      <sheetData sheetId="132">
        <row r="6">
          <cell r="D6">
            <v>0</v>
          </cell>
        </row>
      </sheetData>
      <sheetData sheetId="133">
        <row r="10">
          <cell r="M10">
            <v>1302940.7487084535</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10">
          <cell r="M10">
            <v>1302940.7487084535</v>
          </cell>
        </row>
      </sheetData>
      <sheetData sheetId="139">
        <row r="6">
          <cell r="D6">
            <v>43666</v>
          </cell>
        </row>
      </sheetData>
      <sheetData sheetId="140"/>
      <sheetData sheetId="141">
        <row r="6">
          <cell r="D6">
            <v>43666</v>
          </cell>
        </row>
      </sheetData>
      <sheetData sheetId="142">
        <row r="10">
          <cell r="M10">
            <v>1302940.7487084535</v>
          </cell>
        </row>
      </sheetData>
      <sheetData sheetId="143" refreshError="1"/>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t="str">
            <v>UND</v>
          </cell>
        </row>
      </sheetData>
      <sheetData sheetId="154">
        <row r="6">
          <cell r="D6">
            <v>0</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6">
          <cell r="D6">
            <v>43666</v>
          </cell>
        </row>
      </sheetData>
      <sheetData sheetId="171">
        <row r="10">
          <cell r="M10">
            <v>1302940.7487084535</v>
          </cell>
        </row>
      </sheetData>
      <sheetData sheetId="172">
        <row r="6">
          <cell r="D6">
            <v>43666</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sheetData sheetId="221">
        <row r="6">
          <cell r="D6">
            <v>0</v>
          </cell>
        </row>
      </sheetData>
      <sheetData sheetId="222">
        <row r="6">
          <cell r="D6">
            <v>0</v>
          </cell>
        </row>
      </sheetData>
      <sheetData sheetId="223">
        <row r="6">
          <cell r="D6">
            <v>43666</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6">
          <cell r="D6">
            <v>43666</v>
          </cell>
        </row>
      </sheetData>
      <sheetData sheetId="230">
        <row r="10">
          <cell r="M10">
            <v>1302940.7487084535</v>
          </cell>
        </row>
      </sheetData>
      <sheetData sheetId="231">
        <row r="6">
          <cell r="D6">
            <v>0</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sheetData sheetId="240">
        <row r="6">
          <cell r="D6" t="str">
            <v>Base tratada con asfalto (BTA)</v>
          </cell>
        </row>
      </sheetData>
      <sheetData sheetId="241">
        <row r="6">
          <cell r="D6" t="str">
            <v>Base tratada con asfalto (BTA)</v>
          </cell>
        </row>
      </sheetData>
      <sheetData sheetId="242"/>
      <sheetData sheetId="243"/>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sheetData sheetId="249">
        <row r="6">
          <cell r="D6" t="str">
            <v>UND</v>
          </cell>
        </row>
      </sheetData>
      <sheetData sheetId="250"/>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efreshError="1"/>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refreshError="1"/>
      <sheetData sheetId="422" refreshError="1"/>
      <sheetData sheetId="423" refreshError="1"/>
      <sheetData sheetId="424" refreshError="1"/>
      <sheetData sheetId="425" refreshError="1"/>
      <sheetData sheetId="426">
        <row r="6">
          <cell r="D6">
            <v>5433063.0008333344</v>
          </cell>
        </row>
      </sheetData>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ow r="6">
          <cell r="D6" t="str">
            <v>CONSORCIO CONSTRUCTOR PACIFICO 3</v>
          </cell>
        </row>
      </sheetData>
      <sheetData sheetId="468">
        <row r="6">
          <cell r="D6" t="str">
            <v>CONSORCIO CONSTRUCTOR PACIFICO 3</v>
          </cell>
        </row>
      </sheetData>
      <sheetData sheetId="469"/>
      <sheetData sheetId="470"/>
      <sheetData sheetId="471">
        <row r="6">
          <cell r="D6" t="str">
            <v>CONSORCIO CONSTRUCTOR PACIFICO 3</v>
          </cell>
        </row>
      </sheetData>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90"/>
  <sheetViews>
    <sheetView tabSelected="1" zoomScale="109" zoomScaleNormal="70" workbookViewId="0">
      <selection activeCell="I55" sqref="I55"/>
    </sheetView>
  </sheetViews>
  <sheetFormatPr baseColWidth="10" defaultColWidth="12.42578125" defaultRowHeight="13.5" x14ac:dyDescent="0.25"/>
  <cols>
    <col min="1" max="1" width="1.85546875" style="116" customWidth="1"/>
    <col min="2" max="2" width="10.42578125" style="131" customWidth="1"/>
    <col min="3" max="3" width="51.42578125" style="131" customWidth="1"/>
    <col min="4" max="4" width="19" style="131" customWidth="1"/>
    <col min="5" max="5" width="15.85546875" style="147" customWidth="1"/>
    <col min="6" max="6" width="13.85546875" style="116" customWidth="1"/>
    <col min="7" max="7" width="25" style="148" customWidth="1"/>
    <col min="8" max="8" width="20.42578125" style="116" customWidth="1"/>
    <col min="9" max="9" width="19.42578125" style="116" customWidth="1"/>
    <col min="10" max="10" width="18.140625" style="116" customWidth="1"/>
    <col min="11" max="195" width="11.42578125" style="116" customWidth="1"/>
    <col min="196" max="16384" width="12.42578125" style="116"/>
  </cols>
  <sheetData>
    <row r="1" spans="2:195" ht="11.25" customHeight="1" x14ac:dyDescent="0.25">
      <c r="B1" s="111"/>
      <c r="C1" s="112"/>
      <c r="D1" s="112"/>
      <c r="E1" s="113"/>
      <c r="F1" s="114"/>
      <c r="G1" s="115"/>
    </row>
    <row r="2" spans="2:195" x14ac:dyDescent="0.25">
      <c r="B2" s="325" t="s">
        <v>0</v>
      </c>
      <c r="C2" s="326"/>
      <c r="D2" s="326"/>
      <c r="E2" s="326"/>
      <c r="F2" s="326"/>
      <c r="G2" s="327"/>
    </row>
    <row r="3" spans="2:195" x14ac:dyDescent="0.25">
      <c r="B3" s="325" t="s">
        <v>1</v>
      </c>
      <c r="C3" s="326"/>
      <c r="D3" s="326"/>
      <c r="E3" s="326"/>
      <c r="F3" s="326"/>
      <c r="G3" s="326"/>
      <c r="H3" s="279"/>
    </row>
    <row r="4" spans="2:195" x14ac:dyDescent="0.25">
      <c r="B4" s="325" t="s">
        <v>147</v>
      </c>
      <c r="C4" s="326"/>
      <c r="D4" s="326"/>
      <c r="E4" s="326"/>
      <c r="F4" s="326"/>
      <c r="G4" s="326"/>
      <c r="H4" s="279"/>
    </row>
    <row r="5" spans="2:195" ht="15" customHeight="1" x14ac:dyDescent="0.25">
      <c r="B5" s="325" t="s">
        <v>148</v>
      </c>
      <c r="C5" s="326"/>
      <c r="D5" s="326"/>
      <c r="E5" s="326"/>
      <c r="F5" s="326"/>
      <c r="G5" s="327"/>
    </row>
    <row r="6" spans="2:195" x14ac:dyDescent="0.25">
      <c r="B6" s="328" t="s">
        <v>149</v>
      </c>
      <c r="C6" s="329"/>
      <c r="D6" s="329"/>
      <c r="E6" s="329"/>
      <c r="F6" s="329"/>
      <c r="G6" s="330"/>
    </row>
    <row r="7" spans="2:195" x14ac:dyDescent="0.25">
      <c r="B7" s="304" t="s">
        <v>250</v>
      </c>
      <c r="C7" s="305"/>
      <c r="D7" s="305"/>
      <c r="E7" s="305"/>
      <c r="F7" s="305"/>
      <c r="G7" s="306"/>
    </row>
    <row r="8" spans="2:195" ht="71.099999999999994" customHeight="1" x14ac:dyDescent="0.25">
      <c r="B8" s="311" t="s">
        <v>249</v>
      </c>
      <c r="C8" s="312"/>
      <c r="D8" s="312"/>
      <c r="E8" s="312"/>
      <c r="F8" s="312"/>
      <c r="G8" s="313"/>
      <c r="J8" s="117"/>
      <c r="K8" s="117"/>
    </row>
    <row r="9" spans="2:195" ht="14.25" thickBot="1" x14ac:dyDescent="0.3">
      <c r="B9" s="322"/>
      <c r="C9" s="323"/>
      <c r="D9" s="323"/>
      <c r="E9" s="323"/>
      <c r="F9" s="323"/>
      <c r="G9" s="324"/>
      <c r="J9" s="117"/>
      <c r="K9" s="117"/>
    </row>
    <row r="10" spans="2:195" ht="15" customHeight="1" thickBot="1" x14ac:dyDescent="0.3">
      <c r="B10" s="322" t="s">
        <v>3</v>
      </c>
      <c r="C10" s="323"/>
      <c r="D10" s="324"/>
      <c r="E10" s="158" t="s">
        <v>150</v>
      </c>
      <c r="F10" s="314" t="s">
        <v>231</v>
      </c>
      <c r="G10" s="315"/>
      <c r="J10" s="117"/>
      <c r="K10" s="117"/>
    </row>
    <row r="11" spans="2:195" s="118" customFormat="1" ht="14.25" customHeight="1" thickBot="1" x14ac:dyDescent="0.3">
      <c r="B11" s="159"/>
      <c r="C11" s="160"/>
      <c r="D11" s="160"/>
      <c r="E11" s="161"/>
      <c r="F11" s="160"/>
      <c r="G11" s="162"/>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25">
      <c r="B12" s="316" t="s">
        <v>6</v>
      </c>
      <c r="C12" s="317"/>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5" customHeight="1" x14ac:dyDescent="0.25">
      <c r="B13" s="318"/>
      <c r="C13" s="319"/>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
      <c r="B14" s="320"/>
      <c r="C14" s="321"/>
      <c r="D14" s="174" t="s">
        <v>16</v>
      </c>
      <c r="E14" s="175" t="s">
        <v>17</v>
      </c>
      <c r="F14" s="174" t="s">
        <v>18</v>
      </c>
      <c r="G14" s="176" t="s">
        <v>217</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5" customHeight="1" x14ac:dyDescent="0.25">
      <c r="B15" s="187"/>
      <c r="C15" s="188" t="s">
        <v>20</v>
      </c>
      <c r="D15" s="188"/>
      <c r="E15" s="188"/>
      <c r="F15" s="188"/>
      <c r="G15" s="189"/>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25">
      <c r="B16" s="197"/>
      <c r="C16" s="125" t="s">
        <v>21</v>
      </c>
      <c r="D16" s="125"/>
      <c r="E16" s="177"/>
      <c r="F16" s="125"/>
      <c r="G16" s="190"/>
      <c r="H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25">
      <c r="B17" s="192"/>
      <c r="C17" s="241" t="s">
        <v>151</v>
      </c>
      <c r="D17" s="242"/>
      <c r="E17" s="180"/>
      <c r="F17" s="33">
        <v>1</v>
      </c>
      <c r="G17" s="202"/>
      <c r="H17" s="116"/>
      <c r="I17" s="258"/>
      <c r="J17" s="257"/>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25">
      <c r="B18" s="192"/>
      <c r="C18" s="243" t="s">
        <v>226</v>
      </c>
      <c r="D18" s="242"/>
      <c r="E18" s="180"/>
      <c r="F18" s="33">
        <v>2</v>
      </c>
      <c r="G18" s="202"/>
      <c r="H18" s="116"/>
      <c r="I18" s="258"/>
      <c r="J18" s="257"/>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x14ac:dyDescent="0.25">
      <c r="B19" s="217"/>
      <c r="C19" s="243" t="s">
        <v>238</v>
      </c>
      <c r="D19" s="242"/>
      <c r="E19" s="180"/>
      <c r="F19" s="33">
        <v>2</v>
      </c>
      <c r="G19" s="202"/>
      <c r="H19" s="116"/>
      <c r="I19" s="258"/>
      <c r="J19" s="257"/>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26" customFormat="1" x14ac:dyDescent="0.25">
      <c r="B20" s="259"/>
      <c r="C20" s="260" t="s">
        <v>241</v>
      </c>
      <c r="D20" s="242"/>
      <c r="E20" s="262"/>
      <c r="F20" s="263">
        <v>2</v>
      </c>
      <c r="G20" s="202"/>
      <c r="H20" s="117"/>
      <c r="I20" s="258"/>
      <c r="J20" s="257"/>
      <c r="K20" s="117"/>
      <c r="L20" s="117"/>
      <c r="M20" s="117"/>
      <c r="N20" s="117"/>
      <c r="O20" s="117"/>
      <c r="P20" s="117"/>
      <c r="Q20" s="117"/>
      <c r="R20" s="117"/>
      <c r="S20" s="117"/>
      <c r="T20" s="117"/>
      <c r="U20" s="117"/>
      <c r="V20" s="117"/>
      <c r="W20" s="117"/>
      <c r="X20" s="117"/>
      <c r="Y20" s="117"/>
      <c r="Z20" s="117"/>
      <c r="AA20" s="117"/>
      <c r="AB20" s="117"/>
      <c r="AC20" s="117"/>
      <c r="AD20" s="117"/>
      <c r="AE20" s="117"/>
      <c r="AF20" s="117"/>
      <c r="AG20" s="117"/>
      <c r="AH20" s="117"/>
      <c r="AI20" s="117"/>
      <c r="AJ20" s="117"/>
      <c r="AK20" s="117"/>
      <c r="AL20" s="117"/>
      <c r="AM20" s="117"/>
      <c r="AN20" s="117"/>
      <c r="AO20" s="117"/>
      <c r="AP20" s="117"/>
      <c r="AQ20" s="117"/>
      <c r="AR20" s="117"/>
      <c r="AS20" s="117"/>
      <c r="AT20" s="117"/>
      <c r="AU20" s="117"/>
      <c r="AV20" s="117"/>
      <c r="AW20" s="117"/>
      <c r="AX20" s="117"/>
      <c r="AY20" s="117"/>
      <c r="AZ20" s="117"/>
      <c r="BA20" s="117"/>
      <c r="BB20" s="117"/>
      <c r="BC20" s="117"/>
      <c r="BD20" s="117"/>
      <c r="BE20" s="117"/>
      <c r="BF20" s="117"/>
      <c r="BG20" s="117"/>
      <c r="BH20" s="117"/>
      <c r="BI20" s="117"/>
      <c r="BJ20" s="117"/>
      <c r="BK20" s="117"/>
      <c r="BL20" s="117"/>
      <c r="BM20" s="117"/>
      <c r="BN20" s="117"/>
      <c r="BO20" s="117"/>
      <c r="BP20" s="117"/>
      <c r="BQ20" s="117"/>
      <c r="BR20" s="117"/>
      <c r="BS20" s="117"/>
      <c r="BT20" s="117"/>
      <c r="BU20" s="117"/>
      <c r="BV20" s="117"/>
      <c r="BW20" s="117"/>
      <c r="BX20" s="117"/>
      <c r="BY20" s="117"/>
      <c r="BZ20" s="117"/>
      <c r="CA20" s="117"/>
      <c r="CB20" s="117"/>
      <c r="CC20" s="117"/>
      <c r="CD20" s="117"/>
      <c r="CE20" s="117"/>
      <c r="CF20" s="117"/>
      <c r="CG20" s="117"/>
      <c r="CH20" s="117"/>
      <c r="CI20" s="117"/>
      <c r="CJ20" s="117"/>
      <c r="CK20" s="117"/>
      <c r="CL20" s="117"/>
      <c r="CM20" s="117"/>
      <c r="CN20" s="117"/>
      <c r="CO20" s="117"/>
      <c r="CP20" s="117"/>
      <c r="CQ20" s="117"/>
      <c r="CR20" s="117"/>
      <c r="CS20" s="117"/>
      <c r="CT20" s="117"/>
      <c r="CU20" s="117"/>
      <c r="CV20" s="117"/>
      <c r="CW20" s="117"/>
      <c r="CX20" s="117"/>
      <c r="CY20" s="117"/>
      <c r="CZ20" s="117"/>
      <c r="DA20" s="117"/>
      <c r="DB20" s="117"/>
      <c r="DC20" s="117"/>
      <c r="DD20" s="117"/>
      <c r="DE20" s="117"/>
      <c r="DF20" s="117"/>
      <c r="DG20" s="117"/>
      <c r="DH20" s="117"/>
      <c r="DI20" s="117"/>
      <c r="DJ20" s="117"/>
      <c r="DK20" s="117"/>
      <c r="DL20" s="117"/>
      <c r="DM20" s="117"/>
      <c r="DN20" s="117"/>
      <c r="DO20" s="117"/>
      <c r="DP20" s="117"/>
      <c r="DQ20" s="117"/>
      <c r="DR20" s="117"/>
      <c r="DS20" s="117"/>
      <c r="DT20" s="117"/>
      <c r="DU20" s="117"/>
      <c r="DV20" s="117"/>
      <c r="DW20" s="117"/>
      <c r="DX20" s="117"/>
      <c r="DY20" s="117"/>
      <c r="DZ20" s="117"/>
      <c r="EA20" s="117"/>
      <c r="EB20" s="117"/>
      <c r="EC20" s="117"/>
      <c r="ED20" s="117"/>
      <c r="EE20" s="117"/>
      <c r="EF20" s="117"/>
      <c r="EG20" s="117"/>
      <c r="EH20" s="117"/>
      <c r="EI20" s="117"/>
      <c r="EJ20" s="117"/>
      <c r="EK20" s="117"/>
      <c r="EL20" s="117"/>
      <c r="EM20" s="117"/>
      <c r="EN20" s="117"/>
      <c r="EO20" s="117"/>
      <c r="EP20" s="117"/>
      <c r="EQ20" s="117"/>
      <c r="ER20" s="117"/>
      <c r="ES20" s="117"/>
      <c r="ET20" s="117"/>
      <c r="EU20" s="117"/>
      <c r="EV20" s="117"/>
      <c r="EW20" s="117"/>
      <c r="EX20" s="117"/>
      <c r="EY20" s="117"/>
      <c r="EZ20" s="117"/>
      <c r="FA20" s="117"/>
      <c r="FB20" s="117"/>
      <c r="FC20" s="117"/>
      <c r="FD20" s="117"/>
      <c r="FE20" s="117"/>
      <c r="FF20" s="117"/>
      <c r="FG20" s="117"/>
      <c r="FH20" s="117"/>
      <c r="FI20" s="117"/>
      <c r="FJ20" s="117"/>
      <c r="FK20" s="117"/>
      <c r="FL20" s="117"/>
      <c r="FM20" s="117"/>
      <c r="FN20" s="117"/>
      <c r="FO20" s="117"/>
      <c r="FP20" s="117"/>
      <c r="FQ20" s="117"/>
      <c r="FR20" s="117"/>
      <c r="FS20" s="117"/>
      <c r="FT20" s="117"/>
      <c r="FU20" s="117"/>
      <c r="FV20" s="117"/>
      <c r="FW20" s="117"/>
      <c r="FX20" s="117"/>
      <c r="FY20" s="117"/>
      <c r="FZ20" s="117"/>
      <c r="GA20" s="117"/>
      <c r="GB20" s="117"/>
      <c r="GC20" s="117"/>
      <c r="GD20" s="117"/>
      <c r="GE20" s="117"/>
      <c r="GF20" s="117"/>
      <c r="GG20" s="117"/>
      <c r="GH20" s="117"/>
      <c r="GI20" s="117"/>
      <c r="GJ20" s="117"/>
      <c r="GK20" s="117"/>
      <c r="GL20" s="117"/>
      <c r="GM20" s="117"/>
    </row>
    <row r="21" spans="2:195" s="118" customFormat="1" hidden="1" x14ac:dyDescent="0.25">
      <c r="B21" s="128"/>
      <c r="C21" s="260"/>
      <c r="D21" s="261"/>
      <c r="E21" s="262"/>
      <c r="F21" s="263"/>
      <c r="G21" s="202"/>
      <c r="H21" s="116"/>
      <c r="I21" s="127"/>
      <c r="J21" s="257"/>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hidden="1" x14ac:dyDescent="0.25">
      <c r="B22" s="128"/>
      <c r="C22" s="260"/>
      <c r="D22" s="261"/>
      <c r="E22" s="262"/>
      <c r="F22" s="263"/>
      <c r="G22" s="202"/>
      <c r="H22" s="116"/>
      <c r="I22" s="258"/>
      <c r="J22" s="257"/>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hidden="1" x14ac:dyDescent="0.25">
      <c r="B23" s="128"/>
      <c r="C23" s="260"/>
      <c r="D23" s="261"/>
      <c r="E23" s="262"/>
      <c r="F23" s="263"/>
      <c r="G23" s="202"/>
      <c r="H23" s="116"/>
      <c r="I23" s="258"/>
      <c r="J23" s="257"/>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hidden="1" x14ac:dyDescent="0.25">
      <c r="B24" s="128"/>
      <c r="C24" s="260"/>
      <c r="D24" s="261"/>
      <c r="E24" s="262"/>
      <c r="F24" s="263"/>
      <c r="G24" s="202"/>
      <c r="H24" s="116"/>
      <c r="I24" s="258"/>
      <c r="J24" s="257"/>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hidden="1" x14ac:dyDescent="0.25">
      <c r="B25" s="128"/>
      <c r="C25" s="273"/>
      <c r="D25" s="261"/>
      <c r="E25" s="262"/>
      <c r="F25" s="263"/>
      <c r="G25" s="202"/>
      <c r="H25" s="116"/>
      <c r="I25" s="258"/>
      <c r="J25" s="257"/>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ht="24" x14ac:dyDescent="0.2">
      <c r="B26" s="249"/>
      <c r="C26" s="245" t="s">
        <v>228</v>
      </c>
      <c r="D26" s="246"/>
      <c r="E26" s="247"/>
      <c r="F26" s="244"/>
      <c r="G26" s="264">
        <v>5000000</v>
      </c>
      <c r="H26" s="214" t="s">
        <v>154</v>
      </c>
      <c r="I26" s="277"/>
      <c r="J26" s="257"/>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18" customFormat="1" x14ac:dyDescent="0.25">
      <c r="B27" s="249"/>
      <c r="C27" s="248" t="s">
        <v>227</v>
      </c>
      <c r="D27" s="212"/>
      <c r="E27" s="262"/>
      <c r="F27" s="276"/>
      <c r="G27" s="275"/>
      <c r="H27" s="116"/>
      <c r="I27" s="258"/>
      <c r="J27" s="257"/>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row>
    <row r="28" spans="2:195" s="118" customFormat="1" x14ac:dyDescent="0.25">
      <c r="B28" s="249"/>
      <c r="C28" s="248" t="s">
        <v>39</v>
      </c>
      <c r="D28" s="212"/>
      <c r="E28" s="262"/>
      <c r="F28" s="276"/>
      <c r="G28" s="275"/>
      <c r="H28" s="116"/>
      <c r="I28" s="258"/>
      <c r="J28" s="257"/>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118" customFormat="1" x14ac:dyDescent="0.25">
      <c r="B29" s="249"/>
      <c r="C29" s="248" t="s">
        <v>233</v>
      </c>
      <c r="D29" s="212"/>
      <c r="E29" s="262"/>
      <c r="F29" s="276"/>
      <c r="G29" s="275"/>
      <c r="H29" s="278"/>
      <c r="I29" s="258"/>
      <c r="J29" s="257"/>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row>
    <row r="30" spans="2:195" s="118" customFormat="1" x14ac:dyDescent="0.25">
      <c r="B30" s="249"/>
      <c r="C30" s="265" t="s">
        <v>38</v>
      </c>
      <c r="D30" s="212"/>
      <c r="E30" s="262"/>
      <c r="F30" s="276"/>
      <c r="G30" s="275"/>
      <c r="H30" s="116"/>
      <c r="I30" s="258"/>
      <c r="J30" s="257"/>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26" customFormat="1" x14ac:dyDescent="0.25">
      <c r="B31" s="249"/>
      <c r="C31" s="248" t="s">
        <v>157</v>
      </c>
      <c r="D31" s="212"/>
      <c r="E31" s="262"/>
      <c r="F31" s="276"/>
      <c r="G31" s="275"/>
      <c r="H31" s="127"/>
      <c r="I31" s="258"/>
      <c r="J31" s="257"/>
      <c r="K31" s="117"/>
      <c r="L31" s="117"/>
      <c r="M31" s="117"/>
      <c r="N31" s="117"/>
      <c r="O31" s="117"/>
      <c r="P31" s="117"/>
      <c r="Q31" s="117"/>
      <c r="R31" s="117"/>
      <c r="S31" s="117"/>
      <c r="T31" s="117"/>
      <c r="U31" s="117"/>
      <c r="V31" s="117"/>
      <c r="W31" s="117"/>
      <c r="X31" s="117"/>
      <c r="Y31" s="117"/>
      <c r="Z31" s="117"/>
      <c r="AA31" s="117"/>
      <c r="AB31" s="117"/>
      <c r="AC31" s="117"/>
      <c r="AD31" s="117"/>
      <c r="AE31" s="117"/>
      <c r="AF31" s="117"/>
      <c r="AG31" s="117"/>
      <c r="AH31" s="117"/>
      <c r="AI31" s="117"/>
      <c r="AJ31" s="117"/>
      <c r="AK31" s="117"/>
      <c r="AL31" s="117"/>
      <c r="AM31" s="117"/>
      <c r="AN31" s="117"/>
      <c r="AO31" s="117"/>
      <c r="AP31" s="117"/>
      <c r="AQ31" s="117"/>
      <c r="AR31" s="117"/>
      <c r="AS31" s="117"/>
      <c r="AT31" s="117"/>
      <c r="AU31" s="117"/>
      <c r="AV31" s="117"/>
      <c r="AW31" s="117"/>
      <c r="AX31" s="117"/>
      <c r="AY31" s="117"/>
      <c r="AZ31" s="117"/>
      <c r="BA31" s="117"/>
      <c r="BB31" s="117"/>
      <c r="BC31" s="117"/>
      <c r="BD31" s="117"/>
      <c r="BE31" s="117"/>
      <c r="BF31" s="117"/>
      <c r="BG31" s="117"/>
      <c r="BH31" s="117"/>
      <c r="BI31" s="117"/>
      <c r="BJ31" s="117"/>
      <c r="BK31" s="117"/>
      <c r="BL31" s="117"/>
      <c r="BM31" s="117"/>
      <c r="BN31" s="117"/>
      <c r="BO31" s="117"/>
      <c r="BP31" s="117"/>
      <c r="BQ31" s="117"/>
      <c r="BR31" s="117"/>
      <c r="BS31" s="117"/>
      <c r="BT31" s="117"/>
      <c r="BU31" s="117"/>
      <c r="BV31" s="117"/>
      <c r="BW31" s="117"/>
      <c r="BX31" s="117"/>
      <c r="BY31" s="117"/>
      <c r="BZ31" s="117"/>
      <c r="CA31" s="117"/>
      <c r="CB31" s="117"/>
      <c r="CC31" s="117"/>
      <c r="CD31" s="117"/>
      <c r="CE31" s="117"/>
      <c r="CF31" s="117"/>
      <c r="CG31" s="117"/>
      <c r="CH31" s="117"/>
      <c r="CI31" s="117"/>
      <c r="CJ31" s="117"/>
      <c r="CK31" s="117"/>
      <c r="CL31" s="117"/>
      <c r="CM31" s="117"/>
      <c r="CN31" s="117"/>
      <c r="CO31" s="117"/>
      <c r="CP31" s="117"/>
      <c r="CQ31" s="117"/>
      <c r="CR31" s="117"/>
      <c r="CS31" s="117"/>
      <c r="CT31" s="117"/>
      <c r="CU31" s="117"/>
      <c r="CV31" s="117"/>
      <c r="CW31" s="117"/>
      <c r="CX31" s="117"/>
      <c r="CY31" s="117"/>
      <c r="CZ31" s="117"/>
      <c r="DA31" s="117"/>
      <c r="DB31" s="117"/>
      <c r="DC31" s="117"/>
      <c r="DD31" s="117"/>
      <c r="DE31" s="117"/>
      <c r="DF31" s="117"/>
      <c r="DG31" s="117"/>
      <c r="DH31" s="117"/>
      <c r="DI31" s="117"/>
      <c r="DJ31" s="117"/>
      <c r="DK31" s="117"/>
      <c r="DL31" s="117"/>
      <c r="DM31" s="117"/>
      <c r="DN31" s="117"/>
      <c r="DO31" s="117"/>
      <c r="DP31" s="117"/>
      <c r="DQ31" s="117"/>
      <c r="DR31" s="117"/>
      <c r="DS31" s="117"/>
      <c r="DT31" s="117"/>
      <c r="DU31" s="117"/>
      <c r="DV31" s="117"/>
      <c r="DW31" s="117"/>
      <c r="DX31" s="117"/>
      <c r="DY31" s="117"/>
      <c r="DZ31" s="117"/>
      <c r="EA31" s="117"/>
      <c r="EB31" s="117"/>
      <c r="EC31" s="117"/>
      <c r="ED31" s="117"/>
      <c r="EE31" s="117"/>
      <c r="EF31" s="117"/>
      <c r="EG31" s="117"/>
      <c r="EH31" s="117"/>
      <c r="EI31" s="117"/>
      <c r="EJ31" s="117"/>
      <c r="EK31" s="117"/>
      <c r="EL31" s="117"/>
      <c r="EM31" s="117"/>
      <c r="EN31" s="117"/>
      <c r="EO31" s="117"/>
      <c r="EP31" s="117"/>
      <c r="EQ31" s="117"/>
      <c r="ER31" s="117"/>
      <c r="ES31" s="117"/>
      <c r="ET31" s="117"/>
      <c r="EU31" s="117"/>
      <c r="EV31" s="117"/>
      <c r="EW31" s="117"/>
      <c r="EX31" s="117"/>
      <c r="EY31" s="117"/>
      <c r="EZ31" s="117"/>
      <c r="FA31" s="117"/>
      <c r="FB31" s="117"/>
      <c r="FC31" s="117"/>
      <c r="FD31" s="117"/>
      <c r="FE31" s="117"/>
      <c r="FF31" s="117"/>
      <c r="FG31" s="117"/>
      <c r="FH31" s="117"/>
      <c r="FI31" s="117"/>
      <c r="FJ31" s="117"/>
      <c r="FK31" s="117"/>
      <c r="FL31" s="117"/>
      <c r="FM31" s="117"/>
      <c r="FN31" s="117"/>
      <c r="FO31" s="117"/>
      <c r="FP31" s="117"/>
      <c r="FQ31" s="117"/>
      <c r="FR31" s="117"/>
      <c r="FS31" s="117"/>
      <c r="FT31" s="117"/>
      <c r="FU31" s="117"/>
      <c r="FV31" s="117"/>
      <c r="FW31" s="117"/>
      <c r="FX31" s="117"/>
      <c r="FY31" s="117"/>
      <c r="FZ31" s="117"/>
      <c r="GA31" s="117"/>
      <c r="GB31" s="117"/>
      <c r="GC31" s="117"/>
      <c r="GD31" s="117"/>
      <c r="GE31" s="117"/>
      <c r="GF31" s="117"/>
      <c r="GG31" s="117"/>
      <c r="GH31" s="117"/>
      <c r="GI31" s="117"/>
      <c r="GJ31" s="117"/>
      <c r="GK31" s="117"/>
      <c r="GL31" s="117"/>
      <c r="GM31" s="117"/>
    </row>
    <row r="32" spans="2:195" s="126" customFormat="1" x14ac:dyDescent="0.25">
      <c r="B32" s="249"/>
      <c r="C32" s="248" t="s">
        <v>188</v>
      </c>
      <c r="D32" s="212"/>
      <c r="E32" s="262"/>
      <c r="F32" s="276"/>
      <c r="G32" s="275"/>
      <c r="H32" s="127"/>
      <c r="I32" s="127"/>
      <c r="J32" s="257"/>
      <c r="K32" s="117"/>
      <c r="L32" s="117"/>
      <c r="M32" s="117"/>
      <c r="N32" s="117"/>
      <c r="O32" s="117"/>
      <c r="P32" s="117"/>
      <c r="Q32" s="117"/>
      <c r="R32" s="117"/>
      <c r="S32" s="117"/>
      <c r="T32" s="117"/>
      <c r="U32" s="117"/>
      <c r="V32" s="117"/>
      <c r="W32" s="117"/>
      <c r="X32" s="117"/>
      <c r="Y32" s="117"/>
      <c r="Z32" s="117"/>
      <c r="AA32" s="117"/>
      <c r="AB32" s="117"/>
      <c r="AC32" s="117"/>
      <c r="AD32" s="117"/>
      <c r="AE32" s="117"/>
      <c r="AF32" s="117"/>
      <c r="AG32" s="117"/>
      <c r="AH32" s="117"/>
      <c r="AI32" s="117"/>
      <c r="AJ32" s="117"/>
      <c r="AK32" s="117"/>
      <c r="AL32" s="117"/>
      <c r="AM32" s="117"/>
      <c r="AN32" s="117"/>
      <c r="AO32" s="117"/>
      <c r="AP32" s="117"/>
      <c r="AQ32" s="117"/>
      <c r="AR32" s="117"/>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c r="BQ32" s="117"/>
      <c r="BR32" s="117"/>
      <c r="BS32" s="117"/>
      <c r="BT32" s="117"/>
      <c r="BU32" s="117"/>
      <c r="BV32" s="117"/>
      <c r="BW32" s="117"/>
      <c r="BX32" s="117"/>
      <c r="BY32" s="117"/>
      <c r="BZ32" s="117"/>
      <c r="CA32" s="117"/>
      <c r="CB32" s="117"/>
      <c r="CC32" s="117"/>
      <c r="CD32" s="117"/>
      <c r="CE32" s="117"/>
      <c r="CF32" s="117"/>
      <c r="CG32" s="117"/>
      <c r="CH32" s="117"/>
      <c r="CI32" s="117"/>
      <c r="CJ32" s="117"/>
      <c r="CK32" s="117"/>
      <c r="CL32" s="117"/>
      <c r="CM32" s="117"/>
      <c r="CN32" s="117"/>
      <c r="CO32" s="117"/>
      <c r="CP32" s="117"/>
      <c r="CQ32" s="117"/>
      <c r="CR32" s="117"/>
      <c r="CS32" s="117"/>
      <c r="CT32" s="117"/>
      <c r="CU32" s="117"/>
      <c r="CV32" s="117"/>
      <c r="CW32" s="117"/>
      <c r="CX32" s="117"/>
      <c r="CY32" s="117"/>
      <c r="CZ32" s="117"/>
      <c r="DA32" s="117"/>
      <c r="DB32" s="117"/>
      <c r="DC32" s="117"/>
      <c r="DD32" s="117"/>
      <c r="DE32" s="117"/>
      <c r="DF32" s="117"/>
      <c r="DG32" s="117"/>
      <c r="DH32" s="117"/>
      <c r="DI32" s="117"/>
      <c r="DJ32" s="117"/>
      <c r="DK32" s="117"/>
      <c r="DL32" s="117"/>
      <c r="DM32" s="117"/>
      <c r="DN32" s="117"/>
      <c r="DO32" s="117"/>
      <c r="DP32" s="117"/>
      <c r="DQ32" s="117"/>
      <c r="DR32" s="117"/>
      <c r="DS32" s="117"/>
      <c r="DT32" s="117"/>
      <c r="DU32" s="117"/>
      <c r="DV32" s="117"/>
      <c r="DW32" s="117"/>
      <c r="DX32" s="117"/>
      <c r="DY32" s="117"/>
      <c r="DZ32" s="117"/>
      <c r="EA32" s="117"/>
      <c r="EB32" s="117"/>
      <c r="EC32" s="117"/>
      <c r="ED32" s="117"/>
      <c r="EE32" s="117"/>
      <c r="EF32" s="117"/>
      <c r="EG32" s="117"/>
      <c r="EH32" s="117"/>
      <c r="EI32" s="117"/>
      <c r="EJ32" s="117"/>
      <c r="EK32" s="117"/>
      <c r="EL32" s="117"/>
      <c r="EM32" s="117"/>
      <c r="EN32" s="117"/>
      <c r="EO32" s="117"/>
      <c r="EP32" s="117"/>
      <c r="EQ32" s="117"/>
      <c r="ER32" s="117"/>
      <c r="ES32" s="117"/>
      <c r="ET32" s="117"/>
      <c r="EU32" s="117"/>
      <c r="EV32" s="117"/>
      <c r="EW32" s="117"/>
      <c r="EX32" s="117"/>
      <c r="EY32" s="117"/>
      <c r="EZ32" s="117"/>
      <c r="FA32" s="117"/>
      <c r="FB32" s="117"/>
      <c r="FC32" s="117"/>
      <c r="FD32" s="117"/>
      <c r="FE32" s="117"/>
      <c r="FF32" s="117"/>
      <c r="FG32" s="117"/>
      <c r="FH32" s="117"/>
      <c r="FI32" s="117"/>
      <c r="FJ32" s="117"/>
      <c r="FK32" s="117"/>
      <c r="FL32" s="117"/>
      <c r="FM32" s="117"/>
      <c r="FN32" s="117"/>
      <c r="FO32" s="117"/>
      <c r="FP32" s="117"/>
      <c r="FQ32" s="117"/>
      <c r="FR32" s="117"/>
      <c r="FS32" s="117"/>
      <c r="FT32" s="117"/>
      <c r="FU32" s="117"/>
      <c r="FV32" s="117"/>
      <c r="FW32" s="117"/>
      <c r="FX32" s="117"/>
      <c r="FY32" s="117"/>
      <c r="FZ32" s="117"/>
      <c r="GA32" s="117"/>
      <c r="GB32" s="117"/>
      <c r="GC32" s="117"/>
      <c r="GD32" s="117"/>
      <c r="GE32" s="117"/>
      <c r="GF32" s="117"/>
      <c r="GG32" s="117"/>
      <c r="GH32" s="117"/>
      <c r="GI32" s="117"/>
      <c r="GJ32" s="117"/>
      <c r="GK32" s="117"/>
      <c r="GL32" s="117"/>
      <c r="GM32" s="117"/>
    </row>
    <row r="33" spans="2:195" s="118" customFormat="1" x14ac:dyDescent="0.25">
      <c r="B33" s="205"/>
      <c r="C33" s="206" t="s">
        <v>43</v>
      </c>
      <c r="D33" s="207"/>
      <c r="E33" s="207"/>
      <c r="F33" s="208"/>
      <c r="G33" s="209"/>
      <c r="H33" s="116"/>
      <c r="I33" s="116"/>
      <c r="J33" s="257"/>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255" customFormat="1" x14ac:dyDescent="0.25">
      <c r="B34" s="252"/>
      <c r="C34" s="210" t="s">
        <v>137</v>
      </c>
      <c r="D34" s="253"/>
      <c r="E34" s="254"/>
      <c r="F34" s="201">
        <v>5</v>
      </c>
      <c r="G34" s="202"/>
      <c r="I34" s="258"/>
      <c r="J34" s="257"/>
      <c r="K34" s="256"/>
      <c r="L34" s="256"/>
      <c r="M34" s="256"/>
      <c r="N34" s="256"/>
      <c r="O34" s="256"/>
      <c r="P34" s="256"/>
      <c r="Q34" s="256"/>
      <c r="R34" s="256"/>
      <c r="S34" s="256"/>
      <c r="T34" s="256"/>
      <c r="U34" s="256"/>
      <c r="V34" s="256"/>
      <c r="W34" s="256"/>
      <c r="X34" s="256"/>
      <c r="Y34" s="256"/>
      <c r="Z34" s="256"/>
      <c r="AA34" s="256"/>
      <c r="AB34" s="256"/>
      <c r="AC34" s="256"/>
      <c r="AD34" s="256"/>
      <c r="AE34" s="256"/>
      <c r="AF34" s="256"/>
      <c r="AG34" s="256"/>
      <c r="AH34" s="256"/>
      <c r="AI34" s="256"/>
      <c r="AJ34" s="256"/>
      <c r="AK34" s="256"/>
      <c r="AL34" s="256"/>
      <c r="AM34" s="256"/>
      <c r="AN34" s="256"/>
      <c r="AO34" s="256"/>
      <c r="AP34" s="256"/>
      <c r="AQ34" s="256"/>
      <c r="AR34" s="256"/>
      <c r="AS34" s="256"/>
      <c r="AT34" s="256"/>
      <c r="AU34" s="256"/>
      <c r="AV34" s="256"/>
      <c r="AW34" s="256"/>
      <c r="AX34" s="256"/>
      <c r="AY34" s="256"/>
      <c r="AZ34" s="256"/>
      <c r="BA34" s="256"/>
      <c r="BB34" s="256"/>
      <c r="BC34" s="256"/>
      <c r="BD34" s="256"/>
      <c r="BE34" s="256"/>
      <c r="BF34" s="256"/>
      <c r="BG34" s="256"/>
      <c r="BH34" s="256"/>
      <c r="BI34" s="256"/>
      <c r="BJ34" s="256"/>
      <c r="BK34" s="256"/>
      <c r="BL34" s="256"/>
      <c r="BM34" s="256"/>
      <c r="BN34" s="256"/>
      <c r="BO34" s="256"/>
      <c r="BP34" s="256"/>
      <c r="BQ34" s="256"/>
      <c r="BR34" s="256"/>
      <c r="BS34" s="256"/>
      <c r="BT34" s="256"/>
      <c r="BU34" s="256"/>
      <c r="BV34" s="256"/>
      <c r="BW34" s="256"/>
      <c r="BX34" s="256"/>
      <c r="BY34" s="256"/>
      <c r="BZ34" s="256"/>
      <c r="CA34" s="256"/>
      <c r="CB34" s="256"/>
      <c r="CC34" s="256"/>
      <c r="CD34" s="256"/>
      <c r="CE34" s="256"/>
      <c r="CF34" s="256"/>
      <c r="CG34" s="256"/>
      <c r="CH34" s="256"/>
      <c r="CI34" s="256"/>
      <c r="CJ34" s="256"/>
      <c r="CK34" s="256"/>
      <c r="CL34" s="256"/>
      <c r="CM34" s="256"/>
      <c r="CN34" s="256"/>
      <c r="CO34" s="256"/>
      <c r="CP34" s="256"/>
      <c r="CQ34" s="256"/>
      <c r="CR34" s="256"/>
      <c r="CS34" s="256"/>
      <c r="CT34" s="256"/>
      <c r="CU34" s="256"/>
      <c r="CV34" s="256"/>
      <c r="CW34" s="256"/>
      <c r="CX34" s="256"/>
      <c r="CY34" s="256"/>
      <c r="CZ34" s="256"/>
      <c r="DA34" s="256"/>
      <c r="DB34" s="256"/>
      <c r="DC34" s="256"/>
      <c r="DD34" s="256"/>
      <c r="DE34" s="256"/>
      <c r="DF34" s="256"/>
      <c r="DG34" s="256"/>
      <c r="DH34" s="256"/>
      <c r="DI34" s="256"/>
      <c r="DJ34" s="256"/>
      <c r="DK34" s="256"/>
      <c r="DL34" s="256"/>
      <c r="DM34" s="256"/>
      <c r="DN34" s="256"/>
      <c r="DO34" s="256"/>
      <c r="DP34" s="256"/>
      <c r="DQ34" s="256"/>
      <c r="DR34" s="256"/>
      <c r="DS34" s="256"/>
      <c r="DT34" s="256"/>
      <c r="DU34" s="256"/>
      <c r="DV34" s="256"/>
      <c r="DW34" s="256"/>
      <c r="DX34" s="256"/>
      <c r="DY34" s="256"/>
      <c r="DZ34" s="256"/>
      <c r="EA34" s="256"/>
      <c r="EB34" s="256"/>
      <c r="EC34" s="256"/>
      <c r="ED34" s="256"/>
      <c r="EE34" s="256"/>
      <c r="EF34" s="256"/>
      <c r="EG34" s="256"/>
      <c r="EH34" s="256"/>
      <c r="EI34" s="256"/>
      <c r="EJ34" s="256"/>
      <c r="EK34" s="256"/>
      <c r="EL34" s="256"/>
      <c r="EM34" s="256"/>
      <c r="EN34" s="256"/>
      <c r="EO34" s="256"/>
      <c r="EP34" s="256"/>
      <c r="EQ34" s="256"/>
      <c r="ER34" s="256"/>
      <c r="ES34" s="256"/>
      <c r="ET34" s="256"/>
      <c r="EU34" s="256"/>
      <c r="EV34" s="256"/>
      <c r="EW34" s="256"/>
      <c r="EX34" s="256"/>
      <c r="EY34" s="256"/>
      <c r="EZ34" s="256"/>
      <c r="FA34" s="256"/>
      <c r="FB34" s="256"/>
      <c r="FC34" s="256"/>
      <c r="FD34" s="256"/>
      <c r="FE34" s="256"/>
      <c r="FF34" s="256"/>
      <c r="FG34" s="256"/>
      <c r="FH34" s="256"/>
      <c r="FI34" s="256"/>
      <c r="FJ34" s="256"/>
      <c r="FK34" s="256"/>
      <c r="FL34" s="256"/>
      <c r="FM34" s="256"/>
      <c r="FN34" s="256"/>
      <c r="FO34" s="256"/>
      <c r="FP34" s="256"/>
      <c r="FQ34" s="256"/>
      <c r="FR34" s="256"/>
      <c r="FS34" s="256"/>
      <c r="FT34" s="256"/>
      <c r="FU34" s="256"/>
      <c r="FV34" s="256"/>
      <c r="FW34" s="256"/>
      <c r="FX34" s="256"/>
      <c r="FY34" s="256"/>
      <c r="FZ34" s="256"/>
      <c r="GA34" s="256"/>
      <c r="GB34" s="256"/>
      <c r="GC34" s="256"/>
      <c r="GD34" s="256"/>
      <c r="GE34" s="256"/>
      <c r="GF34" s="256"/>
      <c r="GG34" s="256"/>
      <c r="GH34" s="256"/>
      <c r="GI34" s="256"/>
      <c r="GJ34" s="256"/>
      <c r="GK34" s="256"/>
      <c r="GL34" s="256"/>
      <c r="GM34" s="256"/>
    </row>
    <row r="35" spans="2:195" s="118" customFormat="1" x14ac:dyDescent="0.25">
      <c r="B35" s="192"/>
      <c r="C35" s="199" t="s">
        <v>160</v>
      </c>
      <c r="D35" s="32"/>
      <c r="E35" s="204"/>
      <c r="F35" s="201">
        <v>1.5</v>
      </c>
      <c r="G35" s="202"/>
      <c r="H35" s="116"/>
      <c r="I35" s="258"/>
      <c r="J35" s="257"/>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hidden="1" x14ac:dyDescent="0.25">
      <c r="B36" s="192"/>
      <c r="C36" s="199"/>
      <c r="D36" s="32"/>
      <c r="E36" s="204"/>
      <c r="F36" s="201"/>
      <c r="G36" s="202"/>
      <c r="H36" s="116"/>
      <c r="I36" s="258"/>
      <c r="J36" s="257"/>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idden="1" x14ac:dyDescent="0.25">
      <c r="B37" s="192"/>
      <c r="C37" s="199"/>
      <c r="D37" s="32"/>
      <c r="E37" s="204"/>
      <c r="F37" s="201"/>
      <c r="G37" s="202"/>
      <c r="H37" s="116"/>
      <c r="I37" s="258"/>
      <c r="J37" s="257"/>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hidden="1" x14ac:dyDescent="0.25">
      <c r="B38" s="205"/>
      <c r="C38" s="206" t="s">
        <v>221</v>
      </c>
      <c r="D38" s="207"/>
      <c r="E38" s="207"/>
      <c r="F38" s="208"/>
      <c r="G38" s="209"/>
      <c r="H38" s="116"/>
      <c r="I38" s="258"/>
      <c r="J38" s="257"/>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hidden="1" x14ac:dyDescent="0.25">
      <c r="B39" s="192"/>
      <c r="C39" s="211"/>
      <c r="D39" s="200"/>
      <c r="E39" s="212"/>
      <c r="F39" s="203"/>
      <c r="G39" s="202"/>
      <c r="H39" s="116"/>
      <c r="I39" s="258"/>
      <c r="J39" s="257"/>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x14ac:dyDescent="0.25">
      <c r="B40" s="198"/>
      <c r="C40" s="287" t="s">
        <v>161</v>
      </c>
      <c r="D40" s="287"/>
      <c r="E40" s="287"/>
      <c r="F40" s="287"/>
      <c r="G40" s="288"/>
      <c r="H40" s="116"/>
      <c r="I40" s="258"/>
      <c r="J40" s="257"/>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x14ac:dyDescent="0.25">
      <c r="B41" s="192"/>
      <c r="C41" s="213" t="s">
        <v>239</v>
      </c>
      <c r="D41" s="200"/>
      <c r="E41" s="180"/>
      <c r="F41" s="201">
        <v>2</v>
      </c>
      <c r="G41" s="202"/>
      <c r="H41" s="116"/>
      <c r="I41" s="258"/>
      <c r="J41" s="257"/>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hidden="1" x14ac:dyDescent="0.25">
      <c r="B42" s="192"/>
      <c r="C42" s="213"/>
      <c r="D42" s="200"/>
      <c r="E42" s="180"/>
      <c r="F42" s="201"/>
      <c r="G42" s="202"/>
      <c r="H42" s="116"/>
      <c r="I42" s="258"/>
      <c r="J42" s="257"/>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hidden="1" x14ac:dyDescent="0.25">
      <c r="B43" s="296" t="s">
        <v>52</v>
      </c>
      <c r="C43" s="297"/>
      <c r="D43" s="297"/>
      <c r="E43" s="297"/>
      <c r="F43" s="297"/>
      <c r="G43" s="191"/>
      <c r="H43" s="116"/>
      <c r="I43" s="258"/>
      <c r="J43" s="257"/>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hidden="1" x14ac:dyDescent="0.25">
      <c r="B44" s="267"/>
      <c r="C44" s="125" t="s">
        <v>234</v>
      </c>
      <c r="D44" s="178"/>
      <c r="E44" s="178"/>
      <c r="F44" s="266"/>
      <c r="G44" s="268"/>
      <c r="H44" s="116"/>
      <c r="I44" s="258"/>
      <c r="J44" s="257"/>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idden="1" x14ac:dyDescent="0.25">
      <c r="B45" s="192"/>
      <c r="C45" s="269" t="s">
        <v>235</v>
      </c>
      <c r="D45" s="270"/>
      <c r="E45" s="270"/>
      <c r="F45" s="271"/>
      <c r="G45" s="272"/>
      <c r="H45" s="214" t="s">
        <v>154</v>
      </c>
      <c r="I45" s="258"/>
      <c r="J45" s="257"/>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ht="14.25" thickBot="1" x14ac:dyDescent="0.3">
      <c r="B46" s="197"/>
      <c r="C46" s="287" t="s">
        <v>230</v>
      </c>
      <c r="D46" s="287"/>
      <c r="E46" s="287"/>
      <c r="F46" s="287"/>
      <c r="G46" s="215"/>
      <c r="H46" s="116"/>
      <c r="I46" s="258"/>
      <c r="J46" s="257"/>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14.25" thickBot="1" x14ac:dyDescent="0.3">
      <c r="B47" s="128"/>
      <c r="C47" s="307" t="s">
        <v>162</v>
      </c>
      <c r="D47" s="307"/>
      <c r="E47" s="307"/>
      <c r="F47" s="307"/>
      <c r="G47" s="216">
        <v>2.36</v>
      </c>
      <c r="H47" s="157" t="s">
        <v>163</v>
      </c>
      <c r="I47" s="116"/>
      <c r="J47" s="257"/>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x14ac:dyDescent="0.25">
      <c r="B48" s="197"/>
      <c r="C48" s="287" t="s">
        <v>164</v>
      </c>
      <c r="D48" s="287"/>
      <c r="E48" s="287"/>
      <c r="F48" s="287"/>
      <c r="G48" s="240"/>
      <c r="H48" s="129"/>
      <c r="I48" s="116"/>
      <c r="J48" s="257"/>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2:195" s="118" customFormat="1" ht="14.45" customHeight="1" x14ac:dyDescent="0.25">
      <c r="B49" s="310" t="s">
        <v>57</v>
      </c>
      <c r="C49" s="308"/>
      <c r="D49" s="308" t="s">
        <v>58</v>
      </c>
      <c r="E49" s="181" t="s">
        <v>59</v>
      </c>
      <c r="F49" s="309" t="s">
        <v>60</v>
      </c>
      <c r="G49" s="239" t="s">
        <v>10</v>
      </c>
      <c r="H49" s="116"/>
      <c r="I49" s="116"/>
      <c r="J49" s="257"/>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2:195" s="118" customFormat="1" ht="14.45" customHeight="1" x14ac:dyDescent="0.25">
      <c r="B50" s="310"/>
      <c r="C50" s="308"/>
      <c r="D50" s="308"/>
      <c r="E50" s="181" t="s">
        <v>61</v>
      </c>
      <c r="F50" s="309"/>
      <c r="G50" s="193" t="s">
        <v>14</v>
      </c>
      <c r="H50" s="116"/>
      <c r="I50" s="116"/>
      <c r="J50" s="257"/>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2:195" s="118" customFormat="1" ht="15" customHeight="1" x14ac:dyDescent="0.25">
      <c r="B51" s="310"/>
      <c r="C51" s="308"/>
      <c r="D51" s="308"/>
      <c r="E51" s="182" t="s">
        <v>165</v>
      </c>
      <c r="F51" s="183" t="s">
        <v>62</v>
      </c>
      <c r="G51" s="193" t="s">
        <v>218</v>
      </c>
      <c r="H51" s="116"/>
      <c r="I51" s="116"/>
      <c r="J51" s="257"/>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195" s="118" customFormat="1" x14ac:dyDescent="0.25">
      <c r="B52" s="128"/>
      <c r="C52" s="184" t="s">
        <v>66</v>
      </c>
      <c r="D52" s="184"/>
      <c r="E52" s="185"/>
      <c r="F52" s="184"/>
      <c r="G52" s="194"/>
      <c r="H52" s="116"/>
      <c r="I52" s="116"/>
      <c r="J52" s="257"/>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2:195" s="118" customFormat="1" x14ac:dyDescent="0.25">
      <c r="B53" s="195"/>
      <c r="C53" s="125" t="s">
        <v>67</v>
      </c>
      <c r="D53" s="125"/>
      <c r="E53" s="177"/>
      <c r="F53" s="125"/>
      <c r="G53" s="190"/>
      <c r="H53" s="116"/>
      <c r="I53" s="116"/>
      <c r="J53" s="257"/>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2:195" s="118" customFormat="1" ht="24" customHeight="1" x14ac:dyDescent="0.25">
      <c r="B54" s="217"/>
      <c r="C54" s="179" t="s">
        <v>216</v>
      </c>
      <c r="D54" s="218" t="s">
        <v>166</v>
      </c>
      <c r="E54" s="219"/>
      <c r="F54" s="251">
        <v>10</v>
      </c>
      <c r="G54" s="220"/>
      <c r="H54" s="116"/>
      <c r="I54" s="258"/>
      <c r="J54" s="257"/>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2:195" s="118" customFormat="1" x14ac:dyDescent="0.25">
      <c r="B55" s="195"/>
      <c r="C55" s="125" t="s">
        <v>68</v>
      </c>
      <c r="D55" s="125"/>
      <c r="E55" s="178"/>
      <c r="F55" s="186"/>
      <c r="G55" s="196"/>
      <c r="H55" s="116"/>
      <c r="I55" s="116"/>
      <c r="J55" s="257"/>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2:195" s="118" customFormat="1" ht="50.45" customHeight="1" x14ac:dyDescent="0.25">
      <c r="B56" s="221"/>
      <c r="C56" s="222" t="s">
        <v>237</v>
      </c>
      <c r="D56" s="223" t="s">
        <v>222</v>
      </c>
      <c r="E56" s="219"/>
      <c r="F56" s="224">
        <v>2</v>
      </c>
      <c r="G56" s="220"/>
      <c r="H56" s="116"/>
      <c r="I56" s="258"/>
      <c r="J56" s="257"/>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2:195" s="118" customFormat="1" ht="50.45" customHeight="1" x14ac:dyDescent="0.25">
      <c r="B57" s="221"/>
      <c r="C57" s="222" t="s">
        <v>210</v>
      </c>
      <c r="D57" s="223" t="s">
        <v>222</v>
      </c>
      <c r="E57" s="219"/>
      <c r="F57" s="224">
        <v>6.5</v>
      </c>
      <c r="G57" s="220"/>
      <c r="H57" s="116"/>
      <c r="I57" s="258"/>
      <c r="J57" s="257"/>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2:195" s="118" customFormat="1" ht="38.25" customHeight="1" x14ac:dyDescent="0.25">
      <c r="B58" s="221"/>
      <c r="C58" s="225" t="s">
        <v>242</v>
      </c>
      <c r="D58" s="223" t="s">
        <v>71</v>
      </c>
      <c r="E58" s="219"/>
      <c r="F58" s="226">
        <v>2</v>
      </c>
      <c r="G58" s="220"/>
      <c r="H58" s="116"/>
      <c r="I58" s="258"/>
      <c r="J58" s="257"/>
      <c r="K58" s="116"/>
      <c r="L58" s="116"/>
      <c r="M58" s="116"/>
      <c r="N58" s="116"/>
      <c r="O58" s="116"/>
      <c r="P58" s="117"/>
      <c r="Q58" s="117"/>
      <c r="R58" s="117"/>
      <c r="S58" s="117"/>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2:195" s="118" customFormat="1" ht="38.25" customHeight="1" x14ac:dyDescent="0.25">
      <c r="B59" s="221"/>
      <c r="C59" s="274" t="s">
        <v>240</v>
      </c>
      <c r="D59" s="223" t="s">
        <v>71</v>
      </c>
      <c r="E59" s="219"/>
      <c r="F59" s="226">
        <v>2</v>
      </c>
      <c r="G59" s="220"/>
      <c r="H59" s="116"/>
      <c r="I59" s="258"/>
      <c r="J59" s="257"/>
      <c r="K59" s="116"/>
      <c r="L59" s="116"/>
      <c r="M59" s="116"/>
      <c r="N59" s="116"/>
      <c r="O59" s="116"/>
      <c r="P59" s="117"/>
      <c r="Q59" s="117"/>
      <c r="R59" s="117"/>
      <c r="S59" s="117"/>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2:195" s="118" customFormat="1" ht="27.75" customHeight="1" x14ac:dyDescent="0.25">
      <c r="B60" s="221"/>
      <c r="C60" s="179" t="s">
        <v>167</v>
      </c>
      <c r="D60" s="218" t="s">
        <v>71</v>
      </c>
      <c r="E60" s="219"/>
      <c r="F60" s="224">
        <v>2</v>
      </c>
      <c r="G60" s="220"/>
      <c r="H60" s="116"/>
      <c r="I60" s="258"/>
      <c r="J60" s="257"/>
      <c r="K60" s="131"/>
      <c r="L60" s="131"/>
      <c r="M60" s="131"/>
      <c r="N60" s="131"/>
      <c r="S60" s="116"/>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2:195" s="118" customFormat="1" x14ac:dyDescent="0.25">
      <c r="B61" s="195"/>
      <c r="C61" s="125" t="s">
        <v>72</v>
      </c>
      <c r="D61" s="125"/>
      <c r="E61" s="178"/>
      <c r="F61" s="186"/>
      <c r="G61" s="196"/>
      <c r="H61" s="116"/>
      <c r="I61" s="258"/>
      <c r="J61" s="257"/>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2:195" s="118" customFormat="1" ht="27.75" customHeight="1" x14ac:dyDescent="0.25">
      <c r="B62" s="221"/>
      <c r="C62" s="227" t="s">
        <v>223</v>
      </c>
      <c r="D62" s="228" t="s">
        <v>71</v>
      </c>
      <c r="E62" s="219"/>
      <c r="F62" s="224">
        <v>2</v>
      </c>
      <c r="G62" s="220"/>
      <c r="H62" s="116"/>
      <c r="I62" s="258"/>
      <c r="J62" s="257"/>
      <c r="K62" s="130"/>
      <c r="L62" s="130"/>
      <c r="M62" s="130"/>
      <c r="N62" s="130"/>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row>
    <row r="63" spans="2:195" s="118" customFormat="1" ht="27.75" customHeight="1" x14ac:dyDescent="0.25">
      <c r="B63" s="221"/>
      <c r="C63" s="179" t="s">
        <v>224</v>
      </c>
      <c r="D63" s="218" t="s">
        <v>71</v>
      </c>
      <c r="E63" s="219"/>
      <c r="F63" s="224">
        <v>2</v>
      </c>
      <c r="G63" s="220"/>
      <c r="H63" s="116"/>
      <c r="I63" s="258"/>
      <c r="J63" s="257"/>
      <c r="K63" s="131"/>
      <c r="L63" s="131"/>
      <c r="M63" s="131"/>
      <c r="N63" s="131"/>
      <c r="O63" s="116"/>
      <c r="P63" s="116"/>
      <c r="Q63" s="116"/>
      <c r="R63" s="116"/>
      <c r="S63" s="116"/>
      <c r="T63" s="116"/>
      <c r="U63" s="116"/>
      <c r="V63" s="116"/>
      <c r="W63" s="116"/>
      <c r="X63" s="116"/>
      <c r="Y63" s="116"/>
      <c r="Z63" s="116"/>
      <c r="AA63" s="116"/>
      <c r="AB63" s="116"/>
      <c r="AC63" s="116"/>
      <c r="AD63" s="116"/>
      <c r="AE63" s="116"/>
      <c r="AF63" s="116"/>
      <c r="AG63" s="116"/>
      <c r="AH63" s="116"/>
      <c r="AI63" s="116"/>
      <c r="AJ63" s="116"/>
      <c r="AK63" s="116"/>
      <c r="AL63" s="116"/>
      <c r="AM63" s="116"/>
      <c r="AN63" s="116"/>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row>
    <row r="64" spans="2:195" s="118" customFormat="1" ht="32.450000000000003" customHeight="1" x14ac:dyDescent="0.25">
      <c r="B64" s="221"/>
      <c r="C64" s="179" t="s">
        <v>225</v>
      </c>
      <c r="D64" s="218" t="s">
        <v>71</v>
      </c>
      <c r="E64" s="219"/>
      <c r="F64" s="229">
        <v>2</v>
      </c>
      <c r="G64" s="220"/>
      <c r="H64" s="116"/>
      <c r="I64" s="258"/>
      <c r="J64" s="257"/>
      <c r="K64" s="131"/>
      <c r="L64" s="131"/>
      <c r="M64" s="131"/>
      <c r="N64" s="131"/>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row>
    <row r="65" spans="1:195" s="118" customFormat="1" ht="27.6" customHeight="1" thickBot="1" x14ac:dyDescent="0.3">
      <c r="B65" s="230"/>
      <c r="C65" s="231" t="s">
        <v>168</v>
      </c>
      <c r="D65" s="232" t="s">
        <v>71</v>
      </c>
      <c r="E65" s="233">
        <v>150000</v>
      </c>
      <c r="F65" s="233">
        <v>2</v>
      </c>
      <c r="G65" s="250">
        <v>300000</v>
      </c>
      <c r="H65" s="234" t="s">
        <v>154</v>
      </c>
      <c r="I65" s="258"/>
      <c r="J65" s="257"/>
      <c r="K65" s="131"/>
      <c r="L65" s="131"/>
      <c r="M65" s="131"/>
      <c r="N65" s="131"/>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6"/>
      <c r="AN65" s="116"/>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row>
    <row r="66" spans="1:195" s="118" customFormat="1" ht="17.45" customHeight="1" x14ac:dyDescent="0.25">
      <c r="B66" s="235"/>
      <c r="C66" s="295" t="s">
        <v>229</v>
      </c>
      <c r="D66" s="295"/>
      <c r="E66" s="295"/>
      <c r="F66" s="295"/>
      <c r="G66" s="236"/>
      <c r="H66" s="116"/>
      <c r="I66" s="116"/>
      <c r="J66" s="257"/>
      <c r="K66" s="116"/>
      <c r="L66" s="116"/>
      <c r="M66" s="116"/>
      <c r="N66" s="116"/>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6"/>
      <c r="AM66" s="116"/>
      <c r="AN66" s="116"/>
      <c r="AO66" s="116"/>
      <c r="AP66" s="116"/>
      <c r="AQ66" s="116"/>
      <c r="AR66" s="116"/>
      <c r="AS66" s="116"/>
      <c r="AT66" s="116"/>
      <c r="AU66" s="116"/>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row>
    <row r="67" spans="1:195" s="118" customFormat="1" ht="17.45" customHeight="1" x14ac:dyDescent="0.25">
      <c r="B67" s="237"/>
      <c r="C67" s="287" t="s">
        <v>169</v>
      </c>
      <c r="D67" s="287"/>
      <c r="E67" s="287"/>
      <c r="F67" s="287"/>
      <c r="G67" s="132"/>
      <c r="H67" s="116"/>
      <c r="I67" s="116"/>
      <c r="J67" s="257"/>
      <c r="K67" s="116"/>
      <c r="L67" s="116"/>
      <c r="M67" s="116"/>
      <c r="N67" s="116"/>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6"/>
      <c r="AM67" s="116"/>
      <c r="AN67" s="116"/>
      <c r="AO67" s="116"/>
      <c r="AP67" s="116"/>
      <c r="AQ67" s="116"/>
      <c r="AR67" s="116"/>
      <c r="AS67" s="116"/>
      <c r="AT67" s="116"/>
      <c r="AU67" s="116"/>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row>
    <row r="68" spans="1:195" s="118" customFormat="1" ht="17.45" customHeight="1" x14ac:dyDescent="0.25">
      <c r="B68" s="237"/>
      <c r="C68" s="287" t="s">
        <v>244</v>
      </c>
      <c r="D68" s="287"/>
      <c r="E68" s="287"/>
      <c r="F68" s="287"/>
      <c r="G68" s="133"/>
      <c r="H68" s="116"/>
      <c r="I68" s="116"/>
      <c r="J68" s="257"/>
      <c r="K68" s="116"/>
      <c r="L68" s="116"/>
      <c r="M68" s="116"/>
      <c r="N68" s="116"/>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6"/>
      <c r="AM68" s="116"/>
      <c r="AN68" s="116"/>
      <c r="AO68" s="116"/>
      <c r="AP68" s="116"/>
      <c r="AQ68" s="116"/>
      <c r="AR68" s="116"/>
      <c r="AS68" s="116"/>
      <c r="AT68" s="116"/>
      <c r="AU68" s="116"/>
      <c r="AV68" s="116"/>
      <c r="AW68" s="116"/>
      <c r="AX68" s="116"/>
      <c r="AY68" s="116"/>
      <c r="AZ68" s="116"/>
      <c r="BA68" s="116"/>
      <c r="BB68" s="116"/>
      <c r="BC68" s="116"/>
      <c r="BD68" s="116"/>
      <c r="BE68" s="116"/>
      <c r="BF68" s="116"/>
      <c r="BG68" s="116"/>
      <c r="BH68" s="116"/>
      <c r="BI68" s="116"/>
      <c r="BJ68" s="116"/>
      <c r="BK68" s="116"/>
      <c r="BL68" s="116"/>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row>
    <row r="69" spans="1:195" s="118" customFormat="1" ht="17.45" customHeight="1" thickBot="1" x14ac:dyDescent="0.3">
      <c r="A69" s="126"/>
      <c r="B69" s="238"/>
      <c r="C69" s="331" t="s">
        <v>245</v>
      </c>
      <c r="D69" s="331"/>
      <c r="E69" s="331"/>
      <c r="F69" s="331"/>
      <c r="G69" s="134"/>
      <c r="H69" s="258"/>
      <c r="I69" s="135"/>
      <c r="J69" s="257"/>
      <c r="K69" s="116"/>
      <c r="L69" s="116"/>
      <c r="M69" s="116"/>
      <c r="N69" s="116"/>
      <c r="O69" s="116"/>
      <c r="P69" s="116"/>
      <c r="Q69" s="116"/>
      <c r="R69" s="116"/>
      <c r="S69" s="116"/>
      <c r="T69" s="116"/>
      <c r="U69" s="116"/>
      <c r="V69" s="116"/>
      <c r="W69" s="116"/>
      <c r="X69" s="116"/>
      <c r="Y69" s="116"/>
      <c r="Z69" s="116"/>
      <c r="AA69" s="116"/>
      <c r="AB69" s="116"/>
      <c r="AC69" s="116"/>
      <c r="AD69" s="116"/>
      <c r="AE69" s="116"/>
      <c r="AF69" s="116"/>
      <c r="AG69" s="116"/>
      <c r="AH69" s="116"/>
      <c r="AI69" s="116"/>
      <c r="AJ69" s="116"/>
      <c r="AK69" s="116"/>
      <c r="AL69" s="116"/>
      <c r="AM69" s="116"/>
      <c r="AN69" s="116"/>
      <c r="AO69" s="116"/>
      <c r="AP69" s="116"/>
      <c r="AQ69" s="116"/>
      <c r="AR69" s="116"/>
      <c r="AS69" s="116"/>
      <c r="AT69" s="116"/>
      <c r="AU69" s="116"/>
      <c r="AV69" s="116"/>
      <c r="AW69" s="116"/>
      <c r="AX69" s="116"/>
      <c r="AY69" s="116"/>
      <c r="AZ69" s="116"/>
      <c r="BA69" s="116"/>
      <c r="BB69" s="116"/>
      <c r="BC69" s="116"/>
      <c r="BD69" s="116"/>
      <c r="BE69" s="116"/>
      <c r="BF69" s="116"/>
      <c r="BG69" s="116"/>
      <c r="BH69" s="116"/>
      <c r="BI69" s="116"/>
      <c r="BJ69" s="116"/>
      <c r="BK69" s="116"/>
      <c r="BL69" s="116"/>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row>
    <row r="70" spans="1:195" ht="30" customHeight="1" x14ac:dyDescent="0.25">
      <c r="B70" s="298" t="s">
        <v>80</v>
      </c>
      <c r="C70" s="299"/>
      <c r="D70" s="299"/>
      <c r="E70" s="299"/>
      <c r="F70" s="299"/>
      <c r="G70" s="300"/>
      <c r="H70" s="136"/>
      <c r="J70" s="257"/>
    </row>
    <row r="71" spans="1:195" ht="28.5" customHeight="1" x14ac:dyDescent="0.25">
      <c r="B71" s="292" t="s">
        <v>170</v>
      </c>
      <c r="C71" s="293"/>
      <c r="D71" s="293"/>
      <c r="E71" s="293"/>
      <c r="F71" s="293"/>
      <c r="G71" s="294"/>
      <c r="H71" s="148"/>
      <c r="J71" s="257"/>
    </row>
    <row r="72" spans="1:195" ht="27" customHeight="1" x14ac:dyDescent="0.25">
      <c r="B72" s="292" t="s">
        <v>171</v>
      </c>
      <c r="C72" s="293"/>
      <c r="D72" s="293"/>
      <c r="E72" s="293"/>
      <c r="F72" s="293"/>
      <c r="G72" s="294"/>
      <c r="H72" s="258"/>
      <c r="J72" s="257"/>
    </row>
    <row r="73" spans="1:195" ht="24.75" customHeight="1" x14ac:dyDescent="0.25">
      <c r="B73" s="292" t="s">
        <v>85</v>
      </c>
      <c r="C73" s="293"/>
      <c r="D73" s="293"/>
      <c r="E73" s="293"/>
      <c r="F73" s="293"/>
      <c r="G73" s="294"/>
      <c r="H73" s="258"/>
      <c r="J73" s="257"/>
    </row>
    <row r="74" spans="1:195" ht="38.450000000000003" customHeight="1" x14ac:dyDescent="0.25">
      <c r="B74" s="292" t="s">
        <v>172</v>
      </c>
      <c r="C74" s="293"/>
      <c r="D74" s="293"/>
      <c r="E74" s="293"/>
      <c r="F74" s="293"/>
      <c r="G74" s="294"/>
      <c r="H74" s="135"/>
      <c r="J74" s="257"/>
    </row>
    <row r="75" spans="1:195" ht="28.5" customHeight="1" x14ac:dyDescent="0.25">
      <c r="B75" s="292" t="s">
        <v>173</v>
      </c>
      <c r="C75" s="293"/>
      <c r="D75" s="293"/>
      <c r="E75" s="293"/>
      <c r="F75" s="293"/>
      <c r="G75" s="294"/>
      <c r="J75" s="257"/>
    </row>
    <row r="76" spans="1:195" ht="28.5" customHeight="1" x14ac:dyDescent="0.25">
      <c r="B76" s="292" t="s">
        <v>174</v>
      </c>
      <c r="C76" s="293"/>
      <c r="D76" s="293"/>
      <c r="E76" s="293"/>
      <c r="F76" s="293"/>
      <c r="G76" s="294"/>
      <c r="H76" s="258"/>
      <c r="J76" s="257"/>
    </row>
    <row r="77" spans="1:195" ht="28.5" customHeight="1" x14ac:dyDescent="0.25">
      <c r="B77" s="292" t="s">
        <v>175</v>
      </c>
      <c r="C77" s="293"/>
      <c r="D77" s="293"/>
      <c r="E77" s="293"/>
      <c r="F77" s="293"/>
      <c r="G77" s="294"/>
      <c r="J77" s="257"/>
    </row>
    <row r="78" spans="1:195" ht="28.5" customHeight="1" x14ac:dyDescent="0.25">
      <c r="B78" s="292" t="s">
        <v>176</v>
      </c>
      <c r="C78" s="293"/>
      <c r="D78" s="293"/>
      <c r="E78" s="293"/>
      <c r="F78" s="293"/>
      <c r="G78" s="294"/>
      <c r="J78" s="257"/>
    </row>
    <row r="79" spans="1:195" ht="24.75" customHeight="1" x14ac:dyDescent="0.25">
      <c r="B79" s="292" t="s">
        <v>177</v>
      </c>
      <c r="C79" s="293"/>
      <c r="D79" s="293"/>
      <c r="E79" s="293"/>
      <c r="F79" s="293"/>
      <c r="G79" s="294"/>
    </row>
    <row r="80" spans="1:195" ht="24.75" customHeight="1" x14ac:dyDescent="0.25">
      <c r="B80" s="301" t="s">
        <v>96</v>
      </c>
      <c r="C80" s="302"/>
      <c r="D80" s="302"/>
      <c r="E80" s="302"/>
      <c r="F80" s="302"/>
      <c r="G80" s="303"/>
    </row>
    <row r="81" spans="2:14" ht="44.25" customHeight="1" x14ac:dyDescent="0.25">
      <c r="B81" s="292" t="s">
        <v>243</v>
      </c>
      <c r="C81" s="293"/>
      <c r="D81" s="293"/>
      <c r="E81" s="293"/>
      <c r="F81" s="293"/>
      <c r="G81" s="294"/>
    </row>
    <row r="82" spans="2:14" ht="44.25" customHeight="1" x14ac:dyDescent="0.25">
      <c r="B82" s="292" t="s">
        <v>232</v>
      </c>
      <c r="C82" s="293"/>
      <c r="D82" s="293"/>
      <c r="E82" s="293"/>
      <c r="F82" s="293"/>
      <c r="G82" s="294"/>
    </row>
    <row r="83" spans="2:14" ht="44.25" customHeight="1" x14ac:dyDescent="0.25">
      <c r="B83" s="289" t="s">
        <v>246</v>
      </c>
      <c r="C83" s="290"/>
      <c r="D83" s="290"/>
      <c r="E83" s="290"/>
      <c r="F83" s="290"/>
      <c r="G83" s="291"/>
    </row>
    <row r="84" spans="2:14" ht="44.25" customHeight="1" x14ac:dyDescent="0.25">
      <c r="B84" s="283" t="s">
        <v>247</v>
      </c>
      <c r="C84" s="284"/>
      <c r="D84" s="284"/>
      <c r="E84" s="284"/>
      <c r="F84" s="284"/>
      <c r="G84" s="285"/>
      <c r="I84" s="332"/>
      <c r="J84" s="332"/>
      <c r="K84" s="332"/>
      <c r="L84" s="332"/>
      <c r="M84" s="332"/>
      <c r="N84" s="332"/>
    </row>
    <row r="85" spans="2:14" ht="45.75" customHeight="1" x14ac:dyDescent="0.25">
      <c r="B85" s="283" t="s">
        <v>248</v>
      </c>
      <c r="C85" s="284"/>
      <c r="D85" s="284"/>
      <c r="E85" s="284"/>
      <c r="F85" s="284"/>
      <c r="G85" s="285"/>
    </row>
    <row r="86" spans="2:14" ht="45.75" customHeight="1" thickBot="1" x14ac:dyDescent="0.3">
      <c r="B86" s="280" t="s">
        <v>236</v>
      </c>
      <c r="C86" s="281"/>
      <c r="D86" s="281"/>
      <c r="E86" s="281"/>
      <c r="F86" s="281"/>
      <c r="G86" s="282"/>
    </row>
    <row r="87" spans="2:14" x14ac:dyDescent="0.25">
      <c r="B87" s="137"/>
      <c r="C87" s="138"/>
      <c r="D87" s="138"/>
      <c r="E87" s="138"/>
      <c r="F87" s="138"/>
      <c r="G87" s="138"/>
    </row>
    <row r="88" spans="2:14" ht="15.75" x14ac:dyDescent="0.25">
      <c r="B88" s="139" t="s">
        <v>178</v>
      </c>
      <c r="C88" s="109"/>
      <c r="D88" s="109"/>
      <c r="E88" s="140"/>
      <c r="F88" s="141"/>
      <c r="G88" s="141"/>
    </row>
    <row r="89" spans="2:14" ht="38.25" customHeight="1" x14ac:dyDescent="0.25">
      <c r="B89" s="142"/>
      <c r="C89" s="143"/>
      <c r="D89" s="109"/>
      <c r="E89" s="144"/>
      <c r="F89" s="145"/>
      <c r="G89" s="145"/>
    </row>
    <row r="90" spans="2:14" ht="16.5" x14ac:dyDescent="0.25">
      <c r="B90" s="146" t="s">
        <v>179</v>
      </c>
      <c r="C90" s="109"/>
      <c r="D90" s="109"/>
      <c r="E90" s="286" t="s">
        <v>109</v>
      </c>
      <c r="F90" s="286"/>
      <c r="G90" s="286"/>
    </row>
  </sheetData>
  <mergeCells count="42">
    <mergeCell ref="B82:G82"/>
    <mergeCell ref="C69:F69"/>
    <mergeCell ref="I84:N84"/>
    <mergeCell ref="B76:G76"/>
    <mergeCell ref="B77:G77"/>
    <mergeCell ref="B78:G78"/>
    <mergeCell ref="B72:G72"/>
    <mergeCell ref="B73:G73"/>
    <mergeCell ref="B74:G74"/>
    <mergeCell ref="B2:G2"/>
    <mergeCell ref="B3:G3"/>
    <mergeCell ref="B4:G4"/>
    <mergeCell ref="B5:G5"/>
    <mergeCell ref="B6:G6"/>
    <mergeCell ref="B7:G7"/>
    <mergeCell ref="C46:F46"/>
    <mergeCell ref="C47:F47"/>
    <mergeCell ref="C48:F48"/>
    <mergeCell ref="D49:D51"/>
    <mergeCell ref="F49:F50"/>
    <mergeCell ref="B49:C51"/>
    <mergeCell ref="B8:G8"/>
    <mergeCell ref="F10:G10"/>
    <mergeCell ref="B12:C14"/>
    <mergeCell ref="B9:G9"/>
    <mergeCell ref="B10:D10"/>
    <mergeCell ref="B86:G86"/>
    <mergeCell ref="B84:G84"/>
    <mergeCell ref="E90:G90"/>
    <mergeCell ref="C40:G40"/>
    <mergeCell ref="B83:G83"/>
    <mergeCell ref="B85:G85"/>
    <mergeCell ref="B75:G75"/>
    <mergeCell ref="C66:F66"/>
    <mergeCell ref="C67:F67"/>
    <mergeCell ref="B43:F43"/>
    <mergeCell ref="B70:G70"/>
    <mergeCell ref="B71:G71"/>
    <mergeCell ref="C68:F68"/>
    <mergeCell ref="B79:G79"/>
    <mergeCell ref="B80:G80"/>
    <mergeCell ref="B81:G8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2578125" defaultRowHeight="15" x14ac:dyDescent="0.25"/>
  <cols>
    <col min="1" max="3" width="11.42578125" style="7"/>
    <col min="4" max="4" width="50.42578125" style="7" customWidth="1"/>
    <col min="5" max="7" width="11.42578125" style="7"/>
    <col min="8" max="8" width="16.85546875" style="7" customWidth="1"/>
    <col min="9" max="9" width="16.42578125" style="7" bestFit="1" customWidth="1"/>
    <col min="10" max="10" width="18.42578125" style="7" bestFit="1" customWidth="1"/>
    <col min="11" max="16384" width="11.42578125" style="7"/>
  </cols>
  <sheetData>
    <row r="1" spans="1:9" ht="17.25" thickBot="1" x14ac:dyDescent="0.35">
      <c r="A1" s="1"/>
      <c r="B1" s="2"/>
      <c r="C1" s="3"/>
      <c r="D1" s="3"/>
      <c r="E1" s="3"/>
      <c r="F1" s="4"/>
      <c r="G1" s="5"/>
      <c r="H1" s="6"/>
      <c r="I1" s="5"/>
    </row>
    <row r="2" spans="1:9" ht="17.25" thickTop="1" x14ac:dyDescent="0.3">
      <c r="A2" s="1"/>
      <c r="B2" s="8"/>
      <c r="C2" s="9"/>
      <c r="D2" s="370" t="s">
        <v>0</v>
      </c>
      <c r="E2" s="370"/>
      <c r="F2" s="370"/>
      <c r="G2" s="370"/>
      <c r="H2" s="370"/>
      <c r="I2" s="10"/>
    </row>
    <row r="3" spans="1:9" ht="18" x14ac:dyDescent="0.3">
      <c r="A3" s="1"/>
      <c r="B3" s="11"/>
      <c r="C3" s="12"/>
      <c r="D3" s="371" t="s">
        <v>1</v>
      </c>
      <c r="E3" s="371"/>
      <c r="F3" s="371"/>
      <c r="G3" s="371"/>
      <c r="H3" s="371"/>
      <c r="I3" s="13"/>
    </row>
    <row r="4" spans="1:9" ht="16.5" x14ac:dyDescent="0.3">
      <c r="A4" s="1"/>
      <c r="B4" s="11"/>
      <c r="C4" s="12"/>
      <c r="D4" s="372" t="s">
        <v>2</v>
      </c>
      <c r="E4" s="372"/>
      <c r="F4" s="372"/>
      <c r="G4" s="372"/>
      <c r="H4" s="372"/>
      <c r="I4" s="13"/>
    </row>
    <row r="5" spans="1:9" ht="16.5" x14ac:dyDescent="0.3">
      <c r="A5" s="1"/>
      <c r="B5" s="11"/>
      <c r="C5" s="15"/>
      <c r="D5" s="372"/>
      <c r="E5" s="372"/>
      <c r="F5" s="372"/>
      <c r="G5" s="372"/>
      <c r="H5" s="372"/>
      <c r="I5" s="13"/>
    </row>
    <row r="6" spans="1:9" ht="16.5" x14ac:dyDescent="0.3">
      <c r="A6" s="1"/>
      <c r="B6" s="11"/>
      <c r="C6" s="15"/>
      <c r="D6" s="372"/>
      <c r="E6" s="372"/>
      <c r="F6" s="372"/>
      <c r="G6" s="372"/>
      <c r="H6" s="372"/>
      <c r="I6" s="13"/>
    </row>
    <row r="7" spans="1:9" ht="16.5" x14ac:dyDescent="0.3">
      <c r="A7" s="1"/>
      <c r="B7" s="11"/>
      <c r="C7" s="15"/>
      <c r="D7" s="372"/>
      <c r="E7" s="372"/>
      <c r="F7" s="372"/>
      <c r="G7" s="372"/>
      <c r="H7" s="372"/>
      <c r="I7" s="13"/>
    </row>
    <row r="8" spans="1:9" ht="16.5" x14ac:dyDescent="0.3">
      <c r="A8" s="1"/>
      <c r="B8" s="11"/>
      <c r="C8" s="15"/>
      <c r="D8" s="372"/>
      <c r="E8" s="372"/>
      <c r="F8" s="372"/>
      <c r="G8" s="372"/>
      <c r="H8" s="372"/>
      <c r="I8" s="13"/>
    </row>
    <row r="9" spans="1:9" ht="16.5" x14ac:dyDescent="0.3">
      <c r="A9" s="1"/>
      <c r="B9" s="11"/>
      <c r="C9" s="15"/>
      <c r="D9" s="14"/>
      <c r="E9" s="14"/>
      <c r="F9" s="14"/>
      <c r="G9" s="14"/>
      <c r="H9" s="16"/>
      <c r="I9" s="13"/>
    </row>
    <row r="10" spans="1:9" ht="16.5" x14ac:dyDescent="0.3">
      <c r="A10" s="1"/>
      <c r="B10" s="11"/>
      <c r="C10" s="15"/>
      <c r="D10" s="17" t="s">
        <v>3</v>
      </c>
      <c r="E10" s="15"/>
      <c r="F10" s="15"/>
      <c r="G10" s="18" t="s">
        <v>4</v>
      </c>
      <c r="H10" s="19">
        <v>8</v>
      </c>
      <c r="I10" s="13"/>
    </row>
    <row r="11" spans="1:9" ht="17.25" thickBot="1" x14ac:dyDescent="0.35">
      <c r="A11" s="1"/>
      <c r="B11" s="11"/>
      <c r="C11" s="20"/>
      <c r="D11" s="21"/>
      <c r="E11" s="21"/>
      <c r="F11" s="21"/>
      <c r="G11" s="21"/>
      <c r="H11" s="22"/>
      <c r="I11" s="13"/>
    </row>
    <row r="12" spans="1:9" ht="16.5" x14ac:dyDescent="0.3">
      <c r="A12" s="1"/>
      <c r="B12" s="11"/>
      <c r="C12" s="352" t="s">
        <v>5</v>
      </c>
      <c r="D12" s="373" t="s">
        <v>6</v>
      </c>
      <c r="E12" s="23" t="s">
        <v>7</v>
      </c>
      <c r="F12" s="23" t="s">
        <v>8</v>
      </c>
      <c r="G12" s="23" t="s">
        <v>9</v>
      </c>
      <c r="H12" s="24" t="s">
        <v>10</v>
      </c>
      <c r="I12" s="13"/>
    </row>
    <row r="13" spans="1:9" ht="16.5" x14ac:dyDescent="0.3">
      <c r="A13" s="1"/>
      <c r="B13" s="11"/>
      <c r="C13" s="353"/>
      <c r="D13" s="374"/>
      <c r="E13" s="25" t="s">
        <v>11</v>
      </c>
      <c r="F13" s="25" t="s">
        <v>12</v>
      </c>
      <c r="G13" s="25" t="s">
        <v>13</v>
      </c>
      <c r="H13" s="26" t="s">
        <v>14</v>
      </c>
      <c r="I13" s="13"/>
    </row>
    <row r="14" spans="1:9" ht="17.25" thickBot="1" x14ac:dyDescent="0.35">
      <c r="A14" s="1"/>
      <c r="B14" s="11"/>
      <c r="C14" s="27" t="s">
        <v>15</v>
      </c>
      <c r="D14" s="375"/>
      <c r="E14" s="28" t="s">
        <v>16</v>
      </c>
      <c r="F14" s="28" t="s">
        <v>17</v>
      </c>
      <c r="G14" s="28" t="s">
        <v>18</v>
      </c>
      <c r="H14" s="29" t="s">
        <v>19</v>
      </c>
      <c r="I14" s="13"/>
    </row>
    <row r="15" spans="1:9" ht="16.5" x14ac:dyDescent="0.3">
      <c r="A15" s="1"/>
      <c r="B15" s="11"/>
      <c r="C15" s="362" t="s">
        <v>20</v>
      </c>
      <c r="D15" s="363"/>
      <c r="E15" s="363"/>
      <c r="F15" s="363"/>
      <c r="G15" s="363"/>
      <c r="H15" s="364"/>
      <c r="I15" s="13"/>
    </row>
    <row r="16" spans="1:9" ht="16.5" x14ac:dyDescent="0.3">
      <c r="A16" s="1"/>
      <c r="B16" s="11"/>
      <c r="C16" s="376" t="s">
        <v>21</v>
      </c>
      <c r="D16" s="377"/>
      <c r="E16" s="377"/>
      <c r="F16" s="377"/>
      <c r="G16" s="377"/>
      <c r="H16" s="378"/>
      <c r="I16" s="13"/>
    </row>
    <row r="17" spans="1:9" ht="16.5" x14ac:dyDescent="0.3">
      <c r="A17" s="1"/>
      <c r="B17" s="11"/>
      <c r="C17" s="30">
        <v>1</v>
      </c>
      <c r="D17" s="31" t="s">
        <v>22</v>
      </c>
      <c r="E17" s="32">
        <f>Hoja2!C4</f>
        <v>7900000</v>
      </c>
      <c r="F17" s="106">
        <v>500000</v>
      </c>
      <c r="G17" s="33">
        <v>8</v>
      </c>
      <c r="H17" s="34">
        <f>C17*(E17+F17)*G17</f>
        <v>67200000</v>
      </c>
      <c r="I17" s="13"/>
    </row>
    <row r="18" spans="1:9" ht="16.5" x14ac:dyDescent="0.3">
      <c r="A18" s="1"/>
      <c r="B18" s="11"/>
      <c r="C18" s="30">
        <v>1</v>
      </c>
      <c r="D18" s="31" t="s">
        <v>135</v>
      </c>
      <c r="E18" s="32">
        <f>Hoja2!B5</f>
        <v>6000000</v>
      </c>
      <c r="F18" s="32">
        <v>400000</v>
      </c>
      <c r="G18" s="33">
        <v>8</v>
      </c>
      <c r="H18" s="34">
        <f>C18*(E18+F18)*G18</f>
        <v>51200000</v>
      </c>
      <c r="I18" s="13"/>
    </row>
    <row r="19" spans="1:9" ht="16.5" x14ac:dyDescent="0.3">
      <c r="A19" s="1"/>
      <c r="B19" s="11"/>
      <c r="C19" s="30">
        <v>1</v>
      </c>
      <c r="D19" s="31" t="s">
        <v>23</v>
      </c>
      <c r="E19" s="32">
        <v>6000000</v>
      </c>
      <c r="F19" s="32">
        <v>400000</v>
      </c>
      <c r="G19" s="33">
        <v>8</v>
      </c>
      <c r="H19" s="34">
        <f t="shared" ref="H19:H38" si="0">C19*(E19+F19)*G19</f>
        <v>51200000</v>
      </c>
      <c r="I19" s="13"/>
    </row>
    <row r="20" spans="1:9" ht="16.5" x14ac:dyDescent="0.3">
      <c r="A20" s="1"/>
      <c r="B20" s="11"/>
      <c r="C20" s="30">
        <v>1</v>
      </c>
      <c r="D20" s="31" t="s">
        <v>24</v>
      </c>
      <c r="E20" s="32">
        <f>Hoja2!B7</f>
        <v>6000000</v>
      </c>
      <c r="F20" s="32">
        <v>400000</v>
      </c>
      <c r="G20" s="33">
        <v>8</v>
      </c>
      <c r="H20" s="34">
        <f t="shared" si="0"/>
        <v>51200000</v>
      </c>
      <c r="I20" s="13"/>
    </row>
    <row r="21" spans="1:9" ht="16.5" x14ac:dyDescent="0.3">
      <c r="A21" s="1"/>
      <c r="B21" s="11"/>
      <c r="C21" s="30">
        <v>1</v>
      </c>
      <c r="D21" s="31" t="s">
        <v>25</v>
      </c>
      <c r="E21" s="32">
        <v>6000000</v>
      </c>
      <c r="F21" s="32">
        <v>400000</v>
      </c>
      <c r="G21" s="33">
        <v>8</v>
      </c>
      <c r="H21" s="34">
        <f t="shared" si="0"/>
        <v>51200000</v>
      </c>
      <c r="I21" s="13"/>
    </row>
    <row r="22" spans="1:9" ht="16.5" x14ac:dyDescent="0.25">
      <c r="A22" s="1"/>
      <c r="B22" s="35"/>
      <c r="C22" s="30">
        <v>1</v>
      </c>
      <c r="D22" s="31" t="s">
        <v>26</v>
      </c>
      <c r="E22" s="32">
        <v>6000000</v>
      </c>
      <c r="F22" s="32">
        <v>400000</v>
      </c>
      <c r="G22" s="33">
        <v>8</v>
      </c>
      <c r="H22" s="34">
        <f t="shared" si="0"/>
        <v>51200000</v>
      </c>
      <c r="I22" s="13"/>
    </row>
    <row r="23" spans="1:9" ht="16.5" x14ac:dyDescent="0.25">
      <c r="A23" s="1"/>
      <c r="B23" s="35"/>
      <c r="C23" s="30">
        <v>1</v>
      </c>
      <c r="D23" s="31" t="s">
        <v>27</v>
      </c>
      <c r="E23" s="32">
        <v>6000000</v>
      </c>
      <c r="F23" s="32">
        <v>400000</v>
      </c>
      <c r="G23" s="33">
        <v>8</v>
      </c>
      <c r="H23" s="34">
        <f t="shared" si="0"/>
        <v>51200000</v>
      </c>
      <c r="I23" s="13"/>
    </row>
    <row r="24" spans="1:9" ht="16.5" x14ac:dyDescent="0.25">
      <c r="A24" s="1"/>
      <c r="B24" s="35"/>
      <c r="C24" s="30">
        <v>1</v>
      </c>
      <c r="D24" s="31" t="s">
        <v>136</v>
      </c>
      <c r="E24" s="32">
        <v>4000000</v>
      </c>
      <c r="F24" s="32">
        <v>300000</v>
      </c>
      <c r="G24" s="33">
        <v>8</v>
      </c>
      <c r="H24" s="34">
        <f t="shared" si="0"/>
        <v>34400000</v>
      </c>
      <c r="I24" s="13"/>
    </row>
    <row r="25" spans="1:9" ht="16.5" x14ac:dyDescent="0.25">
      <c r="A25" s="1"/>
      <c r="B25" s="35"/>
      <c r="C25" s="30">
        <v>1</v>
      </c>
      <c r="D25" s="31" t="s">
        <v>28</v>
      </c>
      <c r="E25" s="32">
        <v>4000000</v>
      </c>
      <c r="F25" s="32">
        <v>300000</v>
      </c>
      <c r="G25" s="33">
        <v>8</v>
      </c>
      <c r="H25" s="34">
        <f t="shared" si="0"/>
        <v>34400000</v>
      </c>
      <c r="I25" s="13"/>
    </row>
    <row r="26" spans="1:9" ht="16.5" x14ac:dyDescent="0.25">
      <c r="A26" s="1"/>
      <c r="B26" s="35"/>
      <c r="C26" s="30">
        <v>1</v>
      </c>
      <c r="D26" s="31" t="s">
        <v>29</v>
      </c>
      <c r="E26" s="32">
        <v>4000000</v>
      </c>
      <c r="F26" s="32">
        <v>300000</v>
      </c>
      <c r="G26" s="33">
        <v>8</v>
      </c>
      <c r="H26" s="34">
        <f t="shared" si="0"/>
        <v>34400000</v>
      </c>
      <c r="I26" s="13"/>
    </row>
    <row r="27" spans="1:9" ht="16.5" x14ac:dyDescent="0.25">
      <c r="A27" s="1"/>
      <c r="B27" s="35"/>
      <c r="C27" s="30">
        <v>1</v>
      </c>
      <c r="D27" s="31" t="s">
        <v>30</v>
      </c>
      <c r="E27" s="32">
        <v>4550000</v>
      </c>
      <c r="F27" s="32"/>
      <c r="G27" s="33">
        <v>4</v>
      </c>
      <c r="H27" s="34">
        <f>C27*(E27+F27)*G27</f>
        <v>18200000</v>
      </c>
      <c r="I27" s="13"/>
    </row>
    <row r="28" spans="1:9" ht="16.5" x14ac:dyDescent="0.25">
      <c r="A28" s="1"/>
      <c r="B28" s="35"/>
      <c r="C28" s="30">
        <v>1</v>
      </c>
      <c r="D28" s="31" t="s">
        <v>31</v>
      </c>
      <c r="E28" s="32">
        <v>4550000</v>
      </c>
      <c r="F28" s="32"/>
      <c r="G28" s="33">
        <v>8</v>
      </c>
      <c r="H28" s="34">
        <f t="shared" si="0"/>
        <v>36400000</v>
      </c>
      <c r="I28" s="13"/>
    </row>
    <row r="29" spans="1:9" ht="16.5" x14ac:dyDescent="0.25">
      <c r="A29" s="1"/>
      <c r="B29" s="35"/>
      <c r="C29" s="30">
        <v>1</v>
      </c>
      <c r="D29" s="31" t="s">
        <v>32</v>
      </c>
      <c r="E29" s="32">
        <v>4550000</v>
      </c>
      <c r="F29" s="32"/>
      <c r="G29" s="33">
        <v>8</v>
      </c>
      <c r="H29" s="34">
        <f t="shared" si="0"/>
        <v>36400000</v>
      </c>
      <c r="I29" s="13"/>
    </row>
    <row r="30" spans="1:9" ht="16.5" x14ac:dyDescent="0.25">
      <c r="A30" s="1"/>
      <c r="B30" s="35"/>
      <c r="C30" s="30">
        <v>1</v>
      </c>
      <c r="D30" s="31" t="s">
        <v>33</v>
      </c>
      <c r="E30" s="32">
        <v>4550000</v>
      </c>
      <c r="F30" s="32"/>
      <c r="G30" s="33">
        <v>8</v>
      </c>
      <c r="H30" s="34">
        <f t="shared" si="0"/>
        <v>36400000</v>
      </c>
      <c r="I30" s="13"/>
    </row>
    <row r="31" spans="1:9" ht="16.5" x14ac:dyDescent="0.25">
      <c r="A31" s="1"/>
      <c r="B31" s="35"/>
      <c r="C31" s="30">
        <v>1</v>
      </c>
      <c r="D31" s="31" t="s">
        <v>34</v>
      </c>
      <c r="E31" s="32">
        <v>4550000</v>
      </c>
      <c r="F31" s="32"/>
      <c r="G31" s="33">
        <v>8</v>
      </c>
      <c r="H31" s="34">
        <f>C31*(E31+F31)*G31</f>
        <v>36400000</v>
      </c>
      <c r="I31" s="13"/>
    </row>
    <row r="32" spans="1:9" ht="16.5" x14ac:dyDescent="0.25">
      <c r="A32" s="1"/>
      <c r="B32" s="35"/>
      <c r="C32" s="30">
        <v>1</v>
      </c>
      <c r="D32" s="31" t="s">
        <v>35</v>
      </c>
      <c r="E32" s="32">
        <v>4550000</v>
      </c>
      <c r="F32" s="32"/>
      <c r="G32" s="33">
        <v>3</v>
      </c>
      <c r="H32" s="34">
        <f t="shared" si="0"/>
        <v>13650000</v>
      </c>
      <c r="I32" s="13"/>
    </row>
    <row r="33" spans="1:9" ht="16.5" x14ac:dyDescent="0.25">
      <c r="A33" s="1"/>
      <c r="B33" s="35"/>
      <c r="C33" s="30">
        <v>1</v>
      </c>
      <c r="D33" s="31" t="s">
        <v>36</v>
      </c>
      <c r="E33" s="32">
        <v>7180000</v>
      </c>
      <c r="F33" s="32"/>
      <c r="G33" s="33">
        <v>4</v>
      </c>
      <c r="H33" s="34">
        <f t="shared" si="0"/>
        <v>28720000</v>
      </c>
      <c r="I33" s="13"/>
    </row>
    <row r="34" spans="1:9" ht="16.5" x14ac:dyDescent="0.25">
      <c r="A34" s="1"/>
      <c r="B34" s="35"/>
      <c r="C34" s="30">
        <v>1</v>
      </c>
      <c r="D34" s="31" t="s">
        <v>37</v>
      </c>
      <c r="E34" s="32">
        <v>7180000</v>
      </c>
      <c r="F34" s="32"/>
      <c r="G34" s="33">
        <v>4</v>
      </c>
      <c r="H34" s="34">
        <f t="shared" si="0"/>
        <v>28720000</v>
      </c>
      <c r="I34" s="13"/>
    </row>
    <row r="35" spans="1:9" ht="16.5" x14ac:dyDescent="0.25">
      <c r="A35" s="1"/>
      <c r="B35" s="35"/>
      <c r="C35" s="30">
        <v>1</v>
      </c>
      <c r="D35" s="31" t="s">
        <v>38</v>
      </c>
      <c r="E35" s="32">
        <v>7180000</v>
      </c>
      <c r="F35" s="32"/>
      <c r="G35" s="33">
        <v>4</v>
      </c>
      <c r="H35" s="34">
        <f t="shared" si="0"/>
        <v>28720000</v>
      </c>
      <c r="I35" s="13"/>
    </row>
    <row r="36" spans="1:9" ht="16.5" x14ac:dyDescent="0.25">
      <c r="A36" s="1"/>
      <c r="B36" s="35"/>
      <c r="C36" s="30">
        <v>1</v>
      </c>
      <c r="D36" s="31" t="s">
        <v>39</v>
      </c>
      <c r="E36" s="32">
        <v>7180000</v>
      </c>
      <c r="F36" s="32"/>
      <c r="G36" s="33">
        <v>4</v>
      </c>
      <c r="H36" s="34">
        <f t="shared" si="0"/>
        <v>28720000</v>
      </c>
      <c r="I36" s="13"/>
    </row>
    <row r="37" spans="1:9" ht="16.5" x14ac:dyDescent="0.25">
      <c r="A37" s="1"/>
      <c r="B37" s="35"/>
      <c r="C37" s="30">
        <v>1</v>
      </c>
      <c r="D37" s="31" t="s">
        <v>40</v>
      </c>
      <c r="E37" s="32">
        <v>7180000</v>
      </c>
      <c r="F37" s="32"/>
      <c r="G37" s="33">
        <v>4</v>
      </c>
      <c r="H37" s="34">
        <f t="shared" si="0"/>
        <v>28720000</v>
      </c>
      <c r="I37" s="13"/>
    </row>
    <row r="38" spans="1:9" ht="16.5" x14ac:dyDescent="0.25">
      <c r="A38" s="1"/>
      <c r="B38" s="35"/>
      <c r="C38" s="30">
        <v>1</v>
      </c>
      <c r="D38" s="31" t="s">
        <v>41</v>
      </c>
      <c r="E38" s="32">
        <v>7180000</v>
      </c>
      <c r="F38" s="32"/>
      <c r="G38" s="33">
        <v>4</v>
      </c>
      <c r="H38" s="34">
        <f t="shared" si="0"/>
        <v>28720000</v>
      </c>
      <c r="I38" s="13"/>
    </row>
    <row r="39" spans="1:9" ht="16.5" x14ac:dyDescent="0.25">
      <c r="A39" s="1"/>
      <c r="B39" s="35"/>
      <c r="C39" s="376" t="s">
        <v>42</v>
      </c>
      <c r="D39" s="377" t="s">
        <v>43</v>
      </c>
      <c r="E39" s="377"/>
      <c r="F39" s="377"/>
      <c r="G39" s="377">
        <v>0.13</v>
      </c>
      <c r="H39" s="378">
        <v>0</v>
      </c>
      <c r="I39" s="13"/>
    </row>
    <row r="40" spans="1:9" ht="16.5" x14ac:dyDescent="0.25">
      <c r="A40" s="1"/>
      <c r="B40" s="35"/>
      <c r="C40" s="30">
        <v>3</v>
      </c>
      <c r="D40" s="31" t="s">
        <v>137</v>
      </c>
      <c r="E40" s="32">
        <v>2290000</v>
      </c>
      <c r="F40" s="32">
        <v>300000</v>
      </c>
      <c r="G40" s="33">
        <v>8</v>
      </c>
      <c r="H40" s="34">
        <f>C40*(E40+F40)*G40</f>
        <v>62160000</v>
      </c>
      <c r="I40" s="13"/>
    </row>
    <row r="41" spans="1:9" ht="16.5" x14ac:dyDescent="0.25">
      <c r="A41" s="1"/>
      <c r="B41" s="35"/>
      <c r="C41" s="30">
        <v>3</v>
      </c>
      <c r="D41" s="31" t="s">
        <v>138</v>
      </c>
      <c r="E41" s="32">
        <v>2290000</v>
      </c>
      <c r="F41" s="32">
        <v>300000</v>
      </c>
      <c r="G41" s="33">
        <v>8</v>
      </c>
      <c r="H41" s="34">
        <f>C41*(E41+F41)*G41</f>
        <v>62160000</v>
      </c>
      <c r="I41" s="13"/>
    </row>
    <row r="42" spans="1:9" ht="16.5" x14ac:dyDescent="0.25">
      <c r="A42" s="1"/>
      <c r="B42" s="35"/>
      <c r="C42" s="30">
        <v>6</v>
      </c>
      <c r="D42" s="31" t="s">
        <v>44</v>
      </c>
      <c r="E42" s="32">
        <v>2290000</v>
      </c>
      <c r="F42" s="32">
        <v>300000</v>
      </c>
      <c r="G42" s="33">
        <v>8</v>
      </c>
      <c r="H42" s="34">
        <f t="shared" ref="H42:H49" si="1">C42*(E42+F42)*G42</f>
        <v>124320000</v>
      </c>
      <c r="I42" s="13"/>
    </row>
    <row r="43" spans="1:9" ht="16.5" x14ac:dyDescent="0.25">
      <c r="A43" s="1"/>
      <c r="B43" s="35"/>
      <c r="C43" s="30">
        <v>3</v>
      </c>
      <c r="D43" s="31" t="s">
        <v>45</v>
      </c>
      <c r="E43" s="32">
        <v>2290000</v>
      </c>
      <c r="F43" s="32">
        <v>300000</v>
      </c>
      <c r="G43" s="33">
        <v>8</v>
      </c>
      <c r="H43" s="34">
        <f t="shared" si="1"/>
        <v>62160000</v>
      </c>
      <c r="I43" s="13"/>
    </row>
    <row r="44" spans="1:9" ht="16.5" x14ac:dyDescent="0.25">
      <c r="A44" s="1"/>
      <c r="B44" s="35"/>
      <c r="C44" s="30">
        <v>1</v>
      </c>
      <c r="D44" s="31" t="s">
        <v>46</v>
      </c>
      <c r="E44" s="32">
        <v>2290000</v>
      </c>
      <c r="F44" s="32">
        <v>300000</v>
      </c>
      <c r="G44" s="33">
        <v>8</v>
      </c>
      <c r="H44" s="34">
        <f t="shared" si="1"/>
        <v>20720000</v>
      </c>
      <c r="I44" s="13"/>
    </row>
    <row r="45" spans="1:9" ht="16.5" x14ac:dyDescent="0.25">
      <c r="A45" s="1"/>
      <c r="B45" s="35"/>
      <c r="C45" s="30">
        <v>1</v>
      </c>
      <c r="D45" s="150" t="s">
        <v>47</v>
      </c>
      <c r="E45" s="32">
        <v>2290000</v>
      </c>
      <c r="F45" s="32">
        <v>300000</v>
      </c>
      <c r="G45" s="33">
        <v>8</v>
      </c>
      <c r="H45" s="34">
        <f t="shared" si="1"/>
        <v>20720000</v>
      </c>
      <c r="I45" s="13"/>
    </row>
    <row r="46" spans="1:9" ht="16.5" x14ac:dyDescent="0.25">
      <c r="A46" s="1"/>
      <c r="B46" s="35"/>
      <c r="C46" s="30">
        <v>1</v>
      </c>
      <c r="D46" s="31" t="s">
        <v>214</v>
      </c>
      <c r="E46" s="32">
        <v>2290000</v>
      </c>
      <c r="F46" s="32">
        <v>300000</v>
      </c>
      <c r="G46" s="33">
        <v>8</v>
      </c>
      <c r="H46" s="34">
        <f t="shared" si="1"/>
        <v>20720000</v>
      </c>
      <c r="I46" s="13"/>
    </row>
    <row r="47" spans="1:9" ht="16.5" x14ac:dyDescent="0.25">
      <c r="A47" s="1"/>
      <c r="B47" s="35"/>
      <c r="C47" s="30">
        <v>1</v>
      </c>
      <c r="D47" s="31" t="s">
        <v>48</v>
      </c>
      <c r="E47" s="32">
        <v>1500000</v>
      </c>
      <c r="F47" s="32"/>
      <c r="G47" s="33">
        <v>8</v>
      </c>
      <c r="H47" s="34">
        <f t="shared" si="1"/>
        <v>12000000</v>
      </c>
      <c r="I47" s="13"/>
    </row>
    <row r="48" spans="1:9" ht="16.5" x14ac:dyDescent="0.25">
      <c r="A48" s="1"/>
      <c r="B48" s="35"/>
      <c r="C48" s="30">
        <v>1</v>
      </c>
      <c r="D48" s="31" t="s">
        <v>49</v>
      </c>
      <c r="E48" s="32">
        <v>1500000</v>
      </c>
      <c r="F48" s="32"/>
      <c r="G48" s="33">
        <v>8</v>
      </c>
      <c r="H48" s="34">
        <f t="shared" si="1"/>
        <v>12000000</v>
      </c>
      <c r="I48" s="13"/>
    </row>
    <row r="49" spans="1:9" ht="16.5" x14ac:dyDescent="0.25">
      <c r="A49" s="1"/>
      <c r="B49" s="35"/>
      <c r="C49" s="36">
        <v>1</v>
      </c>
      <c r="D49" s="31" t="s">
        <v>50</v>
      </c>
      <c r="E49" s="32">
        <v>1210000</v>
      </c>
      <c r="F49" s="32"/>
      <c r="G49" s="33">
        <v>8</v>
      </c>
      <c r="H49" s="34">
        <f t="shared" si="1"/>
        <v>9680000</v>
      </c>
      <c r="I49" s="13"/>
    </row>
    <row r="50" spans="1:9" ht="16.5" x14ac:dyDescent="0.25">
      <c r="A50" s="1"/>
      <c r="B50" s="35"/>
      <c r="C50" s="36">
        <v>6</v>
      </c>
      <c r="D50" s="31" t="s">
        <v>51</v>
      </c>
      <c r="E50" s="32">
        <v>1250000</v>
      </c>
      <c r="F50" s="32"/>
      <c r="G50" s="33">
        <v>8</v>
      </c>
      <c r="H50" s="34">
        <f>C50*(E50+F50)*G50</f>
        <v>60000000</v>
      </c>
      <c r="I50" s="13"/>
    </row>
    <row r="51" spans="1:9" ht="16.5" x14ac:dyDescent="0.25">
      <c r="A51" s="1"/>
      <c r="B51" s="35"/>
      <c r="C51" s="376" t="s">
        <v>52</v>
      </c>
      <c r="D51" s="377" t="s">
        <v>43</v>
      </c>
      <c r="E51" s="377"/>
      <c r="F51" s="377"/>
      <c r="G51" s="377">
        <v>0.13</v>
      </c>
      <c r="H51" s="378">
        <v>0</v>
      </c>
      <c r="I51" s="13"/>
    </row>
    <row r="52" spans="1:9" ht="17.25" thickBot="1" x14ac:dyDescent="0.3">
      <c r="A52" s="1"/>
      <c r="B52" s="35"/>
      <c r="C52" s="105">
        <v>1</v>
      </c>
      <c r="D52" s="379" t="s">
        <v>146</v>
      </c>
      <c r="E52" s="380"/>
      <c r="F52" s="380"/>
      <c r="G52" s="381"/>
      <c r="H52" s="108">
        <v>76000000</v>
      </c>
      <c r="I52" s="13"/>
    </row>
    <row r="53" spans="1:9" ht="16.5" x14ac:dyDescent="0.25">
      <c r="A53" s="1"/>
      <c r="B53" s="35"/>
      <c r="C53" s="368" t="s">
        <v>53</v>
      </c>
      <c r="D53" s="369"/>
      <c r="E53" s="369"/>
      <c r="F53" s="369"/>
      <c r="G53" s="369"/>
      <c r="H53" s="37">
        <f>SUM(H17:H38)+SUM(H40:H50)+H52</f>
        <v>1370010000</v>
      </c>
      <c r="I53" s="13"/>
    </row>
    <row r="54" spans="1:9" ht="16.5" x14ac:dyDescent="0.25">
      <c r="A54" s="1"/>
      <c r="B54" s="35"/>
      <c r="C54" s="343" t="s">
        <v>54</v>
      </c>
      <c r="D54" s="344"/>
      <c r="E54" s="344"/>
      <c r="F54" s="344"/>
      <c r="G54" s="344"/>
      <c r="H54" s="38">
        <v>2.36</v>
      </c>
      <c r="I54" s="13"/>
    </row>
    <row r="55" spans="1:9" ht="17.25" thickBot="1" x14ac:dyDescent="0.3">
      <c r="A55" s="1"/>
      <c r="B55" s="35"/>
      <c r="C55" s="345" t="s">
        <v>55</v>
      </c>
      <c r="D55" s="346"/>
      <c r="E55" s="346"/>
      <c r="F55" s="346"/>
      <c r="G55" s="346"/>
      <c r="H55" s="39">
        <f>H53*H54</f>
        <v>3233223600</v>
      </c>
      <c r="I55" s="13"/>
    </row>
    <row r="56" spans="1:9" ht="17.25" thickBot="1" x14ac:dyDescent="0.3">
      <c r="A56" s="1"/>
      <c r="B56" s="35"/>
      <c r="C56" s="40"/>
      <c r="D56" s="40"/>
      <c r="E56" s="40"/>
      <c r="F56" s="40"/>
      <c r="G56" s="40"/>
      <c r="H56" s="41"/>
      <c r="I56" s="13"/>
    </row>
    <row r="57" spans="1:9" ht="16.5" x14ac:dyDescent="0.25">
      <c r="A57" s="1"/>
      <c r="B57" s="35"/>
      <c r="C57" s="352" t="s">
        <v>56</v>
      </c>
      <c r="D57" s="354" t="s">
        <v>57</v>
      </c>
      <c r="E57" s="357" t="s">
        <v>58</v>
      </c>
      <c r="F57" s="23" t="s">
        <v>59</v>
      </c>
      <c r="G57" s="360" t="s">
        <v>60</v>
      </c>
      <c r="H57" s="24" t="s">
        <v>10</v>
      </c>
      <c r="I57" s="13"/>
    </row>
    <row r="58" spans="1:9" ht="16.5" x14ac:dyDescent="0.25">
      <c r="A58" s="1"/>
      <c r="B58" s="35"/>
      <c r="C58" s="353"/>
      <c r="D58" s="355"/>
      <c r="E58" s="358"/>
      <c r="F58" s="25" t="s">
        <v>61</v>
      </c>
      <c r="G58" s="361"/>
      <c r="H58" s="26" t="s">
        <v>14</v>
      </c>
      <c r="I58" s="13"/>
    </row>
    <row r="59" spans="1:9" ht="17.25" thickBot="1" x14ac:dyDescent="0.3">
      <c r="A59" s="1"/>
      <c r="B59" s="35"/>
      <c r="C59" s="27" t="s">
        <v>62</v>
      </c>
      <c r="D59" s="356"/>
      <c r="E59" s="359"/>
      <c r="F59" s="28" t="s">
        <v>63</v>
      </c>
      <c r="G59" s="28" t="s">
        <v>64</v>
      </c>
      <c r="H59" s="29" t="s">
        <v>65</v>
      </c>
      <c r="I59" s="13"/>
    </row>
    <row r="60" spans="1:9" ht="16.5" x14ac:dyDescent="0.25">
      <c r="A60" s="1"/>
      <c r="B60" s="35"/>
      <c r="C60" s="362" t="s">
        <v>66</v>
      </c>
      <c r="D60" s="363"/>
      <c r="E60" s="363"/>
      <c r="F60" s="363"/>
      <c r="G60" s="363"/>
      <c r="H60" s="364"/>
      <c r="I60" s="13"/>
    </row>
    <row r="61" spans="1:9" ht="16.5" x14ac:dyDescent="0.25">
      <c r="A61" s="1"/>
      <c r="B61" s="35"/>
      <c r="C61" s="365" t="s">
        <v>67</v>
      </c>
      <c r="D61" s="366"/>
      <c r="E61" s="366"/>
      <c r="F61" s="366"/>
      <c r="G61" s="366"/>
      <c r="H61" s="367"/>
      <c r="I61" s="13"/>
    </row>
    <row r="62" spans="1:9" ht="16.5" x14ac:dyDescent="0.25">
      <c r="A62" s="1"/>
      <c r="B62" s="35"/>
      <c r="C62" s="42">
        <v>1</v>
      </c>
      <c r="D62" s="43" t="s">
        <v>139</v>
      </c>
      <c r="E62" s="44" t="s">
        <v>215</v>
      </c>
      <c r="F62" s="32">
        <v>235000</v>
      </c>
      <c r="G62" s="33">
        <v>24</v>
      </c>
      <c r="H62" s="34">
        <f>C62*F62*G62</f>
        <v>5640000</v>
      </c>
      <c r="I62" s="13"/>
    </row>
    <row r="63" spans="1:9" ht="16.5" x14ac:dyDescent="0.25">
      <c r="A63" s="1"/>
      <c r="B63" s="35"/>
      <c r="C63" s="365" t="s">
        <v>68</v>
      </c>
      <c r="D63" s="366"/>
      <c r="E63" s="366"/>
      <c r="F63" s="366"/>
      <c r="G63" s="366"/>
      <c r="H63" s="367"/>
      <c r="I63" s="13"/>
    </row>
    <row r="64" spans="1:9" ht="40.5" x14ac:dyDescent="0.25">
      <c r="A64" s="1"/>
      <c r="B64" s="35"/>
      <c r="C64" s="107">
        <v>4</v>
      </c>
      <c r="D64" s="43" t="s">
        <v>140</v>
      </c>
      <c r="E64" s="44" t="s">
        <v>69</v>
      </c>
      <c r="F64" s="32">
        <v>5050000</v>
      </c>
      <c r="G64" s="33">
        <v>8</v>
      </c>
      <c r="H64" s="34">
        <f>C64*F64*G64</f>
        <v>161600000</v>
      </c>
      <c r="I64" s="13"/>
    </row>
    <row r="65" spans="1:10" ht="27" x14ac:dyDescent="0.25">
      <c r="A65" s="1"/>
      <c r="B65" s="35"/>
      <c r="C65" s="107">
        <v>2</v>
      </c>
      <c r="D65" s="43" t="s">
        <v>141</v>
      </c>
      <c r="E65" s="44" t="s">
        <v>69</v>
      </c>
      <c r="F65" s="32">
        <v>5050000</v>
      </c>
      <c r="G65" s="33">
        <v>8</v>
      </c>
      <c r="H65" s="34">
        <f>C65*F65*G65</f>
        <v>80800000</v>
      </c>
      <c r="I65" s="13"/>
    </row>
    <row r="66" spans="1:10" ht="16.5" x14ac:dyDescent="0.25">
      <c r="A66" s="1"/>
      <c r="B66" s="35"/>
      <c r="C66" s="42">
        <v>1</v>
      </c>
      <c r="D66" s="43" t="s">
        <v>70</v>
      </c>
      <c r="E66" s="44" t="s">
        <v>69</v>
      </c>
      <c r="F66" s="32">
        <v>2490000</v>
      </c>
      <c r="G66" s="33">
        <v>8</v>
      </c>
      <c r="H66" s="34">
        <f>C66*F66*G66</f>
        <v>19920000</v>
      </c>
      <c r="I66" s="13"/>
    </row>
    <row r="67" spans="1:10" ht="16.5" x14ac:dyDescent="0.25">
      <c r="A67" s="1"/>
      <c r="B67" s="35"/>
      <c r="C67" s="42">
        <v>1</v>
      </c>
      <c r="D67" s="43" t="s">
        <v>142</v>
      </c>
      <c r="E67" s="44" t="s">
        <v>69</v>
      </c>
      <c r="F67" s="32">
        <v>2600000</v>
      </c>
      <c r="G67" s="33">
        <v>8</v>
      </c>
      <c r="H67" s="34">
        <f>C67*F67*G67</f>
        <v>20800000</v>
      </c>
      <c r="I67" s="13"/>
    </row>
    <row r="68" spans="1:10" ht="16.5" x14ac:dyDescent="0.25">
      <c r="A68" s="1"/>
      <c r="B68" s="35"/>
      <c r="C68" s="151">
        <v>1</v>
      </c>
      <c r="D68" s="152" t="s">
        <v>167</v>
      </c>
      <c r="E68" s="153" t="s">
        <v>69</v>
      </c>
      <c r="F68" s="154">
        <f>Hoja2!B51</f>
        <v>1800000</v>
      </c>
      <c r="G68" s="155">
        <v>8</v>
      </c>
      <c r="H68" s="156">
        <f>C68*F68*G68</f>
        <v>14400000</v>
      </c>
      <c r="I68" s="13"/>
    </row>
    <row r="69" spans="1:10" ht="16.5" x14ac:dyDescent="0.25">
      <c r="A69" s="1"/>
      <c r="B69" s="35"/>
      <c r="C69" s="365" t="s">
        <v>72</v>
      </c>
      <c r="D69" s="366"/>
      <c r="E69" s="366"/>
      <c r="F69" s="366"/>
      <c r="G69" s="366"/>
      <c r="H69" s="367"/>
      <c r="I69" s="13"/>
    </row>
    <row r="70" spans="1:10" ht="40.5" x14ac:dyDescent="0.25">
      <c r="A70" s="1"/>
      <c r="B70" s="35"/>
      <c r="C70" s="42">
        <v>1</v>
      </c>
      <c r="D70" s="43" t="s">
        <v>143</v>
      </c>
      <c r="E70" s="44" t="s">
        <v>71</v>
      </c>
      <c r="F70" s="32">
        <v>2300000</v>
      </c>
      <c r="G70" s="33">
        <v>8</v>
      </c>
      <c r="H70" s="34">
        <f>C70*F70*G70</f>
        <v>18400000</v>
      </c>
      <c r="I70" s="13"/>
    </row>
    <row r="71" spans="1:10" ht="40.5" x14ac:dyDescent="0.25">
      <c r="A71" s="1"/>
      <c r="B71" s="35"/>
      <c r="C71" s="42">
        <v>1</v>
      </c>
      <c r="D71" s="43" t="s">
        <v>144</v>
      </c>
      <c r="E71" s="44" t="s">
        <v>71</v>
      </c>
      <c r="F71" s="32">
        <v>875000</v>
      </c>
      <c r="G71" s="33">
        <v>8</v>
      </c>
      <c r="H71" s="34">
        <f>C71*F71*G71</f>
        <v>7000000</v>
      </c>
      <c r="I71" s="13"/>
    </row>
    <row r="72" spans="1:10" ht="40.5" x14ac:dyDescent="0.25">
      <c r="A72" s="1"/>
      <c r="B72" s="35"/>
      <c r="C72" s="151">
        <v>1</v>
      </c>
      <c r="D72" s="152" t="s">
        <v>73</v>
      </c>
      <c r="E72" s="44" t="s">
        <v>71</v>
      </c>
      <c r="F72" s="154">
        <v>1800000</v>
      </c>
      <c r="G72" s="155">
        <v>8</v>
      </c>
      <c r="H72" s="156">
        <f>C72*F72*G72</f>
        <v>14400000</v>
      </c>
      <c r="I72" s="13"/>
    </row>
    <row r="73" spans="1:10" ht="41.25" thickBot="1" x14ac:dyDescent="0.3">
      <c r="A73" s="1"/>
      <c r="B73" s="35"/>
      <c r="C73" s="42">
        <v>1</v>
      </c>
      <c r="D73" s="43" t="s">
        <v>145</v>
      </c>
      <c r="E73" s="44" t="s">
        <v>71</v>
      </c>
      <c r="F73" s="32">
        <v>875000</v>
      </c>
      <c r="G73" s="33">
        <v>8</v>
      </c>
      <c r="H73" s="34">
        <f>C73*F73*G73</f>
        <v>7000000</v>
      </c>
      <c r="I73" s="13"/>
    </row>
    <row r="74" spans="1:10" ht="16.5" x14ac:dyDescent="0.25">
      <c r="A74" s="1"/>
      <c r="B74" s="35"/>
      <c r="C74" s="368" t="s">
        <v>74</v>
      </c>
      <c r="D74" s="369"/>
      <c r="E74" s="369"/>
      <c r="F74" s="369"/>
      <c r="G74" s="369"/>
      <c r="H74" s="45">
        <f>H62+SUM(H64:H68)+SUM(H70:H73)</f>
        <v>349960000</v>
      </c>
      <c r="I74" s="13"/>
    </row>
    <row r="75" spans="1:10" ht="16.5" x14ac:dyDescent="0.25">
      <c r="A75" s="1"/>
      <c r="B75" s="35"/>
      <c r="C75" s="343" t="s">
        <v>75</v>
      </c>
      <c r="D75" s="344"/>
      <c r="E75" s="344"/>
      <c r="F75" s="344"/>
      <c r="G75" s="344"/>
      <c r="H75" s="46">
        <f>H55+H74</f>
        <v>3583183600</v>
      </c>
      <c r="I75" s="13"/>
    </row>
    <row r="76" spans="1:10" ht="16.5" x14ac:dyDescent="0.25">
      <c r="A76" s="1"/>
      <c r="B76" s="35"/>
      <c r="C76" s="350" t="s">
        <v>76</v>
      </c>
      <c r="D76" s="351"/>
      <c r="E76" s="351"/>
      <c r="F76" s="351"/>
      <c r="G76" s="351"/>
      <c r="H76" s="47">
        <f>ROUND(70825729.9137846+62000000,0)</f>
        <v>132825730</v>
      </c>
      <c r="I76" s="13"/>
    </row>
    <row r="77" spans="1:10" ht="16.5" x14ac:dyDescent="0.25">
      <c r="A77" s="1"/>
      <c r="B77" s="35"/>
      <c r="C77" s="343" t="s">
        <v>77</v>
      </c>
      <c r="D77" s="344"/>
      <c r="E77" s="344"/>
      <c r="F77" s="344"/>
      <c r="G77" s="344"/>
      <c r="H77" s="46">
        <f>H75+H76</f>
        <v>3716009330</v>
      </c>
      <c r="I77" s="13"/>
    </row>
    <row r="78" spans="1:10" ht="16.5" x14ac:dyDescent="0.25">
      <c r="A78" s="1"/>
      <c r="B78" s="35"/>
      <c r="C78" s="343" t="s">
        <v>78</v>
      </c>
      <c r="D78" s="344"/>
      <c r="E78" s="344"/>
      <c r="F78" s="344"/>
      <c r="G78" s="344"/>
      <c r="H78" s="46">
        <f>ROUND(H77*0.19,0)</f>
        <v>706041773</v>
      </c>
      <c r="I78" s="13"/>
    </row>
    <row r="79" spans="1:10" ht="17.25" thickBot="1" x14ac:dyDescent="0.3">
      <c r="A79" s="1"/>
      <c r="B79" s="35"/>
      <c r="C79" s="345" t="s">
        <v>79</v>
      </c>
      <c r="D79" s="346"/>
      <c r="E79" s="346"/>
      <c r="F79" s="346"/>
      <c r="G79" s="346"/>
      <c r="H79" s="104">
        <f>H77+H78</f>
        <v>4422051103</v>
      </c>
      <c r="I79" s="110">
        <f>5100000000-H79</f>
        <v>677948897</v>
      </c>
      <c r="J79" s="48"/>
    </row>
    <row r="80" spans="1:10" ht="16.5" x14ac:dyDescent="0.25">
      <c r="A80" s="49"/>
      <c r="B80" s="35"/>
      <c r="C80" s="50"/>
      <c r="D80" s="51"/>
      <c r="E80" s="51"/>
      <c r="F80" s="51"/>
      <c r="G80" s="51"/>
      <c r="H80" s="52"/>
      <c r="I80" s="13"/>
    </row>
    <row r="81" spans="1:9" ht="16.5" x14ac:dyDescent="0.3">
      <c r="A81" s="49"/>
      <c r="B81" s="11"/>
      <c r="C81" s="347" t="s">
        <v>80</v>
      </c>
      <c r="D81" s="348"/>
      <c r="E81" s="348"/>
      <c r="F81" s="348"/>
      <c r="G81" s="348"/>
      <c r="H81" s="349"/>
      <c r="I81" s="13"/>
    </row>
    <row r="82" spans="1:9" ht="25.5" x14ac:dyDescent="0.3">
      <c r="A82" s="53" t="s">
        <v>81</v>
      </c>
      <c r="B82" s="11"/>
      <c r="C82" s="340" t="s">
        <v>82</v>
      </c>
      <c r="D82" s="341"/>
      <c r="E82" s="341"/>
      <c r="F82" s="341"/>
      <c r="G82" s="341"/>
      <c r="H82" s="342"/>
      <c r="I82" s="13"/>
    </row>
    <row r="83" spans="1:9" ht="25.5" x14ac:dyDescent="0.3">
      <c r="A83" s="53" t="s">
        <v>83</v>
      </c>
      <c r="B83" s="11"/>
      <c r="C83" s="340" t="s">
        <v>84</v>
      </c>
      <c r="D83" s="341"/>
      <c r="E83" s="341"/>
      <c r="F83" s="341"/>
      <c r="G83" s="341"/>
      <c r="H83" s="342"/>
      <c r="I83" s="13"/>
    </row>
    <row r="84" spans="1:9" ht="16.5" x14ac:dyDescent="0.3">
      <c r="A84" s="53"/>
      <c r="B84" s="11"/>
      <c r="C84" s="340" t="s">
        <v>85</v>
      </c>
      <c r="D84" s="341"/>
      <c r="E84" s="341"/>
      <c r="F84" s="341"/>
      <c r="G84" s="341"/>
      <c r="H84" s="342"/>
      <c r="I84" s="13"/>
    </row>
    <row r="85" spans="1:9" ht="51" x14ac:dyDescent="0.3">
      <c r="A85" s="53" t="s">
        <v>86</v>
      </c>
      <c r="B85" s="11"/>
      <c r="C85" s="340" t="s">
        <v>87</v>
      </c>
      <c r="D85" s="341"/>
      <c r="E85" s="341"/>
      <c r="F85" s="341"/>
      <c r="G85" s="341"/>
      <c r="H85" s="342"/>
      <c r="I85" s="13"/>
    </row>
    <row r="86" spans="1:9" ht="25.5" x14ac:dyDescent="0.3">
      <c r="A86" s="53" t="s">
        <v>88</v>
      </c>
      <c r="B86" s="11"/>
      <c r="C86" s="340" t="s">
        <v>89</v>
      </c>
      <c r="D86" s="341"/>
      <c r="E86" s="341"/>
      <c r="F86" s="341"/>
      <c r="G86" s="341"/>
      <c r="H86" s="342"/>
      <c r="I86" s="13"/>
    </row>
    <row r="87" spans="1:9" ht="16.5" x14ac:dyDescent="0.3">
      <c r="A87" s="53">
        <v>1</v>
      </c>
      <c r="B87" s="11"/>
      <c r="C87" s="340" t="s">
        <v>90</v>
      </c>
      <c r="D87" s="341"/>
      <c r="E87" s="341"/>
      <c r="F87" s="341"/>
      <c r="G87" s="341"/>
      <c r="H87" s="342"/>
      <c r="I87" s="13"/>
    </row>
    <row r="88" spans="1:9" ht="16.5" x14ac:dyDescent="0.3">
      <c r="A88" s="53">
        <v>1</v>
      </c>
      <c r="B88" s="11"/>
      <c r="C88" s="340" t="s">
        <v>91</v>
      </c>
      <c r="D88" s="341"/>
      <c r="E88" s="341"/>
      <c r="F88" s="341"/>
      <c r="G88" s="341"/>
      <c r="H88" s="342"/>
      <c r="I88" s="13"/>
    </row>
    <row r="89" spans="1:9" ht="38.25" x14ac:dyDescent="0.3">
      <c r="A89" s="53" t="s">
        <v>92</v>
      </c>
      <c r="B89" s="11"/>
      <c r="C89" s="340" t="s">
        <v>93</v>
      </c>
      <c r="D89" s="341"/>
      <c r="E89" s="341"/>
      <c r="F89" s="341"/>
      <c r="G89" s="341"/>
      <c r="H89" s="342"/>
      <c r="I89" s="13"/>
    </row>
    <row r="90" spans="1:9" ht="25.5" x14ac:dyDescent="0.3">
      <c r="A90" s="53" t="s">
        <v>94</v>
      </c>
      <c r="B90" s="11"/>
      <c r="C90" s="340" t="s">
        <v>95</v>
      </c>
      <c r="D90" s="341"/>
      <c r="E90" s="341"/>
      <c r="F90" s="341"/>
      <c r="G90" s="341"/>
      <c r="H90" s="342"/>
      <c r="I90" s="13"/>
    </row>
    <row r="91" spans="1:9" ht="16.5" x14ac:dyDescent="0.3">
      <c r="A91" s="53">
        <v>110</v>
      </c>
      <c r="B91" s="11"/>
      <c r="C91" s="340" t="s">
        <v>96</v>
      </c>
      <c r="D91" s="341"/>
      <c r="E91" s="341"/>
      <c r="F91" s="341"/>
      <c r="G91" s="341"/>
      <c r="H91" s="342"/>
      <c r="I91" s="13"/>
    </row>
    <row r="92" spans="1:9" ht="25.5" x14ac:dyDescent="0.3">
      <c r="A92" s="53" t="s">
        <v>97</v>
      </c>
      <c r="B92" s="11"/>
      <c r="C92" s="340" t="s">
        <v>98</v>
      </c>
      <c r="D92" s="341"/>
      <c r="E92" s="341"/>
      <c r="F92" s="341"/>
      <c r="G92" s="341"/>
      <c r="H92" s="342"/>
      <c r="I92" s="13"/>
    </row>
    <row r="93" spans="1:9" ht="25.5" x14ac:dyDescent="0.3">
      <c r="A93" s="53" t="s">
        <v>99</v>
      </c>
      <c r="B93" s="11"/>
      <c r="C93" s="340" t="s">
        <v>100</v>
      </c>
      <c r="D93" s="341"/>
      <c r="E93" s="341"/>
      <c r="F93" s="341"/>
      <c r="G93" s="341"/>
      <c r="H93" s="342"/>
      <c r="I93" s="13"/>
    </row>
    <row r="94" spans="1:9" ht="25.5" x14ac:dyDescent="0.3">
      <c r="A94" s="53" t="s">
        <v>101</v>
      </c>
      <c r="B94" s="11"/>
      <c r="C94" s="340" t="s">
        <v>102</v>
      </c>
      <c r="D94" s="341"/>
      <c r="E94" s="341"/>
      <c r="F94" s="341"/>
      <c r="G94" s="341"/>
      <c r="H94" s="342"/>
      <c r="I94" s="13"/>
    </row>
    <row r="95" spans="1:9" ht="25.5" x14ac:dyDescent="0.3">
      <c r="A95" s="53" t="s">
        <v>103</v>
      </c>
      <c r="B95" s="11"/>
      <c r="C95" s="340" t="s">
        <v>104</v>
      </c>
      <c r="D95" s="341"/>
      <c r="E95" s="341"/>
      <c r="F95" s="341"/>
      <c r="G95" s="341"/>
      <c r="H95" s="342"/>
      <c r="I95" s="13"/>
    </row>
    <row r="96" spans="1:9" ht="39" thickBot="1" x14ac:dyDescent="0.35">
      <c r="A96" s="53" t="s">
        <v>105</v>
      </c>
      <c r="B96" s="11"/>
      <c r="C96" s="333" t="s">
        <v>106</v>
      </c>
      <c r="D96" s="334"/>
      <c r="E96" s="334"/>
      <c r="F96" s="334"/>
      <c r="G96" s="334"/>
      <c r="H96" s="335"/>
      <c r="I96" s="13"/>
    </row>
    <row r="97" spans="1:9" ht="16.5" x14ac:dyDescent="0.3">
      <c r="A97" s="53"/>
      <c r="B97" s="11"/>
      <c r="C97" s="59"/>
      <c r="D97" s="60"/>
      <c r="E97" s="60"/>
      <c r="F97" s="60"/>
      <c r="G97" s="60"/>
      <c r="H97" s="61"/>
      <c r="I97" s="13"/>
    </row>
    <row r="98" spans="1:9" ht="16.5" x14ac:dyDescent="0.3">
      <c r="A98" s="53"/>
      <c r="B98" s="11"/>
      <c r="C98" s="62" t="s">
        <v>107</v>
      </c>
      <c r="D98" s="55"/>
      <c r="E98" s="55"/>
      <c r="F98" s="55"/>
      <c r="G98" s="55"/>
      <c r="H98" s="56"/>
      <c r="I98" s="13"/>
    </row>
    <row r="99" spans="1:9" ht="16.5" x14ac:dyDescent="0.3">
      <c r="A99" s="53"/>
      <c r="B99" s="11"/>
      <c r="C99" s="54"/>
      <c r="D99" s="55"/>
      <c r="E99" s="55"/>
      <c r="F99" s="55"/>
      <c r="G99" s="55"/>
      <c r="H99" s="56"/>
      <c r="I99" s="13"/>
    </row>
    <row r="100" spans="1:9" ht="16.5" x14ac:dyDescent="0.3">
      <c r="A100" s="53"/>
      <c r="B100" s="11"/>
      <c r="C100" s="54"/>
      <c r="D100" s="55"/>
      <c r="E100" s="55"/>
      <c r="F100" s="55"/>
      <c r="G100" s="55"/>
      <c r="H100" s="56"/>
      <c r="I100" s="13"/>
    </row>
    <row r="101" spans="1:9" ht="16.5" x14ac:dyDescent="0.3">
      <c r="A101" s="53"/>
      <c r="B101" s="11"/>
      <c r="C101" s="54"/>
      <c r="D101" s="55"/>
      <c r="E101" s="55"/>
      <c r="F101" s="55"/>
      <c r="G101" s="55"/>
      <c r="H101" s="56"/>
      <c r="I101" s="13"/>
    </row>
    <row r="102" spans="1:9" ht="16.5" x14ac:dyDescent="0.3">
      <c r="A102" s="53"/>
      <c r="B102" s="11"/>
      <c r="C102" s="54"/>
      <c r="D102" s="55"/>
      <c r="E102" s="55"/>
      <c r="F102" s="63"/>
      <c r="G102" s="63"/>
      <c r="H102" s="64"/>
      <c r="I102" s="13"/>
    </row>
    <row r="103" spans="1:9" ht="16.5" x14ac:dyDescent="0.3">
      <c r="A103" s="53"/>
      <c r="B103" s="11"/>
      <c r="C103" s="336" t="s">
        <v>108</v>
      </c>
      <c r="D103" s="337"/>
      <c r="E103" s="55"/>
      <c r="F103" s="338" t="s">
        <v>109</v>
      </c>
      <c r="G103" s="338"/>
      <c r="H103" s="339"/>
      <c r="I103" s="13"/>
    </row>
    <row r="104" spans="1:9" ht="17.25" thickBot="1" x14ac:dyDescent="0.35">
      <c r="A104" s="53"/>
      <c r="B104" s="11"/>
      <c r="C104" s="65"/>
      <c r="D104" s="66"/>
      <c r="E104" s="57"/>
      <c r="F104" s="57"/>
      <c r="G104" s="57"/>
      <c r="H104" s="58"/>
      <c r="I104" s="13"/>
    </row>
    <row r="105" spans="1:9" ht="17.25" thickBot="1" x14ac:dyDescent="0.35">
      <c r="A105" s="1"/>
      <c r="B105" s="67"/>
      <c r="C105" s="68"/>
      <c r="D105" s="68"/>
      <c r="E105" s="68"/>
      <c r="F105" s="69"/>
      <c r="G105" s="70"/>
      <c r="H105" s="71"/>
      <c r="I105" s="72"/>
    </row>
    <row r="106" spans="1:9" ht="15.75" thickTop="1" x14ac:dyDescent="0.25"/>
  </sheetData>
  <mergeCells count="46">
    <mergeCell ref="C54:G54"/>
    <mergeCell ref="D2:H2"/>
    <mergeCell ref="D3:H3"/>
    <mergeCell ref="D4:H4"/>
    <mergeCell ref="D5:H8"/>
    <mergeCell ref="C12:C13"/>
    <mergeCell ref="D12:D14"/>
    <mergeCell ref="C15:H15"/>
    <mergeCell ref="C16:H16"/>
    <mergeCell ref="C39:H39"/>
    <mergeCell ref="C51:H51"/>
    <mergeCell ref="C53:G53"/>
    <mergeCell ref="D52:G52"/>
    <mergeCell ref="C76:G76"/>
    <mergeCell ref="C55:G55"/>
    <mergeCell ref="C57:C58"/>
    <mergeCell ref="D57:D59"/>
    <mergeCell ref="E57:E59"/>
    <mergeCell ref="G57:G58"/>
    <mergeCell ref="C60:H60"/>
    <mergeCell ref="C61:H61"/>
    <mergeCell ref="C63:H63"/>
    <mergeCell ref="C69:H69"/>
    <mergeCell ref="C74:G74"/>
    <mergeCell ref="C75:G75"/>
    <mergeCell ref="C89:H89"/>
    <mergeCell ref="C77:G77"/>
    <mergeCell ref="C78:G78"/>
    <mergeCell ref="C79:G79"/>
    <mergeCell ref="C81:H81"/>
    <mergeCell ref="C82:H82"/>
    <mergeCell ref="C83:H83"/>
    <mergeCell ref="C84:H84"/>
    <mergeCell ref="C85:H85"/>
    <mergeCell ref="C86:H86"/>
    <mergeCell ref="C87:H87"/>
    <mergeCell ref="C88:H88"/>
    <mergeCell ref="C96:H96"/>
    <mergeCell ref="C103:D103"/>
    <mergeCell ref="F103:H103"/>
    <mergeCell ref="C90:H90"/>
    <mergeCell ref="C91:H91"/>
    <mergeCell ref="C92:H92"/>
    <mergeCell ref="C93:H93"/>
    <mergeCell ref="C94:H94"/>
    <mergeCell ref="C95:H9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2578125" defaultRowHeight="16.5" x14ac:dyDescent="0.25"/>
  <cols>
    <col min="1" max="1" width="40.42578125" style="73" customWidth="1"/>
    <col min="2" max="33" width="3.42578125" style="73" customWidth="1"/>
    <col min="34" max="34" width="42.42578125" style="73" customWidth="1"/>
    <col min="35" max="42" width="13" style="75" customWidth="1"/>
    <col min="43" max="43" width="13" style="73" customWidth="1"/>
    <col min="44" max="44" width="18" style="73" customWidth="1"/>
    <col min="45" max="56" width="13" style="73" customWidth="1"/>
    <col min="57" max="57" width="6" style="73" customWidth="1"/>
    <col min="58" max="283" width="11.42578125" style="73"/>
    <col min="284" max="284" width="40.42578125" style="73" customWidth="1"/>
    <col min="285" max="300" width="3.42578125" style="73" customWidth="1"/>
    <col min="301" max="301" width="33.140625" style="73" customWidth="1"/>
    <col min="302" max="307" width="6.42578125" style="73" customWidth="1"/>
    <col min="308" max="309" width="7.42578125" style="73" customWidth="1"/>
    <col min="310" max="312" width="6.42578125" style="73" customWidth="1"/>
    <col min="313" max="313" width="6" style="73" customWidth="1"/>
    <col min="314" max="539" width="11.42578125" style="73"/>
    <col min="540" max="540" width="40.42578125" style="73" customWidth="1"/>
    <col min="541" max="556" width="3.42578125" style="73" customWidth="1"/>
    <col min="557" max="557" width="33.140625" style="73" customWidth="1"/>
    <col min="558" max="563" width="6.42578125" style="73" customWidth="1"/>
    <col min="564" max="565" width="7.42578125" style="73" customWidth="1"/>
    <col min="566" max="568" width="6.42578125" style="73" customWidth="1"/>
    <col min="569" max="569" width="6" style="73" customWidth="1"/>
    <col min="570" max="795" width="11.42578125" style="73"/>
    <col min="796" max="796" width="40.42578125" style="73" customWidth="1"/>
    <col min="797" max="812" width="3.42578125" style="73" customWidth="1"/>
    <col min="813" max="813" width="33.140625" style="73" customWidth="1"/>
    <col min="814" max="819" width="6.42578125" style="73" customWidth="1"/>
    <col min="820" max="821" width="7.42578125" style="73" customWidth="1"/>
    <col min="822" max="824" width="6.42578125" style="73" customWidth="1"/>
    <col min="825" max="825" width="6" style="73" customWidth="1"/>
    <col min="826" max="1051" width="11.42578125" style="73"/>
    <col min="1052" max="1052" width="40.42578125" style="73" customWidth="1"/>
    <col min="1053" max="1068" width="3.42578125" style="73" customWidth="1"/>
    <col min="1069" max="1069" width="33.140625" style="73" customWidth="1"/>
    <col min="1070" max="1075" width="6.42578125" style="73" customWidth="1"/>
    <col min="1076" max="1077" width="7.42578125" style="73" customWidth="1"/>
    <col min="1078" max="1080" width="6.42578125" style="73" customWidth="1"/>
    <col min="1081" max="1081" width="6" style="73" customWidth="1"/>
    <col min="1082" max="1307" width="11.42578125" style="73"/>
    <col min="1308" max="1308" width="40.42578125" style="73" customWidth="1"/>
    <col min="1309" max="1324" width="3.42578125" style="73" customWidth="1"/>
    <col min="1325" max="1325" width="33.140625" style="73" customWidth="1"/>
    <col min="1326" max="1331" width="6.42578125" style="73" customWidth="1"/>
    <col min="1332" max="1333" width="7.42578125" style="73" customWidth="1"/>
    <col min="1334" max="1336" width="6.42578125" style="73" customWidth="1"/>
    <col min="1337" max="1337" width="6" style="73" customWidth="1"/>
    <col min="1338" max="1563" width="11.42578125" style="73"/>
    <col min="1564" max="1564" width="40.42578125" style="73" customWidth="1"/>
    <col min="1565" max="1580" width="3.42578125" style="73" customWidth="1"/>
    <col min="1581" max="1581" width="33.140625" style="73" customWidth="1"/>
    <col min="1582" max="1587" width="6.42578125" style="73" customWidth="1"/>
    <col min="1588" max="1589" width="7.42578125" style="73" customWidth="1"/>
    <col min="1590" max="1592" width="6.42578125" style="73" customWidth="1"/>
    <col min="1593" max="1593" width="6" style="73" customWidth="1"/>
    <col min="1594" max="1819" width="11.42578125" style="73"/>
    <col min="1820" max="1820" width="40.42578125" style="73" customWidth="1"/>
    <col min="1821" max="1836" width="3.42578125" style="73" customWidth="1"/>
    <col min="1837" max="1837" width="33.140625" style="73" customWidth="1"/>
    <col min="1838" max="1843" width="6.42578125" style="73" customWidth="1"/>
    <col min="1844" max="1845" width="7.42578125" style="73" customWidth="1"/>
    <col min="1846" max="1848" width="6.42578125" style="73" customWidth="1"/>
    <col min="1849" max="1849" width="6" style="73" customWidth="1"/>
    <col min="1850" max="2075" width="11.42578125" style="73"/>
    <col min="2076" max="2076" width="40.42578125" style="73" customWidth="1"/>
    <col min="2077" max="2092" width="3.42578125" style="73" customWidth="1"/>
    <col min="2093" max="2093" width="33.140625" style="73" customWidth="1"/>
    <col min="2094" max="2099" width="6.42578125" style="73" customWidth="1"/>
    <col min="2100" max="2101" width="7.42578125" style="73" customWidth="1"/>
    <col min="2102" max="2104" width="6.42578125" style="73" customWidth="1"/>
    <col min="2105" max="2105" width="6" style="73" customWidth="1"/>
    <col min="2106" max="2331" width="11.42578125" style="73"/>
    <col min="2332" max="2332" width="40.42578125" style="73" customWidth="1"/>
    <col min="2333" max="2348" width="3.42578125" style="73" customWidth="1"/>
    <col min="2349" max="2349" width="33.140625" style="73" customWidth="1"/>
    <col min="2350" max="2355" width="6.42578125" style="73" customWidth="1"/>
    <col min="2356" max="2357" width="7.42578125" style="73" customWidth="1"/>
    <col min="2358" max="2360" width="6.42578125" style="73" customWidth="1"/>
    <col min="2361" max="2361" width="6" style="73" customWidth="1"/>
    <col min="2362" max="2587" width="11.42578125" style="73"/>
    <col min="2588" max="2588" width="40.42578125" style="73" customWidth="1"/>
    <col min="2589" max="2604" width="3.42578125" style="73" customWidth="1"/>
    <col min="2605" max="2605" width="33.140625" style="73" customWidth="1"/>
    <col min="2606" max="2611" width="6.42578125" style="73" customWidth="1"/>
    <col min="2612" max="2613" width="7.42578125" style="73" customWidth="1"/>
    <col min="2614" max="2616" width="6.42578125" style="73" customWidth="1"/>
    <col min="2617" max="2617" width="6" style="73" customWidth="1"/>
    <col min="2618" max="2843" width="11.42578125" style="73"/>
    <col min="2844" max="2844" width="40.42578125" style="73" customWidth="1"/>
    <col min="2845" max="2860" width="3.42578125" style="73" customWidth="1"/>
    <col min="2861" max="2861" width="33.140625" style="73" customWidth="1"/>
    <col min="2862" max="2867" width="6.42578125" style="73" customWidth="1"/>
    <col min="2868" max="2869" width="7.42578125" style="73" customWidth="1"/>
    <col min="2870" max="2872" width="6.42578125" style="73" customWidth="1"/>
    <col min="2873" max="2873" width="6" style="73" customWidth="1"/>
    <col min="2874" max="3099" width="11.42578125" style="73"/>
    <col min="3100" max="3100" width="40.42578125" style="73" customWidth="1"/>
    <col min="3101" max="3116" width="3.42578125" style="73" customWidth="1"/>
    <col min="3117" max="3117" width="33.140625" style="73" customWidth="1"/>
    <col min="3118" max="3123" width="6.42578125" style="73" customWidth="1"/>
    <col min="3124" max="3125" width="7.42578125" style="73" customWidth="1"/>
    <col min="3126" max="3128" width="6.42578125" style="73" customWidth="1"/>
    <col min="3129" max="3129" width="6" style="73" customWidth="1"/>
    <col min="3130" max="3355" width="11.42578125" style="73"/>
    <col min="3356" max="3356" width="40.42578125" style="73" customWidth="1"/>
    <col min="3357" max="3372" width="3.42578125" style="73" customWidth="1"/>
    <col min="3373" max="3373" width="33.140625" style="73" customWidth="1"/>
    <col min="3374" max="3379" width="6.42578125" style="73" customWidth="1"/>
    <col min="3380" max="3381" width="7.42578125" style="73" customWidth="1"/>
    <col min="3382" max="3384" width="6.42578125" style="73" customWidth="1"/>
    <col min="3385" max="3385" width="6" style="73" customWidth="1"/>
    <col min="3386" max="3611" width="11.42578125" style="73"/>
    <col min="3612" max="3612" width="40.42578125" style="73" customWidth="1"/>
    <col min="3613" max="3628" width="3.42578125" style="73" customWidth="1"/>
    <col min="3629" max="3629" width="33.140625" style="73" customWidth="1"/>
    <col min="3630" max="3635" width="6.42578125" style="73" customWidth="1"/>
    <col min="3636" max="3637" width="7.42578125" style="73" customWidth="1"/>
    <col min="3638" max="3640" width="6.42578125" style="73" customWidth="1"/>
    <col min="3641" max="3641" width="6" style="73" customWidth="1"/>
    <col min="3642" max="3867" width="11.42578125" style="73"/>
    <col min="3868" max="3868" width="40.42578125" style="73" customWidth="1"/>
    <col min="3869" max="3884" width="3.42578125" style="73" customWidth="1"/>
    <col min="3885" max="3885" width="33.140625" style="73" customWidth="1"/>
    <col min="3886" max="3891" width="6.42578125" style="73" customWidth="1"/>
    <col min="3892" max="3893" width="7.42578125" style="73" customWidth="1"/>
    <col min="3894" max="3896" width="6.42578125" style="73" customWidth="1"/>
    <col min="3897" max="3897" width="6" style="73" customWidth="1"/>
    <col min="3898" max="4123" width="11.42578125" style="73"/>
    <col min="4124" max="4124" width="40.42578125" style="73" customWidth="1"/>
    <col min="4125" max="4140" width="3.42578125" style="73" customWidth="1"/>
    <col min="4141" max="4141" width="33.140625" style="73" customWidth="1"/>
    <col min="4142" max="4147" width="6.42578125" style="73" customWidth="1"/>
    <col min="4148" max="4149" width="7.42578125" style="73" customWidth="1"/>
    <col min="4150" max="4152" width="6.42578125" style="73" customWidth="1"/>
    <col min="4153" max="4153" width="6" style="73" customWidth="1"/>
    <col min="4154" max="4379" width="11.42578125" style="73"/>
    <col min="4380" max="4380" width="40.42578125" style="73" customWidth="1"/>
    <col min="4381" max="4396" width="3.42578125" style="73" customWidth="1"/>
    <col min="4397" max="4397" width="33.140625" style="73" customWidth="1"/>
    <col min="4398" max="4403" width="6.42578125" style="73" customWidth="1"/>
    <col min="4404" max="4405" width="7.42578125" style="73" customWidth="1"/>
    <col min="4406" max="4408" width="6.42578125" style="73" customWidth="1"/>
    <col min="4409" max="4409" width="6" style="73" customWidth="1"/>
    <col min="4410" max="4635" width="11.42578125" style="73"/>
    <col min="4636" max="4636" width="40.42578125" style="73" customWidth="1"/>
    <col min="4637" max="4652" width="3.42578125" style="73" customWidth="1"/>
    <col min="4653" max="4653" width="33.140625" style="73" customWidth="1"/>
    <col min="4654" max="4659" width="6.42578125" style="73" customWidth="1"/>
    <col min="4660" max="4661" width="7.42578125" style="73" customWidth="1"/>
    <col min="4662" max="4664" width="6.42578125" style="73" customWidth="1"/>
    <col min="4665" max="4665" width="6" style="73" customWidth="1"/>
    <col min="4666" max="4891" width="11.42578125" style="73"/>
    <col min="4892" max="4892" width="40.42578125" style="73" customWidth="1"/>
    <col min="4893" max="4908" width="3.42578125" style="73" customWidth="1"/>
    <col min="4909" max="4909" width="33.140625" style="73" customWidth="1"/>
    <col min="4910" max="4915" width="6.42578125" style="73" customWidth="1"/>
    <col min="4916" max="4917" width="7.42578125" style="73" customWidth="1"/>
    <col min="4918" max="4920" width="6.42578125" style="73" customWidth="1"/>
    <col min="4921" max="4921" width="6" style="73" customWidth="1"/>
    <col min="4922" max="5147" width="11.42578125" style="73"/>
    <col min="5148" max="5148" width="40.42578125" style="73" customWidth="1"/>
    <col min="5149" max="5164" width="3.42578125" style="73" customWidth="1"/>
    <col min="5165" max="5165" width="33.140625" style="73" customWidth="1"/>
    <col min="5166" max="5171" width="6.42578125" style="73" customWidth="1"/>
    <col min="5172" max="5173" width="7.42578125" style="73" customWidth="1"/>
    <col min="5174" max="5176" width="6.42578125" style="73" customWidth="1"/>
    <col min="5177" max="5177" width="6" style="73" customWidth="1"/>
    <col min="5178" max="5403" width="11.42578125" style="73"/>
    <col min="5404" max="5404" width="40.42578125" style="73" customWidth="1"/>
    <col min="5405" max="5420" width="3.42578125" style="73" customWidth="1"/>
    <col min="5421" max="5421" width="33.140625" style="73" customWidth="1"/>
    <col min="5422" max="5427" width="6.42578125" style="73" customWidth="1"/>
    <col min="5428" max="5429" width="7.42578125" style="73" customWidth="1"/>
    <col min="5430" max="5432" width="6.42578125" style="73" customWidth="1"/>
    <col min="5433" max="5433" width="6" style="73" customWidth="1"/>
    <col min="5434" max="5659" width="11.42578125" style="73"/>
    <col min="5660" max="5660" width="40.42578125" style="73" customWidth="1"/>
    <col min="5661" max="5676" width="3.42578125" style="73" customWidth="1"/>
    <col min="5677" max="5677" width="33.140625" style="73" customWidth="1"/>
    <col min="5678" max="5683" width="6.42578125" style="73" customWidth="1"/>
    <col min="5684" max="5685" width="7.42578125" style="73" customWidth="1"/>
    <col min="5686" max="5688" width="6.42578125" style="73" customWidth="1"/>
    <col min="5689" max="5689" width="6" style="73" customWidth="1"/>
    <col min="5690" max="5915" width="11.42578125" style="73"/>
    <col min="5916" max="5916" width="40.42578125" style="73" customWidth="1"/>
    <col min="5917" max="5932" width="3.42578125" style="73" customWidth="1"/>
    <col min="5933" max="5933" width="33.140625" style="73" customWidth="1"/>
    <col min="5934" max="5939" width="6.42578125" style="73" customWidth="1"/>
    <col min="5940" max="5941" width="7.42578125" style="73" customWidth="1"/>
    <col min="5942" max="5944" width="6.42578125" style="73" customWidth="1"/>
    <col min="5945" max="5945" width="6" style="73" customWidth="1"/>
    <col min="5946" max="6171" width="11.42578125" style="73"/>
    <col min="6172" max="6172" width="40.42578125" style="73" customWidth="1"/>
    <col min="6173" max="6188" width="3.42578125" style="73" customWidth="1"/>
    <col min="6189" max="6189" width="33.140625" style="73" customWidth="1"/>
    <col min="6190" max="6195" width="6.42578125" style="73" customWidth="1"/>
    <col min="6196" max="6197" width="7.42578125" style="73" customWidth="1"/>
    <col min="6198" max="6200" width="6.42578125" style="73" customWidth="1"/>
    <col min="6201" max="6201" width="6" style="73" customWidth="1"/>
    <col min="6202" max="6427" width="11.42578125" style="73"/>
    <col min="6428" max="6428" width="40.42578125" style="73" customWidth="1"/>
    <col min="6429" max="6444" width="3.42578125" style="73" customWidth="1"/>
    <col min="6445" max="6445" width="33.140625" style="73" customWidth="1"/>
    <col min="6446" max="6451" width="6.42578125" style="73" customWidth="1"/>
    <col min="6452" max="6453" width="7.42578125" style="73" customWidth="1"/>
    <col min="6454" max="6456" width="6.42578125" style="73" customWidth="1"/>
    <col min="6457" max="6457" width="6" style="73" customWidth="1"/>
    <col min="6458" max="6683" width="11.42578125" style="73"/>
    <col min="6684" max="6684" width="40.42578125" style="73" customWidth="1"/>
    <col min="6685" max="6700" width="3.42578125" style="73" customWidth="1"/>
    <col min="6701" max="6701" width="33.140625" style="73" customWidth="1"/>
    <col min="6702" max="6707" width="6.42578125" style="73" customWidth="1"/>
    <col min="6708" max="6709" width="7.42578125" style="73" customWidth="1"/>
    <col min="6710" max="6712" width="6.42578125" style="73" customWidth="1"/>
    <col min="6713" max="6713" width="6" style="73" customWidth="1"/>
    <col min="6714" max="6939" width="11.42578125" style="73"/>
    <col min="6940" max="6940" width="40.42578125" style="73" customWidth="1"/>
    <col min="6941" max="6956" width="3.42578125" style="73" customWidth="1"/>
    <col min="6957" max="6957" width="33.140625" style="73" customWidth="1"/>
    <col min="6958" max="6963" width="6.42578125" style="73" customWidth="1"/>
    <col min="6964" max="6965" width="7.42578125" style="73" customWidth="1"/>
    <col min="6966" max="6968" width="6.42578125" style="73" customWidth="1"/>
    <col min="6969" max="6969" width="6" style="73" customWidth="1"/>
    <col min="6970" max="7195" width="11.42578125" style="73"/>
    <col min="7196" max="7196" width="40.42578125" style="73" customWidth="1"/>
    <col min="7197" max="7212" width="3.42578125" style="73" customWidth="1"/>
    <col min="7213" max="7213" width="33.140625" style="73" customWidth="1"/>
    <col min="7214" max="7219" width="6.42578125" style="73" customWidth="1"/>
    <col min="7220" max="7221" width="7.42578125" style="73" customWidth="1"/>
    <col min="7222" max="7224" width="6.42578125" style="73" customWidth="1"/>
    <col min="7225" max="7225" width="6" style="73" customWidth="1"/>
    <col min="7226" max="7451" width="11.42578125" style="73"/>
    <col min="7452" max="7452" width="40.42578125" style="73" customWidth="1"/>
    <col min="7453" max="7468" width="3.42578125" style="73" customWidth="1"/>
    <col min="7469" max="7469" width="33.140625" style="73" customWidth="1"/>
    <col min="7470" max="7475" width="6.42578125" style="73" customWidth="1"/>
    <col min="7476" max="7477" width="7.42578125" style="73" customWidth="1"/>
    <col min="7478" max="7480" width="6.42578125" style="73" customWidth="1"/>
    <col min="7481" max="7481" width="6" style="73" customWidth="1"/>
    <col min="7482" max="7707" width="11.42578125" style="73"/>
    <col min="7708" max="7708" width="40.42578125" style="73" customWidth="1"/>
    <col min="7709" max="7724" width="3.42578125" style="73" customWidth="1"/>
    <col min="7725" max="7725" width="33.140625" style="73" customWidth="1"/>
    <col min="7726" max="7731" width="6.42578125" style="73" customWidth="1"/>
    <col min="7732" max="7733" width="7.42578125" style="73" customWidth="1"/>
    <col min="7734" max="7736" width="6.42578125" style="73" customWidth="1"/>
    <col min="7737" max="7737" width="6" style="73" customWidth="1"/>
    <col min="7738" max="7963" width="11.42578125" style="73"/>
    <col min="7964" max="7964" width="40.42578125" style="73" customWidth="1"/>
    <col min="7965" max="7980" width="3.42578125" style="73" customWidth="1"/>
    <col min="7981" max="7981" width="33.140625" style="73" customWidth="1"/>
    <col min="7982" max="7987" width="6.42578125" style="73" customWidth="1"/>
    <col min="7988" max="7989" width="7.42578125" style="73" customWidth="1"/>
    <col min="7990" max="7992" width="6.42578125" style="73" customWidth="1"/>
    <col min="7993" max="7993" width="6" style="73" customWidth="1"/>
    <col min="7994" max="8219" width="11.42578125" style="73"/>
    <col min="8220" max="8220" width="40.42578125" style="73" customWidth="1"/>
    <col min="8221" max="8236" width="3.42578125" style="73" customWidth="1"/>
    <col min="8237" max="8237" width="33.140625" style="73" customWidth="1"/>
    <col min="8238" max="8243" width="6.42578125" style="73" customWidth="1"/>
    <col min="8244" max="8245" width="7.42578125" style="73" customWidth="1"/>
    <col min="8246" max="8248" width="6.42578125" style="73" customWidth="1"/>
    <col min="8249" max="8249" width="6" style="73" customWidth="1"/>
    <col min="8250" max="8475" width="11.42578125" style="73"/>
    <col min="8476" max="8476" width="40.42578125" style="73" customWidth="1"/>
    <col min="8477" max="8492" width="3.42578125" style="73" customWidth="1"/>
    <col min="8493" max="8493" width="33.140625" style="73" customWidth="1"/>
    <col min="8494" max="8499" width="6.42578125" style="73" customWidth="1"/>
    <col min="8500" max="8501" width="7.42578125" style="73" customWidth="1"/>
    <col min="8502" max="8504" width="6.42578125" style="73" customWidth="1"/>
    <col min="8505" max="8505" width="6" style="73" customWidth="1"/>
    <col min="8506" max="8731" width="11.42578125" style="73"/>
    <col min="8732" max="8732" width="40.42578125" style="73" customWidth="1"/>
    <col min="8733" max="8748" width="3.42578125" style="73" customWidth="1"/>
    <col min="8749" max="8749" width="33.140625" style="73" customWidth="1"/>
    <col min="8750" max="8755" width="6.42578125" style="73" customWidth="1"/>
    <col min="8756" max="8757" width="7.42578125" style="73" customWidth="1"/>
    <col min="8758" max="8760" width="6.42578125" style="73" customWidth="1"/>
    <col min="8761" max="8761" width="6" style="73" customWidth="1"/>
    <col min="8762" max="8987" width="11.42578125" style="73"/>
    <col min="8988" max="8988" width="40.42578125" style="73" customWidth="1"/>
    <col min="8989" max="9004" width="3.42578125" style="73" customWidth="1"/>
    <col min="9005" max="9005" width="33.140625" style="73" customWidth="1"/>
    <col min="9006" max="9011" width="6.42578125" style="73" customWidth="1"/>
    <col min="9012" max="9013" width="7.42578125" style="73" customWidth="1"/>
    <col min="9014" max="9016" width="6.42578125" style="73" customWidth="1"/>
    <col min="9017" max="9017" width="6" style="73" customWidth="1"/>
    <col min="9018" max="9243" width="11.42578125" style="73"/>
    <col min="9244" max="9244" width="40.42578125" style="73" customWidth="1"/>
    <col min="9245" max="9260" width="3.42578125" style="73" customWidth="1"/>
    <col min="9261" max="9261" width="33.140625" style="73" customWidth="1"/>
    <col min="9262" max="9267" width="6.42578125" style="73" customWidth="1"/>
    <col min="9268" max="9269" width="7.42578125" style="73" customWidth="1"/>
    <col min="9270" max="9272" width="6.42578125" style="73" customWidth="1"/>
    <col min="9273" max="9273" width="6" style="73" customWidth="1"/>
    <col min="9274" max="9499" width="11.42578125" style="73"/>
    <col min="9500" max="9500" width="40.42578125" style="73" customWidth="1"/>
    <col min="9501" max="9516" width="3.42578125" style="73" customWidth="1"/>
    <col min="9517" max="9517" width="33.140625" style="73" customWidth="1"/>
    <col min="9518" max="9523" width="6.42578125" style="73" customWidth="1"/>
    <col min="9524" max="9525" width="7.42578125" style="73" customWidth="1"/>
    <col min="9526" max="9528" width="6.42578125" style="73" customWidth="1"/>
    <col min="9529" max="9529" width="6" style="73" customWidth="1"/>
    <col min="9530" max="9755" width="11.42578125" style="73"/>
    <col min="9756" max="9756" width="40.42578125" style="73" customWidth="1"/>
    <col min="9757" max="9772" width="3.42578125" style="73" customWidth="1"/>
    <col min="9773" max="9773" width="33.140625" style="73" customWidth="1"/>
    <col min="9774" max="9779" width="6.42578125" style="73" customWidth="1"/>
    <col min="9780" max="9781" width="7.42578125" style="73" customWidth="1"/>
    <col min="9782" max="9784" width="6.42578125" style="73" customWidth="1"/>
    <col min="9785" max="9785" width="6" style="73" customWidth="1"/>
    <col min="9786" max="10011" width="11.42578125" style="73"/>
    <col min="10012" max="10012" width="40.42578125" style="73" customWidth="1"/>
    <col min="10013" max="10028" width="3.42578125" style="73" customWidth="1"/>
    <col min="10029" max="10029" width="33.140625" style="73" customWidth="1"/>
    <col min="10030" max="10035" width="6.42578125" style="73" customWidth="1"/>
    <col min="10036" max="10037" width="7.42578125" style="73" customWidth="1"/>
    <col min="10038" max="10040" width="6.42578125" style="73" customWidth="1"/>
    <col min="10041" max="10041" width="6" style="73" customWidth="1"/>
    <col min="10042" max="10267" width="11.42578125" style="73"/>
    <col min="10268" max="10268" width="40.42578125" style="73" customWidth="1"/>
    <col min="10269" max="10284" width="3.42578125" style="73" customWidth="1"/>
    <col min="10285" max="10285" width="33.140625" style="73" customWidth="1"/>
    <col min="10286" max="10291" width="6.42578125" style="73" customWidth="1"/>
    <col min="10292" max="10293" width="7.42578125" style="73" customWidth="1"/>
    <col min="10294" max="10296" width="6.42578125" style="73" customWidth="1"/>
    <col min="10297" max="10297" width="6" style="73" customWidth="1"/>
    <col min="10298" max="10523" width="11.42578125" style="73"/>
    <col min="10524" max="10524" width="40.42578125" style="73" customWidth="1"/>
    <col min="10525" max="10540" width="3.42578125" style="73" customWidth="1"/>
    <col min="10541" max="10541" width="33.140625" style="73" customWidth="1"/>
    <col min="10542" max="10547" width="6.42578125" style="73" customWidth="1"/>
    <col min="10548" max="10549" width="7.42578125" style="73" customWidth="1"/>
    <col min="10550" max="10552" width="6.42578125" style="73" customWidth="1"/>
    <col min="10553" max="10553" width="6" style="73" customWidth="1"/>
    <col min="10554" max="10779" width="11.42578125" style="73"/>
    <col min="10780" max="10780" width="40.42578125" style="73" customWidth="1"/>
    <col min="10781" max="10796" width="3.42578125" style="73" customWidth="1"/>
    <col min="10797" max="10797" width="33.140625" style="73" customWidth="1"/>
    <col min="10798" max="10803" width="6.42578125" style="73" customWidth="1"/>
    <col min="10804" max="10805" width="7.42578125" style="73" customWidth="1"/>
    <col min="10806" max="10808" width="6.42578125" style="73" customWidth="1"/>
    <col min="10809" max="10809" width="6" style="73" customWidth="1"/>
    <col min="10810" max="11035" width="11.42578125" style="73"/>
    <col min="11036" max="11036" width="40.42578125" style="73" customWidth="1"/>
    <col min="11037" max="11052" width="3.42578125" style="73" customWidth="1"/>
    <col min="11053" max="11053" width="33.140625" style="73" customWidth="1"/>
    <col min="11054" max="11059" width="6.42578125" style="73" customWidth="1"/>
    <col min="11060" max="11061" width="7.42578125" style="73" customWidth="1"/>
    <col min="11062" max="11064" width="6.42578125" style="73" customWidth="1"/>
    <col min="11065" max="11065" width="6" style="73" customWidth="1"/>
    <col min="11066" max="11291" width="11.42578125" style="73"/>
    <col min="11292" max="11292" width="40.42578125" style="73" customWidth="1"/>
    <col min="11293" max="11308" width="3.42578125" style="73" customWidth="1"/>
    <col min="11309" max="11309" width="33.140625" style="73" customWidth="1"/>
    <col min="11310" max="11315" width="6.42578125" style="73" customWidth="1"/>
    <col min="11316" max="11317" width="7.42578125" style="73" customWidth="1"/>
    <col min="11318" max="11320" width="6.42578125" style="73" customWidth="1"/>
    <col min="11321" max="11321" width="6" style="73" customWidth="1"/>
    <col min="11322" max="11547" width="11.42578125" style="73"/>
    <col min="11548" max="11548" width="40.42578125" style="73" customWidth="1"/>
    <col min="11549" max="11564" width="3.42578125" style="73" customWidth="1"/>
    <col min="11565" max="11565" width="33.140625" style="73" customWidth="1"/>
    <col min="11566" max="11571" width="6.42578125" style="73" customWidth="1"/>
    <col min="11572" max="11573" width="7.42578125" style="73" customWidth="1"/>
    <col min="11574" max="11576" width="6.42578125" style="73" customWidth="1"/>
    <col min="11577" max="11577" width="6" style="73" customWidth="1"/>
    <col min="11578" max="11803" width="11.42578125" style="73"/>
    <col min="11804" max="11804" width="40.42578125" style="73" customWidth="1"/>
    <col min="11805" max="11820" width="3.42578125" style="73" customWidth="1"/>
    <col min="11821" max="11821" width="33.140625" style="73" customWidth="1"/>
    <col min="11822" max="11827" width="6.42578125" style="73" customWidth="1"/>
    <col min="11828" max="11829" width="7.42578125" style="73" customWidth="1"/>
    <col min="11830" max="11832" width="6.42578125" style="73" customWidth="1"/>
    <col min="11833" max="11833" width="6" style="73" customWidth="1"/>
    <col min="11834" max="12059" width="11.42578125" style="73"/>
    <col min="12060" max="12060" width="40.42578125" style="73" customWidth="1"/>
    <col min="12061" max="12076" width="3.42578125" style="73" customWidth="1"/>
    <col min="12077" max="12077" width="33.140625" style="73" customWidth="1"/>
    <col min="12078" max="12083" width="6.42578125" style="73" customWidth="1"/>
    <col min="12084" max="12085" width="7.42578125" style="73" customWidth="1"/>
    <col min="12086" max="12088" width="6.42578125" style="73" customWidth="1"/>
    <col min="12089" max="12089" width="6" style="73" customWidth="1"/>
    <col min="12090" max="12315" width="11.42578125" style="73"/>
    <col min="12316" max="12316" width="40.42578125" style="73" customWidth="1"/>
    <col min="12317" max="12332" width="3.42578125" style="73" customWidth="1"/>
    <col min="12333" max="12333" width="33.140625" style="73" customWidth="1"/>
    <col min="12334" max="12339" width="6.42578125" style="73" customWidth="1"/>
    <col min="12340" max="12341" width="7.42578125" style="73" customWidth="1"/>
    <col min="12342" max="12344" width="6.42578125" style="73" customWidth="1"/>
    <col min="12345" max="12345" width="6" style="73" customWidth="1"/>
    <col min="12346" max="12571" width="11.42578125" style="73"/>
    <col min="12572" max="12572" width="40.42578125" style="73" customWidth="1"/>
    <col min="12573" max="12588" width="3.42578125" style="73" customWidth="1"/>
    <col min="12589" max="12589" width="33.140625" style="73" customWidth="1"/>
    <col min="12590" max="12595" width="6.42578125" style="73" customWidth="1"/>
    <col min="12596" max="12597" width="7.42578125" style="73" customWidth="1"/>
    <col min="12598" max="12600" width="6.42578125" style="73" customWidth="1"/>
    <col min="12601" max="12601" width="6" style="73" customWidth="1"/>
    <col min="12602" max="12827" width="11.42578125" style="73"/>
    <col min="12828" max="12828" width="40.42578125" style="73" customWidth="1"/>
    <col min="12829" max="12844" width="3.42578125" style="73" customWidth="1"/>
    <col min="12845" max="12845" width="33.140625" style="73" customWidth="1"/>
    <col min="12846" max="12851" width="6.42578125" style="73" customWidth="1"/>
    <col min="12852" max="12853" width="7.42578125" style="73" customWidth="1"/>
    <col min="12854" max="12856" width="6.42578125" style="73" customWidth="1"/>
    <col min="12857" max="12857" width="6" style="73" customWidth="1"/>
    <col min="12858" max="13083" width="11.42578125" style="73"/>
    <col min="13084" max="13084" width="40.42578125" style="73" customWidth="1"/>
    <col min="13085" max="13100" width="3.42578125" style="73" customWidth="1"/>
    <col min="13101" max="13101" width="33.140625" style="73" customWidth="1"/>
    <col min="13102" max="13107" width="6.42578125" style="73" customWidth="1"/>
    <col min="13108" max="13109" width="7.42578125" style="73" customWidth="1"/>
    <col min="13110" max="13112" width="6.42578125" style="73" customWidth="1"/>
    <col min="13113" max="13113" width="6" style="73" customWidth="1"/>
    <col min="13114" max="13339" width="11.42578125" style="73"/>
    <col min="13340" max="13340" width="40.42578125" style="73" customWidth="1"/>
    <col min="13341" max="13356" width="3.42578125" style="73" customWidth="1"/>
    <col min="13357" max="13357" width="33.140625" style="73" customWidth="1"/>
    <col min="13358" max="13363" width="6.42578125" style="73" customWidth="1"/>
    <col min="13364" max="13365" width="7.42578125" style="73" customWidth="1"/>
    <col min="13366" max="13368" width="6.42578125" style="73" customWidth="1"/>
    <col min="13369" max="13369" width="6" style="73" customWidth="1"/>
    <col min="13370" max="13595" width="11.42578125" style="73"/>
    <col min="13596" max="13596" width="40.42578125" style="73" customWidth="1"/>
    <col min="13597" max="13612" width="3.42578125" style="73" customWidth="1"/>
    <col min="13613" max="13613" width="33.140625" style="73" customWidth="1"/>
    <col min="13614" max="13619" width="6.42578125" style="73" customWidth="1"/>
    <col min="13620" max="13621" width="7.42578125" style="73" customWidth="1"/>
    <col min="13622" max="13624" width="6.42578125" style="73" customWidth="1"/>
    <col min="13625" max="13625" width="6" style="73" customWidth="1"/>
    <col min="13626" max="13851" width="11.42578125" style="73"/>
    <col min="13852" max="13852" width="40.42578125" style="73" customWidth="1"/>
    <col min="13853" max="13868" width="3.42578125" style="73" customWidth="1"/>
    <col min="13869" max="13869" width="33.140625" style="73" customWidth="1"/>
    <col min="13870" max="13875" width="6.42578125" style="73" customWidth="1"/>
    <col min="13876" max="13877" width="7.42578125" style="73" customWidth="1"/>
    <col min="13878" max="13880" width="6.42578125" style="73" customWidth="1"/>
    <col min="13881" max="13881" width="6" style="73" customWidth="1"/>
    <col min="13882" max="14107" width="11.42578125" style="73"/>
    <col min="14108" max="14108" width="40.42578125" style="73" customWidth="1"/>
    <col min="14109" max="14124" width="3.42578125" style="73" customWidth="1"/>
    <col min="14125" max="14125" width="33.140625" style="73" customWidth="1"/>
    <col min="14126" max="14131" width="6.42578125" style="73" customWidth="1"/>
    <col min="14132" max="14133" width="7.42578125" style="73" customWidth="1"/>
    <col min="14134" max="14136" width="6.42578125" style="73" customWidth="1"/>
    <col min="14137" max="14137" width="6" style="73" customWidth="1"/>
    <col min="14138" max="14363" width="11.42578125" style="73"/>
    <col min="14364" max="14364" width="40.42578125" style="73" customWidth="1"/>
    <col min="14365" max="14380" width="3.42578125" style="73" customWidth="1"/>
    <col min="14381" max="14381" width="33.140625" style="73" customWidth="1"/>
    <col min="14382" max="14387" width="6.42578125" style="73" customWidth="1"/>
    <col min="14388" max="14389" width="7.42578125" style="73" customWidth="1"/>
    <col min="14390" max="14392" width="6.42578125" style="73" customWidth="1"/>
    <col min="14393" max="14393" width="6" style="73" customWidth="1"/>
    <col min="14394" max="14619" width="11.42578125" style="73"/>
    <col min="14620" max="14620" width="40.42578125" style="73" customWidth="1"/>
    <col min="14621" max="14636" width="3.42578125" style="73" customWidth="1"/>
    <col min="14637" max="14637" width="33.140625" style="73" customWidth="1"/>
    <col min="14638" max="14643" width="6.42578125" style="73" customWidth="1"/>
    <col min="14644" max="14645" width="7.42578125" style="73" customWidth="1"/>
    <col min="14646" max="14648" width="6.42578125" style="73" customWidth="1"/>
    <col min="14649" max="14649" width="6" style="73" customWidth="1"/>
    <col min="14650" max="14875" width="11.42578125" style="73"/>
    <col min="14876" max="14876" width="40.42578125" style="73" customWidth="1"/>
    <col min="14877" max="14892" width="3.42578125" style="73" customWidth="1"/>
    <col min="14893" max="14893" width="33.140625" style="73" customWidth="1"/>
    <col min="14894" max="14899" width="6.42578125" style="73" customWidth="1"/>
    <col min="14900" max="14901" width="7.42578125" style="73" customWidth="1"/>
    <col min="14902" max="14904" width="6.42578125" style="73" customWidth="1"/>
    <col min="14905" max="14905" width="6" style="73" customWidth="1"/>
    <col min="14906" max="15131" width="11.42578125" style="73"/>
    <col min="15132" max="15132" width="40.42578125" style="73" customWidth="1"/>
    <col min="15133" max="15148" width="3.42578125" style="73" customWidth="1"/>
    <col min="15149" max="15149" width="33.140625" style="73" customWidth="1"/>
    <col min="15150" max="15155" width="6.42578125" style="73" customWidth="1"/>
    <col min="15156" max="15157" width="7.42578125" style="73" customWidth="1"/>
    <col min="15158" max="15160" width="6.42578125" style="73" customWidth="1"/>
    <col min="15161" max="15161" width="6" style="73" customWidth="1"/>
    <col min="15162" max="15387" width="11.42578125" style="73"/>
    <col min="15388" max="15388" width="40.42578125" style="73" customWidth="1"/>
    <col min="15389" max="15404" width="3.42578125" style="73" customWidth="1"/>
    <col min="15405" max="15405" width="33.140625" style="73" customWidth="1"/>
    <col min="15406" max="15411" width="6.42578125" style="73" customWidth="1"/>
    <col min="15412" max="15413" width="7.42578125" style="73" customWidth="1"/>
    <col min="15414" max="15416" width="6.42578125" style="73" customWidth="1"/>
    <col min="15417" max="15417" width="6" style="73" customWidth="1"/>
    <col min="15418" max="15643" width="11.42578125" style="73"/>
    <col min="15644" max="15644" width="40.42578125" style="73" customWidth="1"/>
    <col min="15645" max="15660" width="3.42578125" style="73" customWidth="1"/>
    <col min="15661" max="15661" width="33.140625" style="73" customWidth="1"/>
    <col min="15662" max="15667" width="6.42578125" style="73" customWidth="1"/>
    <col min="15668" max="15669" width="7.42578125" style="73" customWidth="1"/>
    <col min="15670" max="15672" width="6.42578125" style="73" customWidth="1"/>
    <col min="15673" max="15673" width="6" style="73" customWidth="1"/>
    <col min="15674" max="15899" width="11.42578125" style="73"/>
    <col min="15900" max="15900" width="40.42578125" style="73" customWidth="1"/>
    <col min="15901" max="15916" width="3.42578125" style="73" customWidth="1"/>
    <col min="15917" max="15917" width="33.140625" style="73" customWidth="1"/>
    <col min="15918" max="15923" width="6.42578125" style="73" customWidth="1"/>
    <col min="15924" max="15925" width="7.42578125" style="73" customWidth="1"/>
    <col min="15926" max="15928" width="6.42578125" style="73" customWidth="1"/>
    <col min="15929" max="15929" width="6" style="73" customWidth="1"/>
    <col min="15930" max="16155" width="11.42578125" style="73"/>
    <col min="16156" max="16156" width="40.42578125" style="73" customWidth="1"/>
    <col min="16157" max="16172" width="3.42578125" style="73" customWidth="1"/>
    <col min="16173" max="16173" width="33.140625" style="73" customWidth="1"/>
    <col min="16174" max="16179" width="6.42578125" style="73" customWidth="1"/>
    <col min="16180" max="16181" width="7.42578125" style="73" customWidth="1"/>
    <col min="16182" max="16184" width="6.42578125" style="73" customWidth="1"/>
    <col min="16185" max="16185" width="6" style="73" customWidth="1"/>
    <col min="16186" max="16384" width="11.42578125" style="73"/>
  </cols>
  <sheetData>
    <row r="1" spans="1:73" x14ac:dyDescent="0.25">
      <c r="A1" s="396" t="s">
        <v>0</v>
      </c>
      <c r="B1" s="396"/>
      <c r="C1" s="396"/>
      <c r="D1" s="396"/>
      <c r="E1" s="396"/>
      <c r="F1" s="396"/>
      <c r="G1" s="396"/>
      <c r="H1" s="396"/>
      <c r="I1" s="396"/>
      <c r="J1" s="396"/>
      <c r="K1" s="396"/>
      <c r="L1" s="396"/>
      <c r="M1" s="396"/>
      <c r="N1" s="396"/>
      <c r="O1" s="396"/>
      <c r="P1" s="396"/>
      <c r="Q1" s="396"/>
      <c r="R1" s="396"/>
      <c r="S1" s="396"/>
      <c r="T1" s="396"/>
      <c r="U1" s="396"/>
      <c r="V1" s="396"/>
      <c r="W1" s="396"/>
      <c r="X1" s="396"/>
      <c r="Y1" s="396"/>
      <c r="Z1" s="396"/>
      <c r="AA1" s="396"/>
      <c r="AB1" s="396"/>
      <c r="AC1" s="396"/>
      <c r="AD1" s="396"/>
      <c r="AE1" s="396"/>
      <c r="AF1" s="396"/>
      <c r="AG1" s="396"/>
      <c r="AH1" s="396"/>
      <c r="AI1" s="396"/>
      <c r="AJ1" s="396"/>
      <c r="AK1" s="396"/>
      <c r="AL1" s="396"/>
      <c r="AM1" s="396"/>
      <c r="AN1" s="396"/>
      <c r="AO1" s="396"/>
      <c r="AP1" s="396"/>
      <c r="AQ1" s="396"/>
      <c r="AR1" s="396"/>
      <c r="AS1" s="396"/>
      <c r="AT1" s="396"/>
      <c r="AU1" s="396"/>
      <c r="AV1" s="396"/>
      <c r="AW1" s="396"/>
      <c r="AX1" s="396"/>
      <c r="AY1" s="396"/>
      <c r="AZ1" s="396"/>
      <c r="BA1" s="396"/>
      <c r="BB1" s="396"/>
      <c r="BC1" s="396"/>
      <c r="BD1" s="396"/>
      <c r="BE1" s="396"/>
    </row>
    <row r="2" spans="1:73" x14ac:dyDescent="0.25">
      <c r="A2" s="396" t="s">
        <v>1</v>
      </c>
      <c r="B2" s="396"/>
      <c r="C2" s="396"/>
      <c r="D2" s="396"/>
      <c r="E2" s="396"/>
      <c r="F2" s="396"/>
      <c r="G2" s="396"/>
      <c r="H2" s="396"/>
      <c r="I2" s="396"/>
      <c r="J2" s="396"/>
      <c r="K2" s="396"/>
      <c r="L2" s="396"/>
      <c r="M2" s="396"/>
      <c r="N2" s="396"/>
      <c r="O2" s="396"/>
      <c r="P2" s="396"/>
      <c r="Q2" s="396"/>
      <c r="R2" s="396"/>
      <c r="S2" s="396"/>
      <c r="T2" s="396"/>
      <c r="U2" s="396"/>
      <c r="V2" s="396"/>
      <c r="W2" s="396"/>
      <c r="X2" s="396"/>
      <c r="Y2" s="396"/>
      <c r="Z2" s="396"/>
      <c r="AA2" s="396"/>
      <c r="AB2" s="396"/>
      <c r="AC2" s="396"/>
      <c r="AD2" s="396"/>
      <c r="AE2" s="396"/>
      <c r="AF2" s="396"/>
      <c r="AG2" s="396"/>
      <c r="AH2" s="396"/>
      <c r="AI2" s="396"/>
      <c r="AJ2" s="396"/>
      <c r="AK2" s="396"/>
      <c r="AL2" s="396"/>
      <c r="AM2" s="396"/>
      <c r="AN2" s="396"/>
      <c r="AO2" s="396"/>
      <c r="AP2" s="396"/>
      <c r="AQ2" s="396"/>
      <c r="AR2" s="396"/>
      <c r="AS2" s="396"/>
      <c r="AT2" s="396"/>
      <c r="AU2" s="396"/>
      <c r="AV2" s="396"/>
      <c r="AW2" s="396"/>
      <c r="AX2" s="396"/>
      <c r="AY2" s="396"/>
      <c r="AZ2" s="396"/>
      <c r="BA2" s="396"/>
      <c r="BB2" s="396"/>
      <c r="BC2" s="396"/>
      <c r="BD2" s="396"/>
      <c r="BE2" s="396"/>
    </row>
    <row r="3" spans="1:73" x14ac:dyDescent="0.25">
      <c r="A3" s="396" t="s">
        <v>110</v>
      </c>
      <c r="B3" s="396"/>
      <c r="C3" s="396"/>
      <c r="D3" s="396"/>
      <c r="E3" s="396"/>
      <c r="F3" s="396"/>
      <c r="G3" s="396"/>
      <c r="H3" s="396"/>
      <c r="I3" s="396"/>
      <c r="J3" s="396"/>
      <c r="K3" s="396"/>
      <c r="L3" s="396"/>
      <c r="M3" s="396"/>
      <c r="N3" s="396"/>
      <c r="O3" s="396"/>
      <c r="P3" s="396"/>
      <c r="Q3" s="396"/>
      <c r="R3" s="396"/>
      <c r="S3" s="396"/>
      <c r="T3" s="396"/>
      <c r="U3" s="396"/>
      <c r="V3" s="396"/>
      <c r="W3" s="396"/>
      <c r="X3" s="396"/>
      <c r="Y3" s="396"/>
      <c r="Z3" s="396"/>
      <c r="AA3" s="396"/>
      <c r="AB3" s="396"/>
      <c r="AC3" s="396"/>
      <c r="AD3" s="396"/>
      <c r="AE3" s="396"/>
      <c r="AF3" s="396"/>
      <c r="AG3" s="396"/>
      <c r="AH3" s="396"/>
      <c r="AI3" s="396"/>
      <c r="AJ3" s="396"/>
      <c r="AK3" s="396"/>
      <c r="AL3" s="396"/>
      <c r="AM3" s="396"/>
      <c r="AN3" s="396"/>
      <c r="AO3" s="396"/>
      <c r="AP3" s="396"/>
      <c r="AQ3" s="396"/>
      <c r="AR3" s="396"/>
      <c r="AS3" s="396"/>
      <c r="AT3" s="396"/>
      <c r="AU3" s="396"/>
      <c r="AV3" s="396"/>
      <c r="AW3" s="396"/>
      <c r="AX3" s="396"/>
      <c r="AY3" s="396"/>
      <c r="AZ3" s="396"/>
      <c r="BA3" s="396"/>
      <c r="BB3" s="396"/>
      <c r="BC3" s="396"/>
      <c r="BD3" s="396"/>
      <c r="BE3" s="396"/>
    </row>
    <row r="4" spans="1:73" x14ac:dyDescent="0.25">
      <c r="A4" s="396" t="s">
        <v>111</v>
      </c>
      <c r="B4" s="396"/>
      <c r="C4" s="396"/>
      <c r="D4" s="396"/>
      <c r="E4" s="396"/>
      <c r="F4" s="396"/>
      <c r="G4" s="396"/>
      <c r="H4" s="396"/>
      <c r="I4" s="396"/>
      <c r="J4" s="396"/>
      <c r="K4" s="396"/>
      <c r="L4" s="396"/>
      <c r="M4" s="396"/>
      <c r="N4" s="396"/>
      <c r="O4" s="396"/>
      <c r="P4" s="396"/>
      <c r="Q4" s="396"/>
      <c r="R4" s="396"/>
      <c r="S4" s="396"/>
      <c r="T4" s="396"/>
      <c r="U4" s="396"/>
      <c r="V4" s="396"/>
      <c r="W4" s="396"/>
      <c r="X4" s="396"/>
      <c r="Y4" s="396"/>
      <c r="Z4" s="396"/>
      <c r="AA4" s="396"/>
      <c r="AB4" s="396"/>
      <c r="AC4" s="396"/>
      <c r="AD4" s="396"/>
      <c r="AE4" s="396"/>
      <c r="AF4" s="396"/>
      <c r="AG4" s="396"/>
      <c r="AH4" s="396"/>
      <c r="AI4" s="396"/>
      <c r="AJ4" s="396"/>
      <c r="AK4" s="396"/>
      <c r="AL4" s="396"/>
      <c r="AM4" s="396"/>
      <c r="AN4" s="396"/>
      <c r="AO4" s="396"/>
      <c r="AP4" s="396"/>
      <c r="AQ4" s="396"/>
      <c r="AR4" s="396"/>
      <c r="AS4" s="396"/>
      <c r="AT4" s="396"/>
      <c r="AU4" s="396"/>
      <c r="AV4" s="396"/>
      <c r="AW4" s="396"/>
      <c r="AX4" s="396"/>
      <c r="AY4" s="396"/>
      <c r="AZ4" s="396"/>
      <c r="BA4" s="396"/>
      <c r="BB4" s="396"/>
      <c r="BC4" s="396"/>
      <c r="BD4" s="396"/>
      <c r="BE4" s="396"/>
    </row>
    <row r="5" spans="1:73" x14ac:dyDescent="0.25">
      <c r="A5" s="395"/>
      <c r="B5" s="395"/>
      <c r="C5" s="395"/>
      <c r="D5" s="395"/>
      <c r="E5" s="395"/>
      <c r="F5" s="395"/>
      <c r="G5" s="395"/>
      <c r="H5" s="395"/>
      <c r="I5" s="395"/>
      <c r="J5" s="395"/>
      <c r="K5" s="395"/>
      <c r="L5" s="395"/>
      <c r="M5" s="395"/>
      <c r="N5" s="395"/>
      <c r="O5" s="395"/>
      <c r="P5" s="395"/>
      <c r="Q5" s="395"/>
      <c r="R5" s="395"/>
      <c r="S5" s="395"/>
      <c r="T5" s="395"/>
      <c r="U5" s="395"/>
      <c r="V5" s="395"/>
      <c r="W5" s="395"/>
      <c r="X5" s="395"/>
      <c r="Y5" s="395"/>
      <c r="Z5" s="395"/>
      <c r="AA5" s="395"/>
      <c r="AB5" s="395"/>
      <c r="AC5" s="395"/>
      <c r="AD5" s="395"/>
      <c r="AE5" s="395"/>
      <c r="AF5" s="395"/>
      <c r="AG5" s="395"/>
      <c r="AH5" s="395"/>
      <c r="AI5" s="395"/>
      <c r="AJ5" s="395"/>
      <c r="AK5" s="395"/>
      <c r="AL5" s="395"/>
      <c r="AM5" s="395"/>
      <c r="AN5" s="395"/>
      <c r="AO5" s="395"/>
      <c r="AP5" s="395"/>
      <c r="AQ5" s="395"/>
      <c r="AR5" s="395"/>
      <c r="AS5" s="395"/>
      <c r="AT5" s="395"/>
      <c r="AU5" s="395"/>
      <c r="AV5" s="395"/>
      <c r="AW5" s="395"/>
      <c r="AX5" s="395"/>
      <c r="AY5" s="395"/>
      <c r="AZ5" s="395"/>
      <c r="BA5" s="395"/>
      <c r="BB5" s="395"/>
      <c r="BC5" s="395"/>
      <c r="BD5" s="395"/>
      <c r="BE5" s="395"/>
    </row>
    <row r="6" spans="1:73" x14ac:dyDescent="0.25">
      <c r="A6" s="395"/>
      <c r="B6" s="395"/>
      <c r="C6" s="395"/>
      <c r="D6" s="395"/>
      <c r="E6" s="395"/>
      <c r="F6" s="395"/>
      <c r="G6" s="395"/>
      <c r="H6" s="395"/>
      <c r="I6" s="395"/>
      <c r="J6" s="395"/>
      <c r="K6" s="395"/>
      <c r="L6" s="395"/>
      <c r="M6" s="395"/>
      <c r="N6" s="395"/>
      <c r="O6" s="395"/>
      <c r="P6" s="395"/>
      <c r="Q6" s="395"/>
      <c r="R6" s="395"/>
      <c r="S6" s="395"/>
      <c r="T6" s="395"/>
      <c r="U6" s="395"/>
      <c r="V6" s="395"/>
      <c r="W6" s="395"/>
      <c r="X6" s="395"/>
      <c r="Y6" s="395"/>
      <c r="Z6" s="395"/>
      <c r="AA6" s="395"/>
      <c r="AB6" s="395"/>
      <c r="AC6" s="395"/>
      <c r="AD6" s="395"/>
      <c r="AE6" s="395"/>
      <c r="AF6" s="395"/>
      <c r="AG6" s="395"/>
      <c r="AH6" s="395"/>
      <c r="AI6" s="395"/>
      <c r="AJ6" s="395"/>
      <c r="AK6" s="395"/>
      <c r="AL6" s="395"/>
      <c r="AM6" s="395"/>
      <c r="AN6" s="395"/>
      <c r="AO6" s="395"/>
      <c r="AP6" s="395"/>
      <c r="AQ6" s="395"/>
      <c r="AR6" s="395"/>
      <c r="AS6" s="395"/>
      <c r="AT6" s="395"/>
      <c r="AU6" s="395"/>
      <c r="AV6" s="395"/>
      <c r="AW6" s="395"/>
      <c r="AX6" s="395"/>
      <c r="AY6" s="395"/>
      <c r="AZ6" s="395"/>
      <c r="BA6" s="395"/>
      <c r="BB6" s="395"/>
      <c r="BC6" s="395"/>
      <c r="BD6" s="395"/>
      <c r="BE6" s="395"/>
    </row>
    <row r="7" spans="1:73" x14ac:dyDescent="0.25">
      <c r="A7" s="389" t="s">
        <v>112</v>
      </c>
      <c r="B7" s="389"/>
      <c r="C7" s="389"/>
      <c r="D7" s="389"/>
      <c r="E7" s="389"/>
      <c r="F7" s="389"/>
      <c r="G7" s="389"/>
      <c r="H7" s="389"/>
      <c r="I7" s="389"/>
      <c r="J7" s="389"/>
      <c r="K7" s="389"/>
      <c r="L7" s="389"/>
      <c r="M7" s="389"/>
      <c r="N7" s="389"/>
      <c r="O7" s="389"/>
      <c r="P7" s="389"/>
      <c r="Q7" s="389"/>
      <c r="R7" s="389"/>
      <c r="S7" s="389"/>
      <c r="T7" s="389"/>
      <c r="U7" s="389"/>
      <c r="V7" s="389"/>
      <c r="W7" s="389"/>
      <c r="X7" s="389"/>
      <c r="Y7" s="389"/>
      <c r="Z7" s="389"/>
      <c r="AA7" s="389"/>
      <c r="AB7" s="389"/>
      <c r="AC7" s="389"/>
      <c r="AD7" s="389"/>
      <c r="AE7" s="389"/>
      <c r="AF7" s="389"/>
      <c r="AG7" s="389"/>
      <c r="AH7" s="389"/>
      <c r="AI7" s="389"/>
      <c r="AJ7" s="389"/>
      <c r="AK7" s="389"/>
      <c r="AL7" s="389"/>
      <c r="AM7" s="389"/>
      <c r="AN7" s="389"/>
      <c r="AO7" s="389"/>
      <c r="AP7" s="389"/>
      <c r="AQ7" s="389"/>
      <c r="AR7" s="389"/>
      <c r="AS7" s="389"/>
      <c r="AT7" s="389"/>
      <c r="AU7" s="389"/>
      <c r="AV7" s="389"/>
      <c r="AW7" s="389"/>
      <c r="AX7" s="389"/>
      <c r="AY7" s="389"/>
      <c r="AZ7" s="389"/>
      <c r="BA7" s="389"/>
      <c r="BB7" s="389"/>
      <c r="BC7" s="389"/>
      <c r="BD7" s="389"/>
      <c r="BE7" s="389"/>
    </row>
    <row r="8" spans="1:73" x14ac:dyDescent="0.25">
      <c r="A8" s="389"/>
      <c r="B8" s="389"/>
      <c r="C8" s="389"/>
      <c r="D8" s="389"/>
      <c r="E8" s="389"/>
      <c r="F8" s="389"/>
      <c r="G8" s="389"/>
      <c r="H8" s="389"/>
      <c r="I8" s="389"/>
      <c r="J8" s="389"/>
      <c r="K8" s="389"/>
      <c r="L8" s="389"/>
      <c r="M8" s="389"/>
      <c r="N8" s="389"/>
      <c r="O8" s="389"/>
      <c r="P8" s="389"/>
      <c r="Q8" s="389"/>
      <c r="R8" s="389"/>
      <c r="S8" s="389"/>
      <c r="T8" s="389"/>
      <c r="U8" s="389"/>
      <c r="V8" s="389"/>
      <c r="W8" s="389"/>
      <c r="X8" s="389"/>
      <c r="Y8" s="389"/>
      <c r="Z8" s="389"/>
      <c r="AA8" s="389"/>
      <c r="AB8" s="389"/>
      <c r="AC8" s="389"/>
      <c r="AD8" s="389"/>
      <c r="AE8" s="389"/>
      <c r="AF8" s="389"/>
      <c r="AG8" s="389"/>
      <c r="AH8" s="389"/>
      <c r="AI8" s="389"/>
      <c r="AJ8" s="389"/>
      <c r="AK8" s="389"/>
      <c r="AL8" s="389"/>
      <c r="AM8" s="389"/>
      <c r="AN8" s="389"/>
      <c r="AO8" s="389"/>
      <c r="AP8" s="389"/>
      <c r="AQ8" s="389"/>
      <c r="AR8" s="389"/>
      <c r="AS8" s="389"/>
      <c r="AT8" s="389"/>
      <c r="AU8" s="389"/>
      <c r="AV8" s="389"/>
      <c r="AW8" s="389"/>
      <c r="AX8" s="389"/>
      <c r="AY8" s="389"/>
      <c r="AZ8" s="389"/>
      <c r="BA8" s="389"/>
      <c r="BB8" s="389"/>
      <c r="BC8" s="389"/>
      <c r="BD8" s="389"/>
      <c r="BE8" s="389"/>
    </row>
    <row r="9" spans="1:73" x14ac:dyDescent="0.25">
      <c r="AI9" s="74"/>
      <c r="AJ9" s="74"/>
      <c r="AK9" s="74"/>
      <c r="AL9" s="74"/>
      <c r="AS9" s="76"/>
      <c r="AT9" s="76"/>
      <c r="AU9" s="76"/>
      <c r="AV9" s="76"/>
      <c r="AW9" s="76"/>
      <c r="AX9" s="76"/>
      <c r="AY9" s="76"/>
      <c r="AZ9" s="76"/>
      <c r="BA9" s="76"/>
      <c r="BB9" s="76"/>
      <c r="BC9" s="76"/>
      <c r="BD9" s="76"/>
      <c r="BE9" s="76"/>
    </row>
    <row r="10" spans="1:73" x14ac:dyDescent="0.25">
      <c r="A10" s="387" t="s">
        <v>113</v>
      </c>
      <c r="B10" s="390">
        <v>1</v>
      </c>
      <c r="C10" s="391"/>
      <c r="D10" s="391"/>
      <c r="E10" s="392"/>
      <c r="F10" s="390">
        <v>2</v>
      </c>
      <c r="G10" s="391"/>
      <c r="H10" s="391"/>
      <c r="I10" s="392"/>
      <c r="J10" s="390">
        <v>3</v>
      </c>
      <c r="K10" s="391"/>
      <c r="L10" s="391"/>
      <c r="M10" s="392"/>
      <c r="N10" s="390">
        <v>4</v>
      </c>
      <c r="O10" s="391"/>
      <c r="P10" s="391"/>
      <c r="Q10" s="392"/>
      <c r="R10" s="390">
        <v>5</v>
      </c>
      <c r="S10" s="391"/>
      <c r="T10" s="391"/>
      <c r="U10" s="392"/>
      <c r="V10" s="390">
        <v>6</v>
      </c>
      <c r="W10" s="391"/>
      <c r="X10" s="391"/>
      <c r="Y10" s="392"/>
      <c r="Z10" s="390">
        <v>7</v>
      </c>
      <c r="AA10" s="391"/>
      <c r="AB10" s="391"/>
      <c r="AC10" s="392"/>
      <c r="AD10" s="390">
        <v>8</v>
      </c>
      <c r="AE10" s="391"/>
      <c r="AF10" s="391"/>
      <c r="AG10" s="392"/>
      <c r="AH10" s="393" t="s">
        <v>114</v>
      </c>
      <c r="AI10" s="394" t="s">
        <v>115</v>
      </c>
      <c r="AJ10" s="394"/>
      <c r="AK10" s="394"/>
      <c r="AL10" s="394"/>
      <c r="AM10" s="394"/>
      <c r="AN10" s="394"/>
      <c r="AO10" s="394"/>
      <c r="AP10" s="394"/>
      <c r="AQ10" s="394"/>
      <c r="AR10" s="394"/>
      <c r="AS10" s="394"/>
      <c r="AT10" s="394"/>
      <c r="AU10" s="394"/>
      <c r="AV10" s="394"/>
      <c r="AW10" s="394"/>
      <c r="AX10" s="394"/>
      <c r="AY10" s="394"/>
      <c r="AZ10" s="394"/>
      <c r="BA10" s="394"/>
      <c r="BB10" s="394"/>
      <c r="BC10" s="394"/>
      <c r="BD10" s="394"/>
      <c r="BE10" s="77"/>
    </row>
    <row r="11" spans="1:73" x14ac:dyDescent="0.25">
      <c r="A11" s="387"/>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393"/>
      <c r="AI11" s="388" t="s">
        <v>22</v>
      </c>
      <c r="AJ11" s="388" t="s">
        <v>116</v>
      </c>
      <c r="AK11" s="388" t="s">
        <v>23</v>
      </c>
      <c r="AL11" s="388" t="s">
        <v>24</v>
      </c>
      <c r="AM11" s="388" t="s">
        <v>25</v>
      </c>
      <c r="AN11" s="388" t="s">
        <v>26</v>
      </c>
      <c r="AO11" s="388" t="s">
        <v>27</v>
      </c>
      <c r="AP11" s="388" t="s">
        <v>117</v>
      </c>
      <c r="AQ11" s="388" t="s">
        <v>28</v>
      </c>
      <c r="AR11" s="388" t="s">
        <v>29</v>
      </c>
      <c r="AS11" s="388" t="s">
        <v>30</v>
      </c>
      <c r="AT11" s="388" t="s">
        <v>31</v>
      </c>
      <c r="AU11" s="388" t="s">
        <v>32</v>
      </c>
      <c r="AV11" s="388" t="s">
        <v>33</v>
      </c>
      <c r="AW11" s="388" t="s">
        <v>34</v>
      </c>
      <c r="AX11" s="388" t="s">
        <v>35</v>
      </c>
      <c r="AY11" s="388" t="s">
        <v>36</v>
      </c>
      <c r="AZ11" s="388" t="s">
        <v>37</v>
      </c>
      <c r="BA11" s="388" t="s">
        <v>38</v>
      </c>
      <c r="BB11" s="388" t="s">
        <v>39</v>
      </c>
      <c r="BC11" s="388" t="s">
        <v>40</v>
      </c>
      <c r="BD11" s="388" t="s">
        <v>41</v>
      </c>
      <c r="BE11" s="79"/>
    </row>
    <row r="12" spans="1:73" s="75" customFormat="1" ht="34.35" customHeight="1" x14ac:dyDescent="0.25">
      <c r="A12" s="387"/>
      <c r="B12" s="387"/>
      <c r="C12" s="387"/>
      <c r="D12" s="387"/>
      <c r="E12" s="387"/>
      <c r="F12" s="387"/>
      <c r="G12" s="387"/>
      <c r="H12" s="387"/>
      <c r="I12" s="387"/>
      <c r="J12" s="387"/>
      <c r="K12" s="387"/>
      <c r="L12" s="387"/>
      <c r="M12" s="387"/>
      <c r="N12" s="387"/>
      <c r="O12" s="387"/>
      <c r="P12" s="387"/>
      <c r="Q12" s="387"/>
      <c r="R12" s="387"/>
      <c r="S12" s="387"/>
      <c r="T12" s="387"/>
      <c r="U12" s="387"/>
      <c r="V12" s="387"/>
      <c r="W12" s="387"/>
      <c r="X12" s="387"/>
      <c r="Y12" s="387"/>
      <c r="Z12" s="387"/>
      <c r="AA12" s="387"/>
      <c r="AB12" s="387"/>
      <c r="AC12" s="387"/>
      <c r="AD12" s="387"/>
      <c r="AE12" s="387"/>
      <c r="AF12" s="387"/>
      <c r="AG12" s="387"/>
      <c r="AH12" s="393"/>
      <c r="AI12" s="388"/>
      <c r="AJ12" s="388"/>
      <c r="AK12" s="388"/>
      <c r="AL12" s="388"/>
      <c r="AM12" s="388"/>
      <c r="AN12" s="388"/>
      <c r="AO12" s="388"/>
      <c r="AP12" s="388"/>
      <c r="AQ12" s="388"/>
      <c r="AR12" s="388"/>
      <c r="AS12" s="388"/>
      <c r="AT12" s="388"/>
      <c r="AU12" s="388"/>
      <c r="AV12" s="388"/>
      <c r="AW12" s="388"/>
      <c r="AX12" s="388"/>
      <c r="AY12" s="388"/>
      <c r="AZ12" s="388"/>
      <c r="BA12" s="388"/>
      <c r="BB12" s="388"/>
      <c r="BC12" s="388"/>
      <c r="BD12" s="388"/>
      <c r="BE12" s="79"/>
    </row>
    <row r="13" spans="1:73" x14ac:dyDescent="0.25">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65.75"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14.75" x14ac:dyDescent="0.25">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65.75" x14ac:dyDescent="0.25">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14.75" x14ac:dyDescent="0.25">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14.75" x14ac:dyDescent="0.25">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14.75" x14ac:dyDescent="0.25">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14.75" x14ac:dyDescent="0.25">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25">
      <c r="A21" s="90" t="s">
        <v>125</v>
      </c>
      <c r="B21" s="385" t="s">
        <v>125</v>
      </c>
      <c r="C21" s="385"/>
      <c r="D21" s="385"/>
      <c r="E21" s="385"/>
      <c r="F21" s="385"/>
      <c r="G21" s="385"/>
      <c r="H21" s="385"/>
      <c r="I21" s="385"/>
      <c r="J21" s="385"/>
      <c r="K21" s="385"/>
      <c r="L21" s="385"/>
      <c r="M21" s="385"/>
      <c r="N21" s="385"/>
      <c r="O21" s="385"/>
      <c r="P21" s="385"/>
      <c r="Q21" s="385"/>
      <c r="R21" s="385" t="s">
        <v>125</v>
      </c>
      <c r="S21" s="385"/>
      <c r="T21" s="385"/>
      <c r="U21" s="385"/>
      <c r="V21" s="385"/>
      <c r="W21" s="385"/>
      <c r="X21" s="385"/>
      <c r="Y21" s="385"/>
      <c r="Z21" s="385"/>
      <c r="AA21" s="385"/>
      <c r="AB21" s="385"/>
      <c r="AC21" s="385"/>
      <c r="AD21" s="385"/>
      <c r="AE21" s="385"/>
      <c r="AF21" s="385"/>
      <c r="AG21" s="385"/>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25">
      <c r="A22" s="95"/>
      <c r="B22" s="386"/>
      <c r="C22" s="386"/>
      <c r="D22" s="386"/>
      <c r="E22" s="386"/>
      <c r="F22" s="386"/>
      <c r="G22" s="386"/>
      <c r="H22" s="386"/>
      <c r="I22" s="386"/>
      <c r="J22" s="386"/>
      <c r="K22" s="386"/>
      <c r="L22" s="386"/>
      <c r="M22" s="386"/>
      <c r="N22" s="386"/>
      <c r="O22" s="386"/>
      <c r="P22" s="386"/>
      <c r="Q22" s="386"/>
      <c r="R22" s="386"/>
      <c r="S22" s="386"/>
      <c r="T22" s="386"/>
      <c r="U22" s="386"/>
      <c r="V22" s="386"/>
      <c r="W22" s="386"/>
      <c r="X22" s="386"/>
      <c r="Y22" s="386"/>
      <c r="Z22" s="386"/>
      <c r="AA22" s="386"/>
      <c r="AB22" s="386"/>
      <c r="AC22" s="386"/>
      <c r="AD22" s="386"/>
      <c r="AE22" s="386"/>
      <c r="AF22" s="386"/>
      <c r="AG22" s="386"/>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25">
      <c r="AH23" s="73" t="s">
        <v>125</v>
      </c>
      <c r="AI23" s="97" t="s">
        <v>219</v>
      </c>
      <c r="AJ23" s="97" t="s">
        <v>219</v>
      </c>
      <c r="AK23" s="97" t="s">
        <v>219</v>
      </c>
      <c r="AL23" s="97" t="s">
        <v>219</v>
      </c>
      <c r="AM23" s="97" t="s">
        <v>219</v>
      </c>
      <c r="AN23" s="97" t="s">
        <v>219</v>
      </c>
      <c r="AO23" s="97" t="s">
        <v>219</v>
      </c>
      <c r="AP23" s="97" t="s">
        <v>219</v>
      </c>
      <c r="AQ23" s="97" t="s">
        <v>219</v>
      </c>
      <c r="AR23" s="97" t="s">
        <v>219</v>
      </c>
      <c r="AS23" s="97" t="s">
        <v>219</v>
      </c>
      <c r="AT23" s="97" t="s">
        <v>220</v>
      </c>
      <c r="AU23" s="97" t="s">
        <v>220</v>
      </c>
      <c r="AV23" s="97" t="s">
        <v>219</v>
      </c>
      <c r="AW23" s="97" t="s">
        <v>219</v>
      </c>
      <c r="AX23" s="97" t="s">
        <v>219</v>
      </c>
      <c r="AY23" s="97" t="s">
        <v>219</v>
      </c>
      <c r="AZ23" s="97" t="s">
        <v>219</v>
      </c>
      <c r="BA23" s="97" t="s">
        <v>219</v>
      </c>
      <c r="BB23" s="97" t="s">
        <v>219</v>
      </c>
      <c r="BC23" s="97" t="s">
        <v>219</v>
      </c>
      <c r="BD23" s="97" t="s">
        <v>219</v>
      </c>
    </row>
    <row r="24" spans="1:58" x14ac:dyDescent="0.25">
      <c r="AQ24" s="75"/>
      <c r="AR24" s="75"/>
      <c r="AS24" s="75"/>
      <c r="AT24" s="75"/>
      <c r="AU24" s="75"/>
      <c r="AV24" s="75"/>
      <c r="AW24" s="75"/>
      <c r="AX24" s="75"/>
      <c r="AY24" s="75"/>
      <c r="AZ24" s="75"/>
      <c r="BA24" s="75"/>
      <c r="BB24" s="75"/>
      <c r="BC24" s="75"/>
      <c r="BD24" s="75"/>
    </row>
    <row r="26" spans="1:58" x14ac:dyDescent="0.25">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25">
      <c r="A27" s="382"/>
      <c r="B27" s="382"/>
      <c r="C27" s="382"/>
      <c r="D27" s="382"/>
      <c r="E27" s="382"/>
      <c r="F27" s="382"/>
      <c r="G27" s="382"/>
      <c r="H27" s="382"/>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25">
      <c r="A28" s="383" t="s">
        <v>134</v>
      </c>
      <c r="B28" s="383"/>
      <c r="C28" s="383"/>
      <c r="D28" s="383"/>
      <c r="E28" s="383"/>
      <c r="F28" s="383"/>
      <c r="G28" s="383"/>
      <c r="H28" s="383"/>
      <c r="R28" s="384" t="s">
        <v>109</v>
      </c>
      <c r="S28" s="384"/>
      <c r="T28" s="384"/>
      <c r="U28" s="384"/>
      <c r="V28" s="384"/>
      <c r="W28" s="384"/>
      <c r="X28" s="384"/>
      <c r="Y28" s="384"/>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25">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25">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25">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25">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25">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25">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25">
      <c r="AI35" s="86"/>
      <c r="AJ35" s="86"/>
      <c r="AL35" s="86"/>
    </row>
    <row r="36" spans="35:56" x14ac:dyDescent="0.25">
      <c r="AI36" s="86"/>
      <c r="AJ36" s="86"/>
      <c r="AL36" s="86"/>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5546875" defaultRowHeight="15" x14ac:dyDescent="0.25"/>
  <cols>
    <col min="1" max="1" width="31.42578125" customWidth="1"/>
    <col min="2" max="2" width="26.42578125" customWidth="1"/>
    <col min="3" max="3" width="24.42578125" customWidth="1"/>
  </cols>
  <sheetData>
    <row r="1" spans="1:3" ht="15.75" thickBot="1" x14ac:dyDescent="0.3">
      <c r="A1" s="163" t="s">
        <v>180</v>
      </c>
      <c r="B1" s="397" t="s">
        <v>181</v>
      </c>
      <c r="C1" s="398"/>
    </row>
    <row r="2" spans="1:3" ht="29.1" customHeight="1" thickBot="1" x14ac:dyDescent="0.3">
      <c r="A2" s="164"/>
      <c r="B2" s="399" t="s">
        <v>182</v>
      </c>
      <c r="C2" s="400"/>
    </row>
    <row r="3" spans="1:3" x14ac:dyDescent="0.25">
      <c r="A3" s="166" t="s">
        <v>180</v>
      </c>
      <c r="B3" s="167" t="s">
        <v>183</v>
      </c>
      <c r="C3" s="168" t="s">
        <v>184</v>
      </c>
    </row>
    <row r="4" spans="1:3" x14ac:dyDescent="0.25">
      <c r="A4" s="169" t="s">
        <v>151</v>
      </c>
      <c r="B4" s="165">
        <v>7750000</v>
      </c>
      <c r="C4" s="170">
        <v>7900000</v>
      </c>
    </row>
    <row r="5" spans="1:3" x14ac:dyDescent="0.25">
      <c r="A5" s="169" t="s">
        <v>152</v>
      </c>
      <c r="B5" s="165">
        <v>6000000</v>
      </c>
      <c r="C5" s="170">
        <v>6145000</v>
      </c>
    </row>
    <row r="6" spans="1:3" x14ac:dyDescent="0.25">
      <c r="A6" s="169" t="s">
        <v>153</v>
      </c>
      <c r="B6" s="165">
        <v>3920000</v>
      </c>
      <c r="C6" s="170">
        <v>4050000</v>
      </c>
    </row>
    <row r="7" spans="1:3" x14ac:dyDescent="0.25">
      <c r="A7" s="169" t="s">
        <v>185</v>
      </c>
      <c r="B7" s="165">
        <v>6000000</v>
      </c>
      <c r="C7" s="170">
        <v>6145000</v>
      </c>
    </row>
    <row r="8" spans="1:3" x14ac:dyDescent="0.25">
      <c r="A8" s="169" t="s">
        <v>186</v>
      </c>
      <c r="B8" s="165">
        <v>3920000</v>
      </c>
      <c r="C8" s="170">
        <v>4050000</v>
      </c>
    </row>
    <row r="9" spans="1:3" x14ac:dyDescent="0.25">
      <c r="A9" s="169" t="s">
        <v>38</v>
      </c>
      <c r="B9" s="165">
        <v>7090000</v>
      </c>
      <c r="C9" s="170">
        <v>7240000</v>
      </c>
    </row>
    <row r="10" spans="1:3" ht="24" x14ac:dyDescent="0.25">
      <c r="A10" s="169" t="s">
        <v>156</v>
      </c>
      <c r="B10" s="165">
        <v>7090000</v>
      </c>
      <c r="C10" s="170">
        <v>7240000</v>
      </c>
    </row>
    <row r="11" spans="1:3" x14ac:dyDescent="0.25">
      <c r="A11" s="169" t="s">
        <v>155</v>
      </c>
      <c r="B11" s="165">
        <v>7090000</v>
      </c>
      <c r="C11" s="170">
        <v>7240000</v>
      </c>
    </row>
    <row r="12" spans="1:3" x14ac:dyDescent="0.25">
      <c r="A12" s="169" t="s">
        <v>39</v>
      </c>
      <c r="B12" s="165">
        <v>7090000</v>
      </c>
      <c r="C12" s="170">
        <v>7240000</v>
      </c>
    </row>
    <row r="13" spans="1:3" x14ac:dyDescent="0.25">
      <c r="A13" s="169" t="s">
        <v>187</v>
      </c>
      <c r="B13" s="165">
        <v>7090000</v>
      </c>
      <c r="C13" s="170">
        <v>7240000</v>
      </c>
    </row>
    <row r="14" spans="1:3" ht="24" x14ac:dyDescent="0.25">
      <c r="A14" s="169" t="s">
        <v>157</v>
      </c>
      <c r="B14" s="165">
        <v>7090000</v>
      </c>
      <c r="C14" s="170">
        <v>7240000</v>
      </c>
    </row>
    <row r="15" spans="1:3" x14ac:dyDescent="0.25">
      <c r="A15" s="169" t="s">
        <v>188</v>
      </c>
      <c r="B15" s="165">
        <v>7090000</v>
      </c>
      <c r="C15" s="170">
        <v>7240000</v>
      </c>
    </row>
    <row r="16" spans="1:3" x14ac:dyDescent="0.25">
      <c r="A16" s="169" t="s">
        <v>189</v>
      </c>
      <c r="B16" s="165">
        <v>7090000</v>
      </c>
      <c r="C16" s="170">
        <v>7240000</v>
      </c>
    </row>
    <row r="17" spans="1:3" x14ac:dyDescent="0.25">
      <c r="A17" s="169" t="s">
        <v>190</v>
      </c>
      <c r="B17" s="165">
        <v>6000000</v>
      </c>
      <c r="C17" s="170">
        <v>6145000</v>
      </c>
    </row>
    <row r="18" spans="1:3" x14ac:dyDescent="0.25">
      <c r="A18" s="169" t="s">
        <v>191</v>
      </c>
      <c r="B18" s="165">
        <v>6550000</v>
      </c>
      <c r="C18" s="170">
        <v>6700000</v>
      </c>
    </row>
    <row r="19" spans="1:3" x14ac:dyDescent="0.25">
      <c r="A19" s="169" t="s">
        <v>192</v>
      </c>
      <c r="B19" s="165">
        <v>6550000</v>
      </c>
      <c r="C19" s="170">
        <v>6700000</v>
      </c>
    </row>
    <row r="20" spans="1:3" x14ac:dyDescent="0.25">
      <c r="A20" s="169" t="s">
        <v>158</v>
      </c>
      <c r="B20" s="165">
        <v>4450000</v>
      </c>
      <c r="C20" s="170">
        <v>4600000</v>
      </c>
    </row>
    <row r="21" spans="1:3" x14ac:dyDescent="0.25">
      <c r="A21" s="169" t="s">
        <v>193</v>
      </c>
      <c r="B21" s="165">
        <v>4450000</v>
      </c>
      <c r="C21" s="170">
        <v>4600000</v>
      </c>
    </row>
    <row r="22" spans="1:3" x14ac:dyDescent="0.25">
      <c r="A22" s="169" t="s">
        <v>194</v>
      </c>
      <c r="B22" s="165">
        <v>4450000</v>
      </c>
      <c r="C22" s="170">
        <v>4600000</v>
      </c>
    </row>
    <row r="23" spans="1:3" x14ac:dyDescent="0.25">
      <c r="A23" s="169" t="s">
        <v>195</v>
      </c>
      <c r="B23" s="165">
        <v>4450000</v>
      </c>
      <c r="C23" s="170">
        <v>4600000</v>
      </c>
    </row>
    <row r="24" spans="1:3" ht="24" x14ac:dyDescent="0.25">
      <c r="A24" s="169" t="s">
        <v>159</v>
      </c>
      <c r="B24" s="165">
        <v>4450000</v>
      </c>
      <c r="C24" s="170">
        <v>4600000</v>
      </c>
    </row>
    <row r="25" spans="1:3" x14ac:dyDescent="0.25">
      <c r="A25" s="169" t="s">
        <v>196</v>
      </c>
      <c r="B25" s="165">
        <v>4450000</v>
      </c>
      <c r="C25" s="170">
        <v>4600000</v>
      </c>
    </row>
    <row r="26" spans="1:3" x14ac:dyDescent="0.25">
      <c r="A26" s="169" t="s">
        <v>197</v>
      </c>
      <c r="B26" s="165">
        <v>4450000</v>
      </c>
      <c r="C26" s="170">
        <v>4600000</v>
      </c>
    </row>
    <row r="27" spans="1:3" x14ac:dyDescent="0.25">
      <c r="A27" s="169" t="s">
        <v>198</v>
      </c>
      <c r="B27" s="165">
        <v>4450000</v>
      </c>
      <c r="C27" s="170">
        <v>4600000</v>
      </c>
    </row>
    <row r="28" spans="1:3" x14ac:dyDescent="0.25">
      <c r="A28" s="169" t="s">
        <v>199</v>
      </c>
      <c r="B28" s="165">
        <v>4450000</v>
      </c>
      <c r="C28" s="170">
        <v>4600000</v>
      </c>
    </row>
    <row r="29" spans="1:3" x14ac:dyDescent="0.25">
      <c r="A29" s="169" t="s">
        <v>200</v>
      </c>
      <c r="B29" s="165">
        <v>4450000</v>
      </c>
      <c r="C29" s="170">
        <v>4600000</v>
      </c>
    </row>
    <row r="30" spans="1:3" x14ac:dyDescent="0.25">
      <c r="A30" s="169" t="s">
        <v>201</v>
      </c>
      <c r="B30" s="165">
        <v>6000000</v>
      </c>
      <c r="C30" s="170">
        <v>6145000</v>
      </c>
    </row>
    <row r="31" spans="1:3" x14ac:dyDescent="0.25">
      <c r="A31" s="169" t="s">
        <v>137</v>
      </c>
      <c r="B31" s="165">
        <v>2260000</v>
      </c>
      <c r="C31" s="170">
        <v>2290000</v>
      </c>
    </row>
    <row r="32" spans="1:3" x14ac:dyDescent="0.25">
      <c r="A32" s="169" t="s">
        <v>202</v>
      </c>
      <c r="B32" s="165">
        <v>2370000</v>
      </c>
      <c r="C32" s="170">
        <v>2400000</v>
      </c>
    </row>
    <row r="33" spans="1:3" x14ac:dyDescent="0.25">
      <c r="A33" s="169" t="s">
        <v>203</v>
      </c>
      <c r="B33" s="165">
        <v>2370000</v>
      </c>
      <c r="C33" s="170">
        <v>2400000</v>
      </c>
    </row>
    <row r="34" spans="1:3" x14ac:dyDescent="0.25">
      <c r="A34" s="169" t="s">
        <v>204</v>
      </c>
      <c r="B34" s="165">
        <v>2370000</v>
      </c>
      <c r="C34" s="170">
        <v>2400000</v>
      </c>
    </row>
    <row r="35" spans="1:3" x14ac:dyDescent="0.25">
      <c r="A35" s="169" t="s">
        <v>205</v>
      </c>
      <c r="B35" s="165">
        <v>2370000</v>
      </c>
      <c r="C35" s="170">
        <v>2400000</v>
      </c>
    </row>
    <row r="36" spans="1:3" x14ac:dyDescent="0.25">
      <c r="A36" s="169" t="s">
        <v>160</v>
      </c>
      <c r="B36" s="165">
        <v>2260000</v>
      </c>
      <c r="C36" s="170">
        <v>2290000</v>
      </c>
    </row>
    <row r="37" spans="1:3" x14ac:dyDescent="0.25">
      <c r="A37" s="169" t="s">
        <v>206</v>
      </c>
      <c r="B37" s="165">
        <v>1470000</v>
      </c>
      <c r="C37" s="170">
        <v>1520000</v>
      </c>
    </row>
    <row r="38" spans="1:3" x14ac:dyDescent="0.25">
      <c r="A38" s="169" t="s">
        <v>207</v>
      </c>
      <c r="B38" s="165">
        <v>1470000</v>
      </c>
      <c r="C38" s="170">
        <v>1520000</v>
      </c>
    </row>
    <row r="39" spans="1:3" x14ac:dyDescent="0.25">
      <c r="A39" s="169" t="s">
        <v>208</v>
      </c>
      <c r="B39" s="165">
        <v>1240000</v>
      </c>
      <c r="C39" s="170">
        <v>1250000</v>
      </c>
    </row>
    <row r="40" spans="1:3" x14ac:dyDescent="0.25">
      <c r="A40" s="169" t="s">
        <v>50</v>
      </c>
      <c r="B40" s="165">
        <v>1200000</v>
      </c>
      <c r="C40" s="170">
        <v>1210000</v>
      </c>
    </row>
    <row r="41" spans="1:3" x14ac:dyDescent="0.25">
      <c r="A41" s="169" t="s">
        <v>51</v>
      </c>
      <c r="B41" s="165">
        <v>1250000</v>
      </c>
      <c r="C41" s="170">
        <v>1260000</v>
      </c>
    </row>
    <row r="42" spans="1:3" x14ac:dyDescent="0.25">
      <c r="A42" s="169" t="s">
        <v>139</v>
      </c>
      <c r="B42" s="165">
        <v>235000</v>
      </c>
      <c r="C42" s="170">
        <v>250000</v>
      </c>
    </row>
    <row r="43" spans="1:3" ht="60" x14ac:dyDescent="0.25">
      <c r="A43" s="169" t="s">
        <v>140</v>
      </c>
      <c r="B43" s="165">
        <v>4990000</v>
      </c>
      <c r="C43" s="170">
        <v>5145000</v>
      </c>
    </row>
    <row r="44" spans="1:3" ht="72" x14ac:dyDescent="0.25">
      <c r="A44" s="169" t="s">
        <v>209</v>
      </c>
      <c r="B44" s="165">
        <v>5650000</v>
      </c>
      <c r="C44" s="170">
        <v>5770000</v>
      </c>
    </row>
    <row r="45" spans="1:3" ht="36" x14ac:dyDescent="0.25">
      <c r="A45" s="169" t="s">
        <v>210</v>
      </c>
      <c r="B45" s="165">
        <v>805000</v>
      </c>
      <c r="C45" s="170">
        <v>830000</v>
      </c>
    </row>
    <row r="46" spans="1:3" ht="60" x14ac:dyDescent="0.25">
      <c r="A46" s="169" t="s">
        <v>141</v>
      </c>
      <c r="B46" s="165">
        <v>4990000</v>
      </c>
      <c r="C46" s="170">
        <v>5145000</v>
      </c>
    </row>
    <row r="47" spans="1:3" x14ac:dyDescent="0.25">
      <c r="A47" s="169" t="s">
        <v>211</v>
      </c>
      <c r="B47" s="165">
        <v>2440000</v>
      </c>
      <c r="C47" s="170">
        <v>2550000</v>
      </c>
    </row>
    <row r="48" spans="1:3" ht="24" x14ac:dyDescent="0.25">
      <c r="A48" s="169" t="s">
        <v>212</v>
      </c>
      <c r="B48" s="165">
        <v>6570000</v>
      </c>
      <c r="C48" s="170">
        <v>6690000</v>
      </c>
    </row>
    <row r="49" spans="1:3" ht="36" x14ac:dyDescent="0.25">
      <c r="A49" s="169" t="s">
        <v>213</v>
      </c>
      <c r="B49" s="165">
        <v>2440000</v>
      </c>
      <c r="C49" s="170">
        <v>2550000</v>
      </c>
    </row>
    <row r="50" spans="1:3" ht="24" x14ac:dyDescent="0.25">
      <c r="A50" s="169" t="s">
        <v>142</v>
      </c>
      <c r="B50" s="165">
        <v>595000</v>
      </c>
      <c r="C50" s="170">
        <v>610000</v>
      </c>
    </row>
    <row r="51" spans="1:3" ht="24" x14ac:dyDescent="0.25">
      <c r="A51" s="169" t="s">
        <v>167</v>
      </c>
      <c r="B51" s="165">
        <v>1800000</v>
      </c>
      <c r="C51" s="170">
        <v>1950000</v>
      </c>
    </row>
    <row r="52" spans="1:3" ht="24" x14ac:dyDescent="0.25">
      <c r="A52" s="169" t="s">
        <v>143</v>
      </c>
      <c r="B52" s="165">
        <v>2340000</v>
      </c>
      <c r="C52" s="170">
        <v>2490000</v>
      </c>
    </row>
    <row r="53" spans="1:3" ht="36" x14ac:dyDescent="0.25">
      <c r="A53" s="169" t="s">
        <v>144</v>
      </c>
      <c r="B53" s="165">
        <v>905000</v>
      </c>
      <c r="C53" s="170">
        <v>980000</v>
      </c>
    </row>
    <row r="54" spans="1:3" ht="24.75" thickBot="1" x14ac:dyDescent="0.3">
      <c r="A54" s="171" t="s">
        <v>145</v>
      </c>
      <c r="B54" s="172">
        <v>905000</v>
      </c>
      <c r="C54" s="173">
        <v>980000</v>
      </c>
    </row>
    <row r="55" spans="1:3" x14ac:dyDescent="0.25">
      <c r="A55" s="149"/>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PO</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Santiago González Vega</cp:lastModifiedBy>
  <cp:revision/>
  <dcterms:created xsi:type="dcterms:W3CDTF">2023-01-13T16:39:29Z</dcterms:created>
  <dcterms:modified xsi:type="dcterms:W3CDTF">2023-11-17T19:31:31Z</dcterms:modified>
  <cp:category/>
  <cp:contentStatus/>
</cp:coreProperties>
</file>