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24226"/>
  <mc:AlternateContent xmlns:mc="http://schemas.openxmlformats.org/markup-compatibility/2006">
    <mc:Choice Requires="x15">
      <x15ac:absPath xmlns:x15ac="http://schemas.microsoft.com/office/spreadsheetml/2010/11/ac" url="https://sena4-my.sharepoint.com/personal/afuerteb_sena_edu_co/Documents/1. SENNOVA 2023/TAI 2023/COMPRAS/COMPRAS 2023/"/>
    </mc:Choice>
  </mc:AlternateContent>
  <xr:revisionPtr revIDLastSave="283" documentId="8_{251EB65D-805C-48D3-8DED-84724D99BEEA}" xr6:coauthVersionLast="47" xr6:coauthVersionMax="47" xr10:uidLastSave="{580A380A-1A75-4BA7-B636-D421E24ED009}"/>
  <bookViews>
    <workbookView xWindow="10245" yWindow="0" windowWidth="10245" windowHeight="10920" xr2:uid="{00000000-000D-0000-FFFF-FFFF00000000}"/>
  </bookViews>
  <sheets>
    <sheet name="Estudio de Mercado" sheetId="5" r:id="rId1"/>
    <sheet name="LOCATIVAS" sheetId="4" state="hidden" r:id="rId2"/>
  </sheets>
  <definedNames>
    <definedName name="_xlnm.Print_Area" localSheetId="0">'Estudio de Mercado'!$A$1:$Q$60</definedName>
    <definedName name="_xlnm.Print_Titles" localSheetId="0">'Estudio de Mercado'!$6:$7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6" i="5" l="1"/>
  <c r="N46" i="5"/>
  <c r="Q27" i="5"/>
  <c r="Q29" i="5" l="1"/>
  <c r="Q26" i="5"/>
  <c r="Q25" i="5"/>
  <c r="Q24" i="5"/>
  <c r="Q23" i="5"/>
  <c r="Q22" i="5"/>
  <c r="Q21" i="5"/>
  <c r="Q19" i="5"/>
  <c r="Q18" i="5"/>
  <c r="Q17" i="5"/>
  <c r="Q16" i="5"/>
  <c r="Q15" i="5"/>
  <c r="Q14" i="5"/>
  <c r="Q13" i="5"/>
  <c r="Q11" i="5"/>
  <c r="Q10" i="5"/>
  <c r="Q9" i="5"/>
  <c r="M9" i="5"/>
  <c r="I9" i="5"/>
  <c r="P9" i="5"/>
  <c r="F46" i="5"/>
  <c r="S10" i="5" l="1"/>
  <c r="S11" i="5"/>
  <c r="S12" i="5"/>
  <c r="S13" i="5"/>
  <c r="S14" i="5"/>
  <c r="S15" i="5"/>
  <c r="S16" i="5"/>
  <c r="S17" i="5"/>
  <c r="S18" i="5"/>
  <c r="S19" i="5"/>
  <c r="S20" i="5"/>
  <c r="S21" i="5"/>
  <c r="S22" i="5"/>
  <c r="S23" i="5"/>
  <c r="S24" i="5"/>
  <c r="S25" i="5"/>
  <c r="S26" i="5"/>
  <c r="S27" i="5"/>
  <c r="S9" i="5"/>
  <c r="O9" i="5"/>
  <c r="N9" i="5"/>
  <c r="N31" i="5"/>
  <c r="N32" i="5"/>
  <c r="N33" i="5"/>
  <c r="N34" i="5"/>
  <c r="N35" i="5"/>
  <c r="N36" i="5"/>
  <c r="N37" i="5"/>
  <c r="N38" i="5"/>
  <c r="N39" i="5"/>
  <c r="N40" i="5"/>
  <c r="N41" i="5"/>
  <c r="N42" i="5"/>
  <c r="N30" i="5"/>
  <c r="N29" i="5"/>
  <c r="M34" i="5"/>
  <c r="M29" i="5"/>
  <c r="L34" i="5"/>
  <c r="L37" i="5"/>
  <c r="M37" i="5" s="1"/>
  <c r="L38" i="5"/>
  <c r="M38" i="5" s="1"/>
  <c r="L41" i="5"/>
  <c r="M41" i="5" s="1"/>
  <c r="L29" i="5"/>
  <c r="K35" i="5"/>
  <c r="L35" i="5" s="1"/>
  <c r="M35" i="5" s="1"/>
  <c r="K36" i="5"/>
  <c r="L36" i="5" s="1"/>
  <c r="M36" i="5" s="1"/>
  <c r="K37" i="5"/>
  <c r="K38" i="5"/>
  <c r="K39" i="5"/>
  <c r="L39" i="5" s="1"/>
  <c r="M39" i="5" s="1"/>
  <c r="K40" i="5"/>
  <c r="L40" i="5" s="1"/>
  <c r="M40" i="5" s="1"/>
  <c r="K41" i="5"/>
  <c r="K42" i="5"/>
  <c r="L42" i="5" s="1"/>
  <c r="M42" i="5" s="1"/>
  <c r="K30" i="5"/>
  <c r="L30" i="5" s="1"/>
  <c r="M30" i="5" s="1"/>
  <c r="K31" i="5"/>
  <c r="L31" i="5" s="1"/>
  <c r="M31" i="5" s="1"/>
  <c r="K32" i="5"/>
  <c r="L32" i="5" s="1"/>
  <c r="M32" i="5" s="1"/>
  <c r="K33" i="5"/>
  <c r="L33" i="5" s="1"/>
  <c r="M33" i="5" s="1"/>
  <c r="K34" i="5"/>
  <c r="K29" i="5"/>
  <c r="N44" i="5"/>
  <c r="K44" i="5"/>
  <c r="L44" i="5" s="1"/>
  <c r="M44" i="5" s="1"/>
  <c r="K27" i="5"/>
  <c r="N14" i="5"/>
  <c r="N15" i="5"/>
  <c r="N16" i="5"/>
  <c r="N17" i="5"/>
  <c r="N18" i="5"/>
  <c r="N19" i="5"/>
  <c r="N20" i="5"/>
  <c r="N21" i="5"/>
  <c r="N22" i="5"/>
  <c r="N23" i="5"/>
  <c r="N24" i="5"/>
  <c r="N25" i="5"/>
  <c r="N26" i="5"/>
  <c r="N27" i="5"/>
  <c r="N13" i="5"/>
  <c r="O11" i="5"/>
  <c r="N11" i="5"/>
  <c r="N10" i="5"/>
  <c r="K14" i="5"/>
  <c r="L14" i="5"/>
  <c r="M14" i="5" s="1"/>
  <c r="K15" i="5"/>
  <c r="L15" i="5" s="1"/>
  <c r="M15" i="5" s="1"/>
  <c r="K16" i="5"/>
  <c r="L16" i="5"/>
  <c r="M16" i="5" s="1"/>
  <c r="K17" i="5"/>
  <c r="L17" i="5" s="1"/>
  <c r="M17" i="5" s="1"/>
  <c r="K18" i="5"/>
  <c r="L18" i="5"/>
  <c r="M18" i="5" s="1"/>
  <c r="K19" i="5"/>
  <c r="L19" i="5" s="1"/>
  <c r="M19" i="5" s="1"/>
  <c r="K20" i="5"/>
  <c r="L20" i="5" s="1"/>
  <c r="M20" i="5" s="1"/>
  <c r="K21" i="5"/>
  <c r="L21" i="5" s="1"/>
  <c r="M21" i="5" s="1"/>
  <c r="K22" i="5"/>
  <c r="L22" i="5"/>
  <c r="M22" i="5" s="1"/>
  <c r="K23" i="5"/>
  <c r="L23" i="5"/>
  <c r="M23" i="5"/>
  <c r="K24" i="5"/>
  <c r="L24" i="5" s="1"/>
  <c r="M24" i="5" s="1"/>
  <c r="K25" i="5"/>
  <c r="L25" i="5" s="1"/>
  <c r="M25" i="5" s="1"/>
  <c r="K26" i="5"/>
  <c r="L26" i="5" s="1"/>
  <c r="M26" i="5" s="1"/>
  <c r="K13" i="5"/>
  <c r="L13" i="5" s="1"/>
  <c r="M13" i="5" s="1"/>
  <c r="L11" i="5"/>
  <c r="M11" i="5" s="1"/>
  <c r="K11" i="5"/>
  <c r="K10" i="5"/>
  <c r="L10" i="5" s="1"/>
  <c r="M10" i="5" s="1"/>
  <c r="K9" i="5"/>
  <c r="L9" i="5" s="1"/>
  <c r="L27" i="5" l="1"/>
  <c r="G44" i="5"/>
  <c r="G30" i="5"/>
  <c r="G31" i="5"/>
  <c r="G32" i="5"/>
  <c r="G33" i="5"/>
  <c r="G34" i="5"/>
  <c r="G35" i="5"/>
  <c r="G36" i="5"/>
  <c r="G37" i="5"/>
  <c r="G38" i="5"/>
  <c r="G39" i="5"/>
  <c r="G40" i="5"/>
  <c r="G41" i="5"/>
  <c r="G42" i="5"/>
  <c r="G29" i="5"/>
  <c r="G15" i="5"/>
  <c r="G16" i="5"/>
  <c r="G17" i="5"/>
  <c r="G18" i="5"/>
  <c r="O18" i="5" s="1"/>
  <c r="G19" i="5"/>
  <c r="G20" i="5"/>
  <c r="G21" i="5"/>
  <c r="G22" i="5"/>
  <c r="G23" i="5"/>
  <c r="G24" i="5"/>
  <c r="G25" i="5"/>
  <c r="G26" i="5"/>
  <c r="G27" i="5"/>
  <c r="H27" i="5" s="1"/>
  <c r="I27" i="5" s="1"/>
  <c r="G14" i="5"/>
  <c r="G13" i="5"/>
  <c r="G10" i="5"/>
  <c r="G9" i="5"/>
  <c r="H42" i="5" l="1"/>
  <c r="O42" i="5"/>
  <c r="H41" i="5"/>
  <c r="O41" i="5"/>
  <c r="H33" i="5"/>
  <c r="O33" i="5"/>
  <c r="H26" i="5"/>
  <c r="O26" i="5"/>
  <c r="H40" i="5"/>
  <c r="O40" i="5"/>
  <c r="H32" i="5"/>
  <c r="O32" i="5"/>
  <c r="H25" i="5"/>
  <c r="O25" i="5"/>
  <c r="H17" i="5"/>
  <c r="O17" i="5"/>
  <c r="H39" i="5"/>
  <c r="O39" i="5"/>
  <c r="H31" i="5"/>
  <c r="O31" i="5"/>
  <c r="H19" i="5"/>
  <c r="O19" i="5"/>
  <c r="H9" i="5"/>
  <c r="H44" i="5"/>
  <c r="O44" i="5"/>
  <c r="H24" i="5"/>
  <c r="O24" i="5"/>
  <c r="H38" i="5"/>
  <c r="O38" i="5"/>
  <c r="H30" i="5"/>
  <c r="O30" i="5"/>
  <c r="H23" i="5"/>
  <c r="O23" i="5"/>
  <c r="H15" i="5"/>
  <c r="O15" i="5"/>
  <c r="H37" i="5"/>
  <c r="O37" i="5"/>
  <c r="H10" i="5"/>
  <c r="O10" i="5"/>
  <c r="H22" i="5"/>
  <c r="O22" i="5"/>
  <c r="H18" i="5"/>
  <c r="H36" i="5"/>
  <c r="O36" i="5"/>
  <c r="P27" i="5"/>
  <c r="H14" i="5"/>
  <c r="O14" i="5"/>
  <c r="H20" i="5"/>
  <c r="O20" i="5"/>
  <c r="H34" i="5"/>
  <c r="O34" i="5"/>
  <c r="H16" i="5"/>
  <c r="O16" i="5"/>
  <c r="H13" i="5"/>
  <c r="O13" i="5"/>
  <c r="H21" i="5"/>
  <c r="O21" i="5"/>
  <c r="H29" i="5"/>
  <c r="O29" i="5"/>
  <c r="H35" i="5"/>
  <c r="O35" i="5"/>
  <c r="O27" i="5"/>
  <c r="M27" i="5"/>
  <c r="H11" i="5"/>
  <c r="G6" i="4"/>
  <c r="G7" i="4"/>
  <c r="G8" i="4"/>
  <c r="G9" i="4"/>
  <c r="G10" i="4"/>
  <c r="G11" i="4"/>
  <c r="G12" i="4"/>
  <c r="F15" i="4"/>
  <c r="F16" i="4" s="1"/>
  <c r="G14" i="4"/>
  <c r="G15" i="4" s="1"/>
  <c r="I29" i="5" l="1"/>
  <c r="P29" i="5"/>
  <c r="I24" i="5"/>
  <c r="P24" i="5"/>
  <c r="I14" i="5"/>
  <c r="P14" i="5"/>
  <c r="I30" i="5"/>
  <c r="Q30" i="5" s="1"/>
  <c r="P30" i="5"/>
  <c r="I17" i="5"/>
  <c r="P17" i="5"/>
  <c r="I36" i="5"/>
  <c r="Q36" i="5" s="1"/>
  <c r="P36" i="5"/>
  <c r="I34" i="5"/>
  <c r="Q34" i="5" s="1"/>
  <c r="P34" i="5"/>
  <c r="I15" i="5"/>
  <c r="P15" i="5"/>
  <c r="I13" i="5"/>
  <c r="P13" i="5"/>
  <c r="I10" i="5"/>
  <c r="P10" i="5"/>
  <c r="I26" i="5"/>
  <c r="P26" i="5"/>
  <c r="I35" i="5"/>
  <c r="Q35" i="5" s="1"/>
  <c r="P35" i="5"/>
  <c r="I16" i="5"/>
  <c r="P16" i="5"/>
  <c r="I37" i="5"/>
  <c r="Q37" i="5" s="1"/>
  <c r="P37" i="5"/>
  <c r="I38" i="5"/>
  <c r="Q38" i="5" s="1"/>
  <c r="P38" i="5"/>
  <c r="I19" i="5"/>
  <c r="P19" i="5"/>
  <c r="I25" i="5"/>
  <c r="P25" i="5"/>
  <c r="I33" i="5"/>
  <c r="Q33" i="5" s="1"/>
  <c r="P33" i="5"/>
  <c r="I11" i="5"/>
  <c r="P11" i="5"/>
  <c r="I18" i="5"/>
  <c r="P18" i="5"/>
  <c r="I31" i="5"/>
  <c r="Q31" i="5" s="1"/>
  <c r="P31" i="5"/>
  <c r="I32" i="5"/>
  <c r="Q32" i="5" s="1"/>
  <c r="P32" i="5"/>
  <c r="I41" i="5"/>
  <c r="Q41" i="5" s="1"/>
  <c r="P41" i="5"/>
  <c r="I21" i="5"/>
  <c r="P21" i="5"/>
  <c r="I20" i="5"/>
  <c r="Q20" i="5" s="1"/>
  <c r="P20" i="5"/>
  <c r="I22" i="5"/>
  <c r="P22" i="5"/>
  <c r="I23" i="5"/>
  <c r="P23" i="5"/>
  <c r="I44" i="5"/>
  <c r="Q44" i="5" s="1"/>
  <c r="P44" i="5"/>
  <c r="I39" i="5"/>
  <c r="Q39" i="5" s="1"/>
  <c r="P39" i="5"/>
  <c r="I40" i="5"/>
  <c r="Q40" i="5" s="1"/>
  <c r="P40" i="5"/>
  <c r="I42" i="5"/>
  <c r="Q42" i="5" s="1"/>
  <c r="P42" i="5"/>
  <c r="G16" i="4"/>
</calcChain>
</file>

<file path=xl/sharedStrings.xml><?xml version="1.0" encoding="utf-8"?>
<sst xmlns="http://schemas.openxmlformats.org/spreadsheetml/2006/main" count="204" uniqueCount="160">
  <si>
    <t>UNIDAD DE MEDIDA</t>
  </si>
  <si>
    <t>LIMPIEZA GENERAL
DEL TECHO Y
CABLEADO</t>
  </si>
  <si>
    <t>MANTENIMIENTO
PISO DE LA PLANTA
AGROINDUSTRIAL</t>
  </si>
  <si>
    <t>LIMPIEZA DE LOS
TABLEROS
ELECTRICOS</t>
  </si>
  <si>
    <t xml:space="preserve">SUB TOTAL PROPUESTA </t>
  </si>
  <si>
    <t>IVA 19%</t>
  </si>
  <si>
    <t>VALOR TOTAL PRECOTIZACION</t>
  </si>
  <si>
    <t>DESCRIPCION TECNICA</t>
  </si>
  <si>
    <t>VALOR TOTAL</t>
  </si>
  <si>
    <t>Ítem</t>
  </si>
  <si>
    <t>ELEMENTO</t>
  </si>
  <si>
    <t>CANTIDAD</t>
  </si>
  <si>
    <t xml:space="preserve">UNID  </t>
  </si>
  <si>
    <t>ITEM</t>
  </si>
  <si>
    <t>UNID</t>
  </si>
  <si>
    <t>PUERTAS</t>
  </si>
  <si>
    <r>
      <rPr>
        <b/>
        <sz val="9"/>
        <color indexed="8"/>
        <rFont val="Arial"/>
        <family val="2"/>
      </rPr>
      <t xml:space="preserve">Mantenimiento correctivo: </t>
    </r>
    <r>
      <rPr>
        <sz val="9"/>
        <color indexed="8"/>
        <rFont val="Arial"/>
        <family val="2"/>
      </rPr>
      <t xml:space="preserve">Limpiar,  pulir, preparar superficie y aplicar anticorrosivo alquidico y dar terminado con esmalte blanco T1 los marcos y las puertas de la planta. </t>
    </r>
  </si>
  <si>
    <t>MANTENIMIENTO CORRECTIVO: Preparación del piso con equipo mecanico  utilizando piedra diamantada especial para el piso de planta de alimentos la cual se debe pasar hasta obtener el perfil de anclaje que permita la correcta  aplicación de pintura epoxica libre de solventes obteniendo un piso polimérico con base en resina epóxica de baja viscosidad, libre de solventes con alta resistencia quimica y mecánica asegurando la aplicación de sistema a dos capas. En color gris similar al actual, señalización de las áreas de ubicación de los equipos con pintura epoxica amarilla con lineas de 10 centimetros sobre las diferentes áreas de proceso, empaque, recepción de materia prima y conservación. Este proceso se debe realizar cada 5 años</t>
  </si>
  <si>
    <t>M2</t>
  </si>
  <si>
    <t>se requiere una experiencia certificada de este trabajo en plantas agroindustriales</t>
  </si>
  <si>
    <t xml:space="preserve">Mantenimiento preventivo limpieza aseptica de la estructura del techo y sus partes de la planta agroindustrial especificamente el área de proceso, recepción de materia prima, el área de conservación y las respectivas
ofcinas, incluyendo el cableado por donde van las lineas de agua , gas, vapor y frio. </t>
  </si>
  <si>
    <t>A las personas encargadas de la ejecución del trabajo se les solicita certificado  retie  actualizados, ademas presentar el plan de trabajo, plan de rescate, permisos y demas documentos requeridos de acuerdo a las normas legales vigentes.</t>
  </si>
  <si>
    <t xml:space="preserve">Mantenimiento preventivo, limpieza de los tableros electricos y cableado en general, para garantizar el estado aseptico de la planta. </t>
  </si>
  <si>
    <t>LIMPIEZA TUBERIA DE DESAGUE CON EQUIPO VACTOR</t>
  </si>
  <si>
    <t>certificacion de experiencia contractual de trabajos similares en áreas agroindustriales</t>
  </si>
  <si>
    <t xml:space="preserve">CAMBIO DE TUBERIA DE SISTEMA DE ALIMENTACIÓN Y RETORNO DE  FRIO </t>
  </si>
  <si>
    <t>Cambio de la tuberia metalica de 2 pulgadas galvanizada con sus respectivos accesorios</t>
  </si>
  <si>
    <t>MTS</t>
  </si>
  <si>
    <t>REPARACION Y PINTURA DE LAS CULATAS QUE SE ENCUENTRAN CON FISURAS</t>
  </si>
  <si>
    <t>Gbl</t>
  </si>
  <si>
    <t>Se debe anexar hoja de vida de los trabajadores con certificacion de curso en altura y andamiero, además la experiencia en la aplicación de pintura epoxica</t>
  </si>
  <si>
    <t>VALOR UNITARIO</t>
  </si>
  <si>
    <t>dia</t>
  </si>
  <si>
    <t>Limpieza de la tuberia de desagüe de la planta agroindustrial 17 puntos, con equipo vactor por sistema de arrastre y posterior desinfeccion.
Limpieza de las 3 cajas de desagüe con equipo Vactor por sistema de arrastre y posterior desinfeccion</t>
  </si>
  <si>
    <t>Mantenimiento preventivo, reparación y pintura a la estructura y mamposteria de las culatas que tienen fisuras, se deben pintar con pintura epoxica igual a la existente.</t>
  </si>
  <si>
    <t>Jaime Antonio Reinosa Barrios</t>
  </si>
  <si>
    <t>Cel. 3188896992</t>
  </si>
  <si>
    <t>Factor Empresarial S.A.S.</t>
  </si>
  <si>
    <t>Nit. 826.003.530-2</t>
  </si>
  <si>
    <r>
      <rPr>
        <b/>
        <sz val="9"/>
        <color indexed="8"/>
        <rFont val="Calibri"/>
        <family val="2"/>
      </rPr>
      <t>NOTA</t>
    </r>
    <r>
      <rPr>
        <sz val="9"/>
        <color indexed="8"/>
        <rFont val="Calibri"/>
        <family val="2"/>
      </rPr>
      <t xml:space="preserve">: Para la ejecución de los trabajos en alturas (alturas iguales o superiores a 1.50 Mt) se debe tener en cuenta la resolución 1409 de 20012, todos los requisitos alli enunciados como son: La empresa debe contar con supervisor de seguridad (quien debe ser tecnologo con licencia vigente para firmar los permisos de obra, debe tener el curso avanzado de trabajo en alturas vigente y la certificación de coordinador de alturas) Los trabajadores deben tener el curso avanzado de trabajo en alturas vigente, debe haber un rescatista certificado y con experiencia para la ejecución del trabajo a realizar además del equipo de rescate que pueda requerir para la actividad, si en la ejecución de la actividad se requiere uso de andamios, este debe estar certificado, realizar el check list de los elementos que lo componen, por lo menos uno de los trabajadores debe ser andamiero y se debe cumplir con todo el protocolo para tal actividad. Debe estar definido el plan de emergencia, el plan de rescate y los permisos de trabajo correspondientes a la actividad. En general se debe acatar y cumplir la resolución 02413 del 22 de mayi de 1979 del ministerio de trabajo y seguridad social por el cual se dicta el reglamento de higiene y seguridad para la  industria de la construccion y la norma RETIE  para los trabajos de instalaciones eléctricas con formatos, permisos de obra y plan de emergencia y de rescate correspondiente a las actividades eléctricas </t>
    </r>
  </si>
  <si>
    <t>COTIZACION</t>
  </si>
  <si>
    <t xml:space="preserve">VALOR TOTAL </t>
  </si>
  <si>
    <t>SERVICIO NACIONAL DE APRENDIZAJE - SENA</t>
  </si>
  <si>
    <t>REGIONAL BOYACÁ</t>
  </si>
  <si>
    <t>CENTRO DE DESARROLLO AGROPECUARIO Y AGROINDUSTRIAL</t>
  </si>
  <si>
    <t xml:space="preserve">ANEXO  3 ESTUDIO DE MERCADO  </t>
  </si>
  <si>
    <t>PROMEDIO</t>
  </si>
  <si>
    <t>DESCRIPCIÓN</t>
  </si>
  <si>
    <t xml:space="preserve">VALOR UNITARIO </t>
  </si>
  <si>
    <t>1.1</t>
  </si>
  <si>
    <t>1.2</t>
  </si>
  <si>
    <t>1.3</t>
  </si>
  <si>
    <t>1.4</t>
  </si>
  <si>
    <t>1.5</t>
  </si>
  <si>
    <t>1.6</t>
  </si>
  <si>
    <t>UNIDAD</t>
  </si>
  <si>
    <t>GLOBAL</t>
  </si>
  <si>
    <t>2.1</t>
  </si>
  <si>
    <t>2.2</t>
  </si>
  <si>
    <t>2.3</t>
  </si>
  <si>
    <t>2.4</t>
  </si>
  <si>
    <t>2.5</t>
  </si>
  <si>
    <t>2.6</t>
  </si>
  <si>
    <t>2.7</t>
  </si>
  <si>
    <t>2.8</t>
  </si>
  <si>
    <t>2.9</t>
  </si>
  <si>
    <t>UND</t>
  </si>
  <si>
    <t>3.1</t>
  </si>
  <si>
    <t>TOTAL</t>
  </si>
  <si>
    <t>OBJETO. 15_9110_84_Contratar la compra de materiales de formación para los programas de Biotecnología, Robotica y Steam enfoque posconsumo en el marco de la ejecución del  proyecto SENNOVA SGPS-- "Tecnoacademia Itinerante Boyacá" en el Centro de Desarrollo Agropecuario y Agroindustrial CEDEAGRO”</t>
  </si>
  <si>
    <t>ROBOTICA</t>
  </si>
  <si>
    <t>STEAM</t>
  </si>
  <si>
    <t>BIOTECNOLOGIA</t>
  </si>
  <si>
    <t>1.7</t>
  </si>
  <si>
    <t>1.8</t>
  </si>
  <si>
    <t>1.9</t>
  </si>
  <si>
    <t>1.10</t>
  </si>
  <si>
    <t>1.11</t>
  </si>
  <si>
    <t>1.12</t>
  </si>
  <si>
    <t>1.13</t>
  </si>
  <si>
    <t>1.14</t>
  </si>
  <si>
    <t>1.15</t>
  </si>
  <si>
    <t>1.16</t>
  </si>
  <si>
    <t>1.17</t>
  </si>
  <si>
    <t>1.18</t>
  </si>
  <si>
    <t>SENSOR CONDUCTIVO que contiene  1x</t>
  </si>
  <si>
    <t>SENSOR UV, sensor UV</t>
  </si>
  <si>
    <t>BBC Micro:Bit V2</t>
  </si>
  <si>
    <t>Jumpers 20 Cm Hh Pack X 10 Jumpres</t>
  </si>
  <si>
    <t xml:space="preserve">
Resistencias Surtidas 1/4W Y 1/2 W  Elementos De Electrónico Para Practica Por Paquetes surtidos De 10 Unidades De Medida.</t>
  </si>
  <si>
    <t>Capacitores electrolíticos de corriente continua polarizados, Surtidos Elementos De Electrónico Para Practicas Por Paquetes De 10 Unidades De Medida</t>
  </si>
  <si>
    <t>Relevos Elementos De Electrónico Para Practicas Por Paquetes De 3 Unidades De Medida 1</t>
  </si>
  <si>
    <t>Protoboard   Elementos De Electrónico Para Practicas de 800 puntos Dimensiones: 6.5 x 2.1 x 0.38 "(165.1 x 54.29 x 9.68 mm)</t>
  </si>
  <si>
    <t xml:space="preserve">Potenciómetros Elementos De Electrónico Para Practicas de multivuelta de 10 K de precisión. </t>
  </si>
  <si>
    <t>Keyestudio placa de expansión de Sensor, escudo V2 para BBC, Micro Bit.</t>
  </si>
  <si>
    <t>Kit De 37 Sensores Y Actuadores</t>
  </si>
  <si>
    <t>Arduino Mega+ Cable Usb Placa Con Un Microcontrolador</t>
  </si>
  <si>
    <t>Resistencia tipo M 220v: 3.80 amp - 0,081 ohm</t>
  </si>
  <si>
    <t>MÓDULO BLUETOOTH HC-05 ARDUINO</t>
  </si>
  <si>
    <t>Lápiz 3d Pen Boligrafo Impresión 3d Dibujo+3 Filamentos</t>
  </si>
  <si>
    <t>Sensor Temperatura - Termocupla Sumergible DS18B20</t>
  </si>
  <si>
    <t>Módulo de Proximidad Infrarrojo Evasor de Obstáculos</t>
  </si>
  <si>
    <t>Modulo TCRT5000 Sensor Infrarrojo Seguidor de Linea</t>
  </si>
  <si>
    <t xml:space="preserve"> Electrodo de conductividad con conector BNC
1x Modulo para electrodo de conductividad
1x Cable analógico
1x Sensor de temperatura DS18B20
1x Modulo para sensor de temperatura
1x Cable digital
1x Solución estándar de conductividad (1413 us/cm y 12.88ms/cm)    
</t>
  </si>
  <si>
    <t xml:space="preserve">se utiliza para detectar el índice de intensidad ultravioleta (UV), Tiene un amplio rango espectral de 200nm hasta 370nm, entrega una analógica que varía en función de la variación de la intensidad de los rayos UV </t>
  </si>
  <si>
    <t>Jumpers 20 Cm Hh Pack X 10 Jumpres O Cables De Conexión Entre Los
Sensores Y Actuadores Con La Tarjeta Microcontroladora Micro:Bit 
Jumper 20 Cm M-M/ M-H-/ H-H Cables De  Colores Tipo Jumper Wire De 20Cm, Calibre 2.54Mm</t>
  </si>
  <si>
    <t xml:space="preserve">
Kit de resistencias de diferentes valores de 1/4W Y 1/2 W de watt con 1% de tolerancia. valores:  10, 22 ,47 ,100 ,150 ,200 ,220 ,270 ,330 ,470 ,510 ,680 ,1K ,2K ,2.2K ,3.3K ,4.7K ,5.1K ,6.8K ,10K ,20K ,47K ,51K ,68K ,100K ,220K ,300K ,470K ,680K ,1M </t>
  </si>
  <si>
    <t>Paquetes De 10 Unidades de capacitores electrolíticos. Capacitor de 0.01 uF (micro Faradios) a 50 Volts, tolerancia de +80% -20%, coeficiente de temperatura Z5U, de alta estabilidad, pérdida de frecuencia mínima y dimensiones de 6 x 6 mm.
1uF, 10uF,100uF, 1000uF, 1nF, 10 nF.
Incluye 10 piezas.</t>
  </si>
  <si>
    <t>Relevos (Relé) Elementos De Electrónico Para Practicas Por Paquetes De 3 Unidades De Medida 1 Canal (Relevador)
Alimentación: 5V.
Aislamiento de la bobina: Óptico
Alimentación de la carga: 10A/127V AC 10A/30V DC</t>
  </si>
  <si>
    <t>Protoboard   Elementos De Electrónico Para Practicas de 800 puntos Dimensiones: 6.5 x 2.1 x 0.38 "(165.1 x 54.29 x 9.68 mm)
2 buses de alimentación
10 columnas y 63 filas, con un total de 830 puntos de empate
Todos los pines están espaciados por un estándar de 0.1 ".
Los dos conjuntos de cinco columnas están separados por aproximadamente 0.3".
La placa acepta tamaños de cable en el rango de 20-29 AWG.</t>
  </si>
  <si>
    <t>Potenciómetros Elementos De Electrónico Para Practicas de multivuelta de 10 K de precisión. 
3 Potenciometros Variables 1 2 5 10 20 50 100 200 250 500k1m</t>
  </si>
  <si>
    <t>Entrada de interfaz micro USB DC 5V
Indicador de potencia.
Conduce a una interfaz de comunicación serial
Conduzca a una interfaz de comunicación I2C
Conduce a una interfaz de comunicación SPI
Tamaño: 65x56x15mm</t>
  </si>
  <si>
    <t xml:space="preserve">Kit De Sensores De 37 Sensores Y Actuadores Para Robótica Donde Contiene 26 Sensores Y 11 Actuadores Con Tarjetas Arduinos. Contiene Sensores De Temperatura, Vibración, Campo Magnético, Sonido, Sensores Ir, Intensidad Luminosa, Inclinación Y Posición Angular, Flama, Pulso Cardíaco, Impactos, Obstáculos Entre Otros. Cuenta Con Módulos Para Diferentes Aplicaciones Interruptor, Revelador, Interruptores Magnéticos Y Módulos De Comunicación Visual.
1 x módulo de timbre de pasador Kleine KY-006 1 x módulo LED de 2 colores KY-011 1 x módulo sensor de golpe KY-031 1 x Trillingen schakelaar módulo KY-002 1 x Foto weerstand módulo KY-018 1 x módulo de interruptor de llave KY-004 1 x módulo de interruptor de inclinación KY-020 1 x módulos SMD LED kleur de 3 colores KY-009 1 x Infrarood emissie sensormodule KY-005 1 x módulo LED de 3 colores KY-016 1 x módulo optische abierto mercurio KY-017 1 x Yin Yi módulo LED de 2 colores 3 MM KY-029 1 x módulo de zoemer Actieve KY-012 1 x modulo sensor de temperatura KY-013 1 x Automatische knipperende kleurrijke módulo LED KY-034 1 x Mini módulos de lámina magnetische KY-021 1 x módulo de sensor magnetische Hall KY-003 1 x módulo Intvanger sensor Infrarood KY022 1 x sensor magnético Klasse Bihor KY-035 1 x módulo de taza de luz mágica KY-027 1 x módulo codificador KY-040 1 x módulo Optische gebroken KY-010 1 x Detecteren de hartslag modulo KY-039 1 x módulo de lámina KY-025 1 x obstakel vermijden sensor módulo KY-032 1 x módulo de sensor Jacht KY-033 1 x Microfoon geluid sensormodule KY-038 1 x módulo de sensor láser KY-008 1 x 5 V relaismódulo KY-019 1 x modulo sensor de temperatura KY-001 1 x módulo de sensor de temperatura KY-028 1 x Lineaire magnetische Hall sensores KY-024 1 x módulo sensor de llama KY-026 1 x Gevoelige microfoon sensormodule KY-037 1 x Temperatuur en vochtigheid sensor módulo KY-015 1 x XY-como módulo de joystick KY-023 1 x módulo sensor de metal táctil KY-036
</t>
  </si>
  <si>
    <t xml:space="preserve">Microcontrolador: ATmega2560
Voltaje de funcionamiento: 5V
Voltaje de entrada (recomendado): 7-12V
Voltaje de entrada (limite): 6-20V
Pines E/S digitales: 54 (14 proporcionan salida PWM)
Pines de entrada analógica: 16
Intensidad por pin: 40 mA
Intensidad en pin 3.3V: 50 mA
Memoria Flash: 256 KB
SRAM: 8 KB
EEPROM: 4 KB
Velocidad de reloj: 16 MHz 
</t>
  </si>
  <si>
    <t>Resistencia Original tipo M para Horno Eléctrico a 110V o 220V de 1.000W.
La resistencia es original Haceb y es de excelente calidad!
Totalmente garantizada!
Aplica para varias marcas de hornos eléctricos que usen resistencias tipo M.
En la segunda imagen se encuentran registradas las medidas para mayor ilustración.</t>
  </si>
  <si>
    <t>Características:
- Sensibilidad Típica: -80dBm.
- Hasta +4 dBm de potencia de transmisión RF.
- Fully Qualified Bluetooth V2.0 +modulción EDR 3Mbps.
- Interfaz UART con velocidad de modulación en baudios programable.
- Antena PCB Integrada.</t>
  </si>
  <si>
    <t xml:space="preserve">Especificaciones técnicas:
&gt; Diseño ergonómico para un manejo óptimo
&gt; Velocidad ajustable para la escritura
&gt; Indicador LED para comprobar la temperatura de funcionamiento
&gt; Apto para diestros y zurdos
&gt; Diámetro boquilla: 1.75 mm
&gt; Área de impresión: Ilimitado
&gt; Temperatura de calentamiento: 160° - 230° (ajustable)
&gt; Dimensiones del Lápiz: 210 mm x 172 mm x 62 mm
&gt; Peso Lápiz: 65 Gramos
Contenido de la caja:
&gt; 1 Lápiz 3D
&gt; 3 colores al azar de filamentos PLA de 1,75 mm
&gt; Cada filamento en cualquier color viene por 3 metros.
&gt; 1 Adaptador de corriente
&gt; 1 Base
&gt; 1 Manual de usuario (Leer antes de usar Lápiz 3D)
</t>
  </si>
  <si>
    <t>Tubo de acero inoxidable de 6mm de diámetro por 30mm de largo.
Largo: 91cm.
Diámetro: 4mm.
Contiene un sensor de temperatura DS18B20.
3 cables: Rojo es Vcc (positivo), Negro es GND (negativo) y Amarillo/Blanco es el cable de datos.
El sensor DS18B20 permite medir temperaturas de hasta 125ºC de forma fácil, además la termocupla esta sellada en un envoltorio que permite sumergirlo en líquido o pretegerlo de la interperie. Dado que es un sensor digital, la señal leída no se degrada debido a la distancia del cableado. Puede funcionar en modo One-Wire con una precisión de ±0.5°C con una resolución de 12 bits.
También pueden utilizarse varios sensores sobre el mismo pin ya que internamente viene programado con un ID único de 64 bits para diferenciarlos. El rango de funcionamiento es de 3 a 5V por lo que se puede utilizar en prácticamente cualquier sistema de que use microcontroladores.</t>
  </si>
  <si>
    <t>Modelo: FC-51
Voltaje de alimentación DC: 3.3V a 5V
Corriente: 20 mA
Distancia de sensado: 2 cm a 10 cm
Angulo de detección: 35°
Señal de salida digital del modulo: Cuando detecta objetos el módulo entrega un nivel lógico bajo (0V) y cuando el módulo no detecta objetos el sensor entrega una señal de salida de nivel lógico alto (5V).
Utiliza el integrado LM393
El módulo infrarrojo evasor de obstáculos ó también llamado sensor de presencia o sensor evita obstaculos, esta conformado por dos led infrarrojo Emisor/Receptor. La distancia de detección de este módulo se puede ajustar mediante el potenciómetro que viene incluido en la placa.
Este sensor suele ser usado en robots diseñados para evadir obstáculos, seguidor de linea de color negra ó blanca, entre otras. La señal captada por los sensores puede ser llevada directamente a un circuito de control como un Microcontrolador, Arduino, Raspberry PI, entre otros.</t>
  </si>
  <si>
    <t>Voltaje de Operación: 3.3V ~ 5V
Corriente de Operación: 60 mA
Método de detección: Reflectivo
Longitud de Onda: 950 nm
Distancia de detección: 0.5 mm ~ 25 mm (Típico 12 mm)
Comparador de voltaje integrado LM393
Salida Digital y Analógica
Temperatura de Funcionamiento: -25 °C ~ 85 °C
Dimensiones: 37 mm x 14 mm
Modulo TCRT5000 Sensor Infrarrojo Seguidor de Linea, ampliamente utilizado en Robot Seguidor de Linea Negra o Blanca. Este modulo tiene integrado un comparador de voltaje y un trimmer para poder ajustar la sensibilidad del sensor. 
El  TCRT5000 es un sensor optico reflexivo que consta de un emisor de luz infrarroja también llamado fotodiodo y un fototransistor. El fototransistor detecta la luz que es reflejada cuando un objeto pasa enfrente del sensor.
El TCRT5000 dispone de un encapsulado que bloquea la luz, este sensor también es ampliamente utilizado en detección de presencia o ausencia de objetos, detección de posición, escaneo de discos codificados, encoder, entre otros.</t>
  </si>
  <si>
    <t>2.10</t>
  </si>
  <si>
    <t>2.11</t>
  </si>
  <si>
    <t>2.12</t>
  </si>
  <si>
    <t>2.13</t>
  </si>
  <si>
    <t>2.14</t>
  </si>
  <si>
    <t>Servomotor MG996R</t>
  </si>
  <si>
    <t>Panel solar de 50 W policristalino</t>
  </si>
  <si>
    <t>Controlador Regulador De Carga Panel Solar Usb Pwm 60 Amp</t>
  </si>
  <si>
    <t>Inversor De Corriente 12 V Dc Entrada 230 V Ac Salida 500 W</t>
  </si>
  <si>
    <t>Batería Sellada 9 Amp - 12 Vts Ciclo Profundo</t>
  </si>
  <si>
    <t>Bomba De Agua Sumergible 31 Watt 1.6 Mts</t>
  </si>
  <si>
    <t>Modulo Rele 4 Canales 5v Estado Solido 250v - 2a Arduino</t>
  </si>
  <si>
    <t>Motorreductor 12v 30rpm, 25kg.cm Piñoneria Metálica</t>
  </si>
  <si>
    <t>Motorreductor 3v-9v + Llanta 65mm Motor Arduino Robot Carro</t>
  </si>
  <si>
    <t>L298n Puente H Dual 25w L 298 N Cc Motor Para Arduino</t>
  </si>
  <si>
    <t>Batería LiPo 1S 2500 mAh 3.7 V</t>
  </si>
  <si>
    <t>Regulador Xl4015 Voltaje Corriente Con Voltimetro 5a 5v-30v</t>
  </si>
  <si>
    <t>Módulo Cargador Batería Li-Ion / LiPo MCP73831 500mA Micro USB
(Puerto de conexión para la batería tipo JST PH macho).</t>
  </si>
  <si>
    <t xml:space="preserve">El cargador de baterías 1000 NiMH recargará las baterías en 4 a 8 horas con 1000 mW de potencia de carga. Es compatible con baterías de cualquier marca en ambos tamaños. Incluye 2 baterías AAA y 6 pilas AA. Se puede recargar 2 o 4 baterías a la vez y con el indicador de estado de carga LED indicaracuándo se completó la recarga, también cuenta con un apagado automático para que no use electricidad innecesariamente. Puede durar hasta 10 años, además, las baterías recargables precargadas de tienen una duración garantizada de 10 años. </t>
  </si>
  <si>
    <t xml:space="preserve">•	Voltaje de operación DC: 4.8V a 7.2V
•	Velocidad de operación: 0.17 s/60º (4.8V) y 0.14 s/60º (6V)
•	Torque: 9.4 kg*cm (4.8V) y 11 Kg*cm (6V)
•	Piñonería metálica
•	Incluye accesorios plásticos, tornillos de sujeción, tornillos para montaje del servo y cable de conexión con conector
•	Conector universal tipo "S" compatible con la mayoría de receptores incluyendo Futaba, JR, GWS, Cirrus, Blue Bird, Blue Arrow, Corona, Berg, Spektrum y Hitec, entre otros.
•	Longitud del cable: 30 cm
•	Dimensiones: 41 mm x 20 mm x 43 mm
•	Peso: 55 gr
</t>
  </si>
  <si>
    <t>Panel solar de 50 Watios.
Eficiencia 13.1%
Dimensiones: 670x540x30 mm.
Voc: 20.2V
Isc: 2.86A</t>
  </si>
  <si>
    <t xml:space="preserve">1. Microcontrolador industrial integrado.
2. Pantalla LCD grande, todos los parámetros ajustables.
3. Gestión de carga PWM totalmente de 4 etapas.
4. PROTECCIÓN de cortocircuitos integrada, protección de circuito abierto, protección inversa, protección contra sobrecargas.
5. doble protección de la corriente inversa mosfet, baja producción de calor.
</t>
  </si>
  <si>
    <t xml:space="preserve">1. Inversor de corriente: este inversor de corriente puede convertir una entrada de 12 V DC en una salida de 230 V AC, y la eficiencia de conversión es alta.
2. Usos extensos: permite una amplia aplicación en vehículos, baterías, electrodomésticos, etc. para garantizar un suministro de energía estable.
3. Funcionamiento seguro: diseñado para tener protección múltiple, el voltaje de cierre por sobrecarga es de 14,5 V a 15,5 V, muy confiable.
4. Excelente material: fabricado con material de aleación de aluminio de alta calidad, no se estropeará fácilmente y es duradero para un uso prolongado.
5. Mejor diseño: viene con un tamaño compacto y un peso ligero, tanto la instalación como el funcionamiento son muy prácticos.
</t>
  </si>
  <si>
    <t>Batería seca, sellada con tecnología AGM y de ciclo profundo para aplicaciones en UPS online, inversores DC-AC, Sistemas energía solar, energía eólica, juguetes eléctricos, plantas eléctricas, iluminación, aparatos eléctricos con motores DC, sistemas de monitoreo, sistemas de telecomunicaciones. entre otros.</t>
  </si>
  <si>
    <t xml:space="preserve">•	Bomba De Agua Sumergible Mejorada con bajo consumo de 22 Watt 1.6Mts 
•	Características principales
•	Recirculación de agua Ideal Oxigenador
•	Para el uso del agua dulce y de mar
•	máximo caudal de agua: 1.000 Litros / Hora
•	Voltaje: 110V-120V; Tipo: Bombas y Filtros, Material: de plástico, De color negro
•	VOLTIOS: AC110V / 120 V
•	FRECUENCIA: 50 / 60Hz POTENCIA: 22 WATT
•	QMAX: 1.000L / H
•	HMAX: 1.6 METROS
•	TAMAÑO: 90mm X 71mm X 60mm
•	PESO : 0.6 Kg
•	DIAMETRO DE SALIDA: Ext. 19mm - Int. 14mm
</t>
  </si>
  <si>
    <t xml:space="preserve">•	Voltaje de carga máximo: 220 VAC 60/50 Hz
•	Tamaño: 57*55*25mm
•	Corriente de carga máximo por canal: 2A
•	Velocidad: 1ms (aprox)
•	Voltaje de conmutación: 5vDC
•	Compatible con: Arduino/microcontrolador
•	Señal de activación: TTL
•	Número de canales: 4
</t>
  </si>
  <si>
    <t xml:space="preserve">•	Voltaje de Operación: 12VDC
•	Revoluciones por minuto: 30RPM
•	Corriente Sin Carda: &lt;0.6A
•	Corriente con Carga: 2A
•	Diámetro del Eje: 6mm
•	Torque: 25Kg.cm
</t>
  </si>
  <si>
    <t xml:space="preserve">•	1 x Motorreductor 9v
•	1 x llanta 65mm
•	Juego de motorreductor plástico tipo T con una llanta de 65mm. Voltaje de operación de 3v hasta 12v con RPM entre 80 y 300, cuenta con caja reductora plástica.
•	Motoreductor con llanta económico
•	Excelente tracción sobre gran variedad de superficies
•	Voltaje de alimentación de 3 a 9 voltios
•	Corriente de operación nominal (sin carga): 250 mA
•	Razon de reducción 50:1
•	Llanta con diámetro exterior de 60 mm
•	Ideal para plataformas robóticas
•	De 80 a 300 RPM
•	Cuenta con caja reductora
</t>
  </si>
  <si>
    <t xml:space="preserve">•	Circuito Integrado principal: L298N
•	Corriente pico de operación: 4 Amperios
•	Corriente constante de operación: 2 Amperios
•	Bajo voltaje de saturación en los transistores de salida
•	Corte de operación por sobrecalentamiento
 Voltaje de alimentación de motores de hasta 46 volts
•	Excelente inmunidad al ruido
•	Ideal para controlar motores en aplicaciones de robótica
</t>
  </si>
  <si>
    <t>Voltaje nominal: 3.7V
Corriente de salida: 2500mA
Conector: JST-PH
Peso	53 g
Dimensiones	1.5 × 6 × 7.4 cm</t>
  </si>
  <si>
    <t xml:space="preserve">   Naturaleza del módulo: módulo reductor no aislado
•	Rectificación: Rectificación no síncrona.
•	Voltaje de entrada: 5V-30V
•	Voltaje de salida: 0.8V-29V
•	Corriente de salida: máximo 5A (más de 3A para reforzar el calor)
•	Eficacia de conversión: 95% (la más alta)
</t>
  </si>
  <si>
    <t xml:space="preserve">Número de celdas de carga: 1.
Voltaje de alimentación: 3.6Vdc a 6Vdc.
Corriente de carga: 100mA. 
Voltaje de salida: 3.7Vdc a 4.2Vdc.
Tipos de batería recomendados de una celda: Baterías Li-Ion 18650 de 3.7V desde 100mAh a 10000mAh, Batería LiPo 3.7V 3000mAh y Baterías Li-Po 3.7Vdc desde 100mAh a 3000mAh en general.
Dimensiones: 29.4×10.8mm.
</t>
  </si>
  <si>
    <t>Proyecto. Angela Milena Fuerte Barón - Dinamizadora TecnoAcademia Itinerante Boyacá</t>
  </si>
  <si>
    <t xml:space="preserve">Laboratorio compacto para análisis de aguas, el cual es un maletin compacto compuesto por con siete pruebas o análisis colorimétricos por reacción y numero de determinaciones por pruebas, así: prueba de amonio para 50 determinaciones, prueba de nitritos 200 determinaciones, prueba de nitratos 100 determinaciones, prueba de fosfatos 100 determinaciones, prueba de dureza total 150 determinaciones, prueba de pH 200 determinaciones y prueba de oxígeno 100 determinaciones,  ademas el maletín compacto debe contener los siguientes elementos y reactivos: 
Reactivos por prueba:
Prueba de amonio:
1 botella de reactivo NH4-1.
1 botella de reactivo NH4-2 (con microcuchara azul integrada).
1 botella de reactivo NH4-3.
Prueba de dureza de carbonatos 
1 botella de reactivo CH-1.
1 botella de reactivo CH-2 (con pipeta de titulación “° d - SBV mmol / l”).
Prueba de dureza total 
1 botella de reactivo H-1.
1 botella de reactivo H-2 (con pipeta de titulación "° d - mg / l").
Prueba de nitrato 
1 botella de reactivo NO3-1 (con microcuchara verde integrada).
Prueba de nitrito 
2 botellas de reactivo NO2-1.
1 botella de reactivo NO2-2 (con microcuchara gris integrada).
Prueba de pH 
1 botella de reactivo pH-1.
Prueba de fosfato
1 botella de reactivo PO4-1.
1 botella de reactivo PO4-2 (con microcuchara azul integrada).
Prueba de oxígeno 
1 botella de reactivo O2-1.
1 botella de reactivo O2-2.
2 frascos de reactivo O2-3.
1 botella de reactivo O2-4.
1 botella de reactivo O2-5 (con pipeta de titulación “mg / l”).
1 jeringa de plástico graduada de 5 ml.
3 recipientes de prueba con marcas anulares rojas.
1 tapón de plástico plano.
3 tubos de ensayo con tapón de rosca.
1 botella de reacción de oxígeno (botella de vidrio con tapón de vidrio esmerilado inclinado y elemento de mezcla de plástico o vidrio).
Además, debe contener los siguientes elementos: 
1 comparador deslizante (soporte de plástico negro para alojar 2 tubos de ensayo), 1 carta de color para amonio, 1 carta de color para nitrato, 1 carta de color para nitrito, 1 carta de colores para pH, 1 carta de colores para fosfato,1 termómetro flotante de alcohol, 1 hoja de pegatinas redondas (para identificar las muestras de agua y los tapones de rosca de los tubos de ensayo), La fecha de caducidad de todo el maletín  con reactivos debe ser dos (2) años mínimo a partir de la fecha de entrega, anexar certificado de calidad y hoja de seguridad. </t>
  </si>
  <si>
    <t>tdrobotica</t>
  </si>
  <si>
    <t>VALOR CON IVA</t>
  </si>
  <si>
    <t>Reviso: Viviana Maryury Tejedor Gutierrez - Apoyo Profesional Contable</t>
  </si>
  <si>
    <r>
      <t>Procesador: Nordic Semiconductor nRF52833
ARM Cortex de 64MHz-M4 + FPU 
Memoria RAM: 512KB de almacenamiento Flash a bordo.
Interfaz: 128KB DE RAM.
Slot: 25 pines (4 dedicados a los GPIO).
Cada tarjeta programable Micro:bit V2 cuenta con los siguientes accesorios:
• Cable USB
• Porta pilas
• 2 baterías AAA
• Manual de usuario
Para la creación e implementación de didácticas de aprendizaje, cada micro:bit programable, está en capacidad de: Presentar mensajes, Números e íconos en un display de LED, Medir la temperatura, Detectar la luz ambiental, Detectar acciones de actuadores integrados, Detectar cuando el micro:bit se mueve, Permitir su uso como brújula, Comunicarse con otra unidad por radio de 2.4 GHz., Conectar con otros dispositivos vía Bluetooth y USB, La conexión f</t>
    </r>
    <r>
      <rPr>
        <sz val="9"/>
        <color theme="1"/>
        <rFont val="Arial"/>
        <family val="2"/>
      </rPr>
      <t>ísica de sensores y actuadores externos.Acceso a plataforma de cursos de forma asincrona de la 
Microbit certificados en pagina de Aprender por parte del 
proveedor propio, certificados como distribuidores 
autorizados soporte, capacitacionesAcceso a plataforma de cursos de forma asincrona de la 
Microbit certificados en pagina de Aprender por parte del 
proveedor propio, certificados como distribuidores 
autorizados soporte, capacitaciones</t>
    </r>
    <r>
      <rPr>
        <sz val="9"/>
        <rFont val="Arial"/>
        <family val="2"/>
      </rPr>
      <t xml:space="preserve">
</t>
    </r>
  </si>
  <si>
    <t>MSA Mediciones &amp; Servicios Asociados</t>
  </si>
  <si>
    <t>Cargador de Pilas Con Set 6 Pilas 4 AA Y 2 AAA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</si>
</sst>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quot;$&quot;#,##0;[Red]\-&quot;$&quot;#,##0"/>
    <numFmt numFmtId="165" formatCode="_(* #,##0_);_(* \(#,##0\);_(* &quot;-&quot;_);_(@_)"/>
    <numFmt numFmtId="166" formatCode="_(&quot;$&quot;\ * #,##0.00_);_(&quot;$&quot;\ * \(#,##0.00\);_(&quot;$&quot;\ * &quot;-&quot;??_);_(@_)"/>
    <numFmt numFmtId="167" formatCode="_(* #,##0.00_);_(* \(#,##0.00\);_(* &quot;-&quot;??_);_(@_)"/>
    <numFmt numFmtId="168" formatCode="_(* #,##0_);_(* \(#,##0\);_(* &quot;-&quot;??_);_(@_)"/>
    <numFmt numFmtId="169" formatCode="_-&quot;$&quot;* #,##0_-;\-&quot;$&quot;* #,##0_-;_-&quot;$&quot;* &quot;-&quot;??_-;_-@_-"/>
    <numFmt numFmtId="170" formatCode="_(&quot;$&quot;\ * #,##0_);_(&quot;$&quot;\ * \(#,##0\);_(&quot;$&quot;\ * &quot;-&quot;??_);_(@_)"/>
    <numFmt numFmtId="171" formatCode="&quot;$&quot;#,##0"/>
  </numFmts>
  <fonts count="38" x14ac:knownFonts="1">
    <font>
      <sz val="11"/>
      <color theme="1"/>
      <name val="Calibri"/>
      <family val="2"/>
      <scheme val="minor"/>
    </font>
    <font>
      <sz val="10"/>
      <name val="Arial"/>
      <family val="2"/>
    </font>
    <font>
      <sz val="8"/>
      <name val="Arial"/>
      <family val="2"/>
    </font>
    <font>
      <b/>
      <sz val="10"/>
      <name val="Arial"/>
      <family val="2"/>
    </font>
    <font>
      <sz val="9"/>
      <name val="Arial"/>
      <family val="2"/>
    </font>
    <font>
      <sz val="9"/>
      <color indexed="8"/>
      <name val="Arial"/>
      <family val="2"/>
    </font>
    <font>
      <b/>
      <sz val="9"/>
      <color indexed="8"/>
      <name val="Arial"/>
      <family val="2"/>
    </font>
    <font>
      <sz val="9"/>
      <color indexed="8"/>
      <name val="Calibri"/>
      <family val="2"/>
    </font>
    <font>
      <b/>
      <sz val="9"/>
      <color indexed="8"/>
      <name val="Calibri"/>
      <family val="2"/>
    </font>
    <font>
      <sz val="8"/>
      <name val="Calibri"/>
      <family val="2"/>
    </font>
    <font>
      <b/>
      <sz val="18"/>
      <name val="Arial"/>
      <family val="2"/>
    </font>
    <font>
      <sz val="11"/>
      <color theme="1"/>
      <name val="Calibri"/>
      <family val="2"/>
      <scheme val="minor"/>
    </font>
    <font>
      <sz val="8"/>
      <color theme="1"/>
      <name val="Calibri"/>
      <family val="2"/>
      <scheme val="minor"/>
    </font>
    <font>
      <b/>
      <sz val="8"/>
      <name val="Calibri"/>
      <family val="2"/>
      <scheme val="minor"/>
    </font>
    <font>
      <sz val="8"/>
      <color theme="1"/>
      <name val="Arial"/>
      <family val="2"/>
    </font>
    <font>
      <b/>
      <sz val="10"/>
      <name val="Calibri"/>
      <family val="2"/>
      <scheme val="minor"/>
    </font>
    <font>
      <b/>
      <sz val="10"/>
      <color theme="1"/>
      <name val="Arial"/>
      <family val="2"/>
    </font>
    <font>
      <sz val="9"/>
      <color theme="1"/>
      <name val="Arial"/>
      <family val="2"/>
    </font>
    <font>
      <sz val="12"/>
      <color theme="1"/>
      <name val="Arial"/>
      <family val="2"/>
    </font>
    <font>
      <b/>
      <sz val="11"/>
      <color theme="1"/>
      <name val="Arial"/>
      <family val="2"/>
    </font>
    <font>
      <sz val="10"/>
      <color theme="1"/>
      <name val="Arial"/>
      <family val="2"/>
    </font>
    <font>
      <sz val="18"/>
      <color theme="1"/>
      <name val="Calibri"/>
      <family val="2"/>
      <scheme val="minor"/>
    </font>
    <font>
      <sz val="18"/>
      <name val="Calibri"/>
      <family val="2"/>
      <scheme val="minor"/>
    </font>
    <font>
      <b/>
      <sz val="18"/>
      <color theme="1"/>
      <name val="Calibri"/>
      <family val="2"/>
    </font>
    <font>
      <b/>
      <sz val="18"/>
      <name val="Calibri"/>
      <family val="2"/>
      <scheme val="minor"/>
    </font>
    <font>
      <b/>
      <sz val="16"/>
      <color theme="1"/>
      <name val="Calibri"/>
      <family val="2"/>
    </font>
    <font>
      <b/>
      <sz val="16"/>
      <color theme="1"/>
      <name val="Calibri"/>
      <family val="2"/>
      <scheme val="minor"/>
    </font>
    <font>
      <sz val="16"/>
      <color theme="1"/>
      <name val="Calibri"/>
      <family val="2"/>
      <scheme val="minor"/>
    </font>
    <font>
      <sz val="16"/>
      <name val="Calibri"/>
      <family val="2"/>
      <scheme val="minor"/>
    </font>
    <font>
      <sz val="16"/>
      <color theme="1"/>
      <name val="Calibri"/>
      <family val="2"/>
    </font>
    <font>
      <sz val="14"/>
      <color theme="1"/>
      <name val="Arial"/>
      <family val="2"/>
    </font>
    <font>
      <b/>
      <sz val="18"/>
      <color theme="1"/>
      <name val="Calibri"/>
      <family val="2"/>
      <scheme val="minor"/>
    </font>
    <font>
      <b/>
      <sz val="8"/>
      <color theme="1"/>
      <name val="Calibri"/>
      <family val="2"/>
      <scheme val="minor"/>
    </font>
    <font>
      <sz val="20"/>
      <color theme="1"/>
      <name val="Calibri"/>
      <family val="2"/>
      <scheme val="minor"/>
    </font>
    <font>
      <b/>
      <sz val="10"/>
      <color rgb="FF000000"/>
      <name val="Arial"/>
      <family val="2"/>
    </font>
    <font>
      <b/>
      <sz val="10"/>
      <name val="Arial"/>
    </font>
    <font>
      <sz val="9"/>
      <name val="Arial"/>
    </font>
    <font>
      <sz val="10"/>
      <name val="Calibri"/>
      <family val="2"/>
      <scheme val="minor"/>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0" tint="-4.9989318521683403E-2"/>
        <bgColor indexed="64"/>
      </patternFill>
    </fill>
    <fill>
      <patternFill patternType="solid">
        <fgColor rgb="FFFFFFFF"/>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top style="thin">
        <color indexed="64"/>
      </top>
      <bottom/>
      <diagonal/>
    </border>
  </borders>
  <cellStyleXfs count="5">
    <xf numFmtId="0" fontId="0" fillId="0" borderId="0"/>
    <xf numFmtId="167" fontId="11" fillId="0" borderId="0" applyFont="0" applyFill="0" applyBorder="0" applyAlignment="0" applyProtection="0"/>
    <xf numFmtId="165" fontId="11" fillId="0" borderId="0" applyFont="0" applyFill="0" applyBorder="0" applyAlignment="0" applyProtection="0"/>
    <xf numFmtId="166" fontId="11" fillId="0" borderId="0" applyFont="0" applyFill="0" applyBorder="0" applyAlignment="0" applyProtection="0"/>
    <xf numFmtId="0" fontId="1" fillId="0" borderId="0"/>
  </cellStyleXfs>
  <cellXfs count="194">
    <xf numFmtId="0" fontId="0" fillId="0" borderId="0" xfId="0"/>
    <xf numFmtId="0" fontId="12" fillId="0" borderId="1" xfId="0" applyFont="1" applyBorder="1" applyAlignment="1">
      <alignment horizontal="center" vertical="center"/>
    </xf>
    <xf numFmtId="169" fontId="12" fillId="0" borderId="1" xfId="0" applyNumberFormat="1" applyFont="1" applyBorder="1"/>
    <xf numFmtId="168" fontId="12" fillId="0" borderId="1" xfId="1" applyNumberFormat="1" applyFont="1" applyBorder="1"/>
    <xf numFmtId="0" fontId="12" fillId="0" borderId="1" xfId="0" applyFont="1" applyBorder="1" applyAlignment="1">
      <alignment horizontal="center" vertical="center" wrapText="1"/>
    </xf>
    <xf numFmtId="0" fontId="13" fillId="0" borderId="1" xfId="4" applyFont="1" applyBorder="1" applyAlignment="1">
      <alignment horizontal="center" vertical="center" wrapText="1"/>
    </xf>
    <xf numFmtId="0" fontId="14" fillId="0" borderId="1" xfId="0" applyFont="1" applyBorder="1" applyAlignment="1">
      <alignment horizontal="center" vertical="center" wrapText="1"/>
    </xf>
    <xf numFmtId="0" fontId="15" fillId="0" borderId="1" xfId="4" applyFont="1" applyBorder="1" applyAlignment="1">
      <alignment horizontal="center" vertical="center" wrapText="1"/>
    </xf>
    <xf numFmtId="0" fontId="3" fillId="2" borderId="0" xfId="0" applyFont="1" applyFill="1" applyAlignment="1">
      <alignment vertical="center"/>
    </xf>
    <xf numFmtId="0" fontId="1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 fillId="3" borderId="0" xfId="0" applyFont="1" applyFill="1" applyAlignment="1">
      <alignment wrapText="1"/>
    </xf>
    <xf numFmtId="0" fontId="17" fillId="0" borderId="1" xfId="0" applyFont="1" applyBorder="1" applyAlignment="1">
      <alignment vertical="center" wrapText="1"/>
    </xf>
    <xf numFmtId="0" fontId="4" fillId="0" borderId="1" xfId="0" applyFont="1" applyBorder="1" applyAlignment="1">
      <alignment vertical="center" wrapText="1"/>
    </xf>
    <xf numFmtId="0" fontId="1" fillId="4" borderId="0" xfId="0" applyFont="1" applyFill="1" applyAlignment="1">
      <alignment vertical="center" wrapText="1"/>
    </xf>
    <xf numFmtId="165" fontId="11" fillId="0" borderId="1" xfId="2" applyFont="1" applyBorder="1" applyAlignment="1">
      <alignment vertical="center"/>
    </xf>
    <xf numFmtId="0" fontId="1" fillId="5" borderId="0" xfId="0" applyFont="1" applyFill="1" applyAlignment="1">
      <alignment vertical="center" wrapText="1"/>
    </xf>
    <xf numFmtId="0" fontId="0" fillId="6" borderId="0" xfId="0" applyFill="1" applyAlignment="1">
      <alignment vertical="center" wrapText="1"/>
    </xf>
    <xf numFmtId="0" fontId="1" fillId="6" borderId="0" xfId="0" applyFont="1" applyFill="1" applyAlignment="1">
      <alignment vertical="center" wrapText="1"/>
    </xf>
    <xf numFmtId="0" fontId="18" fillId="0" borderId="0" xfId="0" applyFont="1" applyAlignment="1">
      <alignment vertical="center"/>
    </xf>
    <xf numFmtId="0" fontId="19" fillId="0" borderId="0" xfId="0" applyFont="1" applyAlignment="1">
      <alignment horizontal="left" vertical="center"/>
    </xf>
    <xf numFmtId="0" fontId="0" fillId="0" borderId="0" xfId="0" applyAlignment="1">
      <alignment horizontal="left"/>
    </xf>
    <xf numFmtId="0" fontId="20" fillId="0" borderId="0" xfId="0" applyFont="1" applyAlignment="1">
      <alignment horizontal="left" vertical="center"/>
    </xf>
    <xf numFmtId="0" fontId="21" fillId="0" borderId="0" xfId="0" applyFont="1"/>
    <xf numFmtId="0" fontId="22" fillId="0" borderId="0" xfId="0" applyFont="1"/>
    <xf numFmtId="166" fontId="21" fillId="0" borderId="0" xfId="3" applyFont="1"/>
    <xf numFmtId="0" fontId="23" fillId="0" borderId="2" xfId="0" applyFont="1" applyBorder="1" applyAlignment="1">
      <alignment horizontal="center" vertical="center" wrapText="1"/>
    </xf>
    <xf numFmtId="0" fontId="24" fillId="7" borderId="3" xfId="4" applyFont="1" applyFill="1" applyBorder="1" applyAlignment="1">
      <alignment horizontal="center" vertical="center" wrapText="1"/>
    </xf>
    <xf numFmtId="0" fontId="24" fillId="7" borderId="4" xfId="4" applyFont="1" applyFill="1" applyBorder="1" applyAlignment="1">
      <alignment horizontal="center" vertical="center" wrapText="1"/>
    </xf>
    <xf numFmtId="0" fontId="24" fillId="0" borderId="3" xfId="4" applyFont="1" applyBorder="1" applyAlignment="1">
      <alignment horizontal="center" vertical="center" wrapText="1"/>
    </xf>
    <xf numFmtId="0" fontId="24" fillId="0" borderId="5" xfId="4" applyFont="1" applyBorder="1" applyAlignment="1">
      <alignment horizontal="center" vertical="center" wrapText="1"/>
    </xf>
    <xf numFmtId="171" fontId="21" fillId="0" borderId="0" xfId="0" applyNumberFormat="1" applyFont="1"/>
    <xf numFmtId="2" fontId="21" fillId="0" borderId="0" xfId="0" applyNumberFormat="1" applyFont="1"/>
    <xf numFmtId="0" fontId="25" fillId="0" borderId="10" xfId="0" applyFont="1" applyBorder="1" applyAlignment="1">
      <alignment horizontal="center" vertical="center" wrapText="1"/>
    </xf>
    <xf numFmtId="0" fontId="27" fillId="0" borderId="11" xfId="0" applyFont="1" applyBorder="1" applyAlignment="1">
      <alignment horizontal="center" vertical="center" wrapText="1"/>
    </xf>
    <xf numFmtId="0" fontId="25" fillId="0" borderId="12" xfId="0" applyFont="1" applyBorder="1" applyAlignment="1">
      <alignment horizontal="center" vertical="center" wrapText="1"/>
    </xf>
    <xf numFmtId="0" fontId="26" fillId="0" borderId="12" xfId="0" applyFont="1" applyBorder="1" applyAlignment="1">
      <alignment horizontal="center" vertical="center" wrapText="1"/>
    </xf>
    <xf numFmtId="0" fontId="27" fillId="0" borderId="12" xfId="0" applyFont="1" applyBorder="1" applyAlignment="1">
      <alignment horizontal="center" vertical="center" wrapText="1"/>
    </xf>
    <xf numFmtId="170" fontId="28" fillId="7" borderId="13" xfId="3" applyNumberFormat="1" applyFont="1" applyFill="1" applyBorder="1" applyAlignment="1">
      <alignment horizontal="center" vertical="center" wrapText="1"/>
    </xf>
    <xf numFmtId="0" fontId="25" fillId="0" borderId="11" xfId="0" applyFont="1" applyBorder="1" applyAlignment="1">
      <alignment horizontal="center" vertical="center" wrapText="1"/>
    </xf>
    <xf numFmtId="0" fontId="28" fillId="0" borderId="11" xfId="0" applyFont="1" applyBorder="1" applyAlignment="1">
      <alignment horizontal="center" vertical="center"/>
    </xf>
    <xf numFmtId="170" fontId="28" fillId="7" borderId="14" xfId="3" applyNumberFormat="1" applyFont="1" applyFill="1" applyBorder="1" applyAlignment="1">
      <alignment horizontal="center" vertical="center" wrapText="1"/>
    </xf>
    <xf numFmtId="170" fontId="28" fillId="7" borderId="18" xfId="3" applyNumberFormat="1" applyFont="1" applyFill="1" applyBorder="1" applyAlignment="1">
      <alignment horizontal="center" vertical="center" wrapText="1"/>
    </xf>
    <xf numFmtId="0" fontId="30" fillId="0" borderId="0" xfId="0" applyFont="1" applyAlignment="1">
      <alignment vertical="center"/>
    </xf>
    <xf numFmtId="0" fontId="26" fillId="0" borderId="21" xfId="0" applyFont="1" applyBorder="1" applyAlignment="1">
      <alignment horizontal="center" vertical="center" wrapText="1"/>
    </xf>
    <xf numFmtId="170" fontId="28" fillId="7" borderId="22" xfId="3" applyNumberFormat="1" applyFont="1" applyFill="1" applyBorder="1" applyAlignment="1">
      <alignment horizontal="center" vertical="center" wrapText="1"/>
    </xf>
    <xf numFmtId="0" fontId="1" fillId="0" borderId="1" xfId="4" applyBorder="1" applyAlignment="1">
      <alignment horizontal="left" vertical="top" wrapText="1"/>
    </xf>
    <xf numFmtId="0" fontId="4" fillId="8" borderId="25" xfId="4" applyFont="1" applyFill="1" applyBorder="1" applyAlignment="1">
      <alignment vertical="top" wrapText="1"/>
    </xf>
    <xf numFmtId="170" fontId="28" fillId="7" borderId="23" xfId="3" applyNumberFormat="1" applyFont="1" applyFill="1" applyBorder="1" applyAlignment="1">
      <alignment horizontal="center" vertical="center" wrapText="1"/>
    </xf>
    <xf numFmtId="0" fontId="4" fillId="8" borderId="1" xfId="4" applyFont="1" applyFill="1" applyBorder="1" applyAlignment="1">
      <alignment horizontal="left" vertical="top" wrapText="1"/>
    </xf>
    <xf numFmtId="0" fontId="4" fillId="0" borderId="1" xfId="4" applyFont="1" applyBorder="1" applyAlignment="1">
      <alignment horizontal="left" vertical="top" wrapText="1"/>
    </xf>
    <xf numFmtId="0" fontId="34" fillId="8" borderId="1" xfId="0" applyFont="1" applyFill="1" applyBorder="1" applyAlignment="1">
      <alignment horizontal="left" vertical="center" wrapText="1"/>
    </xf>
    <xf numFmtId="0" fontId="34" fillId="0" borderId="1" xfId="0" applyFont="1" applyBorder="1" applyAlignment="1">
      <alignment horizontal="left" vertical="center" wrapText="1"/>
    </xf>
    <xf numFmtId="0" fontId="34" fillId="0" borderId="24" xfId="0" applyFont="1" applyBorder="1" applyAlignment="1">
      <alignment horizontal="left" vertical="center" wrapText="1"/>
    </xf>
    <xf numFmtId="0" fontId="35" fillId="0" borderId="26" xfId="0" applyFont="1" applyBorder="1" applyAlignment="1">
      <alignment horizontal="left" vertical="center" wrapText="1"/>
    </xf>
    <xf numFmtId="0" fontId="3" fillId="0" borderId="26" xfId="0" applyFont="1" applyBorder="1" applyAlignment="1">
      <alignment horizontal="left" vertical="center" wrapText="1"/>
    </xf>
    <xf numFmtId="0" fontId="4" fillId="0" borderId="26" xfId="0" applyFont="1" applyBorder="1" applyAlignment="1">
      <alignment vertical="top" wrapText="1"/>
    </xf>
    <xf numFmtId="0" fontId="4" fillId="0" borderId="24" xfId="4" applyFont="1" applyBorder="1" applyAlignment="1">
      <alignment horizontal="left" vertical="top" wrapText="1"/>
    </xf>
    <xf numFmtId="0" fontId="36" fillId="0" borderId="26" xfId="0" applyFont="1" applyBorder="1" applyAlignment="1">
      <alignment vertical="top" wrapText="1"/>
    </xf>
    <xf numFmtId="170" fontId="28" fillId="7" borderId="20" xfId="3" applyNumberFormat="1" applyFont="1" applyFill="1" applyBorder="1" applyAlignment="1">
      <alignment horizontal="center" vertical="center" wrapText="1"/>
    </xf>
    <xf numFmtId="170" fontId="28" fillId="7" borderId="1" xfId="3" applyNumberFormat="1" applyFont="1" applyFill="1" applyBorder="1" applyAlignment="1">
      <alignment horizontal="center" vertical="center" wrapText="1"/>
    </xf>
    <xf numFmtId="0" fontId="24" fillId="7" borderId="8" xfId="4" applyFont="1" applyFill="1" applyBorder="1" applyAlignment="1">
      <alignment horizontal="center" vertical="center" wrapText="1"/>
    </xf>
    <xf numFmtId="0" fontId="24" fillId="7" borderId="32" xfId="4" applyFont="1" applyFill="1" applyBorder="1" applyAlignment="1">
      <alignment horizontal="center" vertical="center" wrapText="1"/>
    </xf>
    <xf numFmtId="0" fontId="24" fillId="7" borderId="36" xfId="4" applyFont="1" applyFill="1" applyBorder="1" applyAlignment="1">
      <alignment horizontal="center" vertical="center" wrapText="1"/>
    </xf>
    <xf numFmtId="170" fontId="28" fillId="7" borderId="17" xfId="3" applyNumberFormat="1" applyFont="1" applyFill="1" applyBorder="1" applyAlignment="1">
      <alignment horizontal="center" vertical="center" wrapText="1"/>
    </xf>
    <xf numFmtId="0" fontId="24" fillId="7" borderId="5" xfId="4" applyFont="1" applyFill="1" applyBorder="1" applyAlignment="1">
      <alignment horizontal="center" vertical="center" wrapText="1"/>
    </xf>
    <xf numFmtId="171" fontId="27" fillId="0" borderId="19" xfId="1" applyNumberFormat="1" applyFont="1" applyBorder="1" applyAlignment="1">
      <alignment horizontal="right" vertical="center"/>
    </xf>
    <xf numFmtId="0" fontId="24" fillId="7" borderId="34" xfId="4" applyFont="1" applyFill="1" applyBorder="1" applyAlignment="1">
      <alignment horizontal="center" vertical="center" wrapText="1"/>
    </xf>
    <xf numFmtId="171" fontId="27" fillId="7" borderId="1" xfId="1" applyNumberFormat="1" applyFont="1" applyFill="1" applyBorder="1" applyAlignment="1">
      <alignment horizontal="right" vertical="center"/>
    </xf>
    <xf numFmtId="0" fontId="23" fillId="0" borderId="33" xfId="0" applyFont="1" applyBorder="1" applyAlignment="1">
      <alignment horizontal="center" vertical="center" wrapText="1"/>
    </xf>
    <xf numFmtId="0" fontId="21" fillId="0" borderId="30" xfId="0" applyFont="1" applyBorder="1"/>
    <xf numFmtId="0" fontId="22" fillId="0" borderId="29" xfId="0" applyFont="1" applyBorder="1"/>
    <xf numFmtId="2" fontId="37" fillId="0" borderId="39" xfId="0" applyNumberFormat="1" applyFont="1" applyBorder="1" applyAlignment="1">
      <alignment vertical="top" wrapText="1"/>
    </xf>
    <xf numFmtId="170" fontId="28" fillId="7" borderId="37" xfId="3" applyNumberFormat="1" applyFont="1" applyFill="1" applyBorder="1" applyAlignment="1">
      <alignment horizontal="center" vertical="center" wrapText="1"/>
    </xf>
    <xf numFmtId="170" fontId="28" fillId="7" borderId="43" xfId="3" applyNumberFormat="1" applyFont="1" applyFill="1" applyBorder="1" applyAlignment="1">
      <alignment horizontal="center" vertical="center" wrapText="1"/>
    </xf>
    <xf numFmtId="164" fontId="29" fillId="0" borderId="1" xfId="0" applyNumberFormat="1" applyFont="1" applyBorder="1" applyAlignment="1">
      <alignment horizontal="right" vertical="center" wrapText="1"/>
    </xf>
    <xf numFmtId="171" fontId="27" fillId="0" borderId="1" xfId="1" applyNumberFormat="1" applyFont="1" applyBorder="1" applyAlignment="1">
      <alignment horizontal="right" vertical="center"/>
    </xf>
    <xf numFmtId="170" fontId="28" fillId="7" borderId="25" xfId="3" applyNumberFormat="1" applyFont="1" applyFill="1" applyBorder="1" applyAlignment="1">
      <alignment horizontal="center" vertical="center" wrapText="1"/>
    </xf>
    <xf numFmtId="0" fontId="27" fillId="0" borderId="21" xfId="0" applyFont="1" applyBorder="1" applyAlignment="1">
      <alignment horizontal="center" vertical="center" wrapText="1"/>
    </xf>
    <xf numFmtId="170" fontId="28" fillId="7" borderId="24" xfId="3" applyNumberFormat="1" applyFont="1" applyFill="1" applyBorder="1" applyAlignment="1">
      <alignment horizontal="center" vertical="center" wrapText="1"/>
    </xf>
    <xf numFmtId="171" fontId="27" fillId="7" borderId="44" xfId="0" applyNumberFormat="1" applyFont="1" applyFill="1" applyBorder="1" applyAlignment="1">
      <alignment vertical="center"/>
    </xf>
    <xf numFmtId="0" fontId="23" fillId="0" borderId="45" xfId="0" applyFont="1" applyBorder="1" applyAlignment="1">
      <alignment horizontal="center" vertical="center" wrapText="1"/>
    </xf>
    <xf numFmtId="0" fontId="21" fillId="0" borderId="46" xfId="0" applyFont="1" applyBorder="1"/>
    <xf numFmtId="0" fontId="21" fillId="0" borderId="43" xfId="0" applyFont="1" applyBorder="1"/>
    <xf numFmtId="171" fontId="21" fillId="0" borderId="43" xfId="1" applyNumberFormat="1" applyFont="1" applyBorder="1" applyAlignment="1">
      <alignment horizontal="right" vertical="center"/>
    </xf>
    <xf numFmtId="164" fontId="29" fillId="0" borderId="37" xfId="0" applyNumberFormat="1" applyFont="1" applyBorder="1" applyAlignment="1">
      <alignment horizontal="right" vertical="center" wrapText="1"/>
    </xf>
    <xf numFmtId="164" fontId="29" fillId="0" borderId="25" xfId="0" applyNumberFormat="1" applyFont="1" applyBorder="1" applyAlignment="1">
      <alignment horizontal="right" vertical="center" wrapText="1"/>
    </xf>
    <xf numFmtId="164" fontId="29" fillId="0" borderId="13" xfId="0" applyNumberFormat="1" applyFont="1" applyBorder="1" applyAlignment="1">
      <alignment horizontal="right" vertical="center" wrapText="1"/>
    </xf>
    <xf numFmtId="170" fontId="28" fillId="7" borderId="48" xfId="3" applyNumberFormat="1" applyFont="1" applyFill="1" applyBorder="1" applyAlignment="1">
      <alignment horizontal="center" vertical="center" wrapText="1"/>
    </xf>
    <xf numFmtId="170" fontId="28" fillId="7" borderId="44" xfId="3" applyNumberFormat="1" applyFont="1" applyFill="1" applyBorder="1" applyAlignment="1">
      <alignment horizontal="center" vertical="center" wrapText="1"/>
    </xf>
    <xf numFmtId="0" fontId="1" fillId="8" borderId="25" xfId="4" applyFill="1" applyBorder="1" applyAlignment="1">
      <alignment horizontal="left" vertical="top" wrapText="1"/>
    </xf>
    <xf numFmtId="164" fontId="29" fillId="0" borderId="42" xfId="0" applyNumberFormat="1" applyFont="1" applyBorder="1" applyAlignment="1">
      <alignment horizontal="right" vertical="center" wrapText="1"/>
    </xf>
    <xf numFmtId="171" fontId="27" fillId="0" borderId="38" xfId="1" applyNumberFormat="1" applyFont="1" applyBorder="1" applyAlignment="1">
      <alignment horizontal="right" vertical="center"/>
    </xf>
    <xf numFmtId="171" fontId="27" fillId="7" borderId="25" xfId="1" applyNumberFormat="1" applyFont="1" applyFill="1" applyBorder="1" applyAlignment="1">
      <alignment horizontal="right" vertical="center"/>
    </xf>
    <xf numFmtId="171" fontId="27" fillId="7" borderId="17" xfId="0" applyNumberFormat="1" applyFont="1" applyFill="1" applyBorder="1" applyAlignment="1">
      <alignment vertical="center"/>
    </xf>
    <xf numFmtId="0" fontId="24" fillId="7" borderId="49" xfId="4" applyFont="1" applyFill="1" applyBorder="1" applyAlignment="1">
      <alignment horizontal="center" vertical="center" wrapText="1"/>
    </xf>
    <xf numFmtId="0" fontId="24" fillId="0" borderId="35" xfId="4" applyFont="1" applyBorder="1" applyAlignment="1">
      <alignment horizontal="center" vertical="center" wrapText="1"/>
    </xf>
    <xf numFmtId="0" fontId="24" fillId="0" borderId="8" xfId="4" applyFont="1" applyBorder="1" applyAlignment="1">
      <alignment horizontal="center" vertical="center" wrapText="1"/>
    </xf>
    <xf numFmtId="0" fontId="25" fillId="0" borderId="45" xfId="0" applyFont="1" applyBorder="1" applyAlignment="1">
      <alignment horizontal="center" vertical="center" wrapText="1"/>
    </xf>
    <xf numFmtId="170" fontId="28" fillId="7" borderId="50" xfId="3" applyNumberFormat="1" applyFont="1" applyFill="1" applyBorder="1" applyAlignment="1">
      <alignment horizontal="center" vertical="center" wrapText="1"/>
    </xf>
    <xf numFmtId="164" fontId="29" fillId="0" borderId="22" xfId="0" applyNumberFormat="1" applyFont="1" applyBorder="1" applyAlignment="1">
      <alignment horizontal="right" vertical="center" wrapText="1"/>
    </xf>
    <xf numFmtId="164" fontId="29" fillId="0" borderId="24" xfId="0" applyNumberFormat="1" applyFont="1" applyBorder="1" applyAlignment="1">
      <alignment horizontal="right" vertical="center" wrapText="1"/>
    </xf>
    <xf numFmtId="171" fontId="27" fillId="0" borderId="24" xfId="1" applyNumberFormat="1" applyFont="1" applyBorder="1" applyAlignment="1">
      <alignment horizontal="right" vertical="center"/>
    </xf>
    <xf numFmtId="171" fontId="27" fillId="7" borderId="24" xfId="1" applyNumberFormat="1" applyFont="1" applyFill="1" applyBorder="1" applyAlignment="1">
      <alignment horizontal="right" vertical="center"/>
    </xf>
    <xf numFmtId="171" fontId="27" fillId="7" borderId="48" xfId="0" applyNumberFormat="1" applyFont="1" applyFill="1" applyBorder="1" applyAlignment="1">
      <alignment vertical="center"/>
    </xf>
    <xf numFmtId="0" fontId="34" fillId="8" borderId="25" xfId="0" applyFont="1" applyFill="1" applyBorder="1" applyAlignment="1">
      <alignment horizontal="left" vertical="center" wrapText="1"/>
    </xf>
    <xf numFmtId="170" fontId="28" fillId="7" borderId="42" xfId="3" applyNumberFormat="1" applyFont="1" applyFill="1" applyBorder="1" applyAlignment="1">
      <alignment horizontal="center" vertical="center" wrapText="1"/>
    </xf>
    <xf numFmtId="171" fontId="27" fillId="0" borderId="25" xfId="1" applyNumberFormat="1" applyFont="1" applyBorder="1" applyAlignment="1">
      <alignment horizontal="right" vertical="center"/>
    </xf>
    <xf numFmtId="0" fontId="26" fillId="0" borderId="11" xfId="0" applyFont="1" applyBorder="1" applyAlignment="1">
      <alignment horizontal="center" vertical="center" wrapText="1"/>
    </xf>
    <xf numFmtId="0" fontId="25" fillId="0" borderId="27" xfId="0" applyFont="1" applyBorder="1" applyAlignment="1">
      <alignment horizontal="center" vertical="center" wrapText="1"/>
    </xf>
    <xf numFmtId="0" fontId="25" fillId="0" borderId="30" xfId="0" applyFont="1" applyBorder="1" applyAlignment="1">
      <alignment horizontal="center" vertical="center" wrapText="1"/>
    </xf>
    <xf numFmtId="0" fontId="27" fillId="0" borderId="27"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40" xfId="0" applyFont="1" applyBorder="1" applyAlignment="1">
      <alignment horizontal="center" vertical="center" wrapText="1"/>
    </xf>
    <xf numFmtId="0" fontId="27" fillId="0" borderId="41" xfId="0" applyFont="1" applyBorder="1" applyAlignment="1">
      <alignment horizontal="center" vertical="center" wrapText="1"/>
    </xf>
    <xf numFmtId="170" fontId="28" fillId="7" borderId="5" xfId="3" applyNumberFormat="1" applyFont="1" applyFill="1" applyBorder="1" applyAlignment="1">
      <alignment horizontal="center" vertical="center" wrapText="1"/>
    </xf>
    <xf numFmtId="170" fontId="28" fillId="7" borderId="29" xfId="3" applyNumberFormat="1" applyFont="1" applyFill="1" applyBorder="1" applyAlignment="1">
      <alignment horizontal="center" vertical="center" wrapText="1"/>
    </xf>
    <xf numFmtId="171" fontId="27" fillId="0" borderId="1" xfId="1" applyNumberFormat="1" applyFont="1" applyBorder="1" applyAlignment="1">
      <alignment horizontal="center" vertical="center"/>
    </xf>
    <xf numFmtId="0" fontId="25" fillId="0" borderId="21" xfId="0" applyFont="1" applyBorder="1" applyAlignment="1">
      <alignment horizontal="center" vertical="center" wrapText="1"/>
    </xf>
    <xf numFmtId="0" fontId="25" fillId="0" borderId="11" xfId="0" applyFont="1" applyBorder="1" applyAlignment="1">
      <alignment horizontal="center" vertical="center" wrapText="1"/>
    </xf>
    <xf numFmtId="0" fontId="26" fillId="0" borderId="21" xfId="0" applyFont="1" applyBorder="1" applyAlignment="1">
      <alignment horizontal="center" vertical="center" wrapText="1"/>
    </xf>
    <xf numFmtId="0" fontId="26" fillId="0" borderId="11" xfId="0" applyFont="1" applyBorder="1" applyAlignment="1">
      <alignment horizontal="center" vertical="center" wrapText="1"/>
    </xf>
    <xf numFmtId="171" fontId="27" fillId="7" borderId="24" xfId="1" applyNumberFormat="1" applyFont="1" applyFill="1" applyBorder="1" applyAlignment="1">
      <alignment horizontal="center" vertical="center"/>
    </xf>
    <xf numFmtId="171" fontId="27" fillId="7" borderId="25" xfId="1" applyNumberFormat="1" applyFont="1" applyFill="1" applyBorder="1" applyAlignment="1">
      <alignment horizontal="center" vertical="center"/>
    </xf>
    <xf numFmtId="2" fontId="37" fillId="0" borderId="28" xfId="0" applyNumberFormat="1" applyFont="1" applyBorder="1" applyAlignment="1">
      <alignment horizontal="center" vertical="top" wrapText="1"/>
    </xf>
    <xf numFmtId="2" fontId="37" fillId="0" borderId="31" xfId="0" applyNumberFormat="1" applyFont="1" applyBorder="1" applyAlignment="1">
      <alignment horizontal="center" vertical="top" wrapText="1"/>
    </xf>
    <xf numFmtId="170" fontId="28" fillId="7" borderId="34" xfId="3" applyNumberFormat="1" applyFont="1" applyFill="1" applyBorder="1" applyAlignment="1">
      <alignment horizontal="center" vertical="center" wrapText="1"/>
    </xf>
    <xf numFmtId="170" fontId="28" fillId="7" borderId="39" xfId="3" applyNumberFormat="1" applyFont="1" applyFill="1" applyBorder="1" applyAlignment="1">
      <alignment horizontal="center" vertical="center" wrapText="1"/>
    </xf>
    <xf numFmtId="164" fontId="29" fillId="0" borderId="40" xfId="0" applyNumberFormat="1" applyFont="1" applyBorder="1" applyAlignment="1">
      <alignment horizontal="center" vertical="center" wrapText="1"/>
    </xf>
    <xf numFmtId="164" fontId="29" fillId="0" borderId="41" xfId="0" applyNumberFormat="1" applyFont="1" applyBorder="1" applyAlignment="1">
      <alignment horizontal="center" vertical="center" wrapText="1"/>
    </xf>
    <xf numFmtId="171" fontId="27" fillId="7" borderId="40" xfId="1" applyNumberFormat="1" applyFont="1" applyFill="1" applyBorder="1" applyAlignment="1">
      <alignment horizontal="center" vertical="center"/>
    </xf>
    <xf numFmtId="171" fontId="27" fillId="7" borderId="41" xfId="1" applyNumberFormat="1" applyFont="1" applyFill="1" applyBorder="1" applyAlignment="1">
      <alignment horizontal="center" vertical="center"/>
    </xf>
    <xf numFmtId="164" fontId="29" fillId="0" borderId="1" xfId="0" applyNumberFormat="1" applyFont="1" applyBorder="1" applyAlignment="1">
      <alignment horizontal="center" vertical="center" wrapText="1"/>
    </xf>
    <xf numFmtId="171" fontId="27" fillId="0" borderId="40" xfId="1" applyNumberFormat="1" applyFont="1" applyBorder="1" applyAlignment="1">
      <alignment horizontal="center" vertical="center"/>
    </xf>
    <xf numFmtId="171" fontId="27" fillId="0" borderId="41" xfId="1" applyNumberFormat="1" applyFont="1" applyBorder="1" applyAlignment="1">
      <alignment horizontal="center" vertical="center"/>
    </xf>
    <xf numFmtId="164" fontId="29" fillId="0" borderId="13" xfId="0" applyNumberFormat="1" applyFont="1" applyBorder="1" applyAlignment="1">
      <alignment horizontal="center" vertical="center" wrapText="1"/>
    </xf>
    <xf numFmtId="0" fontId="4" fillId="8" borderId="21" xfId="4" applyFont="1" applyFill="1" applyBorder="1" applyAlignment="1">
      <alignment horizontal="center" vertical="top" wrapText="1"/>
    </xf>
    <xf numFmtId="0" fontId="4" fillId="8" borderId="11" xfId="4" applyFont="1" applyFill="1" applyBorder="1" applyAlignment="1">
      <alignment horizontal="center" vertical="top" wrapText="1"/>
    </xf>
    <xf numFmtId="0" fontId="27" fillId="0" borderId="21" xfId="0" applyFont="1" applyBorder="1" applyAlignment="1">
      <alignment horizontal="center" vertical="center" wrapText="1"/>
    </xf>
    <xf numFmtId="0" fontId="27" fillId="0" borderId="11" xfId="0" applyFont="1" applyBorder="1" applyAlignment="1">
      <alignment horizontal="center" vertical="center" wrapText="1"/>
    </xf>
    <xf numFmtId="0" fontId="24" fillId="0" borderId="30" xfId="0" applyFont="1" applyBorder="1" applyAlignment="1">
      <alignment horizontal="center" vertical="center"/>
    </xf>
    <xf numFmtId="0" fontId="24" fillId="0" borderId="31" xfId="0" applyFont="1" applyBorder="1" applyAlignment="1">
      <alignment horizontal="center" vertical="center"/>
    </xf>
    <xf numFmtId="170" fontId="21" fillId="0" borderId="30" xfId="0" applyNumberFormat="1" applyFont="1" applyBorder="1" applyAlignment="1">
      <alignment horizontal="center" vertical="center"/>
    </xf>
    <xf numFmtId="170" fontId="21" fillId="0" borderId="29" xfId="0" applyNumberFormat="1" applyFont="1" applyBorder="1" applyAlignment="1">
      <alignment horizontal="center" vertical="center"/>
    </xf>
    <xf numFmtId="0" fontId="21" fillId="0" borderId="31" xfId="0" applyFont="1" applyBorder="1" applyAlignment="1">
      <alignment horizontal="center" vertical="center"/>
    </xf>
    <xf numFmtId="170" fontId="31" fillId="0" borderId="30" xfId="0" applyNumberFormat="1" applyFont="1" applyBorder="1" applyAlignment="1">
      <alignment horizontal="center" vertical="center"/>
    </xf>
    <xf numFmtId="170" fontId="31" fillId="0" borderId="29" xfId="0" applyNumberFormat="1" applyFont="1" applyBorder="1" applyAlignment="1">
      <alignment horizontal="center" vertical="center"/>
    </xf>
    <xf numFmtId="0" fontId="31" fillId="0" borderId="31" xfId="0" applyFont="1" applyBorder="1" applyAlignment="1">
      <alignment horizontal="center" vertical="center"/>
    </xf>
    <xf numFmtId="171" fontId="21" fillId="0" borderId="32" xfId="0" applyNumberFormat="1" applyFont="1" applyBorder="1" applyAlignment="1">
      <alignment horizontal="right"/>
    </xf>
    <xf numFmtId="171" fontId="21" fillId="7" borderId="7" xfId="0" applyNumberFormat="1" applyFont="1" applyFill="1" applyBorder="1" applyAlignment="1">
      <alignment horizontal="right"/>
    </xf>
    <xf numFmtId="171" fontId="21" fillId="7" borderId="8" xfId="0" applyNumberFormat="1" applyFont="1" applyFill="1" applyBorder="1" applyAlignment="1">
      <alignment horizontal="right"/>
    </xf>
    <xf numFmtId="171" fontId="21" fillId="7" borderId="32" xfId="0" applyNumberFormat="1" applyFont="1" applyFill="1" applyBorder="1" applyAlignment="1">
      <alignment horizontal="right"/>
    </xf>
    <xf numFmtId="171" fontId="21" fillId="7" borderId="36" xfId="0" applyNumberFormat="1" applyFont="1" applyFill="1" applyBorder="1" applyAlignment="1">
      <alignment horizontal="right"/>
    </xf>
    <xf numFmtId="0" fontId="23" fillId="0" borderId="7" xfId="0" applyFont="1" applyBorder="1" applyAlignment="1">
      <alignment horizontal="left" vertical="center" wrapText="1"/>
    </xf>
    <xf numFmtId="0" fontId="23" fillId="0" borderId="8" xfId="0" applyFont="1" applyBorder="1" applyAlignment="1">
      <alignment horizontal="left" vertical="center" wrapText="1"/>
    </xf>
    <xf numFmtId="0" fontId="23" fillId="0" borderId="9" xfId="0" applyFont="1" applyBorder="1" applyAlignment="1">
      <alignment horizontal="left" vertical="center" wrapText="1"/>
    </xf>
    <xf numFmtId="0" fontId="23" fillId="0" borderId="46" xfId="0" applyFont="1" applyBorder="1" applyAlignment="1">
      <alignment horizontal="left" vertical="center" wrapText="1"/>
    </xf>
    <xf numFmtId="0" fontId="23" fillId="0" borderId="0" xfId="0" applyFont="1" applyAlignment="1">
      <alignment horizontal="left" vertical="center" wrapText="1"/>
    </xf>
    <xf numFmtId="0" fontId="23" fillId="0" borderId="47" xfId="0" applyFont="1" applyBorder="1" applyAlignment="1">
      <alignment horizontal="left" vertical="center" wrapText="1"/>
    </xf>
    <xf numFmtId="171" fontId="27" fillId="7" borderId="6" xfId="0" applyNumberFormat="1" applyFont="1" applyFill="1" applyBorder="1" applyAlignment="1">
      <alignment horizontal="center" vertical="center"/>
    </xf>
    <xf numFmtId="171" fontId="27" fillId="7" borderId="16" xfId="0" applyNumberFormat="1" applyFont="1" applyFill="1" applyBorder="1" applyAlignment="1">
      <alignment horizontal="center" vertical="center"/>
    </xf>
    <xf numFmtId="0" fontId="27" fillId="0" borderId="33" xfId="0" applyFont="1" applyBorder="1" applyAlignment="1">
      <alignment horizontal="center" vertical="center" wrapText="1"/>
    </xf>
    <xf numFmtId="0" fontId="27" fillId="0" borderId="15" xfId="0" applyFont="1" applyBorder="1" applyAlignment="1">
      <alignment horizontal="center" vertical="center" wrapText="1"/>
    </xf>
    <xf numFmtId="171" fontId="27" fillId="7" borderId="34" xfId="1" applyNumberFormat="1" applyFont="1" applyFill="1" applyBorder="1" applyAlignment="1">
      <alignment horizontal="center" vertical="center"/>
    </xf>
    <xf numFmtId="171" fontId="27" fillId="7" borderId="39" xfId="1" applyNumberFormat="1" applyFont="1" applyFill="1" applyBorder="1" applyAlignment="1">
      <alignment horizontal="center" vertical="center"/>
    </xf>
    <xf numFmtId="0" fontId="10" fillId="2" borderId="0" xfId="0" applyFont="1" applyFill="1" applyAlignment="1">
      <alignment horizontal="center" vertical="center"/>
    </xf>
    <xf numFmtId="0" fontId="10" fillId="2" borderId="0" xfId="0" applyFont="1" applyFill="1" applyAlignment="1">
      <alignment horizontal="center"/>
    </xf>
    <xf numFmtId="0" fontId="31" fillId="0" borderId="7" xfId="0" applyFont="1" applyBorder="1" applyAlignment="1">
      <alignment horizontal="justify" vertical="center" wrapText="1"/>
    </xf>
    <xf numFmtId="0" fontId="31" fillId="0" borderId="8" xfId="0" applyFont="1" applyBorder="1" applyAlignment="1">
      <alignment horizontal="justify" vertical="center" wrapText="1"/>
    </xf>
    <xf numFmtId="0" fontId="31" fillId="7" borderId="27" xfId="0" applyFont="1" applyFill="1" applyBorder="1" applyAlignment="1">
      <alignment horizontal="center" vertical="center" wrapText="1"/>
    </xf>
    <xf numFmtId="0" fontId="31" fillId="7" borderId="5" xfId="0" applyFont="1" applyFill="1" applyBorder="1" applyAlignment="1">
      <alignment horizontal="center" vertical="center" wrapText="1"/>
    </xf>
    <xf numFmtId="0" fontId="31" fillId="7" borderId="28" xfId="0" applyFont="1" applyFill="1" applyBorder="1" applyAlignment="1">
      <alignment horizontal="center" vertical="center" wrapText="1"/>
    </xf>
    <xf numFmtId="0" fontId="31" fillId="7" borderId="7" xfId="0" applyFont="1" applyFill="1" applyBorder="1" applyAlignment="1">
      <alignment horizontal="center" vertical="center" wrapText="1"/>
    </xf>
    <xf numFmtId="0" fontId="31" fillId="7" borderId="8" xfId="0" applyFont="1" applyFill="1" applyBorder="1" applyAlignment="1">
      <alignment horizontal="center" vertical="center" wrapText="1"/>
    </xf>
    <xf numFmtId="0" fontId="31" fillId="7" borderId="9" xfId="0" applyFont="1" applyFill="1" applyBorder="1" applyAlignment="1">
      <alignment horizontal="center" vertical="center" wrapText="1"/>
    </xf>
    <xf numFmtId="0" fontId="31" fillId="0" borderId="8" xfId="0" applyFont="1" applyBorder="1" applyAlignment="1">
      <alignment horizontal="center" vertical="center"/>
    </xf>
    <xf numFmtId="171" fontId="27" fillId="7" borderId="48" xfId="0" applyNumberFormat="1" applyFont="1" applyFill="1" applyBorder="1" applyAlignment="1">
      <alignment horizontal="center" vertical="center"/>
    </xf>
    <xf numFmtId="171" fontId="27" fillId="7" borderId="17" xfId="0" applyNumberFormat="1" applyFont="1" applyFill="1" applyBorder="1" applyAlignment="1">
      <alignment horizontal="center" vertical="center"/>
    </xf>
    <xf numFmtId="170" fontId="28" fillId="7" borderId="24" xfId="3" applyNumberFormat="1" applyFont="1" applyFill="1" applyBorder="1" applyAlignment="1">
      <alignment horizontal="center" vertical="center" wrapText="1"/>
    </xf>
    <xf numFmtId="170" fontId="28" fillId="7" borderId="25" xfId="3" applyNumberFormat="1" applyFont="1" applyFill="1" applyBorder="1" applyAlignment="1">
      <alignment horizontal="center" vertical="center" wrapText="1"/>
    </xf>
    <xf numFmtId="170" fontId="28" fillId="7" borderId="23" xfId="3" applyNumberFormat="1" applyFont="1" applyFill="1" applyBorder="1" applyAlignment="1">
      <alignment horizontal="center" vertical="center" wrapText="1"/>
    </xf>
    <xf numFmtId="170" fontId="28" fillId="7" borderId="18" xfId="3" applyNumberFormat="1" applyFont="1" applyFill="1" applyBorder="1" applyAlignment="1">
      <alignment horizontal="center" vertical="center" wrapText="1"/>
    </xf>
    <xf numFmtId="170" fontId="28" fillId="7" borderId="48" xfId="3" applyNumberFormat="1" applyFont="1" applyFill="1" applyBorder="1" applyAlignment="1">
      <alignment horizontal="center" vertical="center" wrapText="1"/>
    </xf>
    <xf numFmtId="170" fontId="28" fillId="7" borderId="17" xfId="3" applyNumberFormat="1" applyFont="1" applyFill="1" applyBorder="1" applyAlignment="1">
      <alignment horizontal="center" vertical="center" wrapText="1"/>
    </xf>
    <xf numFmtId="0" fontId="12" fillId="0" borderId="19" xfId="0" applyFont="1" applyBorder="1" applyAlignment="1">
      <alignment horizontal="right"/>
    </xf>
    <xf numFmtId="0" fontId="12" fillId="0" borderId="20" xfId="0" applyFont="1" applyBorder="1" applyAlignment="1">
      <alignment horizontal="right"/>
    </xf>
    <xf numFmtId="0" fontId="12" fillId="0" borderId="13" xfId="0" applyFont="1" applyBorder="1" applyAlignment="1">
      <alignment horizontal="right"/>
    </xf>
    <xf numFmtId="0" fontId="32" fillId="0" borderId="19" xfId="0" applyFont="1" applyBorder="1" applyAlignment="1">
      <alignment horizontal="right"/>
    </xf>
    <xf numFmtId="0" fontId="32" fillId="0" borderId="20" xfId="0" applyFont="1" applyBorder="1" applyAlignment="1">
      <alignment horizontal="right"/>
    </xf>
    <xf numFmtId="0" fontId="32" fillId="0" borderId="13" xfId="0" applyFont="1" applyBorder="1" applyAlignment="1">
      <alignment horizontal="right"/>
    </xf>
    <xf numFmtId="0" fontId="7" fillId="0" borderId="19" xfId="0" applyFont="1" applyBorder="1" applyAlignment="1">
      <alignment horizontal="left" vertical="center" wrapText="1"/>
    </xf>
    <xf numFmtId="0" fontId="12" fillId="0" borderId="20" xfId="0" applyFont="1" applyBorder="1" applyAlignment="1">
      <alignment horizontal="left" vertical="center" wrapText="1"/>
    </xf>
    <xf numFmtId="0" fontId="12" fillId="0" borderId="13" xfId="0" applyFont="1" applyBorder="1" applyAlignment="1">
      <alignment horizontal="left" vertical="center" wrapText="1"/>
    </xf>
    <xf numFmtId="0" fontId="33" fillId="0" borderId="0" xfId="0" applyFont="1" applyAlignment="1">
      <alignment horizontal="center"/>
    </xf>
  </cellXfs>
  <cellStyles count="5">
    <cellStyle name="Millares" xfId="1" builtinId="3"/>
    <cellStyle name="Millares [0]" xfId="2" builtinId="6"/>
    <cellStyle name="Moneda" xfId="3" builtinId="4"/>
    <cellStyle name="Normal" xfId="0" builtinId="0"/>
    <cellStyle name="Normal 2"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9525</xdr:colOff>
      <xdr:row>0</xdr:row>
      <xdr:rowOff>66675</xdr:rowOff>
    </xdr:from>
    <xdr:to>
      <xdr:col>1</xdr:col>
      <xdr:colOff>504825</xdr:colOff>
      <xdr:row>4</xdr:row>
      <xdr:rowOff>133350</xdr:rowOff>
    </xdr:to>
    <xdr:grpSp>
      <xdr:nvGrpSpPr>
        <xdr:cNvPr id="12394" name="Group 1">
          <a:extLst>
            <a:ext uri="{FF2B5EF4-FFF2-40B4-BE49-F238E27FC236}">
              <a16:creationId xmlns:a16="http://schemas.microsoft.com/office/drawing/2014/main" id="{BF315AC9-8E69-72E1-E136-4FC214E792F0}"/>
            </a:ext>
          </a:extLst>
        </xdr:cNvPr>
        <xdr:cNvGrpSpPr>
          <a:grpSpLocks noChangeAspect="1"/>
        </xdr:cNvGrpSpPr>
      </xdr:nvGrpSpPr>
      <xdr:grpSpPr bwMode="auto">
        <a:xfrm>
          <a:off x="9525" y="66675"/>
          <a:ext cx="1222664" cy="1244311"/>
          <a:chOff x="0" y="0"/>
          <a:chExt cx="720" cy="705"/>
        </a:xfrm>
      </xdr:grpSpPr>
      <xdr:sp macro="" textlink="">
        <xdr:nvSpPr>
          <xdr:cNvPr id="12398" name="AutoShape 2">
            <a:extLst>
              <a:ext uri="{FF2B5EF4-FFF2-40B4-BE49-F238E27FC236}">
                <a16:creationId xmlns:a16="http://schemas.microsoft.com/office/drawing/2014/main" id="{E49A9574-9A98-F630-A4E9-8C4E0F909AE8}"/>
              </a:ext>
            </a:extLst>
          </xdr:cNvPr>
          <xdr:cNvSpPr>
            <a:spLocks noChangeAspect="1" noChangeArrowheads="1"/>
          </xdr:cNvSpPr>
        </xdr:nvSpPr>
        <xdr:spPr bwMode="auto">
          <a:xfrm>
            <a:off x="0" y="0"/>
            <a:ext cx="720" cy="7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12399" name="Freeform 3">
            <a:extLst>
              <a:ext uri="{FF2B5EF4-FFF2-40B4-BE49-F238E27FC236}">
                <a16:creationId xmlns:a16="http://schemas.microsoft.com/office/drawing/2014/main" id="{5B961E89-1F1C-6E47-35C3-1A1B6C79CC73}"/>
              </a:ext>
            </a:extLst>
          </xdr:cNvPr>
          <xdr:cNvSpPr>
            <a:spLocks/>
          </xdr:cNvSpPr>
        </xdr:nvSpPr>
        <xdr:spPr bwMode="auto">
          <a:xfrm>
            <a:off x="613" y="595"/>
            <a:ext cx="11" cy="29"/>
          </a:xfrm>
          <a:custGeom>
            <a:avLst/>
            <a:gdLst>
              <a:gd name="T0" fmla="*/ 0 w 11"/>
              <a:gd name="T1" fmla="*/ 0 h 29"/>
              <a:gd name="T2" fmla="*/ 0 w 11"/>
              <a:gd name="T3" fmla="*/ 29 h 29"/>
              <a:gd name="T4" fmla="*/ 11 w 11"/>
              <a:gd name="T5" fmla="*/ 18 h 29"/>
              <a:gd name="T6" fmla="*/ 0 w 11"/>
              <a:gd name="T7" fmla="*/ 0 h 29"/>
              <a:gd name="T8" fmla="*/ 0 w 11"/>
              <a:gd name="T9" fmla="*/ 0 h 29"/>
              <a:gd name="T10" fmla="*/ 0 60000 65536"/>
              <a:gd name="T11" fmla="*/ 0 60000 65536"/>
              <a:gd name="T12" fmla="*/ 0 60000 65536"/>
              <a:gd name="T13" fmla="*/ 0 60000 65536"/>
              <a:gd name="T14" fmla="*/ 0 60000 65536"/>
              <a:gd name="T15" fmla="*/ 0 w 11"/>
              <a:gd name="T16" fmla="*/ 0 h 29"/>
              <a:gd name="T17" fmla="*/ 11 w 11"/>
              <a:gd name="T18" fmla="*/ 29 h 29"/>
            </a:gdLst>
            <a:ahLst/>
            <a:cxnLst>
              <a:cxn ang="T10">
                <a:pos x="T0" y="T1"/>
              </a:cxn>
              <a:cxn ang="T11">
                <a:pos x="T2" y="T3"/>
              </a:cxn>
              <a:cxn ang="T12">
                <a:pos x="T4" y="T5"/>
              </a:cxn>
              <a:cxn ang="T13">
                <a:pos x="T6" y="T7"/>
              </a:cxn>
              <a:cxn ang="T14">
                <a:pos x="T8" y="T9"/>
              </a:cxn>
            </a:cxnLst>
            <a:rect l="T15" t="T16" r="T17" b="T18"/>
            <a:pathLst>
              <a:path w="11" h="29">
                <a:moveTo>
                  <a:pt x="0" y="0"/>
                </a:moveTo>
                <a:lnTo>
                  <a:pt x="0" y="29"/>
                </a:lnTo>
                <a:lnTo>
                  <a:pt x="11" y="18"/>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400" name="Freeform 4">
            <a:extLst>
              <a:ext uri="{FF2B5EF4-FFF2-40B4-BE49-F238E27FC236}">
                <a16:creationId xmlns:a16="http://schemas.microsoft.com/office/drawing/2014/main" id="{48CBA263-FEF3-DC38-42F4-AA2E0D94885D}"/>
              </a:ext>
            </a:extLst>
          </xdr:cNvPr>
          <xdr:cNvSpPr>
            <a:spLocks/>
          </xdr:cNvSpPr>
        </xdr:nvSpPr>
        <xdr:spPr bwMode="auto">
          <a:xfrm>
            <a:off x="613" y="184"/>
            <a:ext cx="96" cy="107"/>
          </a:xfrm>
          <a:custGeom>
            <a:avLst/>
            <a:gdLst>
              <a:gd name="T0" fmla="*/ 0 w 96"/>
              <a:gd name="T1" fmla="*/ 69 h 107"/>
              <a:gd name="T2" fmla="*/ 0 w 96"/>
              <a:gd name="T3" fmla="*/ 96 h 107"/>
              <a:gd name="T4" fmla="*/ 30 w 96"/>
              <a:gd name="T5" fmla="*/ 96 h 107"/>
              <a:gd name="T6" fmla="*/ 36 w 96"/>
              <a:gd name="T7" fmla="*/ 107 h 107"/>
              <a:gd name="T8" fmla="*/ 96 w 96"/>
              <a:gd name="T9" fmla="*/ 107 h 107"/>
              <a:gd name="T10" fmla="*/ 37 w 96"/>
              <a:gd name="T11" fmla="*/ 0 h 107"/>
              <a:gd name="T12" fmla="*/ 0 w 96"/>
              <a:gd name="T13" fmla="*/ 0 h 107"/>
              <a:gd name="T14" fmla="*/ 0 w 96"/>
              <a:gd name="T15" fmla="*/ 33 h 107"/>
              <a:gd name="T16" fmla="*/ 2 w 96"/>
              <a:gd name="T17" fmla="*/ 33 h 107"/>
              <a:gd name="T18" fmla="*/ 18 w 96"/>
              <a:gd name="T19" fmla="*/ 69 h 107"/>
              <a:gd name="T20" fmla="*/ 0 w 96"/>
              <a:gd name="T21" fmla="*/ 69 h 107"/>
              <a:gd name="T22" fmla="*/ 0 w 96"/>
              <a:gd name="T23" fmla="*/ 69 h 107"/>
              <a:gd name="T24" fmla="*/ 0 60000 65536"/>
              <a:gd name="T25" fmla="*/ 0 60000 65536"/>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w 96"/>
              <a:gd name="T37" fmla="*/ 0 h 107"/>
              <a:gd name="T38" fmla="*/ 96 w 96"/>
              <a:gd name="T39" fmla="*/ 107 h 107"/>
            </a:gdLst>
            <a:ahLst/>
            <a:cxnLst>
              <a:cxn ang="T24">
                <a:pos x="T0" y="T1"/>
              </a:cxn>
              <a:cxn ang="T25">
                <a:pos x="T2" y="T3"/>
              </a:cxn>
              <a:cxn ang="T26">
                <a:pos x="T4" y="T5"/>
              </a:cxn>
              <a:cxn ang="T27">
                <a:pos x="T6" y="T7"/>
              </a:cxn>
              <a:cxn ang="T28">
                <a:pos x="T8" y="T9"/>
              </a:cxn>
              <a:cxn ang="T29">
                <a:pos x="T10" y="T11"/>
              </a:cxn>
              <a:cxn ang="T30">
                <a:pos x="T12" y="T13"/>
              </a:cxn>
              <a:cxn ang="T31">
                <a:pos x="T14" y="T15"/>
              </a:cxn>
              <a:cxn ang="T32">
                <a:pos x="T16" y="T17"/>
              </a:cxn>
              <a:cxn ang="T33">
                <a:pos x="T18" y="T19"/>
              </a:cxn>
              <a:cxn ang="T34">
                <a:pos x="T20" y="T21"/>
              </a:cxn>
              <a:cxn ang="T35">
                <a:pos x="T22" y="T23"/>
              </a:cxn>
            </a:cxnLst>
            <a:rect l="T36" t="T37" r="T38" b="T39"/>
            <a:pathLst>
              <a:path w="96" h="107">
                <a:moveTo>
                  <a:pt x="0" y="69"/>
                </a:moveTo>
                <a:lnTo>
                  <a:pt x="0" y="96"/>
                </a:lnTo>
                <a:lnTo>
                  <a:pt x="30" y="96"/>
                </a:lnTo>
                <a:lnTo>
                  <a:pt x="36" y="107"/>
                </a:lnTo>
                <a:lnTo>
                  <a:pt x="96" y="107"/>
                </a:lnTo>
                <a:lnTo>
                  <a:pt x="37" y="0"/>
                </a:lnTo>
                <a:lnTo>
                  <a:pt x="0" y="0"/>
                </a:lnTo>
                <a:lnTo>
                  <a:pt x="0" y="33"/>
                </a:lnTo>
                <a:lnTo>
                  <a:pt x="2" y="33"/>
                </a:lnTo>
                <a:lnTo>
                  <a:pt x="18" y="69"/>
                </a:lnTo>
                <a:lnTo>
                  <a:pt x="0" y="69"/>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401" name="Freeform 5">
            <a:extLst>
              <a:ext uri="{FF2B5EF4-FFF2-40B4-BE49-F238E27FC236}">
                <a16:creationId xmlns:a16="http://schemas.microsoft.com/office/drawing/2014/main" id="{EFA68859-545C-B89A-50D2-B27FF4E702CE}"/>
              </a:ext>
            </a:extLst>
          </xdr:cNvPr>
          <xdr:cNvSpPr>
            <a:spLocks/>
          </xdr:cNvSpPr>
        </xdr:nvSpPr>
        <xdr:spPr bwMode="auto">
          <a:xfrm>
            <a:off x="516" y="184"/>
            <a:ext cx="97" cy="107"/>
          </a:xfrm>
          <a:custGeom>
            <a:avLst/>
            <a:gdLst>
              <a:gd name="T0" fmla="*/ 97 w 97"/>
              <a:gd name="T1" fmla="*/ 33 h 107"/>
              <a:gd name="T2" fmla="*/ 97 w 97"/>
              <a:gd name="T3" fmla="*/ 0 h 107"/>
              <a:gd name="T4" fmla="*/ 63 w 97"/>
              <a:gd name="T5" fmla="*/ 0 h 107"/>
              <a:gd name="T6" fmla="*/ 0 w 97"/>
              <a:gd name="T7" fmla="*/ 107 h 107"/>
              <a:gd name="T8" fmla="*/ 61 w 97"/>
              <a:gd name="T9" fmla="*/ 107 h 107"/>
              <a:gd name="T10" fmla="*/ 66 w 97"/>
              <a:gd name="T11" fmla="*/ 96 h 107"/>
              <a:gd name="T12" fmla="*/ 97 w 97"/>
              <a:gd name="T13" fmla="*/ 96 h 107"/>
              <a:gd name="T14" fmla="*/ 97 w 97"/>
              <a:gd name="T15" fmla="*/ 69 h 107"/>
              <a:gd name="T16" fmla="*/ 79 w 97"/>
              <a:gd name="T17" fmla="*/ 69 h 107"/>
              <a:gd name="T18" fmla="*/ 97 w 97"/>
              <a:gd name="T19" fmla="*/ 33 h 107"/>
              <a:gd name="T20" fmla="*/ 97 w 97"/>
              <a:gd name="T21" fmla="*/ 33 h 107"/>
              <a:gd name="T22" fmla="*/ 0 60000 65536"/>
              <a:gd name="T23" fmla="*/ 0 60000 65536"/>
              <a:gd name="T24" fmla="*/ 0 60000 65536"/>
              <a:gd name="T25" fmla="*/ 0 60000 65536"/>
              <a:gd name="T26" fmla="*/ 0 60000 65536"/>
              <a:gd name="T27" fmla="*/ 0 60000 65536"/>
              <a:gd name="T28" fmla="*/ 0 60000 65536"/>
              <a:gd name="T29" fmla="*/ 0 60000 65536"/>
              <a:gd name="T30" fmla="*/ 0 60000 65536"/>
              <a:gd name="T31" fmla="*/ 0 60000 65536"/>
              <a:gd name="T32" fmla="*/ 0 60000 65536"/>
              <a:gd name="T33" fmla="*/ 0 w 97"/>
              <a:gd name="T34" fmla="*/ 0 h 107"/>
              <a:gd name="T35" fmla="*/ 97 w 97"/>
              <a:gd name="T36" fmla="*/ 107 h 107"/>
            </a:gdLst>
            <a:ahLst/>
            <a:cxnLst>
              <a:cxn ang="T22">
                <a:pos x="T0" y="T1"/>
              </a:cxn>
              <a:cxn ang="T23">
                <a:pos x="T2" y="T3"/>
              </a:cxn>
              <a:cxn ang="T24">
                <a:pos x="T4" y="T5"/>
              </a:cxn>
              <a:cxn ang="T25">
                <a:pos x="T6" y="T7"/>
              </a:cxn>
              <a:cxn ang="T26">
                <a:pos x="T8" y="T9"/>
              </a:cxn>
              <a:cxn ang="T27">
                <a:pos x="T10" y="T11"/>
              </a:cxn>
              <a:cxn ang="T28">
                <a:pos x="T12" y="T13"/>
              </a:cxn>
              <a:cxn ang="T29">
                <a:pos x="T14" y="T15"/>
              </a:cxn>
              <a:cxn ang="T30">
                <a:pos x="T16" y="T17"/>
              </a:cxn>
              <a:cxn ang="T31">
                <a:pos x="T18" y="T19"/>
              </a:cxn>
              <a:cxn ang="T32">
                <a:pos x="T20" y="T21"/>
              </a:cxn>
            </a:cxnLst>
            <a:rect l="T33" t="T34" r="T35" b="T36"/>
            <a:pathLst>
              <a:path w="97" h="107">
                <a:moveTo>
                  <a:pt x="97" y="33"/>
                </a:moveTo>
                <a:lnTo>
                  <a:pt x="97" y="0"/>
                </a:lnTo>
                <a:lnTo>
                  <a:pt x="63" y="0"/>
                </a:lnTo>
                <a:lnTo>
                  <a:pt x="0" y="107"/>
                </a:lnTo>
                <a:lnTo>
                  <a:pt x="61" y="107"/>
                </a:lnTo>
                <a:lnTo>
                  <a:pt x="66" y="96"/>
                </a:lnTo>
                <a:lnTo>
                  <a:pt x="97" y="96"/>
                </a:lnTo>
                <a:lnTo>
                  <a:pt x="97" y="69"/>
                </a:lnTo>
                <a:lnTo>
                  <a:pt x="79" y="69"/>
                </a:lnTo>
                <a:lnTo>
                  <a:pt x="97" y="33"/>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402" name="Freeform 6">
            <a:extLst>
              <a:ext uri="{FF2B5EF4-FFF2-40B4-BE49-F238E27FC236}">
                <a16:creationId xmlns:a16="http://schemas.microsoft.com/office/drawing/2014/main" id="{BD709C76-AAB6-B3D7-BED6-65FCB5681A2D}"/>
              </a:ext>
            </a:extLst>
          </xdr:cNvPr>
          <xdr:cNvSpPr>
            <a:spLocks/>
          </xdr:cNvSpPr>
        </xdr:nvSpPr>
        <xdr:spPr bwMode="auto">
          <a:xfrm>
            <a:off x="465" y="316"/>
            <a:ext cx="148" cy="335"/>
          </a:xfrm>
          <a:custGeom>
            <a:avLst/>
            <a:gdLst>
              <a:gd name="T0" fmla="*/ 148 w 148"/>
              <a:gd name="T1" fmla="*/ 53 h 335"/>
              <a:gd name="T2" fmla="*/ 148 w 148"/>
              <a:gd name="T3" fmla="*/ 0 h 335"/>
              <a:gd name="T4" fmla="*/ 89 w 148"/>
              <a:gd name="T5" fmla="*/ 0 h 335"/>
              <a:gd name="T6" fmla="*/ 0 w 148"/>
              <a:gd name="T7" fmla="*/ 0 h 335"/>
              <a:gd name="T8" fmla="*/ 0 w 148"/>
              <a:gd name="T9" fmla="*/ 132 h 335"/>
              <a:gd name="T10" fmla="*/ 119 w 148"/>
              <a:gd name="T11" fmla="*/ 335 h 335"/>
              <a:gd name="T12" fmla="*/ 148 w 148"/>
              <a:gd name="T13" fmla="*/ 308 h 335"/>
              <a:gd name="T14" fmla="*/ 148 w 148"/>
              <a:gd name="T15" fmla="*/ 279 h 335"/>
              <a:gd name="T16" fmla="*/ 33 w 148"/>
              <a:gd name="T17" fmla="*/ 82 h 335"/>
              <a:gd name="T18" fmla="*/ 32 w 148"/>
              <a:gd name="T19" fmla="*/ 80 h 335"/>
              <a:gd name="T20" fmla="*/ 32 w 148"/>
              <a:gd name="T21" fmla="*/ 74 h 335"/>
              <a:gd name="T22" fmla="*/ 32 w 148"/>
              <a:gd name="T23" fmla="*/ 69 h 335"/>
              <a:gd name="T24" fmla="*/ 32 w 148"/>
              <a:gd name="T25" fmla="*/ 65 h 335"/>
              <a:gd name="T26" fmla="*/ 33 w 148"/>
              <a:gd name="T27" fmla="*/ 64 h 335"/>
              <a:gd name="T28" fmla="*/ 35 w 148"/>
              <a:gd name="T29" fmla="*/ 60 h 335"/>
              <a:gd name="T30" fmla="*/ 39 w 148"/>
              <a:gd name="T31" fmla="*/ 58 h 335"/>
              <a:gd name="T32" fmla="*/ 44 w 148"/>
              <a:gd name="T33" fmla="*/ 55 h 335"/>
              <a:gd name="T34" fmla="*/ 50 w 148"/>
              <a:gd name="T35" fmla="*/ 53 h 335"/>
              <a:gd name="T36" fmla="*/ 51 w 148"/>
              <a:gd name="T37" fmla="*/ 53 h 335"/>
              <a:gd name="T38" fmla="*/ 148 w 148"/>
              <a:gd name="T39" fmla="*/ 53 h 335"/>
              <a:gd name="T40" fmla="*/ 148 w 148"/>
              <a:gd name="T41" fmla="*/ 53 h 335"/>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60000 65536"/>
              <a:gd name="T58" fmla="*/ 0 60000 65536"/>
              <a:gd name="T59" fmla="*/ 0 60000 65536"/>
              <a:gd name="T60" fmla="*/ 0 60000 65536"/>
              <a:gd name="T61" fmla="*/ 0 60000 65536"/>
              <a:gd name="T62" fmla="*/ 0 60000 65536"/>
              <a:gd name="T63" fmla="*/ 0 w 148"/>
              <a:gd name="T64" fmla="*/ 0 h 335"/>
              <a:gd name="T65" fmla="*/ 148 w 148"/>
              <a:gd name="T66" fmla="*/ 335 h 335"/>
            </a:gdLst>
            <a:ahLst/>
            <a:cxnLst>
              <a:cxn ang="T42">
                <a:pos x="T0" y="T1"/>
              </a:cxn>
              <a:cxn ang="T43">
                <a:pos x="T2" y="T3"/>
              </a:cxn>
              <a:cxn ang="T44">
                <a:pos x="T4" y="T5"/>
              </a:cxn>
              <a:cxn ang="T45">
                <a:pos x="T6" y="T7"/>
              </a:cxn>
              <a:cxn ang="T46">
                <a:pos x="T8" y="T9"/>
              </a:cxn>
              <a:cxn ang="T47">
                <a:pos x="T10" y="T11"/>
              </a:cxn>
              <a:cxn ang="T48">
                <a:pos x="T12" y="T13"/>
              </a:cxn>
              <a:cxn ang="T49">
                <a:pos x="T14" y="T15"/>
              </a:cxn>
              <a:cxn ang="T50">
                <a:pos x="T16" y="T17"/>
              </a:cxn>
              <a:cxn ang="T51">
                <a:pos x="T18" y="T19"/>
              </a:cxn>
              <a:cxn ang="T52">
                <a:pos x="T20" y="T21"/>
              </a:cxn>
              <a:cxn ang="T53">
                <a:pos x="T22" y="T23"/>
              </a:cxn>
              <a:cxn ang="T54">
                <a:pos x="T24" y="T25"/>
              </a:cxn>
              <a:cxn ang="T55">
                <a:pos x="T26" y="T27"/>
              </a:cxn>
              <a:cxn ang="T56">
                <a:pos x="T28" y="T29"/>
              </a:cxn>
              <a:cxn ang="T57">
                <a:pos x="T30" y="T31"/>
              </a:cxn>
              <a:cxn ang="T58">
                <a:pos x="T32" y="T33"/>
              </a:cxn>
              <a:cxn ang="T59">
                <a:pos x="T34" y="T35"/>
              </a:cxn>
              <a:cxn ang="T60">
                <a:pos x="T36" y="T37"/>
              </a:cxn>
              <a:cxn ang="T61">
                <a:pos x="T38" y="T39"/>
              </a:cxn>
              <a:cxn ang="T62">
                <a:pos x="T40" y="T41"/>
              </a:cxn>
            </a:cxnLst>
            <a:rect l="T63" t="T64" r="T65" b="T66"/>
            <a:pathLst>
              <a:path w="148" h="335">
                <a:moveTo>
                  <a:pt x="148" y="53"/>
                </a:moveTo>
                <a:lnTo>
                  <a:pt x="148" y="0"/>
                </a:lnTo>
                <a:lnTo>
                  <a:pt x="89" y="0"/>
                </a:lnTo>
                <a:lnTo>
                  <a:pt x="0" y="0"/>
                </a:lnTo>
                <a:lnTo>
                  <a:pt x="0" y="132"/>
                </a:lnTo>
                <a:lnTo>
                  <a:pt x="119" y="335"/>
                </a:lnTo>
                <a:lnTo>
                  <a:pt x="148" y="308"/>
                </a:lnTo>
                <a:lnTo>
                  <a:pt x="148" y="279"/>
                </a:lnTo>
                <a:lnTo>
                  <a:pt x="33" y="82"/>
                </a:lnTo>
                <a:lnTo>
                  <a:pt x="32" y="80"/>
                </a:lnTo>
                <a:lnTo>
                  <a:pt x="32" y="74"/>
                </a:lnTo>
                <a:lnTo>
                  <a:pt x="32" y="69"/>
                </a:lnTo>
                <a:lnTo>
                  <a:pt x="32" y="65"/>
                </a:lnTo>
                <a:lnTo>
                  <a:pt x="33" y="64"/>
                </a:lnTo>
                <a:lnTo>
                  <a:pt x="35" y="60"/>
                </a:lnTo>
                <a:lnTo>
                  <a:pt x="39" y="58"/>
                </a:lnTo>
                <a:lnTo>
                  <a:pt x="44" y="55"/>
                </a:lnTo>
                <a:lnTo>
                  <a:pt x="50" y="53"/>
                </a:lnTo>
                <a:lnTo>
                  <a:pt x="51" y="53"/>
                </a:lnTo>
                <a:lnTo>
                  <a:pt x="148" y="53"/>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403" name="Freeform 7">
            <a:extLst>
              <a:ext uri="{FF2B5EF4-FFF2-40B4-BE49-F238E27FC236}">
                <a16:creationId xmlns:a16="http://schemas.microsoft.com/office/drawing/2014/main" id="{A8C711BF-058D-E4A0-9F0C-9E2FD529CEE3}"/>
              </a:ext>
            </a:extLst>
          </xdr:cNvPr>
          <xdr:cNvSpPr>
            <a:spLocks/>
          </xdr:cNvSpPr>
        </xdr:nvSpPr>
        <xdr:spPr bwMode="auto">
          <a:xfrm>
            <a:off x="465" y="548"/>
            <a:ext cx="78" cy="157"/>
          </a:xfrm>
          <a:custGeom>
            <a:avLst/>
            <a:gdLst>
              <a:gd name="T0" fmla="*/ 0 w 78"/>
              <a:gd name="T1" fmla="*/ 0 h 157"/>
              <a:gd name="T2" fmla="*/ 0 w 78"/>
              <a:gd name="T3" fmla="*/ 106 h 157"/>
              <a:gd name="T4" fmla="*/ 30 w 78"/>
              <a:gd name="T5" fmla="*/ 157 h 157"/>
              <a:gd name="T6" fmla="*/ 78 w 78"/>
              <a:gd name="T7" fmla="*/ 132 h 157"/>
              <a:gd name="T8" fmla="*/ 0 w 78"/>
              <a:gd name="T9" fmla="*/ 0 h 157"/>
              <a:gd name="T10" fmla="*/ 0 w 78"/>
              <a:gd name="T11" fmla="*/ 0 h 157"/>
              <a:gd name="T12" fmla="*/ 0 60000 65536"/>
              <a:gd name="T13" fmla="*/ 0 60000 65536"/>
              <a:gd name="T14" fmla="*/ 0 60000 65536"/>
              <a:gd name="T15" fmla="*/ 0 60000 65536"/>
              <a:gd name="T16" fmla="*/ 0 60000 65536"/>
              <a:gd name="T17" fmla="*/ 0 60000 65536"/>
              <a:gd name="T18" fmla="*/ 0 w 78"/>
              <a:gd name="T19" fmla="*/ 0 h 157"/>
              <a:gd name="T20" fmla="*/ 78 w 78"/>
              <a:gd name="T21" fmla="*/ 157 h 157"/>
            </a:gdLst>
            <a:ahLst/>
            <a:cxnLst>
              <a:cxn ang="T12">
                <a:pos x="T0" y="T1"/>
              </a:cxn>
              <a:cxn ang="T13">
                <a:pos x="T2" y="T3"/>
              </a:cxn>
              <a:cxn ang="T14">
                <a:pos x="T4" y="T5"/>
              </a:cxn>
              <a:cxn ang="T15">
                <a:pos x="T6" y="T7"/>
              </a:cxn>
              <a:cxn ang="T16">
                <a:pos x="T8" y="T9"/>
              </a:cxn>
              <a:cxn ang="T17">
                <a:pos x="T10" y="T11"/>
              </a:cxn>
            </a:cxnLst>
            <a:rect l="T18" t="T19" r="T20" b="T21"/>
            <a:pathLst>
              <a:path w="78" h="157">
                <a:moveTo>
                  <a:pt x="0" y="0"/>
                </a:moveTo>
                <a:lnTo>
                  <a:pt x="0" y="106"/>
                </a:lnTo>
                <a:lnTo>
                  <a:pt x="30" y="157"/>
                </a:lnTo>
                <a:lnTo>
                  <a:pt x="78" y="132"/>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404" name="Freeform 8">
            <a:extLst>
              <a:ext uri="{FF2B5EF4-FFF2-40B4-BE49-F238E27FC236}">
                <a16:creationId xmlns:a16="http://schemas.microsoft.com/office/drawing/2014/main" id="{A0915CAB-F05D-9FFB-A5DA-012299C7A3F4}"/>
              </a:ext>
            </a:extLst>
          </xdr:cNvPr>
          <xdr:cNvSpPr>
            <a:spLocks/>
          </xdr:cNvSpPr>
        </xdr:nvSpPr>
        <xdr:spPr bwMode="auto">
          <a:xfrm>
            <a:off x="465" y="184"/>
            <a:ext cx="42" cy="107"/>
          </a:xfrm>
          <a:custGeom>
            <a:avLst/>
            <a:gdLst>
              <a:gd name="T0" fmla="*/ 0 w 42"/>
              <a:gd name="T1" fmla="*/ 0 h 107"/>
              <a:gd name="T2" fmla="*/ 0 w 42"/>
              <a:gd name="T3" fmla="*/ 107 h 107"/>
              <a:gd name="T4" fmla="*/ 42 w 42"/>
              <a:gd name="T5" fmla="*/ 107 h 107"/>
              <a:gd name="T6" fmla="*/ 42 w 42"/>
              <a:gd name="T7" fmla="*/ 0 h 107"/>
              <a:gd name="T8" fmla="*/ 0 w 42"/>
              <a:gd name="T9" fmla="*/ 0 h 107"/>
              <a:gd name="T10" fmla="*/ 0 w 42"/>
              <a:gd name="T11" fmla="*/ 0 h 107"/>
              <a:gd name="T12" fmla="*/ 0 60000 65536"/>
              <a:gd name="T13" fmla="*/ 0 60000 65536"/>
              <a:gd name="T14" fmla="*/ 0 60000 65536"/>
              <a:gd name="T15" fmla="*/ 0 60000 65536"/>
              <a:gd name="T16" fmla="*/ 0 60000 65536"/>
              <a:gd name="T17" fmla="*/ 0 60000 65536"/>
              <a:gd name="T18" fmla="*/ 0 w 42"/>
              <a:gd name="T19" fmla="*/ 0 h 107"/>
              <a:gd name="T20" fmla="*/ 42 w 42"/>
              <a:gd name="T21" fmla="*/ 107 h 107"/>
            </a:gdLst>
            <a:ahLst/>
            <a:cxnLst>
              <a:cxn ang="T12">
                <a:pos x="T0" y="T1"/>
              </a:cxn>
              <a:cxn ang="T13">
                <a:pos x="T2" y="T3"/>
              </a:cxn>
              <a:cxn ang="T14">
                <a:pos x="T4" y="T5"/>
              </a:cxn>
              <a:cxn ang="T15">
                <a:pos x="T6" y="T7"/>
              </a:cxn>
              <a:cxn ang="T16">
                <a:pos x="T8" y="T9"/>
              </a:cxn>
              <a:cxn ang="T17">
                <a:pos x="T10" y="T11"/>
              </a:cxn>
            </a:cxnLst>
            <a:rect l="T18" t="T19" r="T20" b="T21"/>
            <a:pathLst>
              <a:path w="42" h="107">
                <a:moveTo>
                  <a:pt x="0" y="0"/>
                </a:moveTo>
                <a:lnTo>
                  <a:pt x="0" y="107"/>
                </a:lnTo>
                <a:lnTo>
                  <a:pt x="42" y="107"/>
                </a:lnTo>
                <a:lnTo>
                  <a:pt x="42"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405" name="Freeform 9">
            <a:extLst>
              <a:ext uri="{FF2B5EF4-FFF2-40B4-BE49-F238E27FC236}">
                <a16:creationId xmlns:a16="http://schemas.microsoft.com/office/drawing/2014/main" id="{ADE194A3-8D0B-E38C-A085-2B3AB4877247}"/>
              </a:ext>
            </a:extLst>
          </xdr:cNvPr>
          <xdr:cNvSpPr>
            <a:spLocks/>
          </xdr:cNvSpPr>
        </xdr:nvSpPr>
        <xdr:spPr bwMode="auto">
          <a:xfrm>
            <a:off x="345" y="184"/>
            <a:ext cx="120" cy="107"/>
          </a:xfrm>
          <a:custGeom>
            <a:avLst/>
            <a:gdLst>
              <a:gd name="T0" fmla="*/ 120 w 120"/>
              <a:gd name="T1" fmla="*/ 107 h 107"/>
              <a:gd name="T2" fmla="*/ 120 w 120"/>
              <a:gd name="T3" fmla="*/ 0 h 107"/>
              <a:gd name="T4" fmla="*/ 118 w 120"/>
              <a:gd name="T5" fmla="*/ 0 h 107"/>
              <a:gd name="T6" fmla="*/ 118 w 120"/>
              <a:gd name="T7" fmla="*/ 71 h 107"/>
              <a:gd name="T8" fmla="*/ 75 w 120"/>
              <a:gd name="T9" fmla="*/ 0 h 107"/>
              <a:gd name="T10" fmla="*/ 0 w 120"/>
              <a:gd name="T11" fmla="*/ 0 h 107"/>
              <a:gd name="T12" fmla="*/ 0 w 120"/>
              <a:gd name="T13" fmla="*/ 107 h 107"/>
              <a:gd name="T14" fmla="*/ 44 w 120"/>
              <a:gd name="T15" fmla="*/ 107 h 107"/>
              <a:gd name="T16" fmla="*/ 44 w 120"/>
              <a:gd name="T17" fmla="*/ 35 h 107"/>
              <a:gd name="T18" fmla="*/ 89 w 120"/>
              <a:gd name="T19" fmla="*/ 107 h 107"/>
              <a:gd name="T20" fmla="*/ 89 w 120"/>
              <a:gd name="T21" fmla="*/ 107 h 107"/>
              <a:gd name="T22" fmla="*/ 120 w 120"/>
              <a:gd name="T23" fmla="*/ 107 h 107"/>
              <a:gd name="T24" fmla="*/ 120 w 120"/>
              <a:gd name="T25" fmla="*/ 107 h 107"/>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0"/>
              <a:gd name="T40" fmla="*/ 0 h 107"/>
              <a:gd name="T41" fmla="*/ 120 w 120"/>
              <a:gd name="T42" fmla="*/ 107 h 107"/>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0" h="107">
                <a:moveTo>
                  <a:pt x="120" y="107"/>
                </a:moveTo>
                <a:lnTo>
                  <a:pt x="120" y="0"/>
                </a:lnTo>
                <a:lnTo>
                  <a:pt x="118" y="0"/>
                </a:lnTo>
                <a:lnTo>
                  <a:pt x="118" y="71"/>
                </a:lnTo>
                <a:lnTo>
                  <a:pt x="75" y="0"/>
                </a:lnTo>
                <a:lnTo>
                  <a:pt x="0" y="0"/>
                </a:lnTo>
                <a:lnTo>
                  <a:pt x="0" y="107"/>
                </a:lnTo>
                <a:lnTo>
                  <a:pt x="44" y="107"/>
                </a:lnTo>
                <a:lnTo>
                  <a:pt x="44" y="35"/>
                </a:lnTo>
                <a:lnTo>
                  <a:pt x="89" y="107"/>
                </a:lnTo>
                <a:lnTo>
                  <a:pt x="120" y="107"/>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406" name="Freeform 10">
            <a:extLst>
              <a:ext uri="{FF2B5EF4-FFF2-40B4-BE49-F238E27FC236}">
                <a16:creationId xmlns:a16="http://schemas.microsoft.com/office/drawing/2014/main" id="{13F319C0-A3FF-B8A8-9B82-FCD4570E65F3}"/>
              </a:ext>
            </a:extLst>
          </xdr:cNvPr>
          <xdr:cNvSpPr>
            <a:spLocks/>
          </xdr:cNvSpPr>
        </xdr:nvSpPr>
        <xdr:spPr bwMode="auto">
          <a:xfrm>
            <a:off x="386" y="316"/>
            <a:ext cx="79" cy="132"/>
          </a:xfrm>
          <a:custGeom>
            <a:avLst/>
            <a:gdLst>
              <a:gd name="T0" fmla="*/ 79 w 79"/>
              <a:gd name="T1" fmla="*/ 132 h 132"/>
              <a:gd name="T2" fmla="*/ 79 w 79"/>
              <a:gd name="T3" fmla="*/ 0 h 132"/>
              <a:gd name="T4" fmla="*/ 0 w 79"/>
              <a:gd name="T5" fmla="*/ 0 h 132"/>
              <a:gd name="T6" fmla="*/ 0 w 79"/>
              <a:gd name="T7" fmla="*/ 0 h 132"/>
              <a:gd name="T8" fmla="*/ 79 w 79"/>
              <a:gd name="T9" fmla="*/ 132 h 132"/>
              <a:gd name="T10" fmla="*/ 79 w 79"/>
              <a:gd name="T11" fmla="*/ 132 h 132"/>
              <a:gd name="T12" fmla="*/ 0 60000 65536"/>
              <a:gd name="T13" fmla="*/ 0 60000 65536"/>
              <a:gd name="T14" fmla="*/ 0 60000 65536"/>
              <a:gd name="T15" fmla="*/ 0 60000 65536"/>
              <a:gd name="T16" fmla="*/ 0 60000 65536"/>
              <a:gd name="T17" fmla="*/ 0 60000 65536"/>
              <a:gd name="T18" fmla="*/ 0 w 79"/>
              <a:gd name="T19" fmla="*/ 0 h 132"/>
              <a:gd name="T20" fmla="*/ 79 w 79"/>
              <a:gd name="T21" fmla="*/ 132 h 132"/>
            </a:gdLst>
            <a:ahLst/>
            <a:cxnLst>
              <a:cxn ang="T12">
                <a:pos x="T0" y="T1"/>
              </a:cxn>
              <a:cxn ang="T13">
                <a:pos x="T2" y="T3"/>
              </a:cxn>
              <a:cxn ang="T14">
                <a:pos x="T4" y="T5"/>
              </a:cxn>
              <a:cxn ang="T15">
                <a:pos x="T6" y="T7"/>
              </a:cxn>
              <a:cxn ang="T16">
                <a:pos x="T8" y="T9"/>
              </a:cxn>
              <a:cxn ang="T17">
                <a:pos x="T10" y="T11"/>
              </a:cxn>
            </a:cxnLst>
            <a:rect l="T18" t="T19" r="T20" b="T21"/>
            <a:pathLst>
              <a:path w="79" h="132">
                <a:moveTo>
                  <a:pt x="79" y="132"/>
                </a:moveTo>
                <a:lnTo>
                  <a:pt x="79" y="0"/>
                </a:lnTo>
                <a:lnTo>
                  <a:pt x="0" y="0"/>
                </a:lnTo>
                <a:lnTo>
                  <a:pt x="79" y="13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407" name="Freeform 11">
            <a:extLst>
              <a:ext uri="{FF2B5EF4-FFF2-40B4-BE49-F238E27FC236}">
                <a16:creationId xmlns:a16="http://schemas.microsoft.com/office/drawing/2014/main" id="{8F62A111-6F2E-F63A-D54E-FB501BB364FC}"/>
              </a:ext>
            </a:extLst>
          </xdr:cNvPr>
          <xdr:cNvSpPr>
            <a:spLocks/>
          </xdr:cNvSpPr>
        </xdr:nvSpPr>
        <xdr:spPr bwMode="auto">
          <a:xfrm>
            <a:off x="254" y="369"/>
            <a:ext cx="211" cy="289"/>
          </a:xfrm>
          <a:custGeom>
            <a:avLst/>
            <a:gdLst>
              <a:gd name="T0" fmla="*/ 211 w 211"/>
              <a:gd name="T1" fmla="*/ 285 h 289"/>
              <a:gd name="T2" fmla="*/ 211 w 211"/>
              <a:gd name="T3" fmla="*/ 179 h 289"/>
              <a:gd name="T4" fmla="*/ 105 w 211"/>
              <a:gd name="T5" fmla="*/ 0 h 289"/>
              <a:gd name="T6" fmla="*/ 105 w 211"/>
              <a:gd name="T7" fmla="*/ 0 h 289"/>
              <a:gd name="T8" fmla="*/ 0 w 211"/>
              <a:gd name="T9" fmla="*/ 181 h 289"/>
              <a:gd name="T10" fmla="*/ 0 w 211"/>
              <a:gd name="T11" fmla="*/ 289 h 289"/>
              <a:gd name="T12" fmla="*/ 91 w 211"/>
              <a:gd name="T13" fmla="*/ 134 h 289"/>
              <a:gd name="T14" fmla="*/ 91 w 211"/>
              <a:gd name="T15" fmla="*/ 132 h 289"/>
              <a:gd name="T16" fmla="*/ 94 w 211"/>
              <a:gd name="T17" fmla="*/ 128 h 289"/>
              <a:gd name="T18" fmla="*/ 98 w 211"/>
              <a:gd name="T19" fmla="*/ 126 h 289"/>
              <a:gd name="T20" fmla="*/ 102 w 211"/>
              <a:gd name="T21" fmla="*/ 125 h 289"/>
              <a:gd name="T22" fmla="*/ 105 w 211"/>
              <a:gd name="T23" fmla="*/ 125 h 289"/>
              <a:gd name="T24" fmla="*/ 110 w 211"/>
              <a:gd name="T25" fmla="*/ 125 h 289"/>
              <a:gd name="T26" fmla="*/ 112 w 211"/>
              <a:gd name="T27" fmla="*/ 126 h 289"/>
              <a:gd name="T28" fmla="*/ 118 w 211"/>
              <a:gd name="T29" fmla="*/ 128 h 289"/>
              <a:gd name="T30" fmla="*/ 121 w 211"/>
              <a:gd name="T31" fmla="*/ 132 h 289"/>
              <a:gd name="T32" fmla="*/ 121 w 211"/>
              <a:gd name="T33" fmla="*/ 134 h 289"/>
              <a:gd name="T34" fmla="*/ 211 w 211"/>
              <a:gd name="T35" fmla="*/ 285 h 289"/>
              <a:gd name="T36" fmla="*/ 211 w 211"/>
              <a:gd name="T37" fmla="*/ 285 h 289"/>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w 211"/>
              <a:gd name="T58" fmla="*/ 0 h 289"/>
              <a:gd name="T59" fmla="*/ 211 w 211"/>
              <a:gd name="T60" fmla="*/ 289 h 289"/>
            </a:gdLst>
            <a:ahLst/>
            <a:cxnLst>
              <a:cxn ang="T38">
                <a:pos x="T0" y="T1"/>
              </a:cxn>
              <a:cxn ang="T39">
                <a:pos x="T2" y="T3"/>
              </a:cxn>
              <a:cxn ang="T40">
                <a:pos x="T4" y="T5"/>
              </a:cxn>
              <a:cxn ang="T41">
                <a:pos x="T6" y="T7"/>
              </a:cxn>
              <a:cxn ang="T42">
                <a:pos x="T8" y="T9"/>
              </a:cxn>
              <a:cxn ang="T43">
                <a:pos x="T10" y="T11"/>
              </a:cxn>
              <a:cxn ang="T44">
                <a:pos x="T12" y="T13"/>
              </a:cxn>
              <a:cxn ang="T45">
                <a:pos x="T14" y="T15"/>
              </a:cxn>
              <a:cxn ang="T46">
                <a:pos x="T16" y="T17"/>
              </a:cxn>
              <a:cxn ang="T47">
                <a:pos x="T18" y="T19"/>
              </a:cxn>
              <a:cxn ang="T48">
                <a:pos x="T20" y="T21"/>
              </a:cxn>
              <a:cxn ang="T49">
                <a:pos x="T22" y="T23"/>
              </a:cxn>
              <a:cxn ang="T50">
                <a:pos x="T24" y="T25"/>
              </a:cxn>
              <a:cxn ang="T51">
                <a:pos x="T26" y="T27"/>
              </a:cxn>
              <a:cxn ang="T52">
                <a:pos x="T28" y="T29"/>
              </a:cxn>
              <a:cxn ang="T53">
                <a:pos x="T30" y="T31"/>
              </a:cxn>
              <a:cxn ang="T54">
                <a:pos x="T32" y="T33"/>
              </a:cxn>
              <a:cxn ang="T55">
                <a:pos x="T34" y="T35"/>
              </a:cxn>
              <a:cxn ang="T56">
                <a:pos x="T36" y="T37"/>
              </a:cxn>
            </a:cxnLst>
            <a:rect l="T57" t="T58" r="T59" b="T60"/>
            <a:pathLst>
              <a:path w="211" h="289">
                <a:moveTo>
                  <a:pt x="211" y="285"/>
                </a:moveTo>
                <a:lnTo>
                  <a:pt x="211" y="179"/>
                </a:lnTo>
                <a:lnTo>
                  <a:pt x="105" y="0"/>
                </a:lnTo>
                <a:lnTo>
                  <a:pt x="0" y="181"/>
                </a:lnTo>
                <a:lnTo>
                  <a:pt x="0" y="289"/>
                </a:lnTo>
                <a:lnTo>
                  <a:pt x="91" y="134"/>
                </a:lnTo>
                <a:lnTo>
                  <a:pt x="91" y="132"/>
                </a:lnTo>
                <a:lnTo>
                  <a:pt x="94" y="128"/>
                </a:lnTo>
                <a:lnTo>
                  <a:pt x="98" y="126"/>
                </a:lnTo>
                <a:lnTo>
                  <a:pt x="102" y="125"/>
                </a:lnTo>
                <a:lnTo>
                  <a:pt x="105" y="125"/>
                </a:lnTo>
                <a:lnTo>
                  <a:pt x="110" y="125"/>
                </a:lnTo>
                <a:lnTo>
                  <a:pt x="112" y="126"/>
                </a:lnTo>
                <a:lnTo>
                  <a:pt x="118" y="128"/>
                </a:lnTo>
                <a:lnTo>
                  <a:pt x="121" y="132"/>
                </a:lnTo>
                <a:lnTo>
                  <a:pt x="121" y="134"/>
                </a:lnTo>
                <a:lnTo>
                  <a:pt x="211" y="285"/>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408" name="Freeform 12">
            <a:extLst>
              <a:ext uri="{FF2B5EF4-FFF2-40B4-BE49-F238E27FC236}">
                <a16:creationId xmlns:a16="http://schemas.microsoft.com/office/drawing/2014/main" id="{798BD5CA-EC9C-DB58-CE6C-306CCDCD0C8B}"/>
              </a:ext>
            </a:extLst>
          </xdr:cNvPr>
          <xdr:cNvSpPr>
            <a:spLocks/>
          </xdr:cNvSpPr>
        </xdr:nvSpPr>
        <xdr:spPr bwMode="auto">
          <a:xfrm>
            <a:off x="254" y="316"/>
            <a:ext cx="75" cy="132"/>
          </a:xfrm>
          <a:custGeom>
            <a:avLst/>
            <a:gdLst>
              <a:gd name="T0" fmla="*/ 0 w 75"/>
              <a:gd name="T1" fmla="*/ 0 h 132"/>
              <a:gd name="T2" fmla="*/ 0 w 75"/>
              <a:gd name="T3" fmla="*/ 132 h 132"/>
              <a:gd name="T4" fmla="*/ 75 w 75"/>
              <a:gd name="T5" fmla="*/ 0 h 132"/>
              <a:gd name="T6" fmla="*/ 0 w 75"/>
              <a:gd name="T7" fmla="*/ 0 h 132"/>
              <a:gd name="T8" fmla="*/ 0 w 75"/>
              <a:gd name="T9" fmla="*/ 0 h 132"/>
              <a:gd name="T10" fmla="*/ 0 60000 65536"/>
              <a:gd name="T11" fmla="*/ 0 60000 65536"/>
              <a:gd name="T12" fmla="*/ 0 60000 65536"/>
              <a:gd name="T13" fmla="*/ 0 60000 65536"/>
              <a:gd name="T14" fmla="*/ 0 60000 65536"/>
              <a:gd name="T15" fmla="*/ 0 w 75"/>
              <a:gd name="T16" fmla="*/ 0 h 132"/>
              <a:gd name="T17" fmla="*/ 75 w 75"/>
              <a:gd name="T18" fmla="*/ 132 h 132"/>
            </a:gdLst>
            <a:ahLst/>
            <a:cxnLst>
              <a:cxn ang="T10">
                <a:pos x="T0" y="T1"/>
              </a:cxn>
              <a:cxn ang="T11">
                <a:pos x="T2" y="T3"/>
              </a:cxn>
              <a:cxn ang="T12">
                <a:pos x="T4" y="T5"/>
              </a:cxn>
              <a:cxn ang="T13">
                <a:pos x="T6" y="T7"/>
              </a:cxn>
              <a:cxn ang="T14">
                <a:pos x="T8" y="T9"/>
              </a:cxn>
            </a:cxnLst>
            <a:rect l="T15" t="T16" r="T17" b="T18"/>
            <a:pathLst>
              <a:path w="75" h="132">
                <a:moveTo>
                  <a:pt x="0" y="0"/>
                </a:moveTo>
                <a:lnTo>
                  <a:pt x="0" y="132"/>
                </a:lnTo>
                <a:lnTo>
                  <a:pt x="75"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409" name="Freeform 13">
            <a:extLst>
              <a:ext uri="{FF2B5EF4-FFF2-40B4-BE49-F238E27FC236}">
                <a16:creationId xmlns:a16="http://schemas.microsoft.com/office/drawing/2014/main" id="{CBA6178F-6B02-EBB1-E26A-9F46753BA249}"/>
              </a:ext>
            </a:extLst>
          </xdr:cNvPr>
          <xdr:cNvSpPr>
            <a:spLocks/>
          </xdr:cNvSpPr>
        </xdr:nvSpPr>
        <xdr:spPr bwMode="auto">
          <a:xfrm>
            <a:off x="254" y="268"/>
            <a:ext cx="68" cy="23"/>
          </a:xfrm>
          <a:custGeom>
            <a:avLst/>
            <a:gdLst>
              <a:gd name="T0" fmla="*/ 0 w 68"/>
              <a:gd name="T1" fmla="*/ 0 h 23"/>
              <a:gd name="T2" fmla="*/ 0 w 68"/>
              <a:gd name="T3" fmla="*/ 23 h 23"/>
              <a:gd name="T4" fmla="*/ 68 w 68"/>
              <a:gd name="T5" fmla="*/ 23 h 23"/>
              <a:gd name="T6" fmla="*/ 68 w 68"/>
              <a:gd name="T7" fmla="*/ 0 h 23"/>
              <a:gd name="T8" fmla="*/ 0 w 68"/>
              <a:gd name="T9" fmla="*/ 0 h 23"/>
              <a:gd name="T10" fmla="*/ 0 w 68"/>
              <a:gd name="T11" fmla="*/ 0 h 23"/>
              <a:gd name="T12" fmla="*/ 0 60000 65536"/>
              <a:gd name="T13" fmla="*/ 0 60000 65536"/>
              <a:gd name="T14" fmla="*/ 0 60000 65536"/>
              <a:gd name="T15" fmla="*/ 0 60000 65536"/>
              <a:gd name="T16" fmla="*/ 0 60000 65536"/>
              <a:gd name="T17" fmla="*/ 0 60000 65536"/>
              <a:gd name="T18" fmla="*/ 0 w 68"/>
              <a:gd name="T19" fmla="*/ 0 h 23"/>
              <a:gd name="T20" fmla="*/ 68 w 68"/>
              <a:gd name="T21" fmla="*/ 23 h 23"/>
            </a:gdLst>
            <a:ahLst/>
            <a:cxnLst>
              <a:cxn ang="T12">
                <a:pos x="T0" y="T1"/>
              </a:cxn>
              <a:cxn ang="T13">
                <a:pos x="T2" y="T3"/>
              </a:cxn>
              <a:cxn ang="T14">
                <a:pos x="T4" y="T5"/>
              </a:cxn>
              <a:cxn ang="T15">
                <a:pos x="T6" y="T7"/>
              </a:cxn>
              <a:cxn ang="T16">
                <a:pos x="T8" y="T9"/>
              </a:cxn>
              <a:cxn ang="T17">
                <a:pos x="T10" y="T11"/>
              </a:cxn>
            </a:cxnLst>
            <a:rect l="T18" t="T19" r="T20" b="T21"/>
            <a:pathLst>
              <a:path w="68" h="23">
                <a:moveTo>
                  <a:pt x="0" y="0"/>
                </a:moveTo>
                <a:lnTo>
                  <a:pt x="0" y="23"/>
                </a:lnTo>
                <a:lnTo>
                  <a:pt x="68" y="23"/>
                </a:lnTo>
                <a:lnTo>
                  <a:pt x="68"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410" name="Freeform 14">
            <a:extLst>
              <a:ext uri="{FF2B5EF4-FFF2-40B4-BE49-F238E27FC236}">
                <a16:creationId xmlns:a16="http://schemas.microsoft.com/office/drawing/2014/main" id="{5571A9FF-77E6-6C49-808E-AF226D798193}"/>
              </a:ext>
            </a:extLst>
          </xdr:cNvPr>
          <xdr:cNvSpPr>
            <a:spLocks/>
          </xdr:cNvSpPr>
        </xdr:nvSpPr>
        <xdr:spPr bwMode="auto">
          <a:xfrm>
            <a:off x="254" y="228"/>
            <a:ext cx="62" cy="21"/>
          </a:xfrm>
          <a:custGeom>
            <a:avLst/>
            <a:gdLst>
              <a:gd name="T0" fmla="*/ 0 w 62"/>
              <a:gd name="T1" fmla="*/ 0 h 21"/>
              <a:gd name="T2" fmla="*/ 0 w 62"/>
              <a:gd name="T3" fmla="*/ 21 h 21"/>
              <a:gd name="T4" fmla="*/ 30 w 62"/>
              <a:gd name="T5" fmla="*/ 21 h 21"/>
              <a:gd name="T6" fmla="*/ 62 w 62"/>
              <a:gd name="T7" fmla="*/ 21 h 21"/>
              <a:gd name="T8" fmla="*/ 62 w 62"/>
              <a:gd name="T9" fmla="*/ 0 h 21"/>
              <a:gd name="T10" fmla="*/ 0 w 62"/>
              <a:gd name="T11" fmla="*/ 0 h 21"/>
              <a:gd name="T12" fmla="*/ 0 w 62"/>
              <a:gd name="T13" fmla="*/ 0 h 21"/>
              <a:gd name="T14" fmla="*/ 0 60000 65536"/>
              <a:gd name="T15" fmla="*/ 0 60000 65536"/>
              <a:gd name="T16" fmla="*/ 0 60000 65536"/>
              <a:gd name="T17" fmla="*/ 0 60000 65536"/>
              <a:gd name="T18" fmla="*/ 0 60000 65536"/>
              <a:gd name="T19" fmla="*/ 0 60000 65536"/>
              <a:gd name="T20" fmla="*/ 0 60000 65536"/>
              <a:gd name="T21" fmla="*/ 0 w 62"/>
              <a:gd name="T22" fmla="*/ 0 h 21"/>
              <a:gd name="T23" fmla="*/ 62 w 62"/>
              <a:gd name="T24" fmla="*/ 21 h 21"/>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62" h="21">
                <a:moveTo>
                  <a:pt x="0" y="0"/>
                </a:moveTo>
                <a:lnTo>
                  <a:pt x="0" y="21"/>
                </a:lnTo>
                <a:lnTo>
                  <a:pt x="30" y="21"/>
                </a:lnTo>
                <a:lnTo>
                  <a:pt x="62" y="21"/>
                </a:lnTo>
                <a:lnTo>
                  <a:pt x="62"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411" name="Freeform 15">
            <a:extLst>
              <a:ext uri="{FF2B5EF4-FFF2-40B4-BE49-F238E27FC236}">
                <a16:creationId xmlns:a16="http://schemas.microsoft.com/office/drawing/2014/main" id="{156829D6-0926-CF6D-4C67-22644D6995A9}"/>
              </a:ext>
            </a:extLst>
          </xdr:cNvPr>
          <xdr:cNvSpPr>
            <a:spLocks/>
          </xdr:cNvSpPr>
        </xdr:nvSpPr>
        <xdr:spPr bwMode="auto">
          <a:xfrm>
            <a:off x="254" y="186"/>
            <a:ext cx="66" cy="22"/>
          </a:xfrm>
          <a:custGeom>
            <a:avLst/>
            <a:gdLst>
              <a:gd name="T0" fmla="*/ 0 w 66"/>
              <a:gd name="T1" fmla="*/ 0 h 22"/>
              <a:gd name="T2" fmla="*/ 0 w 66"/>
              <a:gd name="T3" fmla="*/ 22 h 22"/>
              <a:gd name="T4" fmla="*/ 66 w 66"/>
              <a:gd name="T5" fmla="*/ 22 h 22"/>
              <a:gd name="T6" fmla="*/ 66 w 66"/>
              <a:gd name="T7" fmla="*/ 0 h 22"/>
              <a:gd name="T8" fmla="*/ 66 w 66"/>
              <a:gd name="T9" fmla="*/ 0 h 22"/>
              <a:gd name="T10" fmla="*/ 7 w 66"/>
              <a:gd name="T11" fmla="*/ 0 h 22"/>
              <a:gd name="T12" fmla="*/ 0 w 66"/>
              <a:gd name="T13" fmla="*/ 0 h 22"/>
              <a:gd name="T14" fmla="*/ 0 w 66"/>
              <a:gd name="T15" fmla="*/ 0 h 22"/>
              <a:gd name="T16" fmla="*/ 0 60000 65536"/>
              <a:gd name="T17" fmla="*/ 0 60000 65536"/>
              <a:gd name="T18" fmla="*/ 0 60000 65536"/>
              <a:gd name="T19" fmla="*/ 0 60000 65536"/>
              <a:gd name="T20" fmla="*/ 0 60000 65536"/>
              <a:gd name="T21" fmla="*/ 0 60000 65536"/>
              <a:gd name="T22" fmla="*/ 0 60000 65536"/>
              <a:gd name="T23" fmla="*/ 0 60000 65536"/>
              <a:gd name="T24" fmla="*/ 0 w 66"/>
              <a:gd name="T25" fmla="*/ 0 h 22"/>
              <a:gd name="T26" fmla="*/ 66 w 66"/>
              <a:gd name="T27" fmla="*/ 22 h 22"/>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66" h="22">
                <a:moveTo>
                  <a:pt x="0" y="0"/>
                </a:moveTo>
                <a:lnTo>
                  <a:pt x="0" y="22"/>
                </a:lnTo>
                <a:lnTo>
                  <a:pt x="66" y="22"/>
                </a:lnTo>
                <a:lnTo>
                  <a:pt x="66" y="0"/>
                </a:lnTo>
                <a:lnTo>
                  <a:pt x="7"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412" name="Freeform 16">
            <a:extLst>
              <a:ext uri="{FF2B5EF4-FFF2-40B4-BE49-F238E27FC236}">
                <a16:creationId xmlns:a16="http://schemas.microsoft.com/office/drawing/2014/main" id="{7F32BF97-0BDC-6E50-366C-AA82F03DF54C}"/>
              </a:ext>
            </a:extLst>
          </xdr:cNvPr>
          <xdr:cNvSpPr>
            <a:spLocks/>
          </xdr:cNvSpPr>
        </xdr:nvSpPr>
        <xdr:spPr bwMode="auto">
          <a:xfrm>
            <a:off x="279" y="0"/>
            <a:ext cx="159" cy="161"/>
          </a:xfrm>
          <a:custGeom>
            <a:avLst/>
            <a:gdLst>
              <a:gd name="T0" fmla="*/ 71 w 159"/>
              <a:gd name="T1" fmla="*/ 161 h 161"/>
              <a:gd name="T2" fmla="*/ 55 w 159"/>
              <a:gd name="T3" fmla="*/ 157 h 161"/>
              <a:gd name="T4" fmla="*/ 41 w 159"/>
              <a:gd name="T5" fmla="*/ 152 h 161"/>
              <a:gd name="T6" fmla="*/ 28 w 159"/>
              <a:gd name="T7" fmla="*/ 143 h 161"/>
              <a:gd name="T8" fmla="*/ 18 w 159"/>
              <a:gd name="T9" fmla="*/ 132 h 161"/>
              <a:gd name="T10" fmla="*/ 9 w 159"/>
              <a:gd name="T11" fmla="*/ 119 h 161"/>
              <a:gd name="T12" fmla="*/ 3 w 159"/>
              <a:gd name="T13" fmla="*/ 105 h 161"/>
              <a:gd name="T14" fmla="*/ 0 w 159"/>
              <a:gd name="T15" fmla="*/ 89 h 161"/>
              <a:gd name="T16" fmla="*/ 0 w 159"/>
              <a:gd name="T17" fmla="*/ 72 h 161"/>
              <a:gd name="T18" fmla="*/ 3 w 159"/>
              <a:gd name="T19" fmla="*/ 56 h 161"/>
              <a:gd name="T20" fmla="*/ 9 w 159"/>
              <a:gd name="T21" fmla="*/ 42 h 161"/>
              <a:gd name="T22" fmla="*/ 18 w 159"/>
              <a:gd name="T23" fmla="*/ 29 h 161"/>
              <a:gd name="T24" fmla="*/ 28 w 159"/>
              <a:gd name="T25" fmla="*/ 18 h 161"/>
              <a:gd name="T26" fmla="*/ 41 w 159"/>
              <a:gd name="T27" fmla="*/ 9 h 161"/>
              <a:gd name="T28" fmla="*/ 55 w 159"/>
              <a:gd name="T29" fmla="*/ 4 h 161"/>
              <a:gd name="T30" fmla="*/ 71 w 159"/>
              <a:gd name="T31" fmla="*/ 0 h 161"/>
              <a:gd name="T32" fmla="*/ 87 w 159"/>
              <a:gd name="T33" fmla="*/ 0 h 161"/>
              <a:gd name="T34" fmla="*/ 102 w 159"/>
              <a:gd name="T35" fmla="*/ 4 h 161"/>
              <a:gd name="T36" fmla="*/ 116 w 159"/>
              <a:gd name="T37" fmla="*/ 9 h 161"/>
              <a:gd name="T38" fmla="*/ 130 w 159"/>
              <a:gd name="T39" fmla="*/ 18 h 161"/>
              <a:gd name="T40" fmla="*/ 141 w 159"/>
              <a:gd name="T41" fmla="*/ 29 h 161"/>
              <a:gd name="T42" fmla="*/ 148 w 159"/>
              <a:gd name="T43" fmla="*/ 42 h 161"/>
              <a:gd name="T44" fmla="*/ 155 w 159"/>
              <a:gd name="T45" fmla="*/ 56 h 161"/>
              <a:gd name="T46" fmla="*/ 159 w 159"/>
              <a:gd name="T47" fmla="*/ 72 h 161"/>
              <a:gd name="T48" fmla="*/ 159 w 159"/>
              <a:gd name="T49" fmla="*/ 89 h 161"/>
              <a:gd name="T50" fmla="*/ 155 w 159"/>
              <a:gd name="T51" fmla="*/ 105 h 161"/>
              <a:gd name="T52" fmla="*/ 148 w 159"/>
              <a:gd name="T53" fmla="*/ 119 h 161"/>
              <a:gd name="T54" fmla="*/ 141 w 159"/>
              <a:gd name="T55" fmla="*/ 132 h 161"/>
              <a:gd name="T56" fmla="*/ 130 w 159"/>
              <a:gd name="T57" fmla="*/ 143 h 161"/>
              <a:gd name="T58" fmla="*/ 116 w 159"/>
              <a:gd name="T59" fmla="*/ 152 h 161"/>
              <a:gd name="T60" fmla="*/ 102 w 159"/>
              <a:gd name="T61" fmla="*/ 157 h 161"/>
              <a:gd name="T62" fmla="*/ 87 w 159"/>
              <a:gd name="T63" fmla="*/ 161 h 161"/>
              <a:gd name="T64" fmla="*/ 78 w 159"/>
              <a:gd name="T65" fmla="*/ 161 h 161"/>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59"/>
              <a:gd name="T100" fmla="*/ 0 h 161"/>
              <a:gd name="T101" fmla="*/ 159 w 159"/>
              <a:gd name="T102" fmla="*/ 161 h 161"/>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59" h="161">
                <a:moveTo>
                  <a:pt x="78" y="161"/>
                </a:moveTo>
                <a:lnTo>
                  <a:pt x="71" y="161"/>
                </a:lnTo>
                <a:lnTo>
                  <a:pt x="62" y="159"/>
                </a:lnTo>
                <a:lnTo>
                  <a:pt x="55" y="157"/>
                </a:lnTo>
                <a:lnTo>
                  <a:pt x="48" y="155"/>
                </a:lnTo>
                <a:lnTo>
                  <a:pt x="41" y="152"/>
                </a:lnTo>
                <a:lnTo>
                  <a:pt x="34" y="146"/>
                </a:lnTo>
                <a:lnTo>
                  <a:pt x="28" y="143"/>
                </a:lnTo>
                <a:lnTo>
                  <a:pt x="23" y="137"/>
                </a:lnTo>
                <a:lnTo>
                  <a:pt x="18" y="132"/>
                </a:lnTo>
                <a:lnTo>
                  <a:pt x="12" y="125"/>
                </a:lnTo>
                <a:lnTo>
                  <a:pt x="9" y="119"/>
                </a:lnTo>
                <a:lnTo>
                  <a:pt x="5" y="112"/>
                </a:lnTo>
                <a:lnTo>
                  <a:pt x="3" y="105"/>
                </a:lnTo>
                <a:lnTo>
                  <a:pt x="1" y="96"/>
                </a:lnTo>
                <a:lnTo>
                  <a:pt x="0" y="89"/>
                </a:lnTo>
                <a:lnTo>
                  <a:pt x="0" y="80"/>
                </a:lnTo>
                <a:lnTo>
                  <a:pt x="0" y="72"/>
                </a:lnTo>
                <a:lnTo>
                  <a:pt x="1" y="63"/>
                </a:lnTo>
                <a:lnTo>
                  <a:pt x="3" y="56"/>
                </a:lnTo>
                <a:lnTo>
                  <a:pt x="5" y="49"/>
                </a:lnTo>
                <a:lnTo>
                  <a:pt x="9" y="42"/>
                </a:lnTo>
                <a:lnTo>
                  <a:pt x="12" y="36"/>
                </a:lnTo>
                <a:lnTo>
                  <a:pt x="18" y="29"/>
                </a:lnTo>
                <a:lnTo>
                  <a:pt x="23" y="24"/>
                </a:lnTo>
                <a:lnTo>
                  <a:pt x="28" y="18"/>
                </a:lnTo>
                <a:lnTo>
                  <a:pt x="34" y="14"/>
                </a:lnTo>
                <a:lnTo>
                  <a:pt x="41" y="9"/>
                </a:lnTo>
                <a:lnTo>
                  <a:pt x="48" y="5"/>
                </a:lnTo>
                <a:lnTo>
                  <a:pt x="55" y="4"/>
                </a:lnTo>
                <a:lnTo>
                  <a:pt x="62" y="2"/>
                </a:lnTo>
                <a:lnTo>
                  <a:pt x="71" y="0"/>
                </a:lnTo>
                <a:lnTo>
                  <a:pt x="78" y="0"/>
                </a:lnTo>
                <a:lnTo>
                  <a:pt x="87" y="0"/>
                </a:lnTo>
                <a:lnTo>
                  <a:pt x="94" y="2"/>
                </a:lnTo>
                <a:lnTo>
                  <a:pt x="102" y="4"/>
                </a:lnTo>
                <a:lnTo>
                  <a:pt x="110" y="5"/>
                </a:lnTo>
                <a:lnTo>
                  <a:pt x="116" y="9"/>
                </a:lnTo>
                <a:lnTo>
                  <a:pt x="123" y="14"/>
                </a:lnTo>
                <a:lnTo>
                  <a:pt x="130" y="18"/>
                </a:lnTo>
                <a:lnTo>
                  <a:pt x="135" y="24"/>
                </a:lnTo>
                <a:lnTo>
                  <a:pt x="141" y="29"/>
                </a:lnTo>
                <a:lnTo>
                  <a:pt x="144" y="36"/>
                </a:lnTo>
                <a:lnTo>
                  <a:pt x="148" y="42"/>
                </a:lnTo>
                <a:lnTo>
                  <a:pt x="152" y="49"/>
                </a:lnTo>
                <a:lnTo>
                  <a:pt x="155" y="56"/>
                </a:lnTo>
                <a:lnTo>
                  <a:pt x="157" y="63"/>
                </a:lnTo>
                <a:lnTo>
                  <a:pt x="159" y="72"/>
                </a:lnTo>
                <a:lnTo>
                  <a:pt x="159" y="80"/>
                </a:lnTo>
                <a:lnTo>
                  <a:pt x="159" y="89"/>
                </a:lnTo>
                <a:lnTo>
                  <a:pt x="157" y="96"/>
                </a:lnTo>
                <a:lnTo>
                  <a:pt x="155" y="105"/>
                </a:lnTo>
                <a:lnTo>
                  <a:pt x="152" y="112"/>
                </a:lnTo>
                <a:lnTo>
                  <a:pt x="148" y="119"/>
                </a:lnTo>
                <a:lnTo>
                  <a:pt x="144" y="125"/>
                </a:lnTo>
                <a:lnTo>
                  <a:pt x="141" y="132"/>
                </a:lnTo>
                <a:lnTo>
                  <a:pt x="135" y="137"/>
                </a:lnTo>
                <a:lnTo>
                  <a:pt x="130" y="143"/>
                </a:lnTo>
                <a:lnTo>
                  <a:pt x="123" y="146"/>
                </a:lnTo>
                <a:lnTo>
                  <a:pt x="116" y="152"/>
                </a:lnTo>
                <a:lnTo>
                  <a:pt x="110" y="155"/>
                </a:lnTo>
                <a:lnTo>
                  <a:pt x="102" y="157"/>
                </a:lnTo>
                <a:lnTo>
                  <a:pt x="94" y="159"/>
                </a:lnTo>
                <a:lnTo>
                  <a:pt x="87" y="161"/>
                </a:lnTo>
                <a:lnTo>
                  <a:pt x="78" y="161"/>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413" name="Freeform 17">
            <a:extLst>
              <a:ext uri="{FF2B5EF4-FFF2-40B4-BE49-F238E27FC236}">
                <a16:creationId xmlns:a16="http://schemas.microsoft.com/office/drawing/2014/main" id="{53570B00-7431-1641-8DF5-A01178E7FB17}"/>
              </a:ext>
            </a:extLst>
          </xdr:cNvPr>
          <xdr:cNvSpPr>
            <a:spLocks/>
          </xdr:cNvSpPr>
        </xdr:nvSpPr>
        <xdr:spPr bwMode="auto">
          <a:xfrm>
            <a:off x="202" y="186"/>
            <a:ext cx="52" cy="105"/>
          </a:xfrm>
          <a:custGeom>
            <a:avLst/>
            <a:gdLst>
              <a:gd name="T0" fmla="*/ 52 w 52"/>
              <a:gd name="T1" fmla="*/ 22 h 105"/>
              <a:gd name="T2" fmla="*/ 52 w 52"/>
              <a:gd name="T3" fmla="*/ 0 h 105"/>
              <a:gd name="T4" fmla="*/ 0 w 52"/>
              <a:gd name="T5" fmla="*/ 0 h 105"/>
              <a:gd name="T6" fmla="*/ 0 w 52"/>
              <a:gd name="T7" fmla="*/ 53 h 105"/>
              <a:gd name="T8" fmla="*/ 0 w 52"/>
              <a:gd name="T9" fmla="*/ 105 h 105"/>
              <a:gd name="T10" fmla="*/ 52 w 52"/>
              <a:gd name="T11" fmla="*/ 105 h 105"/>
              <a:gd name="T12" fmla="*/ 52 w 52"/>
              <a:gd name="T13" fmla="*/ 82 h 105"/>
              <a:gd name="T14" fmla="*/ 50 w 52"/>
              <a:gd name="T15" fmla="*/ 82 h 105"/>
              <a:gd name="T16" fmla="*/ 52 w 52"/>
              <a:gd name="T17" fmla="*/ 73 h 105"/>
              <a:gd name="T18" fmla="*/ 52 w 52"/>
              <a:gd name="T19" fmla="*/ 63 h 105"/>
              <a:gd name="T20" fmla="*/ 52 w 52"/>
              <a:gd name="T21" fmla="*/ 63 h 105"/>
              <a:gd name="T22" fmla="*/ 52 w 52"/>
              <a:gd name="T23" fmla="*/ 42 h 105"/>
              <a:gd name="T24" fmla="*/ 50 w 52"/>
              <a:gd name="T25" fmla="*/ 42 h 105"/>
              <a:gd name="T26" fmla="*/ 50 w 52"/>
              <a:gd name="T27" fmla="*/ 22 h 105"/>
              <a:gd name="T28" fmla="*/ 52 w 52"/>
              <a:gd name="T29" fmla="*/ 22 h 105"/>
              <a:gd name="T30" fmla="*/ 52 w 52"/>
              <a:gd name="T31" fmla="*/ 22 h 105"/>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w 52"/>
              <a:gd name="T49" fmla="*/ 0 h 105"/>
              <a:gd name="T50" fmla="*/ 52 w 52"/>
              <a:gd name="T51" fmla="*/ 105 h 105"/>
            </a:gdLst>
            <a:ahLst/>
            <a:cxnLst>
              <a:cxn ang="T32">
                <a:pos x="T0" y="T1"/>
              </a:cxn>
              <a:cxn ang="T33">
                <a:pos x="T2" y="T3"/>
              </a:cxn>
              <a:cxn ang="T34">
                <a:pos x="T4" y="T5"/>
              </a:cxn>
              <a:cxn ang="T35">
                <a:pos x="T6" y="T7"/>
              </a:cxn>
              <a:cxn ang="T36">
                <a:pos x="T8" y="T9"/>
              </a:cxn>
              <a:cxn ang="T37">
                <a:pos x="T10" y="T11"/>
              </a:cxn>
              <a:cxn ang="T38">
                <a:pos x="T12" y="T13"/>
              </a:cxn>
              <a:cxn ang="T39">
                <a:pos x="T14" y="T15"/>
              </a:cxn>
              <a:cxn ang="T40">
                <a:pos x="T16" y="T17"/>
              </a:cxn>
              <a:cxn ang="T41">
                <a:pos x="T18" y="T19"/>
              </a:cxn>
              <a:cxn ang="T42">
                <a:pos x="T20" y="T21"/>
              </a:cxn>
              <a:cxn ang="T43">
                <a:pos x="T22" y="T23"/>
              </a:cxn>
              <a:cxn ang="T44">
                <a:pos x="T24" y="T25"/>
              </a:cxn>
              <a:cxn ang="T45">
                <a:pos x="T26" y="T27"/>
              </a:cxn>
              <a:cxn ang="T46">
                <a:pos x="T28" y="T29"/>
              </a:cxn>
              <a:cxn ang="T47">
                <a:pos x="T30" y="T31"/>
              </a:cxn>
            </a:cxnLst>
            <a:rect l="T48" t="T49" r="T50" b="T51"/>
            <a:pathLst>
              <a:path w="52" h="105">
                <a:moveTo>
                  <a:pt x="52" y="22"/>
                </a:moveTo>
                <a:lnTo>
                  <a:pt x="52" y="0"/>
                </a:lnTo>
                <a:lnTo>
                  <a:pt x="0" y="0"/>
                </a:lnTo>
                <a:lnTo>
                  <a:pt x="0" y="53"/>
                </a:lnTo>
                <a:lnTo>
                  <a:pt x="0" y="105"/>
                </a:lnTo>
                <a:lnTo>
                  <a:pt x="52" y="105"/>
                </a:lnTo>
                <a:lnTo>
                  <a:pt x="52" y="82"/>
                </a:lnTo>
                <a:lnTo>
                  <a:pt x="50" y="82"/>
                </a:lnTo>
                <a:lnTo>
                  <a:pt x="52" y="73"/>
                </a:lnTo>
                <a:lnTo>
                  <a:pt x="52" y="63"/>
                </a:lnTo>
                <a:lnTo>
                  <a:pt x="52" y="42"/>
                </a:lnTo>
                <a:lnTo>
                  <a:pt x="50" y="42"/>
                </a:lnTo>
                <a:lnTo>
                  <a:pt x="50" y="22"/>
                </a:lnTo>
                <a:lnTo>
                  <a:pt x="52" y="2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414" name="Freeform 18">
            <a:extLst>
              <a:ext uri="{FF2B5EF4-FFF2-40B4-BE49-F238E27FC236}">
                <a16:creationId xmlns:a16="http://schemas.microsoft.com/office/drawing/2014/main" id="{97A8493B-F60A-0897-51BB-9B12A46B58D2}"/>
              </a:ext>
            </a:extLst>
          </xdr:cNvPr>
          <xdr:cNvSpPr>
            <a:spLocks/>
          </xdr:cNvSpPr>
        </xdr:nvSpPr>
        <xdr:spPr bwMode="auto">
          <a:xfrm>
            <a:off x="0" y="316"/>
            <a:ext cx="254" cy="337"/>
          </a:xfrm>
          <a:custGeom>
            <a:avLst/>
            <a:gdLst>
              <a:gd name="T0" fmla="*/ 254 w 254"/>
              <a:gd name="T1" fmla="*/ 132 h 337"/>
              <a:gd name="T2" fmla="*/ 254 w 254"/>
              <a:gd name="T3" fmla="*/ 0 h 337"/>
              <a:gd name="T4" fmla="*/ 0 w 254"/>
              <a:gd name="T5" fmla="*/ 0 h 337"/>
              <a:gd name="T6" fmla="*/ 0 w 254"/>
              <a:gd name="T7" fmla="*/ 0 h 337"/>
              <a:gd name="T8" fmla="*/ 0 w 254"/>
              <a:gd name="T9" fmla="*/ 55 h 337"/>
              <a:gd name="T10" fmla="*/ 102 w 254"/>
              <a:gd name="T11" fmla="*/ 55 h 337"/>
              <a:gd name="T12" fmla="*/ 202 w 254"/>
              <a:gd name="T13" fmla="*/ 55 h 337"/>
              <a:gd name="T14" fmla="*/ 205 w 254"/>
              <a:gd name="T15" fmla="*/ 55 h 337"/>
              <a:gd name="T16" fmla="*/ 211 w 254"/>
              <a:gd name="T17" fmla="*/ 56 h 337"/>
              <a:gd name="T18" fmla="*/ 214 w 254"/>
              <a:gd name="T19" fmla="*/ 58 h 337"/>
              <a:gd name="T20" fmla="*/ 218 w 254"/>
              <a:gd name="T21" fmla="*/ 60 h 337"/>
              <a:gd name="T22" fmla="*/ 220 w 254"/>
              <a:gd name="T23" fmla="*/ 62 h 337"/>
              <a:gd name="T24" fmla="*/ 222 w 254"/>
              <a:gd name="T25" fmla="*/ 65 h 337"/>
              <a:gd name="T26" fmla="*/ 223 w 254"/>
              <a:gd name="T27" fmla="*/ 69 h 337"/>
              <a:gd name="T28" fmla="*/ 223 w 254"/>
              <a:gd name="T29" fmla="*/ 73 h 337"/>
              <a:gd name="T30" fmla="*/ 222 w 254"/>
              <a:gd name="T31" fmla="*/ 80 h 337"/>
              <a:gd name="T32" fmla="*/ 220 w 254"/>
              <a:gd name="T33" fmla="*/ 84 h 337"/>
              <a:gd name="T34" fmla="*/ 218 w 254"/>
              <a:gd name="T35" fmla="*/ 85 h 337"/>
              <a:gd name="T36" fmla="*/ 95 w 254"/>
              <a:gd name="T37" fmla="*/ 299 h 337"/>
              <a:gd name="T38" fmla="*/ 136 w 254"/>
              <a:gd name="T39" fmla="*/ 337 h 337"/>
              <a:gd name="T40" fmla="*/ 254 w 254"/>
              <a:gd name="T41" fmla="*/ 132 h 337"/>
              <a:gd name="T42" fmla="*/ 254 w 254"/>
              <a:gd name="T43" fmla="*/ 132 h 337"/>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60000 65536"/>
              <a:gd name="T58" fmla="*/ 0 60000 65536"/>
              <a:gd name="T59" fmla="*/ 0 60000 65536"/>
              <a:gd name="T60" fmla="*/ 0 60000 65536"/>
              <a:gd name="T61" fmla="*/ 0 60000 65536"/>
              <a:gd name="T62" fmla="*/ 0 60000 65536"/>
              <a:gd name="T63" fmla="*/ 0 60000 65536"/>
              <a:gd name="T64" fmla="*/ 0 60000 65536"/>
              <a:gd name="T65" fmla="*/ 0 60000 65536"/>
              <a:gd name="T66" fmla="*/ 0 w 254"/>
              <a:gd name="T67" fmla="*/ 0 h 337"/>
              <a:gd name="T68" fmla="*/ 254 w 254"/>
              <a:gd name="T69" fmla="*/ 337 h 337"/>
            </a:gdLst>
            <a:ahLst/>
            <a:cxnLst>
              <a:cxn ang="T44">
                <a:pos x="T0" y="T1"/>
              </a:cxn>
              <a:cxn ang="T45">
                <a:pos x="T2" y="T3"/>
              </a:cxn>
              <a:cxn ang="T46">
                <a:pos x="T4" y="T5"/>
              </a:cxn>
              <a:cxn ang="T47">
                <a:pos x="T6" y="T7"/>
              </a:cxn>
              <a:cxn ang="T48">
                <a:pos x="T8" y="T9"/>
              </a:cxn>
              <a:cxn ang="T49">
                <a:pos x="T10" y="T11"/>
              </a:cxn>
              <a:cxn ang="T50">
                <a:pos x="T12" y="T13"/>
              </a:cxn>
              <a:cxn ang="T51">
                <a:pos x="T14" y="T15"/>
              </a:cxn>
              <a:cxn ang="T52">
                <a:pos x="T16" y="T17"/>
              </a:cxn>
              <a:cxn ang="T53">
                <a:pos x="T18" y="T19"/>
              </a:cxn>
              <a:cxn ang="T54">
                <a:pos x="T20" y="T21"/>
              </a:cxn>
              <a:cxn ang="T55">
                <a:pos x="T22" y="T23"/>
              </a:cxn>
              <a:cxn ang="T56">
                <a:pos x="T24" y="T25"/>
              </a:cxn>
              <a:cxn ang="T57">
                <a:pos x="T26" y="T27"/>
              </a:cxn>
              <a:cxn ang="T58">
                <a:pos x="T28" y="T29"/>
              </a:cxn>
              <a:cxn ang="T59">
                <a:pos x="T30" y="T31"/>
              </a:cxn>
              <a:cxn ang="T60">
                <a:pos x="T32" y="T33"/>
              </a:cxn>
              <a:cxn ang="T61">
                <a:pos x="T34" y="T35"/>
              </a:cxn>
              <a:cxn ang="T62">
                <a:pos x="T36" y="T37"/>
              </a:cxn>
              <a:cxn ang="T63">
                <a:pos x="T38" y="T39"/>
              </a:cxn>
              <a:cxn ang="T64">
                <a:pos x="T40" y="T41"/>
              </a:cxn>
              <a:cxn ang="T65">
                <a:pos x="T42" y="T43"/>
              </a:cxn>
            </a:cxnLst>
            <a:rect l="T66" t="T67" r="T68" b="T69"/>
            <a:pathLst>
              <a:path w="254" h="337">
                <a:moveTo>
                  <a:pt x="254" y="132"/>
                </a:moveTo>
                <a:lnTo>
                  <a:pt x="254" y="0"/>
                </a:lnTo>
                <a:lnTo>
                  <a:pt x="0" y="0"/>
                </a:lnTo>
                <a:lnTo>
                  <a:pt x="0" y="55"/>
                </a:lnTo>
                <a:lnTo>
                  <a:pt x="102" y="55"/>
                </a:lnTo>
                <a:lnTo>
                  <a:pt x="202" y="55"/>
                </a:lnTo>
                <a:lnTo>
                  <a:pt x="205" y="55"/>
                </a:lnTo>
                <a:lnTo>
                  <a:pt x="211" y="56"/>
                </a:lnTo>
                <a:lnTo>
                  <a:pt x="214" y="58"/>
                </a:lnTo>
                <a:lnTo>
                  <a:pt x="218" y="60"/>
                </a:lnTo>
                <a:lnTo>
                  <a:pt x="220" y="62"/>
                </a:lnTo>
                <a:lnTo>
                  <a:pt x="222" y="65"/>
                </a:lnTo>
                <a:lnTo>
                  <a:pt x="223" y="69"/>
                </a:lnTo>
                <a:lnTo>
                  <a:pt x="223" y="73"/>
                </a:lnTo>
                <a:lnTo>
                  <a:pt x="222" y="80"/>
                </a:lnTo>
                <a:lnTo>
                  <a:pt x="220" y="84"/>
                </a:lnTo>
                <a:lnTo>
                  <a:pt x="218" y="85"/>
                </a:lnTo>
                <a:lnTo>
                  <a:pt x="95" y="299"/>
                </a:lnTo>
                <a:lnTo>
                  <a:pt x="136" y="337"/>
                </a:lnTo>
                <a:lnTo>
                  <a:pt x="254" y="13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415" name="Freeform 19">
            <a:extLst>
              <a:ext uri="{FF2B5EF4-FFF2-40B4-BE49-F238E27FC236}">
                <a16:creationId xmlns:a16="http://schemas.microsoft.com/office/drawing/2014/main" id="{26EA36E8-9C1F-F2E4-8C8E-0F47D550474D}"/>
              </a:ext>
            </a:extLst>
          </xdr:cNvPr>
          <xdr:cNvSpPr>
            <a:spLocks/>
          </xdr:cNvSpPr>
        </xdr:nvSpPr>
        <xdr:spPr bwMode="auto">
          <a:xfrm>
            <a:off x="177" y="550"/>
            <a:ext cx="77" cy="155"/>
          </a:xfrm>
          <a:custGeom>
            <a:avLst/>
            <a:gdLst>
              <a:gd name="T0" fmla="*/ 77 w 77"/>
              <a:gd name="T1" fmla="*/ 108 h 155"/>
              <a:gd name="T2" fmla="*/ 77 w 77"/>
              <a:gd name="T3" fmla="*/ 0 h 155"/>
              <a:gd name="T4" fmla="*/ 0 w 77"/>
              <a:gd name="T5" fmla="*/ 130 h 155"/>
              <a:gd name="T6" fmla="*/ 48 w 77"/>
              <a:gd name="T7" fmla="*/ 155 h 155"/>
              <a:gd name="T8" fmla="*/ 77 w 77"/>
              <a:gd name="T9" fmla="*/ 108 h 155"/>
              <a:gd name="T10" fmla="*/ 77 w 77"/>
              <a:gd name="T11" fmla="*/ 108 h 155"/>
              <a:gd name="T12" fmla="*/ 0 60000 65536"/>
              <a:gd name="T13" fmla="*/ 0 60000 65536"/>
              <a:gd name="T14" fmla="*/ 0 60000 65536"/>
              <a:gd name="T15" fmla="*/ 0 60000 65536"/>
              <a:gd name="T16" fmla="*/ 0 60000 65536"/>
              <a:gd name="T17" fmla="*/ 0 60000 65536"/>
              <a:gd name="T18" fmla="*/ 0 w 77"/>
              <a:gd name="T19" fmla="*/ 0 h 155"/>
              <a:gd name="T20" fmla="*/ 77 w 77"/>
              <a:gd name="T21" fmla="*/ 155 h 155"/>
            </a:gdLst>
            <a:ahLst/>
            <a:cxnLst>
              <a:cxn ang="T12">
                <a:pos x="T0" y="T1"/>
              </a:cxn>
              <a:cxn ang="T13">
                <a:pos x="T2" y="T3"/>
              </a:cxn>
              <a:cxn ang="T14">
                <a:pos x="T4" y="T5"/>
              </a:cxn>
              <a:cxn ang="T15">
                <a:pos x="T6" y="T7"/>
              </a:cxn>
              <a:cxn ang="T16">
                <a:pos x="T8" y="T9"/>
              </a:cxn>
              <a:cxn ang="T17">
                <a:pos x="T10" y="T11"/>
              </a:cxn>
            </a:cxnLst>
            <a:rect l="T18" t="T19" r="T20" b="T21"/>
            <a:pathLst>
              <a:path w="77" h="155">
                <a:moveTo>
                  <a:pt x="77" y="108"/>
                </a:moveTo>
                <a:lnTo>
                  <a:pt x="77" y="0"/>
                </a:lnTo>
                <a:lnTo>
                  <a:pt x="0" y="130"/>
                </a:lnTo>
                <a:lnTo>
                  <a:pt x="48" y="155"/>
                </a:lnTo>
                <a:lnTo>
                  <a:pt x="77" y="108"/>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416" name="Freeform 20">
            <a:extLst>
              <a:ext uri="{FF2B5EF4-FFF2-40B4-BE49-F238E27FC236}">
                <a16:creationId xmlns:a16="http://schemas.microsoft.com/office/drawing/2014/main" id="{D81B56DA-8645-E6CF-5D99-CACD3B48DE58}"/>
              </a:ext>
            </a:extLst>
          </xdr:cNvPr>
          <xdr:cNvSpPr>
            <a:spLocks/>
          </xdr:cNvSpPr>
        </xdr:nvSpPr>
        <xdr:spPr bwMode="auto">
          <a:xfrm>
            <a:off x="38" y="184"/>
            <a:ext cx="148" cy="111"/>
          </a:xfrm>
          <a:custGeom>
            <a:avLst/>
            <a:gdLst>
              <a:gd name="T0" fmla="*/ 142 w 148"/>
              <a:gd name="T1" fmla="*/ 35 h 111"/>
              <a:gd name="T2" fmla="*/ 142 w 148"/>
              <a:gd name="T3" fmla="*/ 28 h 111"/>
              <a:gd name="T4" fmla="*/ 137 w 148"/>
              <a:gd name="T5" fmla="*/ 18 h 111"/>
              <a:gd name="T6" fmla="*/ 130 w 148"/>
              <a:gd name="T7" fmla="*/ 11 h 111"/>
              <a:gd name="T8" fmla="*/ 121 w 148"/>
              <a:gd name="T9" fmla="*/ 8 h 111"/>
              <a:gd name="T10" fmla="*/ 110 w 148"/>
              <a:gd name="T11" fmla="*/ 2 h 111"/>
              <a:gd name="T12" fmla="*/ 98 w 148"/>
              <a:gd name="T13" fmla="*/ 2 h 111"/>
              <a:gd name="T14" fmla="*/ 71 w 148"/>
              <a:gd name="T15" fmla="*/ 0 h 111"/>
              <a:gd name="T16" fmla="*/ 50 w 148"/>
              <a:gd name="T17" fmla="*/ 2 h 111"/>
              <a:gd name="T18" fmla="*/ 33 w 148"/>
              <a:gd name="T19" fmla="*/ 4 h 111"/>
              <a:gd name="T20" fmla="*/ 21 w 148"/>
              <a:gd name="T21" fmla="*/ 8 h 111"/>
              <a:gd name="T22" fmla="*/ 12 w 148"/>
              <a:gd name="T23" fmla="*/ 13 h 111"/>
              <a:gd name="T24" fmla="*/ 3 w 148"/>
              <a:gd name="T25" fmla="*/ 22 h 111"/>
              <a:gd name="T26" fmla="*/ 0 w 148"/>
              <a:gd name="T27" fmla="*/ 31 h 111"/>
              <a:gd name="T28" fmla="*/ 1 w 148"/>
              <a:gd name="T29" fmla="*/ 42 h 111"/>
              <a:gd name="T30" fmla="*/ 1 w 148"/>
              <a:gd name="T31" fmla="*/ 46 h 111"/>
              <a:gd name="T32" fmla="*/ 10 w 148"/>
              <a:gd name="T33" fmla="*/ 55 h 111"/>
              <a:gd name="T34" fmla="*/ 30 w 148"/>
              <a:gd name="T35" fmla="*/ 62 h 111"/>
              <a:gd name="T36" fmla="*/ 62 w 148"/>
              <a:gd name="T37" fmla="*/ 67 h 111"/>
              <a:gd name="T38" fmla="*/ 80 w 148"/>
              <a:gd name="T39" fmla="*/ 73 h 111"/>
              <a:gd name="T40" fmla="*/ 89 w 148"/>
              <a:gd name="T41" fmla="*/ 76 h 111"/>
              <a:gd name="T42" fmla="*/ 92 w 148"/>
              <a:gd name="T43" fmla="*/ 82 h 111"/>
              <a:gd name="T44" fmla="*/ 91 w 148"/>
              <a:gd name="T45" fmla="*/ 87 h 111"/>
              <a:gd name="T46" fmla="*/ 80 w 148"/>
              <a:gd name="T47" fmla="*/ 91 h 111"/>
              <a:gd name="T48" fmla="*/ 73 w 148"/>
              <a:gd name="T49" fmla="*/ 93 h 111"/>
              <a:gd name="T50" fmla="*/ 64 w 148"/>
              <a:gd name="T51" fmla="*/ 91 h 111"/>
              <a:gd name="T52" fmla="*/ 57 w 148"/>
              <a:gd name="T53" fmla="*/ 85 h 111"/>
              <a:gd name="T54" fmla="*/ 51 w 148"/>
              <a:gd name="T55" fmla="*/ 75 h 111"/>
              <a:gd name="T56" fmla="*/ 0 w 148"/>
              <a:gd name="T57" fmla="*/ 78 h 111"/>
              <a:gd name="T58" fmla="*/ 1 w 148"/>
              <a:gd name="T59" fmla="*/ 91 h 111"/>
              <a:gd name="T60" fmla="*/ 8 w 148"/>
              <a:gd name="T61" fmla="*/ 100 h 111"/>
              <a:gd name="T62" fmla="*/ 23 w 148"/>
              <a:gd name="T63" fmla="*/ 107 h 111"/>
              <a:gd name="T64" fmla="*/ 48 w 148"/>
              <a:gd name="T65" fmla="*/ 111 h 111"/>
              <a:gd name="T66" fmla="*/ 83 w 148"/>
              <a:gd name="T67" fmla="*/ 111 h 111"/>
              <a:gd name="T68" fmla="*/ 116 w 148"/>
              <a:gd name="T69" fmla="*/ 105 h 111"/>
              <a:gd name="T70" fmla="*/ 134 w 148"/>
              <a:gd name="T71" fmla="*/ 100 h 111"/>
              <a:gd name="T72" fmla="*/ 142 w 148"/>
              <a:gd name="T73" fmla="*/ 91 h 111"/>
              <a:gd name="T74" fmla="*/ 146 w 148"/>
              <a:gd name="T75" fmla="*/ 85 h 111"/>
              <a:gd name="T76" fmla="*/ 146 w 148"/>
              <a:gd name="T77" fmla="*/ 71 h 111"/>
              <a:gd name="T78" fmla="*/ 142 w 148"/>
              <a:gd name="T79" fmla="*/ 60 h 111"/>
              <a:gd name="T80" fmla="*/ 134 w 148"/>
              <a:gd name="T81" fmla="*/ 55 h 111"/>
              <a:gd name="T82" fmla="*/ 121 w 148"/>
              <a:gd name="T83" fmla="*/ 49 h 111"/>
              <a:gd name="T84" fmla="*/ 96 w 148"/>
              <a:gd name="T85" fmla="*/ 44 h 111"/>
              <a:gd name="T86" fmla="*/ 62 w 148"/>
              <a:gd name="T87" fmla="*/ 37 h 111"/>
              <a:gd name="T88" fmla="*/ 57 w 148"/>
              <a:gd name="T89" fmla="*/ 35 h 111"/>
              <a:gd name="T90" fmla="*/ 53 w 148"/>
              <a:gd name="T91" fmla="*/ 29 h 111"/>
              <a:gd name="T92" fmla="*/ 55 w 148"/>
              <a:gd name="T93" fmla="*/ 24 h 111"/>
              <a:gd name="T94" fmla="*/ 62 w 148"/>
              <a:gd name="T95" fmla="*/ 20 h 111"/>
              <a:gd name="T96" fmla="*/ 67 w 148"/>
              <a:gd name="T97" fmla="*/ 18 h 111"/>
              <a:gd name="T98" fmla="*/ 73 w 148"/>
              <a:gd name="T99" fmla="*/ 20 h 111"/>
              <a:gd name="T100" fmla="*/ 82 w 148"/>
              <a:gd name="T101" fmla="*/ 22 h 111"/>
              <a:gd name="T102" fmla="*/ 89 w 148"/>
              <a:gd name="T103" fmla="*/ 28 h 111"/>
              <a:gd name="T104" fmla="*/ 91 w 148"/>
              <a:gd name="T105" fmla="*/ 35 h 111"/>
              <a:gd name="T106" fmla="*/ 91 w 148"/>
              <a:gd name="T107" fmla="*/ 35 h 111"/>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w 148"/>
              <a:gd name="T163" fmla="*/ 0 h 111"/>
              <a:gd name="T164" fmla="*/ 148 w 148"/>
              <a:gd name="T165" fmla="*/ 111 h 111"/>
            </a:gdLst>
            <a:ahLst/>
            <a:cxnLst>
              <a:cxn ang="T108">
                <a:pos x="T0" y="T1"/>
              </a:cxn>
              <a:cxn ang="T109">
                <a:pos x="T2" y="T3"/>
              </a:cxn>
              <a:cxn ang="T110">
                <a:pos x="T4" y="T5"/>
              </a:cxn>
              <a:cxn ang="T111">
                <a:pos x="T6" y="T7"/>
              </a:cxn>
              <a:cxn ang="T112">
                <a:pos x="T8" y="T9"/>
              </a:cxn>
              <a:cxn ang="T113">
                <a:pos x="T10" y="T11"/>
              </a:cxn>
              <a:cxn ang="T114">
                <a:pos x="T12" y="T13"/>
              </a:cxn>
              <a:cxn ang="T115">
                <a:pos x="T14" y="T15"/>
              </a:cxn>
              <a:cxn ang="T116">
                <a:pos x="T16" y="T17"/>
              </a:cxn>
              <a:cxn ang="T117">
                <a:pos x="T18" y="T19"/>
              </a:cxn>
              <a:cxn ang="T118">
                <a:pos x="T20" y="T21"/>
              </a:cxn>
              <a:cxn ang="T119">
                <a:pos x="T22" y="T23"/>
              </a:cxn>
              <a:cxn ang="T120">
                <a:pos x="T24" y="T25"/>
              </a:cxn>
              <a:cxn ang="T121">
                <a:pos x="T26" y="T27"/>
              </a:cxn>
              <a:cxn ang="T122">
                <a:pos x="T28" y="T29"/>
              </a:cxn>
              <a:cxn ang="T123">
                <a:pos x="T30" y="T31"/>
              </a:cxn>
              <a:cxn ang="T124">
                <a:pos x="T32" y="T33"/>
              </a:cxn>
              <a:cxn ang="T125">
                <a:pos x="T34" y="T35"/>
              </a:cxn>
              <a:cxn ang="T126">
                <a:pos x="T36" y="T37"/>
              </a:cxn>
              <a:cxn ang="T127">
                <a:pos x="T38" y="T39"/>
              </a:cxn>
              <a:cxn ang="T128">
                <a:pos x="T40" y="T41"/>
              </a:cxn>
              <a:cxn ang="T129">
                <a:pos x="T42" y="T43"/>
              </a:cxn>
              <a:cxn ang="T130">
                <a:pos x="T44" y="T45"/>
              </a:cxn>
              <a:cxn ang="T131">
                <a:pos x="T46" y="T47"/>
              </a:cxn>
              <a:cxn ang="T132">
                <a:pos x="T48" y="T49"/>
              </a:cxn>
              <a:cxn ang="T133">
                <a:pos x="T50" y="T51"/>
              </a:cxn>
              <a:cxn ang="T134">
                <a:pos x="T52" y="T53"/>
              </a:cxn>
              <a:cxn ang="T135">
                <a:pos x="T54" y="T55"/>
              </a:cxn>
              <a:cxn ang="T136">
                <a:pos x="T56" y="T57"/>
              </a:cxn>
              <a:cxn ang="T137">
                <a:pos x="T58" y="T59"/>
              </a:cxn>
              <a:cxn ang="T138">
                <a:pos x="T60" y="T61"/>
              </a:cxn>
              <a:cxn ang="T139">
                <a:pos x="T62" y="T63"/>
              </a:cxn>
              <a:cxn ang="T140">
                <a:pos x="T64" y="T65"/>
              </a:cxn>
              <a:cxn ang="T141">
                <a:pos x="T66" y="T67"/>
              </a:cxn>
              <a:cxn ang="T142">
                <a:pos x="T68" y="T69"/>
              </a:cxn>
              <a:cxn ang="T143">
                <a:pos x="T70" y="T71"/>
              </a:cxn>
              <a:cxn ang="T144">
                <a:pos x="T72" y="T73"/>
              </a:cxn>
              <a:cxn ang="T145">
                <a:pos x="T74" y="T75"/>
              </a:cxn>
              <a:cxn ang="T146">
                <a:pos x="T76" y="T77"/>
              </a:cxn>
              <a:cxn ang="T147">
                <a:pos x="T78" y="T79"/>
              </a:cxn>
              <a:cxn ang="T148">
                <a:pos x="T80" y="T81"/>
              </a:cxn>
              <a:cxn ang="T149">
                <a:pos x="T82" y="T83"/>
              </a:cxn>
              <a:cxn ang="T150">
                <a:pos x="T84" y="T85"/>
              </a:cxn>
              <a:cxn ang="T151">
                <a:pos x="T86" y="T87"/>
              </a:cxn>
              <a:cxn ang="T152">
                <a:pos x="T88" y="T89"/>
              </a:cxn>
              <a:cxn ang="T153">
                <a:pos x="T90" y="T91"/>
              </a:cxn>
              <a:cxn ang="T154">
                <a:pos x="T92" y="T93"/>
              </a:cxn>
              <a:cxn ang="T155">
                <a:pos x="T94" y="T95"/>
              </a:cxn>
              <a:cxn ang="T156">
                <a:pos x="T96" y="T97"/>
              </a:cxn>
              <a:cxn ang="T157">
                <a:pos x="T98" y="T99"/>
              </a:cxn>
              <a:cxn ang="T158">
                <a:pos x="T100" y="T101"/>
              </a:cxn>
              <a:cxn ang="T159">
                <a:pos x="T102" y="T103"/>
              </a:cxn>
              <a:cxn ang="T160">
                <a:pos x="T104" y="T105"/>
              </a:cxn>
              <a:cxn ang="T161">
                <a:pos x="T106" y="T107"/>
              </a:cxn>
            </a:cxnLst>
            <a:rect l="T162" t="T163" r="T164" b="T165"/>
            <a:pathLst>
              <a:path w="148" h="111">
                <a:moveTo>
                  <a:pt x="91" y="35"/>
                </a:moveTo>
                <a:lnTo>
                  <a:pt x="142" y="35"/>
                </a:lnTo>
                <a:lnTo>
                  <a:pt x="142" y="33"/>
                </a:lnTo>
                <a:lnTo>
                  <a:pt x="142" y="28"/>
                </a:lnTo>
                <a:lnTo>
                  <a:pt x="139" y="22"/>
                </a:lnTo>
                <a:lnTo>
                  <a:pt x="137" y="18"/>
                </a:lnTo>
                <a:lnTo>
                  <a:pt x="135" y="15"/>
                </a:lnTo>
                <a:lnTo>
                  <a:pt x="130" y="11"/>
                </a:lnTo>
                <a:lnTo>
                  <a:pt x="126" y="9"/>
                </a:lnTo>
                <a:lnTo>
                  <a:pt x="121" y="8"/>
                </a:lnTo>
                <a:lnTo>
                  <a:pt x="117" y="6"/>
                </a:lnTo>
                <a:lnTo>
                  <a:pt x="110" y="2"/>
                </a:lnTo>
                <a:lnTo>
                  <a:pt x="107" y="2"/>
                </a:lnTo>
                <a:lnTo>
                  <a:pt x="98" y="2"/>
                </a:lnTo>
                <a:lnTo>
                  <a:pt x="87" y="0"/>
                </a:lnTo>
                <a:lnTo>
                  <a:pt x="71" y="0"/>
                </a:lnTo>
                <a:lnTo>
                  <a:pt x="60" y="0"/>
                </a:lnTo>
                <a:lnTo>
                  <a:pt x="50" y="2"/>
                </a:lnTo>
                <a:lnTo>
                  <a:pt x="37" y="2"/>
                </a:lnTo>
                <a:lnTo>
                  <a:pt x="33" y="4"/>
                </a:lnTo>
                <a:lnTo>
                  <a:pt x="26" y="6"/>
                </a:lnTo>
                <a:lnTo>
                  <a:pt x="21" y="8"/>
                </a:lnTo>
                <a:lnTo>
                  <a:pt x="16" y="9"/>
                </a:lnTo>
                <a:lnTo>
                  <a:pt x="12" y="13"/>
                </a:lnTo>
                <a:lnTo>
                  <a:pt x="7" y="17"/>
                </a:lnTo>
                <a:lnTo>
                  <a:pt x="3" y="22"/>
                </a:lnTo>
                <a:lnTo>
                  <a:pt x="1" y="26"/>
                </a:lnTo>
                <a:lnTo>
                  <a:pt x="0" y="31"/>
                </a:lnTo>
                <a:lnTo>
                  <a:pt x="0" y="35"/>
                </a:lnTo>
                <a:lnTo>
                  <a:pt x="1" y="42"/>
                </a:lnTo>
                <a:lnTo>
                  <a:pt x="1" y="46"/>
                </a:lnTo>
                <a:lnTo>
                  <a:pt x="5" y="49"/>
                </a:lnTo>
                <a:lnTo>
                  <a:pt x="10" y="55"/>
                </a:lnTo>
                <a:lnTo>
                  <a:pt x="21" y="58"/>
                </a:lnTo>
                <a:lnTo>
                  <a:pt x="30" y="62"/>
                </a:lnTo>
                <a:lnTo>
                  <a:pt x="41" y="64"/>
                </a:lnTo>
                <a:lnTo>
                  <a:pt x="62" y="67"/>
                </a:lnTo>
                <a:lnTo>
                  <a:pt x="75" y="71"/>
                </a:lnTo>
                <a:lnTo>
                  <a:pt x="80" y="73"/>
                </a:lnTo>
                <a:lnTo>
                  <a:pt x="85" y="75"/>
                </a:lnTo>
                <a:lnTo>
                  <a:pt x="89" y="76"/>
                </a:lnTo>
                <a:lnTo>
                  <a:pt x="91" y="80"/>
                </a:lnTo>
                <a:lnTo>
                  <a:pt x="92" y="82"/>
                </a:lnTo>
                <a:lnTo>
                  <a:pt x="92" y="85"/>
                </a:lnTo>
                <a:lnTo>
                  <a:pt x="91" y="87"/>
                </a:lnTo>
                <a:lnTo>
                  <a:pt x="87" y="89"/>
                </a:lnTo>
                <a:lnTo>
                  <a:pt x="80" y="91"/>
                </a:lnTo>
                <a:lnTo>
                  <a:pt x="75" y="93"/>
                </a:lnTo>
                <a:lnTo>
                  <a:pt x="73" y="93"/>
                </a:lnTo>
                <a:lnTo>
                  <a:pt x="67" y="93"/>
                </a:lnTo>
                <a:lnTo>
                  <a:pt x="64" y="91"/>
                </a:lnTo>
                <a:lnTo>
                  <a:pt x="58" y="89"/>
                </a:lnTo>
                <a:lnTo>
                  <a:pt x="57" y="85"/>
                </a:lnTo>
                <a:lnTo>
                  <a:pt x="53" y="80"/>
                </a:lnTo>
                <a:lnTo>
                  <a:pt x="51" y="75"/>
                </a:lnTo>
                <a:lnTo>
                  <a:pt x="0" y="75"/>
                </a:lnTo>
                <a:lnTo>
                  <a:pt x="0" y="78"/>
                </a:lnTo>
                <a:lnTo>
                  <a:pt x="0" y="85"/>
                </a:lnTo>
                <a:lnTo>
                  <a:pt x="1" y="91"/>
                </a:lnTo>
                <a:lnTo>
                  <a:pt x="5" y="94"/>
                </a:lnTo>
                <a:lnTo>
                  <a:pt x="8" y="100"/>
                </a:lnTo>
                <a:lnTo>
                  <a:pt x="14" y="103"/>
                </a:lnTo>
                <a:lnTo>
                  <a:pt x="23" y="107"/>
                </a:lnTo>
                <a:lnTo>
                  <a:pt x="35" y="109"/>
                </a:lnTo>
                <a:lnTo>
                  <a:pt x="48" y="111"/>
                </a:lnTo>
                <a:lnTo>
                  <a:pt x="60" y="111"/>
                </a:lnTo>
                <a:lnTo>
                  <a:pt x="83" y="111"/>
                </a:lnTo>
                <a:lnTo>
                  <a:pt x="100" y="109"/>
                </a:lnTo>
                <a:lnTo>
                  <a:pt x="116" y="105"/>
                </a:lnTo>
                <a:lnTo>
                  <a:pt x="128" y="102"/>
                </a:lnTo>
                <a:lnTo>
                  <a:pt x="134" y="100"/>
                </a:lnTo>
                <a:lnTo>
                  <a:pt x="137" y="96"/>
                </a:lnTo>
                <a:lnTo>
                  <a:pt x="142" y="91"/>
                </a:lnTo>
                <a:lnTo>
                  <a:pt x="144" y="89"/>
                </a:lnTo>
                <a:lnTo>
                  <a:pt x="146" y="85"/>
                </a:lnTo>
                <a:lnTo>
                  <a:pt x="148" y="78"/>
                </a:lnTo>
                <a:lnTo>
                  <a:pt x="146" y="71"/>
                </a:lnTo>
                <a:lnTo>
                  <a:pt x="144" y="65"/>
                </a:lnTo>
                <a:lnTo>
                  <a:pt x="142" y="60"/>
                </a:lnTo>
                <a:lnTo>
                  <a:pt x="137" y="58"/>
                </a:lnTo>
                <a:lnTo>
                  <a:pt x="134" y="55"/>
                </a:lnTo>
                <a:lnTo>
                  <a:pt x="128" y="53"/>
                </a:lnTo>
                <a:lnTo>
                  <a:pt x="121" y="49"/>
                </a:lnTo>
                <a:lnTo>
                  <a:pt x="114" y="47"/>
                </a:lnTo>
                <a:lnTo>
                  <a:pt x="96" y="44"/>
                </a:lnTo>
                <a:lnTo>
                  <a:pt x="64" y="37"/>
                </a:lnTo>
                <a:lnTo>
                  <a:pt x="62" y="37"/>
                </a:lnTo>
                <a:lnTo>
                  <a:pt x="58" y="35"/>
                </a:lnTo>
                <a:lnTo>
                  <a:pt x="57" y="35"/>
                </a:lnTo>
                <a:lnTo>
                  <a:pt x="55" y="31"/>
                </a:lnTo>
                <a:lnTo>
                  <a:pt x="53" y="29"/>
                </a:lnTo>
                <a:lnTo>
                  <a:pt x="53" y="26"/>
                </a:lnTo>
                <a:lnTo>
                  <a:pt x="55" y="24"/>
                </a:lnTo>
                <a:lnTo>
                  <a:pt x="58" y="22"/>
                </a:lnTo>
                <a:lnTo>
                  <a:pt x="62" y="20"/>
                </a:lnTo>
                <a:lnTo>
                  <a:pt x="64" y="20"/>
                </a:lnTo>
                <a:lnTo>
                  <a:pt x="67" y="18"/>
                </a:lnTo>
                <a:lnTo>
                  <a:pt x="71" y="18"/>
                </a:lnTo>
                <a:lnTo>
                  <a:pt x="73" y="20"/>
                </a:lnTo>
                <a:lnTo>
                  <a:pt x="78" y="20"/>
                </a:lnTo>
                <a:lnTo>
                  <a:pt x="82" y="22"/>
                </a:lnTo>
                <a:lnTo>
                  <a:pt x="85" y="24"/>
                </a:lnTo>
                <a:lnTo>
                  <a:pt x="89" y="28"/>
                </a:lnTo>
                <a:lnTo>
                  <a:pt x="91" y="31"/>
                </a:lnTo>
                <a:lnTo>
                  <a:pt x="91" y="35"/>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grpSp>
    <xdr:clientData/>
  </xdr:twoCellAnchor>
  <xdr:twoCellAnchor editAs="oneCell">
    <xdr:from>
      <xdr:col>2</xdr:col>
      <xdr:colOff>257621</xdr:colOff>
      <xdr:row>10</xdr:row>
      <xdr:rowOff>4403211</xdr:rowOff>
    </xdr:from>
    <xdr:to>
      <xdr:col>2</xdr:col>
      <xdr:colOff>4015178</xdr:colOff>
      <xdr:row>11</xdr:row>
      <xdr:rowOff>1950408</xdr:rowOff>
    </xdr:to>
    <xdr:pic>
      <xdr:nvPicPr>
        <xdr:cNvPr id="2" name="Imagen 1">
          <a:extLst>
            <a:ext uri="{FF2B5EF4-FFF2-40B4-BE49-F238E27FC236}">
              <a16:creationId xmlns:a16="http://schemas.microsoft.com/office/drawing/2014/main" id="{9FDBAD1E-F05A-4BE9-8733-C935A661664C}"/>
            </a:ext>
          </a:extLst>
        </xdr:cNvPr>
        <xdr:cNvPicPr>
          <a:picLocks noChangeAspect="1"/>
        </xdr:cNvPicPr>
      </xdr:nvPicPr>
      <xdr:blipFill>
        <a:blip xmlns:r="http://schemas.openxmlformats.org/officeDocument/2006/relationships" r:embed="rId1"/>
        <a:stretch>
          <a:fillRect/>
        </a:stretch>
      </xdr:blipFill>
      <xdr:spPr>
        <a:xfrm>
          <a:off x="3047085" y="11043497"/>
          <a:ext cx="3757557" cy="2745125"/>
        </a:xfrm>
        <a:prstGeom prst="rect">
          <a:avLst/>
        </a:prstGeom>
      </xdr:spPr>
    </xdr:pic>
    <xdr:clientData/>
  </xdr:twoCellAnchor>
  <xdr:twoCellAnchor editAs="oneCell">
    <xdr:from>
      <xdr:col>2</xdr:col>
      <xdr:colOff>3775362</xdr:colOff>
      <xdr:row>51</xdr:row>
      <xdr:rowOff>173182</xdr:rowOff>
    </xdr:from>
    <xdr:to>
      <xdr:col>3</xdr:col>
      <xdr:colOff>606136</xdr:colOff>
      <xdr:row>53</xdr:row>
      <xdr:rowOff>225136</xdr:rowOff>
    </xdr:to>
    <xdr:pic>
      <xdr:nvPicPr>
        <xdr:cNvPr id="3" name="Imagen 2">
          <a:extLst>
            <a:ext uri="{FF2B5EF4-FFF2-40B4-BE49-F238E27FC236}">
              <a16:creationId xmlns:a16="http://schemas.microsoft.com/office/drawing/2014/main" id="{6002C282-7C78-4255-B607-F4EAB9CB06F7}"/>
            </a:ext>
          </a:extLst>
        </xdr:cNvPr>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ackgroundRemoval t="5147" b="90074" l="6400" r="94400">
                      <a14:foregroundMark x1="54000" y1="30147" x2="54000" y2="30147"/>
                      <a14:foregroundMark x1="15600" y1="46324" x2="15600" y2="46324"/>
                      <a14:foregroundMark x1="34000" y1="18382" x2="34000" y2="18382"/>
                      <a14:foregroundMark x1="13600" y1="30147" x2="13600" y2="30147"/>
                      <a14:foregroundMark x1="68000" y1="90074" x2="68000" y2="90074"/>
                      <a14:foregroundMark x1="85200" y1="6618" x2="85200" y2="6618"/>
                      <a14:foregroundMark x1="88800" y1="16912" x2="88800" y2="16912"/>
                      <a14:foregroundMark x1="17600" y1="20221" x2="17600" y2="20221"/>
                      <a14:foregroundMark x1="90000" y1="9191" x2="90000" y2="9191"/>
                      <a14:foregroundMark x1="90800" y1="5147" x2="90800" y2="5147"/>
                    </a14:backgroundRemoval>
                  </a14:imgEffect>
                  <a14:imgEffect>
                    <a14:sharpenSoften amount="100000"/>
                  </a14:imgEffect>
                  <a14:imgEffect>
                    <a14:brightnessContrast bright="-28000"/>
                  </a14:imgEffect>
                </a14:imgLayer>
              </a14:imgProps>
            </a:ext>
            <a:ext uri="{28A0092B-C50C-407E-A947-70E740481C1C}">
              <a14:useLocalDpi xmlns:a14="http://schemas.microsoft.com/office/drawing/2010/main" val="0"/>
            </a:ext>
          </a:extLst>
        </a:blip>
        <a:srcRect/>
        <a:stretch/>
      </xdr:blipFill>
      <xdr:spPr bwMode="auto">
        <a:xfrm>
          <a:off x="6546271" y="64233137"/>
          <a:ext cx="1125683" cy="640772"/>
        </a:xfrm>
        <a:prstGeom prst="rect">
          <a:avLst/>
        </a:prstGeom>
        <a:noFill/>
        <a:ln>
          <a:noFill/>
        </a:ln>
        <a:effectLst>
          <a:reflection stA="0" endPos="65000" dist="50800" dir="5400000" sy="-100000" algn="bl" rotWithShape="0"/>
        </a:effectLst>
        <a:extLst>
          <a:ext uri="{53640926-AAD7-44D8-BBD7-CCE9431645EC}">
            <a14:shadowObscured xmlns:a14="http://schemas.microsoft.com/office/drawing/2010/main"/>
          </a:ext>
        </a:extLst>
      </xdr:spPr>
    </xdr:pic>
    <xdr:clientData fLocksWithSheet="0"/>
  </xdr:twoCellAnchor>
  <xdr:twoCellAnchor editAs="oneCell">
    <xdr:from>
      <xdr:col>4</xdr:col>
      <xdr:colOff>173181</xdr:colOff>
      <xdr:row>49</xdr:row>
      <xdr:rowOff>207818</xdr:rowOff>
    </xdr:from>
    <xdr:to>
      <xdr:col>5</xdr:col>
      <xdr:colOff>648357</xdr:colOff>
      <xdr:row>51</xdr:row>
      <xdr:rowOff>5887</xdr:rowOff>
    </xdr:to>
    <xdr:pic>
      <xdr:nvPicPr>
        <xdr:cNvPr id="4" name="Imagen 3" descr="Dibujo en blanco y negro&#10;&#10;Descripción generada automáticamente con confianza baja">
          <a:extLst>
            <a:ext uri="{FF2B5EF4-FFF2-40B4-BE49-F238E27FC236}">
              <a16:creationId xmlns:a16="http://schemas.microsoft.com/office/drawing/2014/main" id="{20FE4E69-AFF0-652E-31C9-65306B56DC9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8104908" y="63678954"/>
          <a:ext cx="1410358" cy="38688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xdr:colOff>
      <xdr:row>0</xdr:row>
      <xdr:rowOff>0</xdr:rowOff>
    </xdr:from>
    <xdr:to>
      <xdr:col>6</xdr:col>
      <xdr:colOff>1076325</xdr:colOff>
      <xdr:row>3</xdr:row>
      <xdr:rowOff>171450</xdr:rowOff>
    </xdr:to>
    <xdr:pic>
      <xdr:nvPicPr>
        <xdr:cNvPr id="2210" name="1 Imagen">
          <a:extLst>
            <a:ext uri="{FF2B5EF4-FFF2-40B4-BE49-F238E27FC236}">
              <a16:creationId xmlns:a16="http://schemas.microsoft.com/office/drawing/2014/main" id="{147B821E-46BD-1C07-BA58-BA04C0CA86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72400" y="0"/>
          <a:ext cx="1905000"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X57"/>
  <sheetViews>
    <sheetView tabSelected="1" view="pageBreakPreview" topLeftCell="B1" zoomScale="55" zoomScaleNormal="100" zoomScaleSheetLayoutView="55" workbookViewId="0">
      <pane ySplit="7" topLeftCell="A45" activePane="bottomLeft" state="frozen"/>
      <selection pane="bottomLeft" activeCell="E55" sqref="E55"/>
    </sheetView>
  </sheetViews>
  <sheetFormatPr baseColWidth="10" defaultRowHeight="23.25" x14ac:dyDescent="0.35"/>
  <cols>
    <col min="1" max="1" width="11" style="23" customWidth="1"/>
    <col min="2" max="2" width="30.7109375" style="24" customWidth="1"/>
    <col min="3" max="3" width="64.42578125" style="24" customWidth="1"/>
    <col min="4" max="4" width="12.85546875" style="24" customWidth="1"/>
    <col min="5" max="5" width="14" style="23" customWidth="1"/>
    <col min="6" max="6" width="23" style="23" customWidth="1"/>
    <col min="7" max="8" width="25.140625" style="23" customWidth="1"/>
    <col min="9" max="9" width="20.42578125" style="23" customWidth="1"/>
    <col min="10" max="12" width="24" style="23" customWidth="1"/>
    <col min="13" max="13" width="20.140625" style="23" customWidth="1"/>
    <col min="14" max="16" width="23" style="23" customWidth="1"/>
    <col min="17" max="17" width="25.42578125" style="23" customWidth="1"/>
    <col min="18" max="18" width="11.42578125" style="23"/>
    <col min="19" max="19" width="27" style="23" customWidth="1"/>
    <col min="20" max="20" width="11.42578125" style="23"/>
    <col min="21" max="21" width="15.5703125" style="23" bestFit="1" customWidth="1"/>
    <col min="22" max="22" width="16.7109375" style="23" bestFit="1" customWidth="1"/>
    <col min="23" max="23" width="15.5703125" style="23" bestFit="1" customWidth="1"/>
    <col min="24" max="16384" width="11.42578125" style="23"/>
  </cols>
  <sheetData>
    <row r="1" spans="1:22" x14ac:dyDescent="0.35">
      <c r="A1" s="165" t="s">
        <v>42</v>
      </c>
      <c r="B1" s="165"/>
      <c r="C1" s="165"/>
      <c r="D1" s="165"/>
      <c r="E1" s="165"/>
      <c r="F1" s="165"/>
      <c r="G1" s="165"/>
      <c r="H1" s="165"/>
      <c r="I1" s="165"/>
      <c r="J1" s="165"/>
      <c r="K1" s="165"/>
      <c r="L1" s="165"/>
      <c r="M1" s="165"/>
      <c r="N1" s="165"/>
      <c r="O1" s="165"/>
      <c r="P1" s="165"/>
      <c r="Q1" s="165"/>
    </row>
    <row r="2" spans="1:22" x14ac:dyDescent="0.35">
      <c r="A2" s="166" t="s">
        <v>43</v>
      </c>
      <c r="B2" s="166"/>
      <c r="C2" s="166"/>
      <c r="D2" s="166"/>
      <c r="E2" s="166"/>
      <c r="F2" s="166"/>
      <c r="G2" s="166"/>
      <c r="H2" s="166"/>
      <c r="I2" s="166"/>
      <c r="J2" s="166"/>
      <c r="K2" s="166"/>
      <c r="L2" s="166"/>
      <c r="M2" s="166"/>
      <c r="N2" s="166"/>
      <c r="O2" s="166"/>
      <c r="P2" s="166"/>
      <c r="Q2" s="166"/>
    </row>
    <row r="3" spans="1:22" x14ac:dyDescent="0.35">
      <c r="A3" s="166" t="s">
        <v>44</v>
      </c>
      <c r="B3" s="166"/>
      <c r="C3" s="166"/>
      <c r="D3" s="166"/>
      <c r="E3" s="166"/>
      <c r="F3" s="166"/>
      <c r="G3" s="166"/>
      <c r="H3" s="166"/>
      <c r="I3" s="166"/>
      <c r="J3" s="166"/>
      <c r="K3" s="166"/>
      <c r="L3" s="166"/>
      <c r="M3" s="166"/>
      <c r="N3" s="166"/>
      <c r="O3" s="166"/>
      <c r="P3" s="166"/>
      <c r="Q3" s="166"/>
    </row>
    <row r="4" spans="1:22" x14ac:dyDescent="0.35">
      <c r="A4" s="166" t="s">
        <v>45</v>
      </c>
      <c r="B4" s="166"/>
      <c r="C4" s="166"/>
      <c r="D4" s="166"/>
      <c r="E4" s="166"/>
      <c r="F4" s="166"/>
      <c r="G4" s="166"/>
      <c r="H4" s="166"/>
      <c r="I4" s="166"/>
      <c r="J4" s="166"/>
      <c r="K4" s="166"/>
      <c r="L4" s="166"/>
      <c r="M4" s="166"/>
      <c r="N4" s="166"/>
      <c r="O4" s="166"/>
      <c r="P4" s="166"/>
      <c r="Q4" s="166"/>
    </row>
    <row r="5" spans="1:22" ht="24" thickBot="1" x14ac:dyDescent="0.4"/>
    <row r="6" spans="1:22" ht="123" customHeight="1" thickBot="1" x14ac:dyDescent="0.4">
      <c r="A6" s="167" t="s">
        <v>69</v>
      </c>
      <c r="B6" s="168"/>
      <c r="C6" s="168"/>
      <c r="D6" s="168"/>
      <c r="E6" s="168"/>
      <c r="F6" s="169" t="s">
        <v>154</v>
      </c>
      <c r="G6" s="170"/>
      <c r="H6" s="170"/>
      <c r="I6" s="171"/>
      <c r="J6" s="175" t="s">
        <v>158</v>
      </c>
      <c r="K6" s="175"/>
      <c r="L6" s="175"/>
      <c r="M6" s="175"/>
      <c r="N6" s="172" t="s">
        <v>46</v>
      </c>
      <c r="O6" s="173"/>
      <c r="P6" s="173"/>
      <c r="Q6" s="174"/>
      <c r="V6" s="25"/>
    </row>
    <row r="7" spans="1:22" ht="47.25" thickBot="1" x14ac:dyDescent="0.4">
      <c r="A7" s="26" t="s">
        <v>13</v>
      </c>
      <c r="B7" s="69" t="s">
        <v>10</v>
      </c>
      <c r="C7" s="69" t="s">
        <v>47</v>
      </c>
      <c r="D7" s="69" t="s">
        <v>55</v>
      </c>
      <c r="E7" s="69" t="s">
        <v>11</v>
      </c>
      <c r="F7" s="27" t="s">
        <v>48</v>
      </c>
      <c r="G7" s="65" t="s">
        <v>5</v>
      </c>
      <c r="H7" s="67" t="s">
        <v>155</v>
      </c>
      <c r="I7" s="28" t="s">
        <v>41</v>
      </c>
      <c r="J7" s="29" t="s">
        <v>48</v>
      </c>
      <c r="K7" s="65" t="s">
        <v>5</v>
      </c>
      <c r="L7" s="67" t="s">
        <v>155</v>
      </c>
      <c r="M7" s="30" t="s">
        <v>41</v>
      </c>
      <c r="N7" s="27" t="s">
        <v>48</v>
      </c>
      <c r="O7" s="65" t="s">
        <v>5</v>
      </c>
      <c r="P7" s="67" t="s">
        <v>155</v>
      </c>
      <c r="Q7" s="28" t="s">
        <v>41</v>
      </c>
      <c r="U7" s="25"/>
    </row>
    <row r="8" spans="1:22" ht="30.75" customHeight="1" thickBot="1" x14ac:dyDescent="0.4">
      <c r="A8" s="26">
        <v>1</v>
      </c>
      <c r="B8" s="153" t="s">
        <v>70</v>
      </c>
      <c r="C8" s="154"/>
      <c r="D8" s="154"/>
      <c r="E8" s="155"/>
      <c r="F8" s="95"/>
      <c r="G8" s="61"/>
      <c r="H8" s="61"/>
      <c r="I8" s="63"/>
      <c r="J8" s="96"/>
      <c r="K8" s="97"/>
      <c r="L8" s="97"/>
      <c r="M8" s="97"/>
      <c r="N8" s="62"/>
      <c r="O8" s="62"/>
      <c r="P8" s="62"/>
      <c r="Q8" s="63"/>
      <c r="U8" s="25"/>
    </row>
    <row r="9" spans="1:22" ht="119.25" customHeight="1" x14ac:dyDescent="0.35">
      <c r="A9" s="33" t="s">
        <v>49</v>
      </c>
      <c r="B9" s="108" t="s">
        <v>85</v>
      </c>
      <c r="C9" s="90" t="s">
        <v>103</v>
      </c>
      <c r="D9" s="34" t="s">
        <v>66</v>
      </c>
      <c r="E9" s="34">
        <v>1</v>
      </c>
      <c r="F9" s="42">
        <v>801700</v>
      </c>
      <c r="G9" s="73">
        <f>F9*$A$57</f>
        <v>152323</v>
      </c>
      <c r="H9" s="77">
        <f>F9+G9</f>
        <v>954023</v>
      </c>
      <c r="I9" s="64">
        <f>H9*E9</f>
        <v>954023</v>
      </c>
      <c r="J9" s="91">
        <v>944600</v>
      </c>
      <c r="K9" s="86">
        <f>J9*$A$57</f>
        <v>179474</v>
      </c>
      <c r="L9" s="86">
        <f>J9+K9</f>
        <v>1124074</v>
      </c>
      <c r="M9" s="92">
        <f>L9*E9</f>
        <v>1124074</v>
      </c>
      <c r="N9" s="93">
        <f>AVERAGE(F9,J9)</f>
        <v>873150</v>
      </c>
      <c r="O9" s="93">
        <f>AVERAGE(G9,K9)</f>
        <v>165898.5</v>
      </c>
      <c r="P9" s="93">
        <f>AVERAGE(H9,L9)</f>
        <v>1039048.5</v>
      </c>
      <c r="Q9" s="94">
        <f>AVERAGE(I9,M9)</f>
        <v>1039048.5</v>
      </c>
      <c r="S9" s="23">
        <f>+F9*19/100</f>
        <v>152323</v>
      </c>
      <c r="U9" s="31"/>
    </row>
    <row r="10" spans="1:22" ht="84.75" customHeight="1" x14ac:dyDescent="0.35">
      <c r="A10" s="35" t="s">
        <v>50</v>
      </c>
      <c r="B10" s="36" t="s">
        <v>86</v>
      </c>
      <c r="C10" s="46" t="s">
        <v>104</v>
      </c>
      <c r="D10" s="37" t="s">
        <v>66</v>
      </c>
      <c r="E10" s="37">
        <v>8</v>
      </c>
      <c r="F10" s="42">
        <v>48200</v>
      </c>
      <c r="G10" s="73">
        <f>F10*$A$57</f>
        <v>9158</v>
      </c>
      <c r="H10" s="74">
        <f>F10+G10</f>
        <v>57358</v>
      </c>
      <c r="I10" s="64">
        <f>H10*E10</f>
        <v>458864</v>
      </c>
      <c r="J10" s="87">
        <v>56800</v>
      </c>
      <c r="K10" s="85">
        <f>J10*$A$57</f>
        <v>10792</v>
      </c>
      <c r="L10" s="86">
        <f>J10+K10</f>
        <v>67592</v>
      </c>
      <c r="M10" s="66">
        <f>L10*E10</f>
        <v>540736</v>
      </c>
      <c r="N10" s="68">
        <f t="shared" ref="N10:P10" si="0">AVERAGE(F10,J10)</f>
        <v>52500</v>
      </c>
      <c r="O10" s="68">
        <f t="shared" si="0"/>
        <v>9975</v>
      </c>
      <c r="P10" s="68">
        <f t="shared" si="0"/>
        <v>62475</v>
      </c>
      <c r="Q10" s="80">
        <f>AVERAGE(I10,M10)</f>
        <v>499800</v>
      </c>
      <c r="S10" s="23">
        <f t="shared" ref="S10:S27" si="1">+F10*19/100</f>
        <v>9158</v>
      </c>
      <c r="U10" s="31"/>
    </row>
    <row r="11" spans="1:22" ht="409.5" customHeight="1" x14ac:dyDescent="0.35">
      <c r="A11" s="118" t="s">
        <v>51</v>
      </c>
      <c r="B11" s="120" t="s">
        <v>87</v>
      </c>
      <c r="C11" s="136" t="s">
        <v>157</v>
      </c>
      <c r="D11" s="138" t="s">
        <v>66</v>
      </c>
      <c r="E11" s="138">
        <v>50</v>
      </c>
      <c r="F11" s="180">
        <v>208500</v>
      </c>
      <c r="G11" s="178">
        <v>39615</v>
      </c>
      <c r="H11" s="178">
        <f t="shared" ref="H11" si="2">F11+G11</f>
        <v>248115</v>
      </c>
      <c r="I11" s="182">
        <f>E11*H11</f>
        <v>12405750</v>
      </c>
      <c r="J11" s="135">
        <v>245600</v>
      </c>
      <c r="K11" s="132">
        <f>J11*$A$57</f>
        <v>46664</v>
      </c>
      <c r="L11" s="132">
        <f>J11+K11</f>
        <v>292264</v>
      </c>
      <c r="M11" s="117">
        <f>L11*E11</f>
        <v>14613200</v>
      </c>
      <c r="N11" s="122">
        <f t="shared" ref="N11" si="3">AVERAGE(F11,J11)</f>
        <v>227050</v>
      </c>
      <c r="O11" s="122">
        <f t="shared" ref="O11" si="4">AVERAGE(G11,K11)</f>
        <v>43139.5</v>
      </c>
      <c r="P11" s="122">
        <f t="shared" ref="P11" si="5">AVERAGE(H11,L11)</f>
        <v>270189.5</v>
      </c>
      <c r="Q11" s="176">
        <f>AVERAGE(I11,M11)</f>
        <v>13509475</v>
      </c>
      <c r="S11" s="23">
        <f t="shared" si="1"/>
        <v>39615</v>
      </c>
      <c r="U11" s="31"/>
    </row>
    <row r="12" spans="1:22" ht="199.5" customHeight="1" x14ac:dyDescent="0.35">
      <c r="A12" s="119"/>
      <c r="B12" s="121"/>
      <c r="C12" s="137"/>
      <c r="D12" s="139"/>
      <c r="E12" s="139"/>
      <c r="F12" s="181"/>
      <c r="G12" s="179"/>
      <c r="H12" s="179"/>
      <c r="I12" s="183"/>
      <c r="J12" s="135"/>
      <c r="K12" s="132"/>
      <c r="L12" s="132"/>
      <c r="M12" s="117"/>
      <c r="N12" s="123"/>
      <c r="O12" s="123"/>
      <c r="P12" s="123"/>
      <c r="Q12" s="177"/>
      <c r="S12" s="23">
        <f t="shared" si="1"/>
        <v>0</v>
      </c>
      <c r="U12" s="31"/>
    </row>
    <row r="13" spans="1:22" ht="69" customHeight="1" x14ac:dyDescent="0.35">
      <c r="A13" s="35" t="s">
        <v>52</v>
      </c>
      <c r="B13" s="36" t="s">
        <v>88</v>
      </c>
      <c r="C13" s="47" t="s">
        <v>105</v>
      </c>
      <c r="D13" s="37" t="s">
        <v>66</v>
      </c>
      <c r="E13" s="37">
        <v>8</v>
      </c>
      <c r="F13" s="41">
        <v>4800</v>
      </c>
      <c r="G13" s="59">
        <f t="shared" ref="G13:G27" si="6">F13*$A$57</f>
        <v>912</v>
      </c>
      <c r="H13" s="60">
        <f>F13+G13</f>
        <v>5712</v>
      </c>
      <c r="I13" s="89">
        <f>H13*E13</f>
        <v>45696</v>
      </c>
      <c r="J13" s="87">
        <v>5700</v>
      </c>
      <c r="K13" s="75">
        <f t="shared" ref="K13:K27" si="7">J13*$A$57</f>
        <v>1083</v>
      </c>
      <c r="L13" s="75">
        <f>J13+K13</f>
        <v>6783</v>
      </c>
      <c r="M13" s="76">
        <f>L13*E13</f>
        <v>54264</v>
      </c>
      <c r="N13" s="68">
        <f>AVERAGE(F13,J13)</f>
        <v>5250</v>
      </c>
      <c r="O13" s="68">
        <f>AVERAGE(G13,K13)</f>
        <v>997.5</v>
      </c>
      <c r="P13" s="68">
        <f>AVERAGE(H13,L13)</f>
        <v>6247.5</v>
      </c>
      <c r="Q13" s="80">
        <f>AVERAGE(I13,M13)</f>
        <v>49980</v>
      </c>
      <c r="S13" s="23">
        <f t="shared" si="1"/>
        <v>912</v>
      </c>
      <c r="U13" s="31"/>
    </row>
    <row r="14" spans="1:22" ht="82.5" customHeight="1" x14ac:dyDescent="0.35">
      <c r="A14" s="35" t="s">
        <v>53</v>
      </c>
      <c r="B14" s="36" t="s">
        <v>89</v>
      </c>
      <c r="C14" s="49" t="s">
        <v>106</v>
      </c>
      <c r="D14" s="37" t="s">
        <v>66</v>
      </c>
      <c r="E14" s="37">
        <v>8</v>
      </c>
      <c r="F14" s="41">
        <v>25500</v>
      </c>
      <c r="G14" s="59">
        <f t="shared" si="6"/>
        <v>4845</v>
      </c>
      <c r="H14" s="60">
        <f t="shared" ref="H14:H26" si="8">F14+G14</f>
        <v>30345</v>
      </c>
      <c r="I14" s="89">
        <f>H14*E14</f>
        <v>242760</v>
      </c>
      <c r="J14" s="87">
        <v>30100</v>
      </c>
      <c r="K14" s="75">
        <f t="shared" si="7"/>
        <v>5719</v>
      </c>
      <c r="L14" s="75">
        <f t="shared" ref="L14:L27" si="9">J14+K14</f>
        <v>35819</v>
      </c>
      <c r="M14" s="76">
        <f t="shared" ref="M14:M27" si="10">L14*E14</f>
        <v>286552</v>
      </c>
      <c r="N14" s="68">
        <f t="shared" ref="N14:N27" si="11">AVERAGE(F14,J14)</f>
        <v>27800</v>
      </c>
      <c r="O14" s="68">
        <f t="shared" ref="O14:O27" si="12">AVERAGE(G14,K14)</f>
        <v>5282</v>
      </c>
      <c r="P14" s="68">
        <f t="shared" ref="P14:P27" si="13">AVERAGE(H14,L14)</f>
        <v>33082</v>
      </c>
      <c r="Q14" s="80">
        <f t="shared" ref="Q14:Q19" si="14">AVERAGE(I14,M14)</f>
        <v>264656</v>
      </c>
      <c r="S14" s="23">
        <f t="shared" si="1"/>
        <v>4845</v>
      </c>
      <c r="U14" s="31"/>
    </row>
    <row r="15" spans="1:22" ht="82.5" customHeight="1" x14ac:dyDescent="0.35">
      <c r="A15" s="35" t="s">
        <v>54</v>
      </c>
      <c r="B15" s="44" t="s">
        <v>90</v>
      </c>
      <c r="C15" s="50" t="s">
        <v>107</v>
      </c>
      <c r="D15" s="37" t="s">
        <v>66</v>
      </c>
      <c r="E15" s="37">
        <v>8</v>
      </c>
      <c r="F15" s="48">
        <v>9000</v>
      </c>
      <c r="G15" s="59">
        <f t="shared" si="6"/>
        <v>1710</v>
      </c>
      <c r="H15" s="60">
        <f t="shared" si="8"/>
        <v>10710</v>
      </c>
      <c r="I15" s="89">
        <f t="shared" ref="I15:I27" si="15">H15*E15</f>
        <v>85680</v>
      </c>
      <c r="J15" s="87">
        <v>10600</v>
      </c>
      <c r="K15" s="75">
        <f t="shared" si="7"/>
        <v>2014</v>
      </c>
      <c r="L15" s="75">
        <f t="shared" si="9"/>
        <v>12614</v>
      </c>
      <c r="M15" s="76">
        <f t="shared" si="10"/>
        <v>100912</v>
      </c>
      <c r="N15" s="68">
        <f t="shared" si="11"/>
        <v>9800</v>
      </c>
      <c r="O15" s="68">
        <f t="shared" si="12"/>
        <v>1862</v>
      </c>
      <c r="P15" s="68">
        <f t="shared" si="13"/>
        <v>11662</v>
      </c>
      <c r="Q15" s="80">
        <f t="shared" si="14"/>
        <v>93296</v>
      </c>
      <c r="S15" s="23">
        <f t="shared" si="1"/>
        <v>1710</v>
      </c>
      <c r="U15" s="31"/>
    </row>
    <row r="16" spans="1:22" ht="82.5" customHeight="1" x14ac:dyDescent="0.35">
      <c r="A16" s="39" t="s">
        <v>73</v>
      </c>
      <c r="B16" s="44" t="s">
        <v>91</v>
      </c>
      <c r="C16" s="50" t="s">
        <v>108</v>
      </c>
      <c r="D16" s="37" t="s">
        <v>66</v>
      </c>
      <c r="E16" s="37">
        <v>15</v>
      </c>
      <c r="F16" s="48">
        <v>9500</v>
      </c>
      <c r="G16" s="59">
        <f t="shared" si="6"/>
        <v>1805</v>
      </c>
      <c r="H16" s="60">
        <f t="shared" si="8"/>
        <v>11305</v>
      </c>
      <c r="I16" s="89">
        <f t="shared" si="15"/>
        <v>169575</v>
      </c>
      <c r="J16" s="87">
        <v>11200</v>
      </c>
      <c r="K16" s="75">
        <f t="shared" si="7"/>
        <v>2128</v>
      </c>
      <c r="L16" s="75">
        <f t="shared" si="9"/>
        <v>13328</v>
      </c>
      <c r="M16" s="76">
        <f t="shared" si="10"/>
        <v>199920</v>
      </c>
      <c r="N16" s="68">
        <f t="shared" si="11"/>
        <v>10350</v>
      </c>
      <c r="O16" s="68">
        <f t="shared" si="12"/>
        <v>1966.5</v>
      </c>
      <c r="P16" s="68">
        <f t="shared" si="13"/>
        <v>12316.5</v>
      </c>
      <c r="Q16" s="80">
        <f t="shared" si="14"/>
        <v>184747.5</v>
      </c>
      <c r="S16" s="23">
        <f t="shared" si="1"/>
        <v>1805</v>
      </c>
      <c r="U16" s="31"/>
    </row>
    <row r="17" spans="1:24" ht="131.25" customHeight="1" x14ac:dyDescent="0.35">
      <c r="A17" s="35" t="s">
        <v>74</v>
      </c>
      <c r="B17" s="44" t="s">
        <v>92</v>
      </c>
      <c r="C17" s="50" t="s">
        <v>109</v>
      </c>
      <c r="D17" s="37" t="s">
        <v>66</v>
      </c>
      <c r="E17" s="37">
        <v>10</v>
      </c>
      <c r="F17" s="48">
        <v>15200</v>
      </c>
      <c r="G17" s="59">
        <f t="shared" si="6"/>
        <v>2888</v>
      </c>
      <c r="H17" s="60">
        <f t="shared" si="8"/>
        <v>18088</v>
      </c>
      <c r="I17" s="89">
        <f t="shared" si="15"/>
        <v>180880</v>
      </c>
      <c r="J17" s="87">
        <v>17900</v>
      </c>
      <c r="K17" s="75">
        <f t="shared" si="7"/>
        <v>3401</v>
      </c>
      <c r="L17" s="75">
        <f t="shared" si="9"/>
        <v>21301</v>
      </c>
      <c r="M17" s="76">
        <f t="shared" si="10"/>
        <v>213010</v>
      </c>
      <c r="N17" s="68">
        <f t="shared" si="11"/>
        <v>16550</v>
      </c>
      <c r="O17" s="68">
        <f t="shared" si="12"/>
        <v>3144.5</v>
      </c>
      <c r="P17" s="68">
        <f t="shared" si="13"/>
        <v>19694.5</v>
      </c>
      <c r="Q17" s="80">
        <f t="shared" si="14"/>
        <v>196945</v>
      </c>
      <c r="S17" s="23">
        <f t="shared" si="1"/>
        <v>2888</v>
      </c>
      <c r="U17" s="31"/>
    </row>
    <row r="18" spans="1:24" ht="110.25" customHeight="1" x14ac:dyDescent="0.35">
      <c r="A18" s="39" t="s">
        <v>75</v>
      </c>
      <c r="B18" s="44" t="s">
        <v>93</v>
      </c>
      <c r="C18" s="50" t="s">
        <v>110</v>
      </c>
      <c r="D18" s="37" t="s">
        <v>66</v>
      </c>
      <c r="E18" s="37">
        <v>16</v>
      </c>
      <c r="F18" s="48">
        <v>24900</v>
      </c>
      <c r="G18" s="59">
        <f t="shared" si="6"/>
        <v>4731</v>
      </c>
      <c r="H18" s="60">
        <f t="shared" si="8"/>
        <v>29631</v>
      </c>
      <c r="I18" s="89">
        <f t="shared" si="15"/>
        <v>474096</v>
      </c>
      <c r="J18" s="87">
        <v>29300</v>
      </c>
      <c r="K18" s="75">
        <f t="shared" si="7"/>
        <v>5567</v>
      </c>
      <c r="L18" s="75">
        <f t="shared" si="9"/>
        <v>34867</v>
      </c>
      <c r="M18" s="76">
        <f t="shared" si="10"/>
        <v>557872</v>
      </c>
      <c r="N18" s="68">
        <f t="shared" si="11"/>
        <v>27100</v>
      </c>
      <c r="O18" s="68">
        <f t="shared" si="12"/>
        <v>5149</v>
      </c>
      <c r="P18" s="68">
        <f t="shared" si="13"/>
        <v>32249</v>
      </c>
      <c r="Q18" s="80">
        <f t="shared" si="14"/>
        <v>515984</v>
      </c>
      <c r="S18" s="23">
        <f t="shared" si="1"/>
        <v>4731</v>
      </c>
      <c r="U18" s="31"/>
    </row>
    <row r="19" spans="1:24" ht="81" customHeight="1" x14ac:dyDescent="0.35">
      <c r="A19" s="39" t="s">
        <v>76</v>
      </c>
      <c r="B19" s="44" t="s">
        <v>94</v>
      </c>
      <c r="C19" s="50" t="s">
        <v>111</v>
      </c>
      <c r="D19" s="37" t="s">
        <v>66</v>
      </c>
      <c r="E19" s="37">
        <v>40</v>
      </c>
      <c r="F19" s="48">
        <v>140800</v>
      </c>
      <c r="G19" s="59">
        <f t="shared" si="6"/>
        <v>26752</v>
      </c>
      <c r="H19" s="60">
        <f t="shared" si="8"/>
        <v>167552</v>
      </c>
      <c r="I19" s="89">
        <f t="shared" si="15"/>
        <v>6702080</v>
      </c>
      <c r="J19" s="87">
        <v>165900</v>
      </c>
      <c r="K19" s="75">
        <f t="shared" si="7"/>
        <v>31521</v>
      </c>
      <c r="L19" s="75">
        <f t="shared" si="9"/>
        <v>197421</v>
      </c>
      <c r="M19" s="76">
        <f t="shared" si="10"/>
        <v>7896840</v>
      </c>
      <c r="N19" s="68">
        <f t="shared" si="11"/>
        <v>153350</v>
      </c>
      <c r="O19" s="68">
        <f t="shared" si="12"/>
        <v>29136.5</v>
      </c>
      <c r="P19" s="68">
        <f t="shared" si="13"/>
        <v>182486.5</v>
      </c>
      <c r="Q19" s="80">
        <f t="shared" si="14"/>
        <v>7299460</v>
      </c>
      <c r="S19" s="23">
        <f t="shared" si="1"/>
        <v>26752</v>
      </c>
      <c r="U19" s="31"/>
    </row>
    <row r="20" spans="1:24" ht="82.5" customHeight="1" x14ac:dyDescent="0.35">
      <c r="A20" s="39" t="s">
        <v>77</v>
      </c>
      <c r="B20" s="44" t="s">
        <v>95</v>
      </c>
      <c r="C20" s="50" t="s">
        <v>112</v>
      </c>
      <c r="D20" s="37" t="s">
        <v>66</v>
      </c>
      <c r="E20" s="37">
        <v>30</v>
      </c>
      <c r="F20" s="48">
        <v>129600</v>
      </c>
      <c r="G20" s="59">
        <f t="shared" si="6"/>
        <v>24624</v>
      </c>
      <c r="H20" s="60">
        <f t="shared" si="8"/>
        <v>154224</v>
      </c>
      <c r="I20" s="89">
        <f t="shared" si="15"/>
        <v>4626720</v>
      </c>
      <c r="J20" s="87">
        <v>152800</v>
      </c>
      <c r="K20" s="75">
        <f t="shared" si="7"/>
        <v>29032</v>
      </c>
      <c r="L20" s="75">
        <f t="shared" si="9"/>
        <v>181832</v>
      </c>
      <c r="M20" s="76">
        <f t="shared" si="10"/>
        <v>5454960</v>
      </c>
      <c r="N20" s="68">
        <f t="shared" si="11"/>
        <v>141200</v>
      </c>
      <c r="O20" s="68">
        <f t="shared" si="12"/>
        <v>26828</v>
      </c>
      <c r="P20" s="68">
        <f t="shared" si="13"/>
        <v>168028</v>
      </c>
      <c r="Q20" s="80">
        <f t="shared" ref="Q20" si="16">AVERAGE(I20,M20)</f>
        <v>5040840</v>
      </c>
      <c r="S20" s="23">
        <f t="shared" si="1"/>
        <v>24624</v>
      </c>
      <c r="U20" s="31"/>
    </row>
    <row r="21" spans="1:24" ht="82.5" customHeight="1" x14ac:dyDescent="0.35">
      <c r="A21" s="35" t="s">
        <v>78</v>
      </c>
      <c r="B21" s="44" t="s">
        <v>96</v>
      </c>
      <c r="C21" s="50" t="s">
        <v>113</v>
      </c>
      <c r="D21" s="37" t="s">
        <v>66</v>
      </c>
      <c r="E21" s="37">
        <v>30</v>
      </c>
      <c r="F21" s="48">
        <v>70400</v>
      </c>
      <c r="G21" s="59">
        <f t="shared" si="6"/>
        <v>13376</v>
      </c>
      <c r="H21" s="60">
        <f t="shared" si="8"/>
        <v>83776</v>
      </c>
      <c r="I21" s="89">
        <f t="shared" si="15"/>
        <v>2513280</v>
      </c>
      <c r="J21" s="87">
        <v>83000</v>
      </c>
      <c r="K21" s="75">
        <f t="shared" si="7"/>
        <v>15770</v>
      </c>
      <c r="L21" s="75">
        <f t="shared" si="9"/>
        <v>98770</v>
      </c>
      <c r="M21" s="76">
        <f t="shared" si="10"/>
        <v>2963100</v>
      </c>
      <c r="N21" s="68">
        <f t="shared" si="11"/>
        <v>76700</v>
      </c>
      <c r="O21" s="68">
        <f t="shared" si="12"/>
        <v>14573</v>
      </c>
      <c r="P21" s="68">
        <f t="shared" si="13"/>
        <v>91273</v>
      </c>
      <c r="Q21" s="80">
        <f t="shared" ref="Q21:Q27" si="17">AVERAGE(I21,M21)</f>
        <v>2738190</v>
      </c>
      <c r="S21" s="23">
        <f t="shared" si="1"/>
        <v>13376</v>
      </c>
      <c r="U21" s="31"/>
    </row>
    <row r="22" spans="1:24" ht="82.5" customHeight="1" x14ac:dyDescent="0.35">
      <c r="A22" s="39" t="s">
        <v>79</v>
      </c>
      <c r="B22" s="44" t="s">
        <v>97</v>
      </c>
      <c r="C22" s="50" t="s">
        <v>114</v>
      </c>
      <c r="D22" s="37" t="s">
        <v>66</v>
      </c>
      <c r="E22" s="37">
        <v>2</v>
      </c>
      <c r="F22" s="48">
        <v>64900</v>
      </c>
      <c r="G22" s="59">
        <f t="shared" si="6"/>
        <v>12331</v>
      </c>
      <c r="H22" s="60">
        <f t="shared" si="8"/>
        <v>77231</v>
      </c>
      <c r="I22" s="89">
        <f t="shared" si="15"/>
        <v>154462</v>
      </c>
      <c r="J22" s="87">
        <v>76500</v>
      </c>
      <c r="K22" s="75">
        <f t="shared" si="7"/>
        <v>14535</v>
      </c>
      <c r="L22" s="75">
        <f t="shared" si="9"/>
        <v>91035</v>
      </c>
      <c r="M22" s="76">
        <f t="shared" si="10"/>
        <v>182070</v>
      </c>
      <c r="N22" s="68">
        <f t="shared" si="11"/>
        <v>70700</v>
      </c>
      <c r="O22" s="68">
        <f t="shared" si="12"/>
        <v>13433</v>
      </c>
      <c r="P22" s="68">
        <f t="shared" si="13"/>
        <v>84133</v>
      </c>
      <c r="Q22" s="80">
        <f t="shared" si="17"/>
        <v>168266</v>
      </c>
      <c r="S22" s="23">
        <f t="shared" si="1"/>
        <v>12331</v>
      </c>
      <c r="U22" s="31"/>
    </row>
    <row r="23" spans="1:24" ht="82.5" customHeight="1" x14ac:dyDescent="0.35">
      <c r="A23" s="35" t="s">
        <v>80</v>
      </c>
      <c r="B23" s="44" t="s">
        <v>98</v>
      </c>
      <c r="C23" s="50" t="s">
        <v>115</v>
      </c>
      <c r="D23" s="37" t="s">
        <v>66</v>
      </c>
      <c r="E23" s="37">
        <v>16</v>
      </c>
      <c r="F23" s="48">
        <v>35900</v>
      </c>
      <c r="G23" s="59">
        <f t="shared" si="6"/>
        <v>6821</v>
      </c>
      <c r="H23" s="60">
        <f t="shared" si="8"/>
        <v>42721</v>
      </c>
      <c r="I23" s="89">
        <f t="shared" si="15"/>
        <v>683536</v>
      </c>
      <c r="J23" s="87">
        <v>42300</v>
      </c>
      <c r="K23" s="75">
        <f t="shared" si="7"/>
        <v>8037</v>
      </c>
      <c r="L23" s="75">
        <f t="shared" si="9"/>
        <v>50337</v>
      </c>
      <c r="M23" s="76">
        <f t="shared" si="10"/>
        <v>805392</v>
      </c>
      <c r="N23" s="68">
        <f t="shared" si="11"/>
        <v>39100</v>
      </c>
      <c r="O23" s="68">
        <f t="shared" si="12"/>
        <v>7429</v>
      </c>
      <c r="P23" s="68">
        <f t="shared" si="13"/>
        <v>46529</v>
      </c>
      <c r="Q23" s="80">
        <f t="shared" si="17"/>
        <v>744464</v>
      </c>
      <c r="S23" s="23">
        <f t="shared" si="1"/>
        <v>6821</v>
      </c>
      <c r="U23" s="31"/>
    </row>
    <row r="24" spans="1:24" ht="82.5" customHeight="1" x14ac:dyDescent="0.35">
      <c r="A24" s="39" t="s">
        <v>81</v>
      </c>
      <c r="B24" s="44" t="s">
        <v>99</v>
      </c>
      <c r="C24" s="50" t="s">
        <v>116</v>
      </c>
      <c r="D24" s="37" t="s">
        <v>66</v>
      </c>
      <c r="E24" s="37">
        <v>8</v>
      </c>
      <c r="F24" s="48">
        <v>214000</v>
      </c>
      <c r="G24" s="59">
        <f t="shared" si="6"/>
        <v>40660</v>
      </c>
      <c r="H24" s="60">
        <f t="shared" si="8"/>
        <v>254660</v>
      </c>
      <c r="I24" s="89">
        <f t="shared" si="15"/>
        <v>2037280</v>
      </c>
      <c r="J24" s="87">
        <v>252200</v>
      </c>
      <c r="K24" s="75">
        <f t="shared" si="7"/>
        <v>47918</v>
      </c>
      <c r="L24" s="75">
        <f t="shared" si="9"/>
        <v>300118</v>
      </c>
      <c r="M24" s="76">
        <f t="shared" si="10"/>
        <v>2400944</v>
      </c>
      <c r="N24" s="68">
        <f t="shared" si="11"/>
        <v>233100</v>
      </c>
      <c r="O24" s="68">
        <f t="shared" si="12"/>
        <v>44289</v>
      </c>
      <c r="P24" s="68">
        <f t="shared" si="13"/>
        <v>277389</v>
      </c>
      <c r="Q24" s="80">
        <f t="shared" si="17"/>
        <v>2219112</v>
      </c>
      <c r="S24" s="23">
        <f t="shared" si="1"/>
        <v>40660</v>
      </c>
      <c r="U24" s="31"/>
    </row>
    <row r="25" spans="1:24" ht="82.5" customHeight="1" x14ac:dyDescent="0.35">
      <c r="A25" s="35" t="s">
        <v>82</v>
      </c>
      <c r="B25" s="44" t="s">
        <v>100</v>
      </c>
      <c r="C25" s="50" t="s">
        <v>117</v>
      </c>
      <c r="D25" s="37" t="s">
        <v>66</v>
      </c>
      <c r="E25" s="37">
        <v>40</v>
      </c>
      <c r="F25" s="48">
        <v>15200</v>
      </c>
      <c r="G25" s="59">
        <f t="shared" si="6"/>
        <v>2888</v>
      </c>
      <c r="H25" s="60">
        <f t="shared" si="8"/>
        <v>18088</v>
      </c>
      <c r="I25" s="89">
        <f t="shared" si="15"/>
        <v>723520</v>
      </c>
      <c r="J25" s="87">
        <v>17900</v>
      </c>
      <c r="K25" s="75">
        <f t="shared" si="7"/>
        <v>3401</v>
      </c>
      <c r="L25" s="75">
        <f t="shared" si="9"/>
        <v>21301</v>
      </c>
      <c r="M25" s="76">
        <f t="shared" si="10"/>
        <v>852040</v>
      </c>
      <c r="N25" s="68">
        <f t="shared" si="11"/>
        <v>16550</v>
      </c>
      <c r="O25" s="68">
        <f t="shared" si="12"/>
        <v>3144.5</v>
      </c>
      <c r="P25" s="68">
        <f t="shared" si="13"/>
        <v>19694.5</v>
      </c>
      <c r="Q25" s="80">
        <f t="shared" si="17"/>
        <v>787780</v>
      </c>
      <c r="S25" s="23">
        <f t="shared" si="1"/>
        <v>2888</v>
      </c>
      <c r="U25" s="31"/>
    </row>
    <row r="26" spans="1:24" ht="82.5" customHeight="1" x14ac:dyDescent="0.35">
      <c r="A26" s="39" t="s">
        <v>83</v>
      </c>
      <c r="B26" s="44" t="s">
        <v>101</v>
      </c>
      <c r="C26" s="50" t="s">
        <v>118</v>
      </c>
      <c r="D26" s="37" t="s">
        <v>66</v>
      </c>
      <c r="E26" s="37">
        <v>30</v>
      </c>
      <c r="F26" s="48">
        <v>27500</v>
      </c>
      <c r="G26" s="59">
        <f t="shared" si="6"/>
        <v>5225</v>
      </c>
      <c r="H26" s="60">
        <f t="shared" si="8"/>
        <v>32725</v>
      </c>
      <c r="I26" s="89">
        <f t="shared" si="15"/>
        <v>981750</v>
      </c>
      <c r="J26" s="87">
        <v>32400</v>
      </c>
      <c r="K26" s="75">
        <f t="shared" si="7"/>
        <v>6156</v>
      </c>
      <c r="L26" s="75">
        <f t="shared" si="9"/>
        <v>38556</v>
      </c>
      <c r="M26" s="76">
        <f t="shared" si="10"/>
        <v>1156680</v>
      </c>
      <c r="N26" s="68">
        <f t="shared" si="11"/>
        <v>29950</v>
      </c>
      <c r="O26" s="68">
        <f t="shared" si="12"/>
        <v>5690.5</v>
      </c>
      <c r="P26" s="68">
        <f t="shared" si="13"/>
        <v>35640.5</v>
      </c>
      <c r="Q26" s="80">
        <f t="shared" si="17"/>
        <v>1069215</v>
      </c>
      <c r="S26" s="23">
        <f t="shared" si="1"/>
        <v>5225</v>
      </c>
      <c r="U26" s="31"/>
    </row>
    <row r="27" spans="1:24" ht="276.75" thickBot="1" x14ac:dyDescent="0.4">
      <c r="A27" s="98" t="s">
        <v>84</v>
      </c>
      <c r="B27" s="44" t="s">
        <v>102</v>
      </c>
      <c r="C27" s="57" t="s">
        <v>119</v>
      </c>
      <c r="D27" s="78" t="s">
        <v>66</v>
      </c>
      <c r="E27" s="78">
        <v>30</v>
      </c>
      <c r="F27" s="48">
        <v>4800</v>
      </c>
      <c r="G27" s="99">
        <f t="shared" si="6"/>
        <v>912</v>
      </c>
      <c r="H27" s="79">
        <f>F27+G27</f>
        <v>5712</v>
      </c>
      <c r="I27" s="88">
        <f t="shared" si="15"/>
        <v>171360</v>
      </c>
      <c r="J27" s="100">
        <v>5700</v>
      </c>
      <c r="K27" s="101">
        <f t="shared" si="7"/>
        <v>1083</v>
      </c>
      <c r="L27" s="101">
        <f t="shared" si="9"/>
        <v>6783</v>
      </c>
      <c r="M27" s="102">
        <f t="shared" si="10"/>
        <v>203490</v>
      </c>
      <c r="N27" s="103">
        <f t="shared" si="11"/>
        <v>5250</v>
      </c>
      <c r="O27" s="103">
        <f t="shared" si="12"/>
        <v>997.5</v>
      </c>
      <c r="P27" s="103">
        <f t="shared" si="13"/>
        <v>6247.5</v>
      </c>
      <c r="Q27" s="104">
        <f t="shared" si="17"/>
        <v>187425</v>
      </c>
      <c r="S27" s="23">
        <f t="shared" si="1"/>
        <v>912</v>
      </c>
      <c r="U27" s="31"/>
    </row>
    <row r="28" spans="1:24" ht="27" customHeight="1" thickBot="1" x14ac:dyDescent="0.4">
      <c r="A28" s="26">
        <v>2</v>
      </c>
      <c r="B28" s="153" t="s">
        <v>71</v>
      </c>
      <c r="C28" s="154"/>
      <c r="D28" s="154"/>
      <c r="E28" s="155"/>
      <c r="F28" s="149"/>
      <c r="G28" s="150"/>
      <c r="H28" s="150"/>
      <c r="I28" s="150"/>
      <c r="J28" s="148"/>
      <c r="K28" s="148"/>
      <c r="L28" s="148"/>
      <c r="M28" s="148"/>
      <c r="N28" s="151"/>
      <c r="O28" s="151"/>
      <c r="P28" s="151"/>
      <c r="Q28" s="152"/>
      <c r="V28" s="31"/>
      <c r="W28" s="25"/>
      <c r="X28" s="32"/>
    </row>
    <row r="29" spans="1:24" ht="157.5" customHeight="1" x14ac:dyDescent="0.35">
      <c r="A29" s="39" t="s">
        <v>57</v>
      </c>
      <c r="B29" s="105" t="s">
        <v>125</v>
      </c>
      <c r="C29" s="90" t="s">
        <v>139</v>
      </c>
      <c r="D29" s="40" t="s">
        <v>66</v>
      </c>
      <c r="E29" s="34">
        <v>40</v>
      </c>
      <c r="F29" s="42">
        <v>47300</v>
      </c>
      <c r="G29" s="77">
        <f t="shared" ref="G29:G42" si="18">F29*$A$57</f>
        <v>8987</v>
      </c>
      <c r="H29" s="106">
        <f>F29+G29</f>
        <v>56287</v>
      </c>
      <c r="I29" s="77">
        <f>H29*E29</f>
        <v>2251480</v>
      </c>
      <c r="J29" s="86">
        <v>55700</v>
      </c>
      <c r="K29" s="86">
        <f t="shared" ref="K29:K42" si="19">J29*$A$57</f>
        <v>10583</v>
      </c>
      <c r="L29" s="86">
        <f>J29+K29</f>
        <v>66283</v>
      </c>
      <c r="M29" s="107">
        <f>L29*E29</f>
        <v>2651320</v>
      </c>
      <c r="N29" s="93">
        <f t="shared" ref="N29:Q30" si="20">AVERAGE(F29,J29)</f>
        <v>51500</v>
      </c>
      <c r="O29" s="93">
        <f t="shared" si="20"/>
        <v>9785</v>
      </c>
      <c r="P29" s="93">
        <f t="shared" si="20"/>
        <v>61285</v>
      </c>
      <c r="Q29" s="94">
        <f>AVERAGE(I29,M29)</f>
        <v>2451400</v>
      </c>
    </row>
    <row r="30" spans="1:24" ht="88.5" customHeight="1" x14ac:dyDescent="0.35">
      <c r="A30" s="39" t="s">
        <v>58</v>
      </c>
      <c r="B30" s="52" t="s">
        <v>126</v>
      </c>
      <c r="C30" s="46" t="s">
        <v>140</v>
      </c>
      <c r="D30" s="40" t="s">
        <v>66</v>
      </c>
      <c r="E30" s="37">
        <v>10</v>
      </c>
      <c r="F30" s="41">
        <v>225200</v>
      </c>
      <c r="G30" s="60">
        <f t="shared" si="18"/>
        <v>42788</v>
      </c>
      <c r="H30" s="38">
        <f t="shared" ref="H30:H42" si="21">F30+G30</f>
        <v>267988</v>
      </c>
      <c r="I30" s="60">
        <f t="shared" ref="I30:I42" si="22">H30*E30</f>
        <v>2679880</v>
      </c>
      <c r="J30" s="75">
        <v>265200</v>
      </c>
      <c r="K30" s="75">
        <f t="shared" si="19"/>
        <v>50388</v>
      </c>
      <c r="L30" s="75">
        <f>J30+K30</f>
        <v>315588</v>
      </c>
      <c r="M30" s="76">
        <f>L30*E30</f>
        <v>3155880</v>
      </c>
      <c r="N30" s="68">
        <f t="shared" si="20"/>
        <v>245200</v>
      </c>
      <c r="O30" s="68">
        <f t="shared" si="20"/>
        <v>46588</v>
      </c>
      <c r="P30" s="68">
        <f t="shared" si="20"/>
        <v>291788</v>
      </c>
      <c r="Q30" s="80">
        <f t="shared" si="20"/>
        <v>2917880</v>
      </c>
    </row>
    <row r="31" spans="1:24" ht="108" customHeight="1" x14ac:dyDescent="0.35">
      <c r="A31" s="39" t="s">
        <v>59</v>
      </c>
      <c r="B31" s="52" t="s">
        <v>127</v>
      </c>
      <c r="C31" s="46" t="s">
        <v>141</v>
      </c>
      <c r="D31" s="40" t="s">
        <v>66</v>
      </c>
      <c r="E31" s="37">
        <v>10</v>
      </c>
      <c r="F31" s="41">
        <v>136300</v>
      </c>
      <c r="G31" s="60">
        <f t="shared" si="18"/>
        <v>25897</v>
      </c>
      <c r="H31" s="38">
        <f t="shared" si="21"/>
        <v>162197</v>
      </c>
      <c r="I31" s="60">
        <f t="shared" si="22"/>
        <v>1621970</v>
      </c>
      <c r="J31" s="75">
        <v>160500</v>
      </c>
      <c r="K31" s="75">
        <f t="shared" si="19"/>
        <v>30495</v>
      </c>
      <c r="L31" s="75">
        <f t="shared" ref="L31:L42" si="23">J31+K31</f>
        <v>190995</v>
      </c>
      <c r="M31" s="76">
        <f t="shared" ref="M31:M42" si="24">L31*E31</f>
        <v>1909950</v>
      </c>
      <c r="N31" s="68">
        <f t="shared" ref="N31:N42" si="25">AVERAGE(F31,J31)</f>
        <v>148400</v>
      </c>
      <c r="O31" s="68">
        <f t="shared" ref="O31:O42" si="26">AVERAGE(G31,K31)</f>
        <v>28196</v>
      </c>
      <c r="P31" s="68">
        <f t="shared" ref="P31:P42" si="27">AVERAGE(H31,L31)</f>
        <v>176596</v>
      </c>
      <c r="Q31" s="80">
        <f t="shared" ref="Q31:Q42" si="28">AVERAGE(I31,M31)</f>
        <v>1765960</v>
      </c>
    </row>
    <row r="32" spans="1:24" ht="166.5" customHeight="1" x14ac:dyDescent="0.35">
      <c r="A32" s="39" t="s">
        <v>60</v>
      </c>
      <c r="B32" s="52" t="s">
        <v>128</v>
      </c>
      <c r="C32" s="46" t="s">
        <v>142</v>
      </c>
      <c r="D32" s="40" t="s">
        <v>66</v>
      </c>
      <c r="E32" s="37">
        <v>10</v>
      </c>
      <c r="F32" s="41">
        <v>598100</v>
      </c>
      <c r="G32" s="60">
        <f t="shared" si="18"/>
        <v>113639</v>
      </c>
      <c r="H32" s="38">
        <f t="shared" si="21"/>
        <v>711739</v>
      </c>
      <c r="I32" s="60">
        <f t="shared" si="22"/>
        <v>7117390</v>
      </c>
      <c r="J32" s="75">
        <v>704300</v>
      </c>
      <c r="K32" s="75">
        <f t="shared" si="19"/>
        <v>133817</v>
      </c>
      <c r="L32" s="75">
        <f t="shared" si="23"/>
        <v>838117</v>
      </c>
      <c r="M32" s="76">
        <f t="shared" si="24"/>
        <v>8381170</v>
      </c>
      <c r="N32" s="68">
        <f t="shared" si="25"/>
        <v>651200</v>
      </c>
      <c r="O32" s="68">
        <f t="shared" si="26"/>
        <v>123728</v>
      </c>
      <c r="P32" s="68">
        <f t="shared" si="27"/>
        <v>774928</v>
      </c>
      <c r="Q32" s="80">
        <f t="shared" si="28"/>
        <v>7749280</v>
      </c>
    </row>
    <row r="33" spans="1:17" ht="87.75" customHeight="1" x14ac:dyDescent="0.35">
      <c r="A33" s="39" t="s">
        <v>61</v>
      </c>
      <c r="B33" s="52" t="s">
        <v>129</v>
      </c>
      <c r="C33" s="46" t="s">
        <v>143</v>
      </c>
      <c r="D33" s="40" t="s">
        <v>66</v>
      </c>
      <c r="E33" s="37">
        <v>10</v>
      </c>
      <c r="F33" s="41">
        <v>100300</v>
      </c>
      <c r="G33" s="60">
        <f t="shared" si="18"/>
        <v>19057</v>
      </c>
      <c r="H33" s="38">
        <f t="shared" si="21"/>
        <v>119357</v>
      </c>
      <c r="I33" s="60">
        <f t="shared" si="22"/>
        <v>1193570</v>
      </c>
      <c r="J33" s="75">
        <v>118100</v>
      </c>
      <c r="K33" s="75">
        <f t="shared" si="19"/>
        <v>22439</v>
      </c>
      <c r="L33" s="75">
        <f t="shared" si="23"/>
        <v>140539</v>
      </c>
      <c r="M33" s="76">
        <f t="shared" si="24"/>
        <v>1405390</v>
      </c>
      <c r="N33" s="68">
        <f t="shared" si="25"/>
        <v>109200</v>
      </c>
      <c r="O33" s="68">
        <f t="shared" si="26"/>
        <v>20748</v>
      </c>
      <c r="P33" s="68">
        <f t="shared" si="27"/>
        <v>129948</v>
      </c>
      <c r="Q33" s="80">
        <f t="shared" si="28"/>
        <v>1299480</v>
      </c>
    </row>
    <row r="34" spans="1:17" ht="173.25" customHeight="1" x14ac:dyDescent="0.35">
      <c r="A34" s="39" t="s">
        <v>62</v>
      </c>
      <c r="B34" s="51" t="s">
        <v>130</v>
      </c>
      <c r="C34" s="49" t="s">
        <v>144</v>
      </c>
      <c r="D34" s="40" t="s">
        <v>66</v>
      </c>
      <c r="E34" s="37">
        <v>20</v>
      </c>
      <c r="F34" s="41">
        <v>184500</v>
      </c>
      <c r="G34" s="60">
        <f t="shared" si="18"/>
        <v>35055</v>
      </c>
      <c r="H34" s="38">
        <f t="shared" si="21"/>
        <v>219555</v>
      </c>
      <c r="I34" s="60">
        <f t="shared" si="22"/>
        <v>4391100</v>
      </c>
      <c r="J34" s="75">
        <v>217300</v>
      </c>
      <c r="K34" s="75">
        <f t="shared" si="19"/>
        <v>41287</v>
      </c>
      <c r="L34" s="75">
        <f t="shared" si="23"/>
        <v>258587</v>
      </c>
      <c r="M34" s="76">
        <f t="shared" si="24"/>
        <v>5171740</v>
      </c>
      <c r="N34" s="68">
        <f t="shared" si="25"/>
        <v>200900</v>
      </c>
      <c r="O34" s="68">
        <f t="shared" si="26"/>
        <v>38171</v>
      </c>
      <c r="P34" s="68">
        <f t="shared" si="27"/>
        <v>239071</v>
      </c>
      <c r="Q34" s="80">
        <f t="shared" si="28"/>
        <v>4781420</v>
      </c>
    </row>
    <row r="35" spans="1:17" ht="154.5" customHeight="1" x14ac:dyDescent="0.35">
      <c r="A35" s="39" t="s">
        <v>63</v>
      </c>
      <c r="B35" s="51" t="s">
        <v>131</v>
      </c>
      <c r="C35" s="49" t="s">
        <v>145</v>
      </c>
      <c r="D35" s="40" t="s">
        <v>66</v>
      </c>
      <c r="E35" s="37">
        <v>24</v>
      </c>
      <c r="F35" s="42">
        <v>59800</v>
      </c>
      <c r="G35" s="60">
        <f t="shared" si="18"/>
        <v>11362</v>
      </c>
      <c r="H35" s="38">
        <f t="shared" si="21"/>
        <v>71162</v>
      </c>
      <c r="I35" s="60">
        <f t="shared" si="22"/>
        <v>1707888</v>
      </c>
      <c r="J35" s="75">
        <v>70400</v>
      </c>
      <c r="K35" s="75">
        <f t="shared" si="19"/>
        <v>13376</v>
      </c>
      <c r="L35" s="75">
        <f t="shared" si="23"/>
        <v>83776</v>
      </c>
      <c r="M35" s="76">
        <f t="shared" si="24"/>
        <v>2010624</v>
      </c>
      <c r="N35" s="68">
        <f t="shared" si="25"/>
        <v>65100</v>
      </c>
      <c r="O35" s="68">
        <f t="shared" si="26"/>
        <v>12369</v>
      </c>
      <c r="P35" s="68">
        <f t="shared" si="27"/>
        <v>77469</v>
      </c>
      <c r="Q35" s="80">
        <f t="shared" si="28"/>
        <v>1859256</v>
      </c>
    </row>
    <row r="36" spans="1:17" ht="51.75" customHeight="1" x14ac:dyDescent="0.35">
      <c r="A36" s="39" t="s">
        <v>64</v>
      </c>
      <c r="B36" s="51" t="s">
        <v>132</v>
      </c>
      <c r="C36" s="49" t="s">
        <v>146</v>
      </c>
      <c r="D36" s="40" t="s">
        <v>66</v>
      </c>
      <c r="E36" s="37">
        <v>20</v>
      </c>
      <c r="F36" s="41">
        <v>94400</v>
      </c>
      <c r="G36" s="60">
        <f t="shared" si="18"/>
        <v>17936</v>
      </c>
      <c r="H36" s="38">
        <f t="shared" si="21"/>
        <v>112336</v>
      </c>
      <c r="I36" s="60">
        <f t="shared" si="22"/>
        <v>2246720</v>
      </c>
      <c r="J36" s="75">
        <v>111200</v>
      </c>
      <c r="K36" s="75">
        <f t="shared" si="19"/>
        <v>21128</v>
      </c>
      <c r="L36" s="75">
        <f t="shared" si="23"/>
        <v>132328</v>
      </c>
      <c r="M36" s="76">
        <f t="shared" si="24"/>
        <v>2646560</v>
      </c>
      <c r="N36" s="68">
        <f t="shared" si="25"/>
        <v>102800</v>
      </c>
      <c r="O36" s="68">
        <f t="shared" si="26"/>
        <v>19532</v>
      </c>
      <c r="P36" s="68">
        <f t="shared" si="27"/>
        <v>122332</v>
      </c>
      <c r="Q36" s="80">
        <f t="shared" si="28"/>
        <v>2446640</v>
      </c>
    </row>
    <row r="37" spans="1:17" ht="51.75" customHeight="1" x14ac:dyDescent="0.35">
      <c r="A37" s="39" t="s">
        <v>65</v>
      </c>
      <c r="B37" s="52" t="s">
        <v>133</v>
      </c>
      <c r="C37" s="50" t="s">
        <v>147</v>
      </c>
      <c r="D37" s="40" t="s">
        <v>66</v>
      </c>
      <c r="E37" s="37">
        <v>20</v>
      </c>
      <c r="F37" s="45">
        <v>20700</v>
      </c>
      <c r="G37" s="60">
        <f t="shared" si="18"/>
        <v>3933</v>
      </c>
      <c r="H37" s="38">
        <f t="shared" si="21"/>
        <v>24633</v>
      </c>
      <c r="I37" s="60">
        <f t="shared" si="22"/>
        <v>492660</v>
      </c>
      <c r="J37" s="75">
        <v>24400</v>
      </c>
      <c r="K37" s="75">
        <f t="shared" si="19"/>
        <v>4636</v>
      </c>
      <c r="L37" s="75">
        <f t="shared" si="23"/>
        <v>29036</v>
      </c>
      <c r="M37" s="76">
        <f t="shared" si="24"/>
        <v>580720</v>
      </c>
      <c r="N37" s="68">
        <f t="shared" si="25"/>
        <v>22550</v>
      </c>
      <c r="O37" s="68">
        <f t="shared" si="26"/>
        <v>4284.5</v>
      </c>
      <c r="P37" s="68">
        <f t="shared" si="27"/>
        <v>26834.5</v>
      </c>
      <c r="Q37" s="80">
        <f t="shared" si="28"/>
        <v>536690</v>
      </c>
    </row>
    <row r="38" spans="1:17" ht="51.75" customHeight="1" x14ac:dyDescent="0.35">
      <c r="A38" s="39" t="s">
        <v>120</v>
      </c>
      <c r="B38" s="52" t="s">
        <v>134</v>
      </c>
      <c r="C38" s="50" t="s">
        <v>148</v>
      </c>
      <c r="D38" s="40" t="s">
        <v>66</v>
      </c>
      <c r="E38" s="37">
        <v>20</v>
      </c>
      <c r="F38" s="48">
        <v>16000</v>
      </c>
      <c r="G38" s="60">
        <f t="shared" si="18"/>
        <v>3040</v>
      </c>
      <c r="H38" s="38">
        <f t="shared" si="21"/>
        <v>19040</v>
      </c>
      <c r="I38" s="60">
        <f t="shared" si="22"/>
        <v>380800</v>
      </c>
      <c r="J38" s="75">
        <v>18800</v>
      </c>
      <c r="K38" s="75">
        <f t="shared" si="19"/>
        <v>3572</v>
      </c>
      <c r="L38" s="75">
        <f t="shared" si="23"/>
        <v>22372</v>
      </c>
      <c r="M38" s="76">
        <f t="shared" si="24"/>
        <v>447440</v>
      </c>
      <c r="N38" s="68">
        <f t="shared" si="25"/>
        <v>17400</v>
      </c>
      <c r="O38" s="68">
        <f t="shared" si="26"/>
        <v>3306</v>
      </c>
      <c r="P38" s="68">
        <f t="shared" si="27"/>
        <v>20706</v>
      </c>
      <c r="Q38" s="80">
        <f t="shared" si="28"/>
        <v>414120</v>
      </c>
    </row>
    <row r="39" spans="1:17" ht="51.75" customHeight="1" x14ac:dyDescent="0.35">
      <c r="A39" s="39" t="s">
        <v>121</v>
      </c>
      <c r="B39" s="52" t="s">
        <v>135</v>
      </c>
      <c r="C39" s="50" t="s">
        <v>149</v>
      </c>
      <c r="D39" s="40" t="s">
        <v>66</v>
      </c>
      <c r="E39" s="37">
        <v>20</v>
      </c>
      <c r="F39" s="45">
        <v>81900</v>
      </c>
      <c r="G39" s="60">
        <f t="shared" si="18"/>
        <v>15561</v>
      </c>
      <c r="H39" s="38">
        <f t="shared" si="21"/>
        <v>97461</v>
      </c>
      <c r="I39" s="60">
        <f t="shared" si="22"/>
        <v>1949220</v>
      </c>
      <c r="J39" s="75">
        <v>96500</v>
      </c>
      <c r="K39" s="75">
        <f t="shared" si="19"/>
        <v>18335</v>
      </c>
      <c r="L39" s="75">
        <f t="shared" si="23"/>
        <v>114835</v>
      </c>
      <c r="M39" s="76">
        <f t="shared" si="24"/>
        <v>2296700</v>
      </c>
      <c r="N39" s="68">
        <f t="shared" si="25"/>
        <v>89200</v>
      </c>
      <c r="O39" s="68">
        <f t="shared" si="26"/>
        <v>16948</v>
      </c>
      <c r="P39" s="68">
        <f t="shared" si="27"/>
        <v>106148</v>
      </c>
      <c r="Q39" s="80">
        <f t="shared" si="28"/>
        <v>2122960</v>
      </c>
    </row>
    <row r="40" spans="1:17" ht="51.75" customHeight="1" x14ac:dyDescent="0.35">
      <c r="A40" s="39" t="s">
        <v>122</v>
      </c>
      <c r="B40" s="53" t="s">
        <v>136</v>
      </c>
      <c r="C40" s="57" t="s">
        <v>150</v>
      </c>
      <c r="D40" s="40" t="s">
        <v>66</v>
      </c>
      <c r="E40" s="37">
        <v>20</v>
      </c>
      <c r="F40" s="48">
        <v>68200</v>
      </c>
      <c r="G40" s="60">
        <f t="shared" si="18"/>
        <v>12958</v>
      </c>
      <c r="H40" s="38">
        <f t="shared" si="21"/>
        <v>81158</v>
      </c>
      <c r="I40" s="60">
        <f t="shared" si="22"/>
        <v>1623160</v>
      </c>
      <c r="J40" s="75">
        <v>80300</v>
      </c>
      <c r="K40" s="75">
        <f t="shared" si="19"/>
        <v>15257</v>
      </c>
      <c r="L40" s="75">
        <f t="shared" si="23"/>
        <v>95557</v>
      </c>
      <c r="M40" s="76">
        <f t="shared" si="24"/>
        <v>1911140</v>
      </c>
      <c r="N40" s="68">
        <f t="shared" si="25"/>
        <v>74250</v>
      </c>
      <c r="O40" s="68">
        <f t="shared" si="26"/>
        <v>14107.5</v>
      </c>
      <c r="P40" s="68">
        <f t="shared" si="27"/>
        <v>88357.5</v>
      </c>
      <c r="Q40" s="80">
        <f t="shared" si="28"/>
        <v>1767150</v>
      </c>
    </row>
    <row r="41" spans="1:17" ht="78" customHeight="1" x14ac:dyDescent="0.35">
      <c r="A41" s="39" t="s">
        <v>123</v>
      </c>
      <c r="B41" s="54" t="s">
        <v>137</v>
      </c>
      <c r="C41" s="58" t="s">
        <v>151</v>
      </c>
      <c r="D41" s="40" t="s">
        <v>66</v>
      </c>
      <c r="E41" s="37">
        <v>10</v>
      </c>
      <c r="F41" s="48">
        <v>32000</v>
      </c>
      <c r="G41" s="60">
        <f t="shared" si="18"/>
        <v>6080</v>
      </c>
      <c r="H41" s="38">
        <f t="shared" si="21"/>
        <v>38080</v>
      </c>
      <c r="I41" s="60">
        <f t="shared" si="22"/>
        <v>380800</v>
      </c>
      <c r="J41" s="75">
        <v>37700</v>
      </c>
      <c r="K41" s="75">
        <f t="shared" si="19"/>
        <v>7163</v>
      </c>
      <c r="L41" s="75">
        <f t="shared" si="23"/>
        <v>44863</v>
      </c>
      <c r="M41" s="76">
        <f t="shared" si="24"/>
        <v>448630</v>
      </c>
      <c r="N41" s="68">
        <f t="shared" si="25"/>
        <v>34850</v>
      </c>
      <c r="O41" s="68">
        <f t="shared" si="26"/>
        <v>6621.5</v>
      </c>
      <c r="P41" s="68">
        <f t="shared" si="27"/>
        <v>41471.5</v>
      </c>
      <c r="Q41" s="80">
        <f t="shared" si="28"/>
        <v>414715</v>
      </c>
    </row>
    <row r="42" spans="1:17" ht="102.75" customHeight="1" x14ac:dyDescent="0.35">
      <c r="A42" s="39" t="s">
        <v>124</v>
      </c>
      <c r="B42" s="55" t="s">
        <v>159</v>
      </c>
      <c r="C42" s="56" t="s">
        <v>138</v>
      </c>
      <c r="D42" s="40" t="s">
        <v>66</v>
      </c>
      <c r="E42" s="37">
        <v>8</v>
      </c>
      <c r="F42" s="45">
        <v>229400</v>
      </c>
      <c r="G42" s="60">
        <f t="shared" si="18"/>
        <v>43586</v>
      </c>
      <c r="H42" s="38">
        <f t="shared" si="21"/>
        <v>272986</v>
      </c>
      <c r="I42" s="60">
        <f t="shared" si="22"/>
        <v>2183888</v>
      </c>
      <c r="J42" s="75">
        <v>270100</v>
      </c>
      <c r="K42" s="75">
        <f t="shared" si="19"/>
        <v>51319</v>
      </c>
      <c r="L42" s="75">
        <f t="shared" si="23"/>
        <v>321419</v>
      </c>
      <c r="M42" s="76">
        <f t="shared" si="24"/>
        <v>2571352</v>
      </c>
      <c r="N42" s="68">
        <f t="shared" si="25"/>
        <v>249750</v>
      </c>
      <c r="O42" s="68">
        <f t="shared" si="26"/>
        <v>47452.5</v>
      </c>
      <c r="P42" s="68">
        <f t="shared" si="27"/>
        <v>297202.5</v>
      </c>
      <c r="Q42" s="80">
        <f t="shared" si="28"/>
        <v>2377620</v>
      </c>
    </row>
    <row r="43" spans="1:17" ht="50.25" customHeight="1" thickBot="1" x14ac:dyDescent="0.4">
      <c r="A43" s="81">
        <v>3</v>
      </c>
      <c r="B43" s="156" t="s">
        <v>72</v>
      </c>
      <c r="C43" s="157"/>
      <c r="D43" s="157"/>
      <c r="E43" s="158"/>
      <c r="F43" s="82"/>
      <c r="J43" s="83"/>
      <c r="K43" s="83"/>
      <c r="L43" s="83"/>
      <c r="M43" s="84"/>
      <c r="N43" s="83"/>
      <c r="O43" s="83"/>
      <c r="P43" s="83"/>
      <c r="Q43" s="83"/>
    </row>
    <row r="44" spans="1:17" ht="409.5" customHeight="1" x14ac:dyDescent="0.35">
      <c r="A44" s="109" t="s">
        <v>67</v>
      </c>
      <c r="B44" s="161"/>
      <c r="C44" s="124" t="s">
        <v>153</v>
      </c>
      <c r="D44" s="111" t="s">
        <v>56</v>
      </c>
      <c r="E44" s="113">
        <v>1</v>
      </c>
      <c r="F44" s="115">
        <v>4684400</v>
      </c>
      <c r="G44" s="126">
        <f>F44*$A$57</f>
        <v>890036</v>
      </c>
      <c r="H44" s="126">
        <f>F44+G44</f>
        <v>5574436</v>
      </c>
      <c r="I44" s="115">
        <f>E44*H44</f>
        <v>5574436</v>
      </c>
      <c r="J44" s="128">
        <v>5567500</v>
      </c>
      <c r="K44" s="128">
        <f>J44*$A$57</f>
        <v>1057825</v>
      </c>
      <c r="L44" s="128">
        <f>J44+K44</f>
        <v>6625325</v>
      </c>
      <c r="M44" s="133">
        <f>L44*E44</f>
        <v>6625325</v>
      </c>
      <c r="N44" s="130">
        <f>AVERAGE(F44,J44)</f>
        <v>5125950</v>
      </c>
      <c r="O44" s="163">
        <f>AVERAGE(G44,K44)</f>
        <v>973930.5</v>
      </c>
      <c r="P44" s="163">
        <f>AVERAGE(H44,L44)</f>
        <v>6099880.5</v>
      </c>
      <c r="Q44" s="159">
        <f>AVERAGE(I44,M44)</f>
        <v>6099880.5</v>
      </c>
    </row>
    <row r="45" spans="1:17" ht="409.5" customHeight="1" thickBot="1" x14ac:dyDescent="0.4">
      <c r="A45" s="110"/>
      <c r="B45" s="162"/>
      <c r="C45" s="125"/>
      <c r="D45" s="112"/>
      <c r="E45" s="114"/>
      <c r="F45" s="116"/>
      <c r="G45" s="127"/>
      <c r="H45" s="127"/>
      <c r="I45" s="116"/>
      <c r="J45" s="129"/>
      <c r="K45" s="129"/>
      <c r="L45" s="129"/>
      <c r="M45" s="134"/>
      <c r="N45" s="131"/>
      <c r="O45" s="164"/>
      <c r="P45" s="164"/>
      <c r="Q45" s="160"/>
    </row>
    <row r="46" spans="1:17" ht="27.75" customHeight="1" thickBot="1" x14ac:dyDescent="0.4">
      <c r="A46" s="70"/>
      <c r="B46" s="71"/>
      <c r="C46" s="72"/>
      <c r="D46" s="140" t="s">
        <v>68</v>
      </c>
      <c r="E46" s="141"/>
      <c r="F46" s="142">
        <f>SUM(I9:I44)</f>
        <v>69406274</v>
      </c>
      <c r="G46" s="143"/>
      <c r="H46" s="143"/>
      <c r="I46" s="144"/>
      <c r="J46" s="142">
        <f>+SUM(M9:M44)</f>
        <v>81819997</v>
      </c>
      <c r="K46" s="143"/>
      <c r="L46" s="143"/>
      <c r="M46" s="144"/>
      <c r="N46" s="145">
        <f>+SUM(Q9:Q44)</f>
        <v>75613135.5</v>
      </c>
      <c r="O46" s="146"/>
      <c r="P46" s="146"/>
      <c r="Q46" s="147"/>
    </row>
    <row r="51" spans="1:2" x14ac:dyDescent="0.35">
      <c r="B51" s="43" t="s">
        <v>152</v>
      </c>
    </row>
    <row r="52" spans="1:2" x14ac:dyDescent="0.35">
      <c r="B52" s="43"/>
    </row>
    <row r="53" spans="1:2" x14ac:dyDescent="0.35">
      <c r="B53" s="43" t="s">
        <v>156</v>
      </c>
    </row>
    <row r="54" spans="1:2" x14ac:dyDescent="0.35">
      <c r="B54" s="43"/>
    </row>
    <row r="55" spans="1:2" x14ac:dyDescent="0.35">
      <c r="B55" s="43"/>
    </row>
    <row r="57" spans="1:2" x14ac:dyDescent="0.35">
      <c r="A57" s="23">
        <v>0.19</v>
      </c>
    </row>
  </sheetData>
  <mergeCells count="52">
    <mergeCell ref="O11:O12"/>
    <mergeCell ref="P11:P12"/>
    <mergeCell ref="A1:Q1"/>
    <mergeCell ref="A2:Q2"/>
    <mergeCell ref="A3:Q3"/>
    <mergeCell ref="A4:Q4"/>
    <mergeCell ref="A6:E6"/>
    <mergeCell ref="F6:I6"/>
    <mergeCell ref="N6:Q6"/>
    <mergeCell ref="J6:M6"/>
    <mergeCell ref="B8:E8"/>
    <mergeCell ref="Q11:Q12"/>
    <mergeCell ref="H11:H12"/>
    <mergeCell ref="G11:G12"/>
    <mergeCell ref="F11:F12"/>
    <mergeCell ref="I11:I12"/>
    <mergeCell ref="D46:E46"/>
    <mergeCell ref="F46:I46"/>
    <mergeCell ref="J46:M46"/>
    <mergeCell ref="N46:Q46"/>
    <mergeCell ref="J28:M28"/>
    <mergeCell ref="F28:I28"/>
    <mergeCell ref="N28:Q28"/>
    <mergeCell ref="B28:E28"/>
    <mergeCell ref="B43:E43"/>
    <mergeCell ref="Q44:Q45"/>
    <mergeCell ref="B44:B45"/>
    <mergeCell ref="O44:O45"/>
    <mergeCell ref="P44:P45"/>
    <mergeCell ref="N11:N12"/>
    <mergeCell ref="C44:C45"/>
    <mergeCell ref="G44:G45"/>
    <mergeCell ref="H44:H45"/>
    <mergeCell ref="I44:I45"/>
    <mergeCell ref="J44:J45"/>
    <mergeCell ref="N44:N45"/>
    <mergeCell ref="K44:K45"/>
    <mergeCell ref="L44:L45"/>
    <mergeCell ref="K11:K12"/>
    <mergeCell ref="L11:L12"/>
    <mergeCell ref="M44:M45"/>
    <mergeCell ref="J11:J12"/>
    <mergeCell ref="C11:C12"/>
    <mergeCell ref="D11:D12"/>
    <mergeCell ref="E11:E12"/>
    <mergeCell ref="A44:A45"/>
    <mergeCell ref="D44:D45"/>
    <mergeCell ref="E44:E45"/>
    <mergeCell ref="F44:F45"/>
    <mergeCell ref="M11:M12"/>
    <mergeCell ref="A11:A12"/>
    <mergeCell ref="B11:B12"/>
  </mergeCells>
  <phoneticPr fontId="9" type="noConversion"/>
  <printOptions horizontalCentered="1"/>
  <pageMargins left="0.70866141732283472" right="0.70866141732283472" top="0.74803149606299213" bottom="0.74803149606299213" header="0.31496062992125984" footer="0.31496062992125984"/>
  <pageSetup scale="21" orientation="portrait" horizontalDpi="300" verticalDpi="300" r:id="rId1"/>
  <rowBreaks count="1" manualBreakCount="1">
    <brk id="42"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I23"/>
  <sheetViews>
    <sheetView zoomScaleNormal="100" workbookViewId="0">
      <selection activeCell="A2" sqref="A2:E2"/>
    </sheetView>
  </sheetViews>
  <sheetFormatPr baseColWidth="10" defaultRowHeight="15" x14ac:dyDescent="0.25"/>
  <cols>
    <col min="1" max="1" width="7" customWidth="1"/>
    <col min="2" max="2" width="36.42578125" customWidth="1"/>
    <col min="3" max="3" width="48.42578125" customWidth="1"/>
    <col min="4" max="4" width="13.140625" customWidth="1"/>
    <col min="6" max="6" width="12.5703125" bestFit="1" customWidth="1"/>
    <col min="7" max="7" width="16.42578125" customWidth="1"/>
    <col min="8" max="8" width="1.42578125" customWidth="1"/>
    <col min="9" max="9" width="25.42578125" customWidth="1"/>
  </cols>
  <sheetData>
    <row r="1" spans="1:9" ht="23.25" customHeight="1" x14ac:dyDescent="0.25"/>
    <row r="2" spans="1:9" ht="23.25" customHeight="1" x14ac:dyDescent="0.4">
      <c r="A2" s="193" t="s">
        <v>40</v>
      </c>
      <c r="B2" s="193"/>
      <c r="C2" s="193"/>
      <c r="D2" s="193"/>
      <c r="E2" s="193"/>
    </row>
    <row r="3" spans="1:9" ht="23.25" customHeight="1" x14ac:dyDescent="0.25"/>
    <row r="5" spans="1:9" ht="23.25" customHeight="1" x14ac:dyDescent="0.25">
      <c r="A5" s="5" t="s">
        <v>9</v>
      </c>
      <c r="B5" s="7" t="s">
        <v>10</v>
      </c>
      <c r="C5" s="5" t="s">
        <v>7</v>
      </c>
      <c r="D5" s="5" t="s">
        <v>0</v>
      </c>
      <c r="E5" s="5" t="s">
        <v>11</v>
      </c>
      <c r="F5" s="5" t="s">
        <v>31</v>
      </c>
      <c r="G5" s="5" t="s">
        <v>8</v>
      </c>
      <c r="I5" s="8"/>
    </row>
    <row r="6" spans="1:9" ht="48" x14ac:dyDescent="0.25">
      <c r="A6" s="6">
        <v>1</v>
      </c>
      <c r="B6" s="9" t="s">
        <v>15</v>
      </c>
      <c r="C6" s="10" t="s">
        <v>16</v>
      </c>
      <c r="D6" s="6" t="s">
        <v>12</v>
      </c>
      <c r="E6" s="1">
        <v>5</v>
      </c>
      <c r="F6" s="15">
        <v>300000</v>
      </c>
      <c r="G6" s="15">
        <f>+F6*E6</f>
        <v>1500000</v>
      </c>
      <c r="I6" s="11"/>
    </row>
    <row r="7" spans="1:9" ht="156" x14ac:dyDescent="0.25">
      <c r="A7" s="4">
        <v>2</v>
      </c>
      <c r="B7" s="9" t="s">
        <v>2</v>
      </c>
      <c r="C7" s="12" t="s">
        <v>17</v>
      </c>
      <c r="D7" s="4" t="s">
        <v>18</v>
      </c>
      <c r="E7" s="1">
        <v>464</v>
      </c>
      <c r="F7" s="15">
        <v>56000</v>
      </c>
      <c r="G7" s="15">
        <f t="shared" ref="G7:G12" si="0">+F7*E7</f>
        <v>25984000</v>
      </c>
      <c r="I7" s="16" t="s">
        <v>19</v>
      </c>
    </row>
    <row r="8" spans="1:9" ht="102.75" customHeight="1" x14ac:dyDescent="0.25">
      <c r="A8" s="4">
        <v>3</v>
      </c>
      <c r="B8" s="9" t="s">
        <v>1</v>
      </c>
      <c r="C8" s="13" t="s">
        <v>20</v>
      </c>
      <c r="D8" s="4" t="s">
        <v>18</v>
      </c>
      <c r="E8" s="1">
        <v>464</v>
      </c>
      <c r="F8" s="15">
        <v>7500</v>
      </c>
      <c r="G8" s="15">
        <f t="shared" si="0"/>
        <v>3480000</v>
      </c>
      <c r="I8" s="14" t="s">
        <v>21</v>
      </c>
    </row>
    <row r="9" spans="1:9" ht="167.25" customHeight="1" x14ac:dyDescent="0.25">
      <c r="A9" s="4">
        <v>4</v>
      </c>
      <c r="B9" s="9" t="s">
        <v>3</v>
      </c>
      <c r="C9" s="12" t="s">
        <v>22</v>
      </c>
      <c r="D9" s="4" t="s">
        <v>14</v>
      </c>
      <c r="E9" s="1">
        <v>5</v>
      </c>
      <c r="F9" s="15">
        <v>270000</v>
      </c>
      <c r="G9" s="15">
        <f t="shared" si="0"/>
        <v>1350000</v>
      </c>
      <c r="I9" s="17" t="s">
        <v>21</v>
      </c>
    </row>
    <row r="10" spans="1:9" ht="72" x14ac:dyDescent="0.25">
      <c r="A10" s="4">
        <v>5</v>
      </c>
      <c r="B10" s="9" t="s">
        <v>23</v>
      </c>
      <c r="C10" s="12" t="s">
        <v>33</v>
      </c>
      <c r="D10" s="4" t="s">
        <v>32</v>
      </c>
      <c r="E10" s="1">
        <v>2</v>
      </c>
      <c r="F10" s="15">
        <v>4650000</v>
      </c>
      <c r="G10" s="15">
        <f t="shared" si="0"/>
        <v>9300000</v>
      </c>
      <c r="I10" s="18" t="s">
        <v>24</v>
      </c>
    </row>
    <row r="11" spans="1:9" ht="25.5" x14ac:dyDescent="0.25">
      <c r="A11" s="4">
        <v>6</v>
      </c>
      <c r="B11" s="9" t="s">
        <v>25</v>
      </c>
      <c r="C11" s="12" t="s">
        <v>26</v>
      </c>
      <c r="D11" s="4" t="s">
        <v>27</v>
      </c>
      <c r="E11" s="1">
        <v>70</v>
      </c>
      <c r="F11" s="15">
        <v>150000</v>
      </c>
      <c r="G11" s="15">
        <f t="shared" si="0"/>
        <v>10500000</v>
      </c>
      <c r="I11" s="17"/>
    </row>
    <row r="12" spans="1:9" ht="76.5" x14ac:dyDescent="0.25">
      <c r="A12" s="4">
        <v>7</v>
      </c>
      <c r="B12" s="9" t="s">
        <v>28</v>
      </c>
      <c r="C12" s="12" t="s">
        <v>34</v>
      </c>
      <c r="D12" s="4" t="s">
        <v>29</v>
      </c>
      <c r="E12" s="1">
        <v>1</v>
      </c>
      <c r="F12" s="15">
        <v>2400000</v>
      </c>
      <c r="G12" s="15">
        <f t="shared" si="0"/>
        <v>2400000</v>
      </c>
      <c r="I12" s="18" t="s">
        <v>30</v>
      </c>
    </row>
    <row r="13" spans="1:9" ht="160.5" customHeight="1" x14ac:dyDescent="0.25">
      <c r="A13" s="190" t="s">
        <v>39</v>
      </c>
      <c r="B13" s="191"/>
      <c r="C13" s="192"/>
      <c r="D13" s="4"/>
      <c r="E13" s="1"/>
      <c r="F13" s="15"/>
      <c r="G13" s="15"/>
    </row>
    <row r="14" spans="1:9" x14ac:dyDescent="0.25">
      <c r="A14" s="184" t="s">
        <v>4</v>
      </c>
      <c r="B14" s="185"/>
      <c r="C14" s="185"/>
      <c r="D14" s="185"/>
      <c r="E14" s="185"/>
      <c r="F14" s="186"/>
      <c r="G14" s="2">
        <f>SUM(G6:G13)</f>
        <v>54514000</v>
      </c>
    </row>
    <row r="15" spans="1:9" x14ac:dyDescent="0.25">
      <c r="A15" s="184" t="s">
        <v>5</v>
      </c>
      <c r="B15" s="185"/>
      <c r="C15" s="185"/>
      <c r="D15" s="185"/>
      <c r="E15" s="185"/>
      <c r="F15" s="186">
        <f>+F14*0.19</f>
        <v>0</v>
      </c>
      <c r="G15" s="3">
        <f>+G14*0.19</f>
        <v>10357660</v>
      </c>
    </row>
    <row r="16" spans="1:9" x14ac:dyDescent="0.25">
      <c r="A16" s="187" t="s">
        <v>6</v>
      </c>
      <c r="B16" s="188"/>
      <c r="C16" s="188"/>
      <c r="D16" s="188"/>
      <c r="E16" s="188"/>
      <c r="F16" s="189">
        <f>+F14+F15</f>
        <v>0</v>
      </c>
      <c r="G16" s="2">
        <f>+G14+G15</f>
        <v>64871660</v>
      </c>
    </row>
    <row r="20" spans="1:2" x14ac:dyDescent="0.25">
      <c r="A20" s="20" t="s">
        <v>35</v>
      </c>
      <c r="B20" s="21"/>
    </row>
    <row r="21" spans="1:2" x14ac:dyDescent="0.25">
      <c r="A21" s="20" t="s">
        <v>36</v>
      </c>
      <c r="B21" s="21"/>
    </row>
    <row r="22" spans="1:2" x14ac:dyDescent="0.25">
      <c r="A22" s="19" t="s">
        <v>37</v>
      </c>
    </row>
    <row r="23" spans="1:2" x14ac:dyDescent="0.25">
      <c r="A23" s="22" t="s">
        <v>38</v>
      </c>
      <c r="B23" s="21"/>
    </row>
  </sheetData>
  <mergeCells count="5">
    <mergeCell ref="A14:F14"/>
    <mergeCell ref="A15:F15"/>
    <mergeCell ref="A16:F16"/>
    <mergeCell ref="A13:C13"/>
    <mergeCell ref="A2:E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Estudio de Mercado</vt:lpstr>
      <vt:lpstr>LOCATIVAS</vt:lpstr>
      <vt:lpstr>'Estudio de Mercado'!Área_de_impresión</vt:lpstr>
      <vt:lpstr>'Estudio de Mercado'!Títulos_a_imprimir</vt:lpstr>
    </vt:vector>
  </TitlesOfParts>
  <Company>Luffi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Luffi</dc:creator>
  <cp:lastModifiedBy>Ángela Milena Fuerte Barón</cp:lastModifiedBy>
  <cp:lastPrinted>2023-03-31T16:50:00Z</cp:lastPrinted>
  <dcterms:created xsi:type="dcterms:W3CDTF">2017-06-29T03:12:47Z</dcterms:created>
  <dcterms:modified xsi:type="dcterms:W3CDTF">2023-11-14T21:39:48Z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2023-09-05T16:49:44Z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d0fbbaa6-1005-448a-8dfa-7dd5e9cd426a</vt:lpwstr>
  </property>
  <property fmtid="{D5CDD505-2E9C-101B-9397-08002B2CF9AE}" pid="8" name="MSIP_Label_1299739c-ad3d-4908-806e-4d91151a6e13_ContentBits">
    <vt:lpwstr>0</vt:lpwstr>
  </property>
</Properties>
</file>