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Norma y Lineth\Desktop\INTERVENTORIA CAMINOS COMUNITARIOS\INTERVENTORIA CCPT EL ROBLE GRUPO 5\"/>
    </mc:Choice>
  </mc:AlternateContent>
  <xr:revisionPtr revIDLastSave="0" documentId="13_ncr:1_{E39B565A-62DA-4C5E-8C59-AEEAA99199BF}" xr6:coauthVersionLast="47" xr6:coauthVersionMax="47" xr10:uidLastSave="{00000000-0000-0000-0000-000000000000}"/>
  <bookViews>
    <workbookView xWindow="-120" yWindow="-120" windowWidth="15600" windowHeight="11160" xr2:uid="{21981E82-6D35-4B97-B7C7-10314A644E4E}"/>
  </bookViews>
  <sheets>
    <sheet name="FORMULARIO 1- PRESUPUESTO" sheetId="2" r:id="rId1"/>
    <sheet name="FORMULARIO 2- PROPUESTA" sheetId="3" r:id="rId2"/>
  </sheets>
  <externalReferences>
    <externalReference r:id="rId3"/>
    <externalReference r:id="rId4"/>
    <externalReference r:id="rId5"/>
    <externalReference r:id="rId6"/>
    <externalReference r:id="rId7"/>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85" i="3" l="1"/>
  <c r="G83" i="3"/>
  <c r="G82" i="3"/>
  <c r="G81" i="3"/>
  <c r="G80" i="3"/>
  <c r="H79" i="3"/>
  <c r="G78" i="3"/>
  <c r="G77" i="3"/>
  <c r="G76" i="3"/>
  <c r="G75" i="3"/>
  <c r="G74" i="3"/>
  <c r="G72" i="3"/>
  <c r="G53" i="3"/>
  <c r="G52" i="3"/>
  <c r="G20" i="3"/>
  <c r="G19" i="3"/>
  <c r="G18" i="3"/>
  <c r="G17" i="3"/>
  <c r="I5" i="3"/>
  <c r="G84" i="3" l="1"/>
  <c r="G64" i="3"/>
  <c r="G66" i="3" s="1"/>
  <c r="G85" i="3" l="1"/>
  <c r="G88" i="3" s="1"/>
  <c r="G89" i="3" s="1"/>
  <c r="G53" i="2" l="1"/>
  <c r="G83" i="2" l="1"/>
  <c r="G52" i="2"/>
  <c r="G74" i="2"/>
  <c r="H85" i="2" l="1"/>
  <c r="F83" i="2"/>
  <c r="F82" i="2"/>
  <c r="F81" i="2"/>
  <c r="G81" i="2" s="1"/>
  <c r="G80" i="2"/>
  <c r="H79" i="2"/>
  <c r="F78" i="2"/>
  <c r="G78" i="2" s="1"/>
  <c r="F77" i="2"/>
  <c r="G77" i="2" s="1"/>
  <c r="G76" i="2"/>
  <c r="G75" i="2"/>
  <c r="G72" i="2"/>
  <c r="H36" i="2"/>
  <c r="D32" i="2"/>
  <c r="D34" i="2" s="1"/>
  <c r="D35" i="2" s="1"/>
  <c r="D36" i="2" s="1"/>
  <c r="G20" i="2"/>
  <c r="D20" i="2"/>
  <c r="G19" i="2"/>
  <c r="G18" i="2"/>
  <c r="G17" i="2"/>
  <c r="I5" i="2"/>
  <c r="G84" i="2" l="1"/>
  <c r="G64" i="2"/>
  <c r="G66" i="2" s="1"/>
  <c r="G82" i="2"/>
  <c r="G85" i="2" l="1"/>
  <c r="G88" i="2" s="1"/>
  <c r="G8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tc={1444C6F3-DCE3-4402-BABA-EF0D1ED439A2}</author>
  </authors>
  <commentList>
    <comment ref="B8" authorId="0" shapeId="0" xr:uid="{1444C6F3-DCE3-4402-BABA-EF0D1ED439A2}">
      <text>
        <r>
          <rPr>
            <sz val="11"/>
            <color rgb="FF000000"/>
            <rFont val="Calibri"/>
            <family val="2"/>
          </rPr>
          <t xml:space="preserve">[Comentario encadenado]
</t>
        </r>
        <r>
          <rPr>
            <sz val="11"/>
            <color rgb="FF000000"/>
            <rFont val="Calibri"/>
            <family val="2"/>
          </rPr>
          <t xml:space="preserve">
</t>
        </r>
        <r>
          <rPr>
            <sz val="11"/>
            <color rgb="FF000000"/>
            <rFont val="Calibri"/>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1"/>
            <color rgb="FF000000"/>
            <rFont val="Calibri"/>
            <family val="2"/>
          </rPr>
          <t xml:space="preserve">
</t>
        </r>
        <r>
          <rPr>
            <sz val="11"/>
            <color rgb="FF000000"/>
            <rFont val="Calibri"/>
            <family val="2"/>
          </rPr>
          <t xml:space="preserve">Comentario:
</t>
        </r>
        <r>
          <rPr>
            <sz val="11"/>
            <color rgb="FF000000"/>
            <rFont val="Calibri"/>
            <family val="2"/>
          </rPr>
          <t xml:space="preserve">    Verificar objeto determinado en los documentos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tc={1444C6F3-DCE3-4402-BABA-EF0D1ED439A2}</author>
  </authors>
  <commentList>
    <comment ref="B8" authorId="0" shapeId="0" xr:uid="{39D5D78D-EA63-9D41-932D-4787AD4E153A}">
      <text>
        <r>
          <rPr>
            <sz val="11"/>
            <color rgb="FF000000"/>
            <rFont val="Calibri"/>
            <family val="2"/>
          </rPr>
          <t xml:space="preserve">[Comentario encadenado]
</t>
        </r>
        <r>
          <rPr>
            <sz val="11"/>
            <color rgb="FF000000"/>
            <rFont val="Calibri"/>
            <family val="2"/>
          </rPr>
          <t xml:space="preserve">
</t>
        </r>
        <r>
          <rPr>
            <sz val="11"/>
            <color rgb="FF000000"/>
            <rFont val="Calibri"/>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1"/>
            <color rgb="FF000000"/>
            <rFont val="Calibri"/>
            <family val="2"/>
          </rPr>
          <t xml:space="preserve">
</t>
        </r>
        <r>
          <rPr>
            <sz val="11"/>
            <color rgb="FF000000"/>
            <rFont val="Calibri"/>
            <family val="2"/>
          </rPr>
          <t xml:space="preserve">Comentario:
</t>
        </r>
        <r>
          <rPr>
            <sz val="11"/>
            <color rgb="FF000000"/>
            <rFont val="Calibri"/>
            <family val="2"/>
          </rPr>
          <t xml:space="preserve">    Verificar objeto determinado en los documentos</t>
        </r>
      </text>
    </comment>
  </commentList>
</comments>
</file>

<file path=xl/sharedStrings.xml><?xml version="1.0" encoding="utf-8"?>
<sst xmlns="http://schemas.openxmlformats.org/spreadsheetml/2006/main" count="237" uniqueCount="108">
  <si>
    <t>MINISTERIO DE TRANSPORTE</t>
  </si>
  <si>
    <t>INSTITUTO NACIONAL DE VÍAS</t>
  </si>
  <si>
    <t>PLAZO TOTAL ESTIMADO (MESES)</t>
  </si>
  <si>
    <t>PLAZO EJECUCIÓN OBRA (MESES)</t>
  </si>
  <si>
    <t>DIRECCIÓN TÉCNICA</t>
  </si>
  <si>
    <t>SUBDIRECCIÓN DE ESTRUCTURACIÓN DE PROYECTOS</t>
  </si>
  <si>
    <t>INVITACIÓN PÚBLICA</t>
  </si>
  <si>
    <t>IP-XXXXXX-2023</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</si>
  <si>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</si>
  <si>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</si>
  <si>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</si>
  <si>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</si>
  <si>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</si>
  <si>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</si>
  <si>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</si>
  <si>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</si>
  <si>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</si>
  <si>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</si>
  <si>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</si>
  <si>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</si>
  <si>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</si>
  <si>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</si>
  <si>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</si>
  <si>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</si>
  <si>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</si>
  <si>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</si>
  <si>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</si>
  <si>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</si>
  <si>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</si>
  <si>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</si>
  <si>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</si>
  <si>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</si>
  <si>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</si>
  <si>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</si>
  <si>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</si>
  <si>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</si>
  <si>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</si>
  <si>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</si>
  <si>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</si>
  <si>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</si>
  <si>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</si>
  <si>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</si>
  <si>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</si>
  <si>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</si>
  <si>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</si>
  <si>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</si>
  <si>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</si>
  <si>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</si>
  <si>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</si>
  <si>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</si>
  <si>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</si>
  <si>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</si>
  <si>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</si>
  <si>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</si>
  <si>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</si>
  <si>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</si>
  <si>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</si>
  <si>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</si>
  <si>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</si>
  <si>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</si>
  <si>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</si>
  <si>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</si>
  <si>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</si>
  <si>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</si>
  <si>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</si>
  <si>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</si>
  <si>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</si>
  <si>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</si>
  <si>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</si>
  <si>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</si>
  <si>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</si>
  <si>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</si>
  <si>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</si>
  <si>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</si>
  <si>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</si>
  <si>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</si>
  <si>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</si>
  <si>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</si>
  <si>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</si>
  <si>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</si>
  <si>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</si>
  <si>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</si>
  <si>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</si>
  <si>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</si>
  <si>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</si>
  <si>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</si>
  <si>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</si>
  <si>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</si>
  <si>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</si>
  <si>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</si>
  <si>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</si>
  <si>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</si>
  <si>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</si>
  <si>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</si>
  <si>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</si>
  <si>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</si>
  <si>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</si>
  <si>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</si>
  <si>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</si>
  <si>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</si>
  <si>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</si>
  <si>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</si>
  <si>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</si>
  <si>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Viaticos Director y/o  Especialistas</t>
  </si>
  <si>
    <t>Inspector SST</t>
  </si>
  <si>
    <t>Inspector de obra</t>
  </si>
  <si>
    <t>CANTIDAD</t>
  </si>
  <si>
    <t>OBJETO
INTERVENTORIA TECNICA, ADMINISTRATIVA, FINANCIERA Y LEGAL PARA LOS CONVENIOS SOLIDARIOS SUSCRITOS ENTRE EL INVÍAS Y LAS ORGANIZACIONES 
DE ACCIÓN COMUNAL DEL MUNICIPIO DE EL ROBLE, EN LA DIRECCIÓN TERRITORIAL SUCRE PARA EL MEJORAMIENTO  VIAL EN EL MARCO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</si>
</sst>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00_-;\-&quot;$&quot;* #,##0.00_-;_-&quot;$&quot;* &quot;-&quot;??_-;_-@_-"/>
    <numFmt numFmtId="165" formatCode="_-&quot;$&quot;\ * #,##0_-;\-&quot;$&quot;\ * #,##0_-;_-&quot;$&quot;\ * &quot;-&quot;_-;_-@_-"/>
    <numFmt numFmtId="166" formatCode="_-&quot;$&quot;\ * #,##0.00_-;\-&quot;$&quot;\ * #,##0.00_-;_-&quot;$&quot;\ * &quot;-&quot;??_-;_-@_-"/>
    <numFmt numFmtId="167" formatCode="_-[$$-240A]\ * #,##0.00_ ;_-[$$-240A]\ * \-#,##0.00\ ;_-[$$-240A]\ * &quot;-&quot;??_ ;_-@_ "/>
    <numFmt numFmtId="168" formatCode="_ * #,##0.00_ ;_ * \-#,##0.00_ ;_ * &quot;-&quot;??_ ;_ @_ "/>
    <numFmt numFmtId="169" formatCode="#,##0.00_ ;\-#,##0.00\ "/>
    <numFmt numFmtId="170" formatCode="_-&quot;$&quot;\ * #,##0.00_-;\-&quot;$&quot;\ * #,##0.00_-;_-&quot;$&quot;\ * &quot;-&quot;_-;_-@_-"/>
    <numFmt numFmtId="171" formatCode="_(* #,##0.00_);_(* \(#,##0.00\);_(* &quot;-&quot;??_);_(@_)"/>
    <numFmt numFmtId="172" formatCode="#,##0.0000"/>
    <numFmt numFmtId="173" formatCode="_(&quot;$&quot;\ * #,##0.00_);_(&quot;$&quot;\ * \(#,##0.00\);_(&quot;$&quot;\ * &quot;-&quot;??_);_(@_)"/>
  </numFmts>
  <fonts count="2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
      <sz val="9"/>
      <color rgb="FFFF0000"/>
      <name val="Arial Narrow"/>
      <family val="2"/>
    </font>
    <font>
      <sz val="11"/>
      <color rgb="FF000000"/>
      <name val="Calibri"/>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18">
    <xf numFmtId="0" fontId="0" fillId="0" borderId="0"/>
    <xf numFmtId="166" fontId="1" fillId="0" borderId="0" applyFont="0" applyFill="0" applyBorder="0" applyAlignment="0" applyProtection="0"/>
    <xf numFmtId="165"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8"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2" fontId="13" fillId="0" borderId="0" applyFont="0" applyFill="0" applyBorder="0" applyAlignment="0" applyProtection="0"/>
    <xf numFmtId="0" fontId="13" fillId="0" borderId="0"/>
    <xf numFmtId="173" fontId="20" fillId="0" borderId="0" applyFont="0" applyFill="0" applyBorder="0" applyAlignment="0" applyProtection="0"/>
    <xf numFmtId="173" fontId="20" fillId="0" borderId="0" applyFont="0" applyFill="0" applyBorder="0" applyAlignment="0" applyProtection="0"/>
    <xf numFmtId="0" fontId="13" fillId="0" borderId="0"/>
    <xf numFmtId="0" fontId="20" fillId="0" borderId="0"/>
  </cellStyleXfs>
  <cellXfs count="24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166" fontId="4" fillId="2" borderId="0" xfId="1" applyFont="1" applyFill="1" applyAlignment="1">
      <alignment vertical="center" wrapText="1"/>
    </xf>
    <xf numFmtId="0" fontId="6" fillId="2" borderId="8" xfId="3" applyFont="1" applyFill="1" applyBorder="1" applyAlignment="1">
      <alignment horizontal="center" vertical="center" wrapText="1"/>
    </xf>
    <xf numFmtId="166"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7"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7" fontId="3" fillId="0" borderId="8" xfId="6" applyNumberFormat="1" applyFont="1" applyFill="1" applyBorder="1" applyAlignment="1">
      <alignment vertical="center" wrapText="1"/>
    </xf>
    <xf numFmtId="167" fontId="3" fillId="0" borderId="8" xfId="9" applyNumberFormat="1" applyFont="1" applyBorder="1" applyAlignment="1">
      <alignment horizontal="center" vertical="center" wrapText="1"/>
    </xf>
    <xf numFmtId="165"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7" fontId="3" fillId="3" borderId="8" xfId="6" applyNumberFormat="1" applyFont="1" applyFill="1" applyBorder="1" applyAlignment="1">
      <alignment vertical="center" wrapText="1"/>
    </xf>
    <xf numFmtId="167"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7"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7"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166"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7"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7" fontId="3" fillId="0" borderId="8" xfId="7" applyNumberFormat="1" applyFont="1" applyFill="1" applyBorder="1" applyAlignment="1">
      <alignment vertical="center" wrapText="1"/>
    </xf>
    <xf numFmtId="167"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7"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7"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166" fontId="4" fillId="0" borderId="0" xfId="1" applyFont="1" applyFill="1" applyBorder="1" applyAlignment="1">
      <alignment vertical="center" wrapText="1"/>
    </xf>
    <xf numFmtId="166" fontId="18" fillId="0" borderId="0" xfId="1" applyFont="1" applyAlignment="1">
      <alignment vertical="center" wrapText="1"/>
    </xf>
    <xf numFmtId="0" fontId="3" fillId="2" borderId="19" xfId="3" applyFont="1" applyFill="1" applyBorder="1" applyAlignment="1">
      <alignment horizontal="center" vertical="center" wrapText="1"/>
    </xf>
    <xf numFmtId="169" fontId="6" fillId="3" borderId="20" xfId="10" applyNumberFormat="1" applyFont="1" applyFill="1" applyBorder="1" applyAlignment="1">
      <alignment vertical="center" wrapText="1"/>
    </xf>
    <xf numFmtId="165"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70"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7" fontId="3" fillId="0" borderId="8" xfId="11" applyNumberFormat="1" applyFont="1" applyBorder="1" applyAlignment="1">
      <alignment vertical="center" wrapText="1"/>
    </xf>
    <xf numFmtId="171"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166" fontId="4" fillId="0" borderId="0" xfId="1" applyFont="1" applyFill="1" applyAlignment="1">
      <alignment horizontal="center" vertical="center" wrapText="1"/>
    </xf>
    <xf numFmtId="0" fontId="3" fillId="2" borderId="0" xfId="3" applyFont="1" applyFill="1" applyAlignment="1">
      <alignment horizontal="center" vertical="center" wrapText="1"/>
    </xf>
    <xf numFmtId="166"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166"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5"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166" fontId="3" fillId="2" borderId="0" xfId="1" applyFont="1" applyFill="1" applyAlignment="1">
      <alignment horizontal="center" vertical="center" wrapText="1"/>
    </xf>
    <xf numFmtId="167" fontId="3" fillId="2" borderId="8" xfId="6" applyNumberFormat="1" applyFont="1" applyFill="1" applyBorder="1" applyAlignment="1">
      <alignment vertical="center" wrapText="1"/>
    </xf>
    <xf numFmtId="167"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166" fontId="26" fillId="2" borderId="0" xfId="1" applyFont="1" applyFill="1" applyAlignment="1">
      <alignment vertical="center" wrapText="1"/>
    </xf>
    <xf numFmtId="167" fontId="3" fillId="3" borderId="8" xfId="11" applyNumberFormat="1" applyFont="1" applyFill="1" applyBorder="1" applyAlignment="1">
      <alignment vertical="center" wrapText="1"/>
    </xf>
    <xf numFmtId="0" fontId="15" fillId="0" borderId="8" xfId="0" applyFont="1" applyFill="1" applyBorder="1" applyAlignment="1">
      <alignment wrapText="1"/>
    </xf>
    <xf numFmtId="167" fontId="3" fillId="0" borderId="8" xfId="9" applyNumberFormat="1" applyFont="1" applyFill="1" applyBorder="1" applyAlignment="1">
      <alignment horizontal="center" vertical="center" wrapText="1"/>
    </xf>
    <xf numFmtId="0" fontId="14" fillId="0" borderId="0" xfId="3" applyFont="1" applyFill="1" applyAlignment="1">
      <alignment horizontal="center" vertical="center" wrapText="1"/>
    </xf>
    <xf numFmtId="0" fontId="3" fillId="0" borderId="29" xfId="3" applyFont="1" applyFill="1" applyBorder="1" applyAlignment="1">
      <alignment horizontal="center" vertical="center" wrapText="1"/>
    </xf>
    <xf numFmtId="0" fontId="3" fillId="0" borderId="6" xfId="3" applyFont="1" applyFill="1" applyBorder="1" applyAlignment="1">
      <alignment vertical="center" wrapText="1"/>
    </xf>
    <xf numFmtId="0" fontId="3" fillId="0" borderId="6" xfId="3" applyFont="1" applyFill="1" applyBorder="1" applyAlignment="1">
      <alignment horizontal="center" vertical="center" wrapText="1"/>
    </xf>
    <xf numFmtId="167" fontId="3" fillId="0" borderId="8" xfId="11" applyNumberFormat="1" applyFont="1" applyFill="1" applyBorder="1" applyAlignment="1">
      <alignment vertical="center" wrapText="1"/>
    </xf>
    <xf numFmtId="2" fontId="3" fillId="0" borderId="8" xfId="11" applyNumberFormat="1" applyFont="1" applyFill="1" applyBorder="1" applyAlignment="1">
      <alignment vertical="center" wrapText="1"/>
    </xf>
    <xf numFmtId="164" fontId="3" fillId="0" borderId="20" xfId="8" applyNumberFormat="1" applyFont="1" applyFill="1" applyBorder="1" applyAlignment="1">
      <alignment vertical="center" wrapText="1"/>
    </xf>
    <xf numFmtId="0" fontId="3" fillId="2" borderId="0" xfId="3" applyFont="1" applyFill="1" applyBorder="1" applyAlignment="1">
      <alignment horizontal="right" vertical="center" wrapText="1"/>
    </xf>
    <xf numFmtId="169" fontId="6" fillId="0" borderId="20" xfId="10" applyNumberFormat="1" applyFont="1" applyFill="1" applyBorder="1" applyAlignment="1">
      <alignment vertical="center" wrapText="1"/>
    </xf>
    <xf numFmtId="164" fontId="6" fillId="6" borderId="20" xfId="8" applyNumberFormat="1" applyFont="1" applyFill="1" applyBorder="1" applyAlignment="1">
      <alignment horizontal="right" vertical="center" wrapText="1"/>
    </xf>
    <xf numFmtId="164" fontId="6" fillId="6" borderId="37" xfId="14" applyNumberFormat="1" applyFont="1" applyFill="1" applyBorder="1" applyAlignment="1">
      <alignment vertical="center" wrapText="1"/>
    </xf>
    <xf numFmtId="0" fontId="12" fillId="4" borderId="42" xfId="3" applyFont="1" applyFill="1" applyBorder="1" applyAlignment="1">
      <alignment vertical="center" wrapText="1"/>
    </xf>
    <xf numFmtId="164" fontId="6" fillId="6" borderId="35" xfId="3" applyNumberFormat="1" applyFont="1" applyFill="1" applyBorder="1" applyAlignment="1">
      <alignment vertical="center" wrapText="1"/>
    </xf>
    <xf numFmtId="164" fontId="3" fillId="0" borderId="35" xfId="8" applyNumberFormat="1" applyFont="1" applyBorder="1" applyAlignment="1">
      <alignment horizontal="right" vertical="center" wrapText="1"/>
    </xf>
    <xf numFmtId="164" fontId="3" fillId="0" borderId="35" xfId="8" applyNumberFormat="1" applyFont="1" applyFill="1" applyBorder="1" applyAlignment="1">
      <alignment horizontal="right" vertical="center" wrapText="1"/>
    </xf>
    <xf numFmtId="164" fontId="3" fillId="6" borderId="23" xfId="8" applyNumberFormat="1" applyFont="1" applyFill="1" applyBorder="1" applyAlignment="1">
      <alignment vertical="center" wrapText="1"/>
    </xf>
    <xf numFmtId="0" fontId="3" fillId="2" borderId="0" xfId="3" applyFont="1" applyFill="1" applyBorder="1" applyAlignment="1">
      <alignment vertical="center" wrapText="1"/>
    </xf>
    <xf numFmtId="166" fontId="4" fillId="2" borderId="0" xfId="1" applyFont="1" applyFill="1" applyBorder="1" applyAlignment="1">
      <alignment vertical="center" wrapText="1"/>
    </xf>
    <xf numFmtId="0" fontId="4" fillId="2" borderId="0" xfId="3" applyFont="1" applyFill="1" applyBorder="1" applyAlignment="1">
      <alignment vertical="center" wrapText="1"/>
    </xf>
    <xf numFmtId="0" fontId="4" fillId="0" borderId="0" xfId="3" applyFont="1" applyFill="1" applyBorder="1" applyAlignment="1">
      <alignment vertical="center" wrapText="1"/>
    </xf>
    <xf numFmtId="164" fontId="3" fillId="0" borderId="8" xfId="8" applyNumberFormat="1" applyFont="1" applyBorder="1" applyAlignment="1">
      <alignment horizontal="right" vertical="center" wrapText="1"/>
    </xf>
    <xf numFmtId="0" fontId="3" fillId="2" borderId="11" xfId="3" applyFont="1" applyFill="1" applyBorder="1" applyAlignment="1">
      <alignment horizontal="right" vertical="center" wrapText="1"/>
    </xf>
    <xf numFmtId="164" fontId="3" fillId="0" borderId="8" xfId="8" applyNumberFormat="1" applyFont="1" applyFill="1" applyBorder="1" applyAlignment="1">
      <alignment horizontal="right" vertical="center" wrapText="1"/>
    </xf>
    <xf numFmtId="164" fontId="3" fillId="3" borderId="8" xfId="8" applyNumberFormat="1" applyFont="1" applyFill="1" applyBorder="1" applyAlignment="1">
      <alignment horizontal="right" vertical="center" wrapText="1"/>
    </xf>
    <xf numFmtId="0" fontId="4" fillId="2" borderId="4" xfId="3" applyFont="1" applyFill="1" applyBorder="1" applyAlignment="1">
      <alignment vertical="center" wrapText="1"/>
    </xf>
    <xf numFmtId="0" fontId="14" fillId="0" borderId="4" xfId="3" applyFont="1" applyFill="1" applyBorder="1" applyAlignment="1">
      <alignment horizontal="center" vertical="center" wrapText="1"/>
    </xf>
    <xf numFmtId="0" fontId="4" fillId="0" borderId="4" xfId="3" applyFont="1" applyFill="1" applyBorder="1" applyAlignment="1">
      <alignment vertical="center" wrapText="1"/>
    </xf>
    <xf numFmtId="0" fontId="4" fillId="2" borderId="4" xfId="3" applyFont="1" applyFill="1" applyBorder="1" applyAlignment="1">
      <alignment horizontal="right" vertical="center"/>
    </xf>
    <xf numFmtId="166" fontId="4" fillId="2" borderId="4" xfId="1" applyFont="1" applyFill="1" applyBorder="1" applyAlignment="1">
      <alignment vertical="center" wrapText="1"/>
    </xf>
    <xf numFmtId="0" fontId="14" fillId="3" borderId="36" xfId="3" applyFont="1" applyFill="1" applyBorder="1" applyAlignment="1">
      <alignment horizontal="center" vertical="center" wrapText="1"/>
    </xf>
    <xf numFmtId="0" fontId="24" fillId="0" borderId="34"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8"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71"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22" fillId="2" borderId="39" xfId="6" applyFont="1" applyFill="1" applyBorder="1" applyAlignment="1">
      <alignment horizontal="left" vertical="center" wrapText="1"/>
    </xf>
    <xf numFmtId="0" fontId="22" fillId="2" borderId="40" xfId="6" applyFont="1" applyFill="1" applyBorder="1" applyAlignment="1">
      <alignment horizontal="left" vertical="center" wrapText="1"/>
    </xf>
    <xf numFmtId="0" fontId="22" fillId="2" borderId="41" xfId="6" applyFont="1" applyFill="1" applyBorder="1" applyAlignment="1">
      <alignment horizontal="left" vertical="center" wrapText="1"/>
    </xf>
  </cellXfs>
  <cellStyles count="18">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6F6795F-0DC3-4E42-A7FA-6EA5284138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7D6F1A11-88CE-4CFB-98C9-CAD5C82E75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D08AC7F4-57CE-0843-AC48-D88B425CFC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9098" y="288924"/>
          <a:ext cx="1678940" cy="63448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C12CC149-31B6-CA40-9674-4257F3E4145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55392" y="225839"/>
          <a:ext cx="1800081" cy="5734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6">
          <cell r="D6">
            <v>43666</v>
          </cell>
        </row>
      </sheetData>
      <sheetData sheetId="57">
        <row r="6">
          <cell r="D6">
            <v>43666</v>
          </cell>
        </row>
      </sheetData>
      <sheetData sheetId="58">
        <row r="10">
          <cell r="M10">
            <v>1302940.7487084535</v>
          </cell>
        </row>
      </sheetData>
      <sheetData sheetId="59">
        <row r="6">
          <cell r="D6">
            <v>43666</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row r="6">
          <cell r="D6">
            <v>0</v>
          </cell>
        </row>
      </sheetData>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row r="6">
          <cell r="D6">
            <v>0</v>
          </cell>
        </row>
      </sheetData>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sheetData sheetId="107"/>
      <sheetData sheetId="108">
        <row r="6">
          <cell r="D6">
            <v>0</v>
          </cell>
        </row>
      </sheetData>
      <sheetData sheetId="109">
        <row r="6">
          <cell r="D6">
            <v>0</v>
          </cell>
        </row>
      </sheetData>
      <sheetData sheetId="110">
        <row r="6">
          <cell r="D6">
            <v>43666</v>
          </cell>
        </row>
      </sheetData>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row r="6">
          <cell r="D6">
            <v>43666</v>
          </cell>
        </row>
      </sheetData>
      <sheetData sheetId="117">
        <row r="10">
          <cell r="M10">
            <v>1302940.7487084535</v>
          </cell>
        </row>
      </sheetData>
      <sheetData sheetId="118">
        <row r="6">
          <cell r="D6">
            <v>0</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6">
          <cell r="D6">
            <v>43666</v>
          </cell>
        </row>
      </sheetData>
      <sheetData sheetId="135">
        <row r="6">
          <cell r="D6">
            <v>43666</v>
          </cell>
        </row>
      </sheetData>
      <sheetData sheetId="136">
        <row r="6">
          <cell r="D6">
            <v>43666</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6">
          <cell r="D6">
            <v>0</v>
          </cell>
        </row>
      </sheetData>
      <sheetData sheetId="143" refreshError="1"/>
      <sheetData sheetId="144">
        <row r="6">
          <cell r="D6" t="str">
            <v>Base tratada con asfalto (BTA)</v>
          </cell>
        </row>
      </sheetData>
      <sheetData sheetId="145">
        <row r="6">
          <cell r="D6" t="str">
            <v>Base tratada con asfalto (BTA)</v>
          </cell>
        </row>
      </sheetData>
      <sheetData sheetId="146"/>
      <sheetData sheetId="147"/>
      <sheetData sheetId="148">
        <row r="6">
          <cell r="D6">
            <v>0</v>
          </cell>
        </row>
      </sheetData>
      <sheetData sheetId="149">
        <row r="6">
          <cell r="D6">
            <v>0</v>
          </cell>
        </row>
      </sheetData>
      <sheetData sheetId="150">
        <row r="10">
          <cell r="M10">
            <v>1302940.7487084535</v>
          </cell>
        </row>
      </sheetData>
      <sheetData sheetId="151">
        <row r="6">
          <cell r="D6">
            <v>43666</v>
          </cell>
        </row>
      </sheetData>
      <sheetData sheetId="152"/>
      <sheetData sheetId="153"/>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0</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row r="6">
          <cell r="D6">
            <v>43666</v>
          </cell>
        </row>
      </sheetData>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row r="6">
          <cell r="D6">
            <v>0</v>
          </cell>
        </row>
      </sheetData>
      <sheetData sheetId="316"/>
      <sheetData sheetId="317"/>
      <sheetData sheetId="318"/>
      <sheetData sheetId="319"/>
      <sheetData sheetId="320">
        <row r="6">
          <cell r="D6">
            <v>0</v>
          </cell>
        </row>
      </sheetData>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row r="10">
          <cell r="M10">
            <v>1302940.7487084535</v>
          </cell>
        </row>
      </sheetData>
      <sheetData sheetId="339"/>
      <sheetData sheetId="340">
        <row r="6">
          <cell r="D6" t="str">
            <v>UND</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row r="10">
          <cell r="M10">
            <v>1302940.7487084535</v>
          </cell>
        </row>
      </sheetData>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row r="10">
          <cell r="M10">
            <v>1302940.7487084535</v>
          </cell>
        </row>
      </sheetData>
      <sheetData sheetId="378"/>
      <sheetData sheetId="379"/>
      <sheetData sheetId="380"/>
      <sheetData sheetId="381"/>
      <sheetData sheetId="382">
        <row r="6">
          <cell r="D6">
            <v>0</v>
          </cell>
        </row>
      </sheetData>
      <sheetData sheetId="383">
        <row r="6">
          <cell r="D6">
            <v>0</v>
          </cell>
        </row>
      </sheetData>
      <sheetData sheetId="384"/>
      <sheetData sheetId="385"/>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row r="6">
          <cell r="D6">
            <v>5433063.0008333344</v>
          </cell>
        </row>
      </sheetData>
      <sheetData sheetId="397">
        <row r="6">
          <cell r="D6">
            <v>5433063.0008333344</v>
          </cell>
        </row>
      </sheetData>
      <sheetData sheetId="398">
        <row r="6">
          <cell r="D6">
            <v>5433063.0008333344</v>
          </cell>
        </row>
      </sheetData>
      <sheetData sheetId="399"/>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row r="6">
          <cell r="D6">
            <v>5433063.0008333344</v>
          </cell>
        </row>
      </sheetData>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row r="6">
          <cell r="D6" t="str">
            <v>CONSORCIO CONSTRUCTOR PACIFICO 3</v>
          </cell>
        </row>
      </sheetData>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1444C6F3-DCE3-4402-BABA-EF0D1ED439A2}">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413D7-0433-45FE-A67A-F3955DC577CB}">
  <sheetPr>
    <tabColor rgb="FF00B050"/>
  </sheetPr>
  <dimension ref="A1:GV108"/>
  <sheetViews>
    <sheetView tabSelected="1" view="pageBreakPreview" zoomScale="60" zoomScaleNormal="122" workbookViewId="0">
      <selection activeCell="D11" sqref="D11"/>
    </sheetView>
  </sheetViews>
  <sheetFormatPr baseColWidth="10" defaultColWidth="12.42578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5" customWidth="1"/>
    <col min="6" max="6" width="13.85546875" style="6" customWidth="1"/>
    <col min="7" max="7" width="25" style="156" customWidth="1"/>
    <col min="8" max="8" width="20.42578125" style="6" customWidth="1"/>
    <col min="9" max="9" width="49.42578125" style="7" customWidth="1"/>
    <col min="10" max="10" width="11.42578125" style="7" customWidth="1"/>
    <col min="11" max="195" width="11.42578125" style="6" customWidth="1"/>
    <col min="196" max="16384" width="12.42578125" style="6"/>
  </cols>
  <sheetData>
    <row r="1" spans="2:195" ht="11.25" customHeight="1" x14ac:dyDescent="0.25">
      <c r="B1" s="1"/>
      <c r="C1" s="2"/>
      <c r="D1" s="2"/>
      <c r="E1" s="3"/>
      <c r="F1" s="4"/>
      <c r="G1" s="5"/>
    </row>
    <row r="2" spans="2:195" x14ac:dyDescent="0.25">
      <c r="B2" s="241" t="s">
        <v>0</v>
      </c>
      <c r="C2" s="242"/>
      <c r="D2" s="242"/>
      <c r="E2" s="242"/>
      <c r="F2" s="242"/>
      <c r="G2" s="243"/>
    </row>
    <row r="3" spans="2:195" x14ac:dyDescent="0.25">
      <c r="B3" s="241" t="s">
        <v>1</v>
      </c>
      <c r="C3" s="242"/>
      <c r="D3" s="242"/>
      <c r="E3" s="242"/>
      <c r="F3" s="242"/>
      <c r="G3" s="242"/>
      <c r="H3" s="244" t="s">
        <v>2</v>
      </c>
      <c r="I3" s="244" t="s">
        <v>3</v>
      </c>
    </row>
    <row r="4" spans="2:195" x14ac:dyDescent="0.25">
      <c r="B4" s="241" t="s">
        <v>4</v>
      </c>
      <c r="C4" s="242"/>
      <c r="D4" s="242"/>
      <c r="E4" s="242"/>
      <c r="F4" s="242"/>
      <c r="G4" s="242"/>
      <c r="H4" s="245"/>
      <c r="I4" s="245"/>
    </row>
    <row r="5" spans="2:195" ht="15" customHeight="1" x14ac:dyDescent="0.25">
      <c r="B5" s="241" t="s">
        <v>5</v>
      </c>
      <c r="C5" s="242"/>
      <c r="D5" s="242"/>
      <c r="E5" s="242"/>
      <c r="F5" s="242"/>
      <c r="G5" s="242"/>
      <c r="H5" s="8">
        <v>3</v>
      </c>
      <c r="I5" s="8">
        <f>+H5-1</f>
        <v>2</v>
      </c>
    </row>
    <row r="6" spans="2:195" ht="15" x14ac:dyDescent="0.25">
      <c r="B6" s="227" t="s">
        <v>6</v>
      </c>
      <c r="C6" s="228"/>
      <c r="D6" s="228"/>
      <c r="E6" s="228"/>
      <c r="F6" s="228"/>
      <c r="G6" s="229"/>
      <c r="H6"/>
    </row>
    <row r="7" spans="2:195" x14ac:dyDescent="0.25">
      <c r="B7" s="230" t="s">
        <v>7</v>
      </c>
      <c r="C7" s="231"/>
      <c r="D7" s="231"/>
      <c r="E7" s="231"/>
      <c r="F7" s="231"/>
      <c r="G7" s="232"/>
    </row>
    <row r="8" spans="2:195" ht="71.099999999999994" customHeight="1" x14ac:dyDescent="0.25">
      <c r="B8" s="233" t="s">
        <v>107</v>
      </c>
      <c r="C8" s="234"/>
      <c r="D8" s="234"/>
      <c r="E8" s="234"/>
      <c r="F8" s="234"/>
      <c r="G8" s="235"/>
      <c r="J8" s="9"/>
      <c r="K8" s="10"/>
    </row>
    <row r="9" spans="2:195" ht="14.25" thickBot="1" x14ac:dyDescent="0.3">
      <c r="B9" s="236"/>
      <c r="C9" s="237"/>
      <c r="D9" s="237"/>
      <c r="E9" s="237"/>
      <c r="F9" s="237"/>
      <c r="G9" s="238"/>
      <c r="J9" s="9"/>
      <c r="K9" s="10"/>
    </row>
    <row r="10" spans="2:195" ht="15" customHeight="1" thickBot="1" x14ac:dyDescent="0.3">
      <c r="B10" s="236" t="s">
        <v>8</v>
      </c>
      <c r="C10" s="237"/>
      <c r="D10" s="238"/>
      <c r="E10" s="11" t="s">
        <v>9</v>
      </c>
      <c r="F10" s="239" t="s">
        <v>10</v>
      </c>
      <c r="G10" s="240"/>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35" customHeight="1" x14ac:dyDescent="0.25">
      <c r="B12" s="213" t="s">
        <v>11</v>
      </c>
      <c r="C12" s="214"/>
      <c r="D12" s="17" t="s">
        <v>12</v>
      </c>
      <c r="E12" s="18" t="s">
        <v>13</v>
      </c>
      <c r="F12" s="17" t="s">
        <v>14</v>
      </c>
      <c r="G12" s="19" t="s">
        <v>15</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215"/>
      <c r="C13" s="216"/>
      <c r="D13" s="21" t="s">
        <v>16</v>
      </c>
      <c r="E13" s="22" t="s">
        <v>17</v>
      </c>
      <c r="F13" s="21" t="s">
        <v>18</v>
      </c>
      <c r="G13" s="23" t="s">
        <v>19</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217"/>
      <c r="C14" s="218"/>
      <c r="D14" s="24" t="s">
        <v>20</v>
      </c>
      <c r="E14" s="25" t="s">
        <v>21</v>
      </c>
      <c r="F14" s="24" t="s">
        <v>22</v>
      </c>
      <c r="G14" s="26" t="s">
        <v>23</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t="s">
        <v>106</v>
      </c>
      <c r="C15" s="28" t="s">
        <v>24</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25</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v>1</v>
      </c>
      <c r="C17" s="35" t="s">
        <v>102</v>
      </c>
      <c r="D17" s="36">
        <v>6000000</v>
      </c>
      <c r="E17" s="37"/>
      <c r="F17" s="38">
        <v>0.8</v>
      </c>
      <c r="G17" s="39">
        <f>+F17*D17</f>
        <v>4800000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v>1</v>
      </c>
      <c r="C18" s="35" t="s">
        <v>27</v>
      </c>
      <c r="D18" s="36">
        <v>3200000</v>
      </c>
      <c r="E18" s="37"/>
      <c r="F18" s="38">
        <v>3</v>
      </c>
      <c r="G18" s="39">
        <f>+F18*D18</f>
        <v>9600000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v>1</v>
      </c>
      <c r="C19" s="40" t="s">
        <v>28</v>
      </c>
      <c r="D19" s="36">
        <v>3000000</v>
      </c>
      <c r="E19" s="37"/>
      <c r="F19" s="38">
        <v>0.8</v>
      </c>
      <c r="G19" s="39">
        <f>+F19*D19</f>
        <v>2400000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ht="14.25" thickBot="1" x14ac:dyDescent="0.3">
      <c r="B20" s="34">
        <v>1</v>
      </c>
      <c r="C20" s="40" t="s">
        <v>29</v>
      </c>
      <c r="D20" s="36">
        <f>+D19</f>
        <v>3000000</v>
      </c>
      <c r="E20" s="37"/>
      <c r="F20" s="38">
        <v>0.8</v>
      </c>
      <c r="G20" s="39">
        <f>+F20*D20</f>
        <v>2400000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31</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75" thickBot="1" x14ac:dyDescent="0.25">
      <c r="B30" s="46">
        <v>1</v>
      </c>
      <c r="C30" s="47" t="s">
        <v>32</v>
      </c>
      <c r="D30" s="48"/>
      <c r="E30" s="49"/>
      <c r="F30" s="50"/>
      <c r="G30" s="51">
        <v>5600000</v>
      </c>
      <c r="H30" s="196" t="s">
        <v>33</v>
      </c>
      <c r="I30" s="195"/>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34</v>
      </c>
      <c r="D31" s="159">
        <v>5000000</v>
      </c>
      <c r="E31" s="160"/>
      <c r="F31" s="161"/>
      <c r="G31" s="162"/>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35</v>
      </c>
      <c r="D32" s="159">
        <f>+D31</f>
        <v>5000000</v>
      </c>
      <c r="E32" s="160"/>
      <c r="F32" s="161"/>
      <c r="G32" s="162"/>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59"/>
      <c r="E33" s="160"/>
      <c r="F33" s="161"/>
      <c r="G33" s="162"/>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36</v>
      </c>
      <c r="D34" s="159">
        <f>+D32</f>
        <v>5000000</v>
      </c>
      <c r="E34" s="160"/>
      <c r="F34" s="161"/>
      <c r="G34" s="162"/>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37</v>
      </c>
      <c r="D35" s="159">
        <f>+D34</f>
        <v>5000000</v>
      </c>
      <c r="E35" s="160"/>
      <c r="F35" s="161"/>
      <c r="G35" s="162"/>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39</v>
      </c>
      <c r="D36" s="159">
        <f>+D35</f>
        <v>5000000</v>
      </c>
      <c r="E36" s="160"/>
      <c r="F36" s="161"/>
      <c r="G36" s="162"/>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67" customFormat="1" x14ac:dyDescent="0.25">
      <c r="B52" s="59">
        <v>1</v>
      </c>
      <c r="C52" s="60" t="s">
        <v>105</v>
      </c>
      <c r="D52" s="61">
        <v>1300000</v>
      </c>
      <c r="E52" s="62"/>
      <c r="F52" s="63">
        <v>2</v>
      </c>
      <c r="G52" s="39">
        <f>+F52*D52*B52</f>
        <v>2600000</v>
      </c>
      <c r="H52" s="64"/>
      <c r="I52" s="65"/>
      <c r="J52" s="65"/>
      <c r="K52" s="66"/>
      <c r="L52" s="66"/>
      <c r="M52" s="66"/>
      <c r="N52" s="66"/>
      <c r="O52" s="66"/>
      <c r="P52" s="66"/>
      <c r="Q52" s="66"/>
      <c r="R52" s="66"/>
      <c r="S52" s="66"/>
      <c r="T52" s="66"/>
      <c r="U52" s="66"/>
      <c r="V52" s="66"/>
      <c r="W52" s="66"/>
      <c r="X52" s="66"/>
      <c r="Y52" s="66"/>
      <c r="Z52" s="66"/>
      <c r="AA52" s="66"/>
      <c r="AB52" s="66"/>
      <c r="AC52" s="66"/>
      <c r="AD52" s="66"/>
      <c r="AE52" s="66"/>
      <c r="AF52" s="66"/>
      <c r="AG52" s="66"/>
      <c r="AH52" s="66"/>
      <c r="AI52" s="66"/>
      <c r="AJ52" s="66"/>
      <c r="AK52" s="66"/>
      <c r="AL52" s="66"/>
      <c r="AM52" s="66"/>
      <c r="AN52" s="66"/>
      <c r="AO52" s="66"/>
      <c r="AP52" s="66"/>
      <c r="AQ52" s="66"/>
      <c r="AR52" s="66"/>
      <c r="AS52" s="66"/>
      <c r="AT52" s="66"/>
      <c r="AU52" s="66"/>
      <c r="AV52" s="66"/>
      <c r="AW52" s="66"/>
      <c r="AX52" s="66"/>
      <c r="AY52" s="66"/>
      <c r="AZ52" s="66"/>
      <c r="BA52" s="66"/>
      <c r="BB52" s="66"/>
      <c r="BC52" s="66"/>
      <c r="BD52" s="66"/>
      <c r="BE52" s="66"/>
      <c r="BF52" s="66"/>
      <c r="BG52" s="66"/>
      <c r="BH52" s="66"/>
      <c r="BI52" s="66"/>
      <c r="BJ52" s="66"/>
      <c r="BK52" s="66"/>
      <c r="BL52" s="66"/>
      <c r="BM52" s="66"/>
      <c r="BN52" s="66"/>
      <c r="BO52" s="66"/>
      <c r="BP52" s="66"/>
      <c r="BQ52" s="66"/>
      <c r="BR52" s="66"/>
      <c r="BS52" s="66"/>
      <c r="BT52" s="66"/>
      <c r="BU52" s="66"/>
      <c r="BV52" s="66"/>
      <c r="BW52" s="66"/>
      <c r="BX52" s="66"/>
      <c r="BY52" s="66"/>
      <c r="BZ52" s="66"/>
      <c r="CA52" s="66"/>
      <c r="CB52" s="66"/>
      <c r="CC52" s="66"/>
      <c r="CD52" s="66"/>
      <c r="CE52" s="66"/>
      <c r="CF52" s="66"/>
      <c r="CG52" s="66"/>
      <c r="CH52" s="66"/>
      <c r="CI52" s="66"/>
      <c r="CJ52" s="66"/>
      <c r="CK52" s="66"/>
      <c r="CL52" s="66"/>
      <c r="CM52" s="66"/>
      <c r="CN52" s="66"/>
      <c r="CO52" s="66"/>
      <c r="CP52" s="66"/>
      <c r="CQ52" s="66"/>
      <c r="CR52" s="66"/>
      <c r="CS52" s="66"/>
      <c r="CT52" s="66"/>
      <c r="CU52" s="66"/>
      <c r="CV52" s="66"/>
      <c r="CW52" s="66"/>
      <c r="CX52" s="66"/>
      <c r="CY52" s="66"/>
      <c r="CZ52" s="66"/>
      <c r="DA52" s="66"/>
      <c r="DB52" s="66"/>
      <c r="DC52" s="66"/>
      <c r="DD52" s="66"/>
      <c r="DE52" s="66"/>
      <c r="DF52" s="66"/>
      <c r="DG52" s="66"/>
      <c r="DH52" s="66"/>
      <c r="DI52" s="66"/>
      <c r="DJ52" s="66"/>
      <c r="DK52" s="66"/>
      <c r="DL52" s="66"/>
      <c r="DM52" s="66"/>
      <c r="DN52" s="66"/>
      <c r="DO52" s="66"/>
      <c r="DP52" s="66"/>
      <c r="DQ52" s="66"/>
      <c r="DR52" s="66"/>
      <c r="DS52" s="66"/>
      <c r="DT52" s="66"/>
      <c r="DU52" s="66"/>
      <c r="DV52" s="66"/>
      <c r="DW52" s="66"/>
      <c r="DX52" s="66"/>
      <c r="DY52" s="66"/>
      <c r="DZ52" s="66"/>
      <c r="EA52" s="66"/>
      <c r="EB52" s="66"/>
      <c r="EC52" s="66"/>
      <c r="ED52" s="66"/>
      <c r="EE52" s="66"/>
      <c r="EF52" s="66"/>
      <c r="EG52" s="66"/>
      <c r="EH52" s="66"/>
      <c r="EI52" s="66"/>
      <c r="EJ52" s="66"/>
      <c r="EK52" s="66"/>
      <c r="EL52" s="66"/>
      <c r="EM52" s="66"/>
      <c r="EN52" s="66"/>
      <c r="EO52" s="66"/>
      <c r="EP52" s="66"/>
      <c r="EQ52" s="66"/>
      <c r="ER52" s="66"/>
      <c r="ES52" s="66"/>
      <c r="ET52" s="66"/>
      <c r="EU52" s="66"/>
      <c r="EV52" s="66"/>
      <c r="EW52" s="66"/>
      <c r="EX52" s="66"/>
      <c r="EY52" s="66"/>
      <c r="EZ52" s="66"/>
      <c r="FA52" s="66"/>
      <c r="FB52" s="66"/>
      <c r="FC52" s="66"/>
      <c r="FD52" s="66"/>
      <c r="FE52" s="66"/>
      <c r="FF52" s="66"/>
      <c r="FG52" s="66"/>
      <c r="FH52" s="66"/>
      <c r="FI52" s="66"/>
      <c r="FJ52" s="66"/>
      <c r="FK52" s="66"/>
      <c r="FL52" s="66"/>
      <c r="FM52" s="66"/>
      <c r="FN52" s="66"/>
      <c r="FO52" s="66"/>
      <c r="FP52" s="66"/>
      <c r="FQ52" s="66"/>
      <c r="FR52" s="66"/>
      <c r="FS52" s="66"/>
      <c r="FT52" s="66"/>
      <c r="FU52" s="66"/>
      <c r="FV52" s="66"/>
      <c r="FW52" s="66"/>
      <c r="FX52" s="66"/>
      <c r="FY52" s="66"/>
      <c r="FZ52" s="66"/>
      <c r="GA52" s="66"/>
      <c r="GB52" s="66"/>
      <c r="GC52" s="66"/>
      <c r="GD52" s="66"/>
      <c r="GE52" s="66"/>
      <c r="GF52" s="66"/>
      <c r="GG52" s="66"/>
      <c r="GH52" s="66"/>
      <c r="GI52" s="66"/>
      <c r="GJ52" s="66"/>
      <c r="GK52" s="66"/>
      <c r="GL52" s="66"/>
      <c r="GM52" s="66"/>
    </row>
    <row r="53" spans="2:204" s="16" customFormat="1" x14ac:dyDescent="0.25">
      <c r="B53" s="34">
        <v>1</v>
      </c>
      <c r="C53" s="68" t="s">
        <v>104</v>
      </c>
      <c r="D53" s="42">
        <v>1300000</v>
      </c>
      <c r="E53" s="37"/>
      <c r="F53" s="69">
        <v>2</v>
      </c>
      <c r="G53" s="39">
        <f>+((D53+E53))*F53</f>
        <v>2600000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68"/>
      <c r="D54" s="42"/>
      <c r="E54" s="70"/>
      <c r="F54" s="71"/>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34"/>
      <c r="C55" s="72"/>
      <c r="D55" s="73"/>
      <c r="E55" s="37"/>
      <c r="F55" s="69"/>
      <c r="G55" s="39"/>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54"/>
      <c r="C56" s="55" t="s">
        <v>42</v>
      </c>
      <c r="D56" s="56"/>
      <c r="E56" s="56"/>
      <c r="F56" s="57"/>
      <c r="G56" s="58"/>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34"/>
      <c r="C57" s="74"/>
      <c r="D57" s="75"/>
      <c r="E57" s="76"/>
      <c r="F57" s="69"/>
      <c r="G57" s="3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77"/>
      <c r="C58" s="207" t="s">
        <v>43</v>
      </c>
      <c r="D58" s="207"/>
      <c r="E58" s="207"/>
      <c r="F58" s="207"/>
      <c r="G58" s="21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8" t="s">
        <v>44</v>
      </c>
      <c r="D59" s="75"/>
      <c r="E59" s="37"/>
      <c r="F59" s="71"/>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34"/>
      <c r="C60" s="79"/>
      <c r="D60" s="75"/>
      <c r="E60" s="80"/>
      <c r="F60" s="69"/>
      <c r="G60" s="39"/>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220" t="s">
        <v>45</v>
      </c>
      <c r="C61" s="221"/>
      <c r="D61" s="221"/>
      <c r="E61" s="221"/>
      <c r="F61" s="221"/>
      <c r="G61" s="81"/>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16" customFormat="1" hidden="1" x14ac:dyDescent="0.25">
      <c r="B62" s="82"/>
      <c r="C62" s="31" t="s">
        <v>46</v>
      </c>
      <c r="D62" s="83"/>
      <c r="E62" s="83"/>
      <c r="F62" s="84"/>
      <c r="G62" s="85"/>
      <c r="H62" s="6"/>
      <c r="I62" s="7"/>
      <c r="J62" s="7"/>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91" customFormat="1" ht="16.5" hidden="1" customHeight="1" x14ac:dyDescent="0.25">
      <c r="B63" s="34"/>
      <c r="C63" s="86" t="s">
        <v>47</v>
      </c>
      <c r="D63" s="87"/>
      <c r="E63" s="87"/>
      <c r="F63" s="88"/>
      <c r="G63" s="89"/>
      <c r="H63" s="52" t="s">
        <v>33</v>
      </c>
      <c r="I63" s="7"/>
      <c r="J63" s="7"/>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c r="GQ63" s="90"/>
      <c r="GR63" s="90"/>
      <c r="GS63" s="90"/>
      <c r="GT63" s="90"/>
      <c r="GU63" s="90"/>
      <c r="GV63" s="90"/>
    </row>
    <row r="64" spans="2:204" s="16" customFormat="1" ht="17.25" thickBot="1" x14ac:dyDescent="0.3">
      <c r="B64" s="30"/>
      <c r="C64" s="207" t="s">
        <v>48</v>
      </c>
      <c r="D64" s="207"/>
      <c r="E64" s="207"/>
      <c r="F64" s="207"/>
      <c r="G64" s="92">
        <f>+SUM(G17:G30)+SUM(G51:G53)</f>
        <v>30000000</v>
      </c>
      <c r="H64" s="6"/>
      <c r="I64" s="93"/>
      <c r="J64" s="94"/>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4.25" thickBot="1" x14ac:dyDescent="0.3">
      <c r="B65" s="95"/>
      <c r="C65" s="222" t="s">
        <v>49</v>
      </c>
      <c r="D65" s="222"/>
      <c r="E65" s="222"/>
      <c r="F65" s="222"/>
      <c r="G65" s="96">
        <v>2.36</v>
      </c>
      <c r="H65" s="97" t="s">
        <v>50</v>
      </c>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x14ac:dyDescent="0.25">
      <c r="B66" s="30"/>
      <c r="C66" s="207" t="s">
        <v>51</v>
      </c>
      <c r="D66" s="207"/>
      <c r="E66" s="207"/>
      <c r="F66" s="207"/>
      <c r="G66" s="98">
        <f>+ROUND(G64*G65,0)</f>
        <v>70800000</v>
      </c>
      <c r="H66" s="99"/>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223" t="s">
        <v>52</v>
      </c>
      <c r="C67" s="224"/>
      <c r="D67" s="224" t="s">
        <v>53</v>
      </c>
      <c r="E67" s="100" t="s">
        <v>54</v>
      </c>
      <c r="F67" s="225" t="s">
        <v>55</v>
      </c>
      <c r="G67" s="101" t="s">
        <v>15</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4.45" customHeight="1" x14ac:dyDescent="0.25">
      <c r="B68" s="223"/>
      <c r="C68" s="224"/>
      <c r="D68" s="224"/>
      <c r="E68" s="100" t="s">
        <v>56</v>
      </c>
      <c r="F68" s="225"/>
      <c r="G68" s="102" t="s">
        <v>19</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ht="15" customHeight="1" x14ac:dyDescent="0.25">
      <c r="B69" s="223"/>
      <c r="C69" s="224"/>
      <c r="D69" s="224"/>
      <c r="E69" s="103" t="s">
        <v>57</v>
      </c>
      <c r="F69" s="104" t="s">
        <v>58</v>
      </c>
      <c r="G69" s="102" t="s">
        <v>59</v>
      </c>
      <c r="H69" s="6"/>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95"/>
      <c r="C70" s="105" t="s">
        <v>60</v>
      </c>
      <c r="D70" s="105"/>
      <c r="E70" s="106"/>
      <c r="F70" s="105"/>
      <c r="G70" s="107"/>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x14ac:dyDescent="0.25">
      <c r="B71" s="108"/>
      <c r="C71" s="31" t="s">
        <v>61</v>
      </c>
      <c r="D71" s="31"/>
      <c r="E71" s="32"/>
      <c r="F71" s="31"/>
      <c r="G71" s="33"/>
      <c r="H71" s="20"/>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ht="24" customHeight="1" x14ac:dyDescent="0.25">
      <c r="B72" s="109">
        <v>1</v>
      </c>
      <c r="C72" s="110" t="s">
        <v>103</v>
      </c>
      <c r="D72" s="111" t="s">
        <v>62</v>
      </c>
      <c r="E72" s="112">
        <v>140000</v>
      </c>
      <c r="F72" s="113">
        <v>6</v>
      </c>
      <c r="G72" s="114">
        <f>+F72*E72</f>
        <v>840000</v>
      </c>
      <c r="H72" s="20">
        <v>140000</v>
      </c>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x14ac:dyDescent="0.25">
      <c r="B73" s="108"/>
      <c r="C73" s="31" t="s">
        <v>63</v>
      </c>
      <c r="D73" s="31"/>
      <c r="E73" s="83"/>
      <c r="F73" s="115"/>
      <c r="G73" s="116"/>
      <c r="H73" s="20"/>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customHeight="1" x14ac:dyDescent="0.25">
      <c r="B74" s="117">
        <v>3</v>
      </c>
      <c r="C74" s="118" t="s">
        <v>64</v>
      </c>
      <c r="D74" s="119" t="s">
        <v>65</v>
      </c>
      <c r="E74" s="112">
        <v>600000</v>
      </c>
      <c r="F74" s="120">
        <v>3</v>
      </c>
      <c r="G74" s="114">
        <f>+F74*E74*B74</f>
        <v>5400000</v>
      </c>
      <c r="H74" s="20">
        <v>500000</v>
      </c>
      <c r="I74" s="7"/>
      <c r="J74" s="7"/>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57" hidden="1" customHeight="1" x14ac:dyDescent="0.25">
      <c r="B75" s="117"/>
      <c r="C75" s="118" t="s">
        <v>66</v>
      </c>
      <c r="D75" s="119" t="s">
        <v>65</v>
      </c>
      <c r="E75" s="112">
        <v>4000000</v>
      </c>
      <c r="F75" s="120"/>
      <c r="G75" s="114">
        <f>+F75*E75</f>
        <v>0</v>
      </c>
      <c r="H75" s="20">
        <v>4000000</v>
      </c>
      <c r="I75" s="7"/>
      <c r="J75" s="7" t="s">
        <v>67</v>
      </c>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16" customFormat="1" ht="38.25" customHeight="1" x14ac:dyDescent="0.25">
      <c r="B76" s="117">
        <v>1</v>
      </c>
      <c r="C76" s="121" t="s">
        <v>68</v>
      </c>
      <c r="D76" s="119" t="s">
        <v>69</v>
      </c>
      <c r="E76" s="112">
        <v>2800000</v>
      </c>
      <c r="F76" s="122">
        <v>3</v>
      </c>
      <c r="G76" s="114">
        <f>+F76*E76</f>
        <v>8400000</v>
      </c>
      <c r="H76" s="20">
        <v>3000000</v>
      </c>
      <c r="I76" s="7"/>
      <c r="J76" s="7" t="s">
        <v>70</v>
      </c>
      <c r="K76" s="6"/>
      <c r="L76" s="6"/>
      <c r="M76" s="6"/>
      <c r="N76" s="6"/>
      <c r="O76" s="6"/>
      <c r="P76" s="10"/>
      <c r="Q76" s="10"/>
      <c r="R76" s="10"/>
      <c r="S76" s="10"/>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45" customFormat="1" ht="34.35" customHeight="1" x14ac:dyDescent="0.25">
      <c r="B77" s="117">
        <v>1</v>
      </c>
      <c r="C77" s="40" t="s">
        <v>71</v>
      </c>
      <c r="D77" s="119" t="s">
        <v>69</v>
      </c>
      <c r="E77" s="112">
        <v>400000</v>
      </c>
      <c r="F77" s="120">
        <f>+H5</f>
        <v>3</v>
      </c>
      <c r="G77" s="114">
        <f>+F77*E77</f>
        <v>1200000</v>
      </c>
      <c r="H77" s="20">
        <v>400000</v>
      </c>
      <c r="I77" s="7"/>
      <c r="J77" s="7"/>
      <c r="K77" s="123"/>
      <c r="L77" s="123"/>
      <c r="M77" s="123"/>
      <c r="N77" s="123"/>
      <c r="P77" s="6"/>
      <c r="Q77" s="6"/>
      <c r="R77" s="6"/>
      <c r="S77" s="6"/>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c r="CM77" s="10"/>
      <c r="CN77" s="10"/>
      <c r="CO77" s="10"/>
      <c r="CP77" s="10"/>
      <c r="CQ77" s="10"/>
      <c r="CR77" s="10"/>
      <c r="CS77" s="10"/>
      <c r="CT77" s="10"/>
      <c r="CU77" s="10"/>
      <c r="CV77" s="10"/>
      <c r="CW77" s="10"/>
      <c r="CX77" s="10"/>
      <c r="CY77" s="10"/>
      <c r="CZ77" s="10"/>
      <c r="DA77" s="10"/>
      <c r="DB77" s="10"/>
      <c r="DC77" s="10"/>
      <c r="DD77" s="10"/>
      <c r="DE77" s="10"/>
      <c r="DF77" s="10"/>
      <c r="DG77" s="10"/>
      <c r="DH77" s="10"/>
      <c r="DI77" s="10"/>
      <c r="DJ77" s="10"/>
      <c r="DK77" s="10"/>
      <c r="DL77" s="10"/>
      <c r="DM77" s="10"/>
      <c r="DN77" s="10"/>
      <c r="DO77" s="10"/>
      <c r="DP77" s="10"/>
      <c r="DQ77" s="10"/>
      <c r="DR77" s="10"/>
      <c r="DS77" s="10"/>
      <c r="DT77" s="10"/>
      <c r="DU77" s="10"/>
      <c r="DV77" s="10"/>
      <c r="DW77" s="10"/>
      <c r="DX77" s="10"/>
      <c r="DY77" s="10"/>
      <c r="DZ77" s="10"/>
      <c r="EA77" s="10"/>
      <c r="EB77" s="10"/>
      <c r="EC77" s="10"/>
      <c r="ED77" s="10"/>
      <c r="EE77" s="10"/>
      <c r="EF77" s="10"/>
      <c r="EG77" s="10"/>
      <c r="EH77" s="10"/>
      <c r="EI77" s="10"/>
      <c r="EJ77" s="10"/>
      <c r="EK77" s="10"/>
      <c r="EL77" s="10"/>
      <c r="EM77" s="10"/>
      <c r="EN77" s="10"/>
      <c r="EO77" s="10"/>
      <c r="EP77" s="10"/>
      <c r="EQ77" s="10"/>
      <c r="ER77" s="10"/>
      <c r="ES77" s="10"/>
      <c r="ET77" s="10"/>
      <c r="EU77" s="10"/>
      <c r="EV77" s="10"/>
      <c r="EW77" s="10"/>
      <c r="EX77" s="10"/>
      <c r="EY77" s="10"/>
      <c r="EZ77" s="10"/>
      <c r="FA77" s="10"/>
      <c r="FB77" s="10"/>
      <c r="FC77" s="10"/>
      <c r="FD77" s="10"/>
      <c r="FE77" s="10"/>
      <c r="FF77" s="10"/>
      <c r="FG77" s="10"/>
      <c r="FH77" s="10"/>
      <c r="FI77" s="10"/>
      <c r="FJ77" s="10"/>
      <c r="FK77" s="10"/>
      <c r="FL77" s="10"/>
      <c r="FM77" s="10"/>
      <c r="FN77" s="10"/>
      <c r="FO77" s="10"/>
      <c r="FP77" s="10"/>
      <c r="FQ77" s="10"/>
      <c r="FR77" s="10"/>
      <c r="FS77" s="10"/>
      <c r="FT77" s="10"/>
      <c r="FU77" s="10"/>
      <c r="FV77" s="10"/>
      <c r="FW77" s="10"/>
      <c r="FX77" s="10"/>
      <c r="FY77" s="10"/>
      <c r="FZ77" s="10"/>
      <c r="GA77" s="10"/>
      <c r="GB77" s="10"/>
      <c r="GC77" s="10"/>
      <c r="GD77" s="10"/>
      <c r="GE77" s="10"/>
      <c r="GF77" s="10"/>
      <c r="GG77" s="10"/>
      <c r="GH77" s="10"/>
      <c r="GI77" s="10"/>
      <c r="GJ77" s="10"/>
      <c r="GK77" s="10"/>
      <c r="GL77" s="10"/>
      <c r="GM77" s="10"/>
    </row>
    <row r="78" spans="2:195" s="16" customFormat="1" ht="27.75" customHeight="1" x14ac:dyDescent="0.25">
      <c r="B78" s="117">
        <v>1</v>
      </c>
      <c r="C78" s="110" t="s">
        <v>72</v>
      </c>
      <c r="D78" s="111" t="s">
        <v>69</v>
      </c>
      <c r="E78" s="112">
        <v>600000</v>
      </c>
      <c r="F78" s="120">
        <f>+H5</f>
        <v>3</v>
      </c>
      <c r="G78" s="114">
        <f>+F78*E78</f>
        <v>1800000</v>
      </c>
      <c r="H78" s="20">
        <v>700000</v>
      </c>
      <c r="I78" s="9"/>
      <c r="J78" s="124"/>
      <c r="K78" s="125"/>
      <c r="L78" s="125"/>
      <c r="M78" s="125"/>
      <c r="N78" s="125"/>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x14ac:dyDescent="0.25">
      <c r="B79" s="108"/>
      <c r="C79" s="31" t="s">
        <v>73</v>
      </c>
      <c r="D79" s="31"/>
      <c r="E79" s="83"/>
      <c r="F79" s="115"/>
      <c r="G79" s="116"/>
      <c r="H79" s="7">
        <f>+H78/2.3</f>
        <v>304347.82608695654</v>
      </c>
      <c r="I79" s="7"/>
      <c r="J79" s="12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v>1</v>
      </c>
      <c r="C80" s="127" t="s">
        <v>74</v>
      </c>
      <c r="D80" s="128" t="s">
        <v>69</v>
      </c>
      <c r="E80" s="112">
        <v>400000</v>
      </c>
      <c r="F80" s="120">
        <v>3</v>
      </c>
      <c r="G80" s="114">
        <f>+F80*E80</f>
        <v>1200000</v>
      </c>
      <c r="H80" s="20">
        <v>1000000</v>
      </c>
      <c r="I80" s="7"/>
      <c r="J80" s="7"/>
      <c r="K80" s="123"/>
      <c r="L80" s="123"/>
      <c r="M80" s="123"/>
      <c r="N80" s="123"/>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x14ac:dyDescent="0.25">
      <c r="B81" s="117">
        <v>1</v>
      </c>
      <c r="C81" s="110" t="s">
        <v>75</v>
      </c>
      <c r="D81" s="111" t="s">
        <v>69</v>
      </c>
      <c r="E81" s="112">
        <v>150000</v>
      </c>
      <c r="F81" s="120">
        <f>+H5</f>
        <v>3</v>
      </c>
      <c r="G81" s="114">
        <f>+F81*E81</f>
        <v>450000</v>
      </c>
      <c r="H81" s="20">
        <v>100000</v>
      </c>
      <c r="I81" s="7"/>
      <c r="J81" s="124"/>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31.35" customHeight="1" thickBot="1" x14ac:dyDescent="0.3">
      <c r="B82" s="117">
        <v>1</v>
      </c>
      <c r="C82" s="110" t="s">
        <v>76</v>
      </c>
      <c r="D82" s="111" t="s">
        <v>69</v>
      </c>
      <c r="E82" s="112">
        <v>140000</v>
      </c>
      <c r="F82" s="129">
        <f>+H5</f>
        <v>3</v>
      </c>
      <c r="G82" s="114">
        <f>+F82*E82</f>
        <v>420000</v>
      </c>
      <c r="H82" s="20">
        <v>200000</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27.75" customHeight="1" thickBot="1" x14ac:dyDescent="0.3">
      <c r="B83" s="130">
        <v>1</v>
      </c>
      <c r="C83" s="131" t="s">
        <v>77</v>
      </c>
      <c r="D83" s="132" t="s">
        <v>69</v>
      </c>
      <c r="E83" s="164">
        <v>82100</v>
      </c>
      <c r="F83" s="133">
        <f>+H5</f>
        <v>3</v>
      </c>
      <c r="G83" s="134">
        <f>+F83*E83*B83</f>
        <v>246300</v>
      </c>
      <c r="H83" s="196" t="s">
        <v>33</v>
      </c>
      <c r="I83" s="195"/>
      <c r="J83" s="126"/>
      <c r="K83" s="125"/>
      <c r="L83" s="125"/>
      <c r="M83" s="125"/>
      <c r="N83" s="125"/>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35"/>
      <c r="C84" s="226" t="s">
        <v>78</v>
      </c>
      <c r="D84" s="226"/>
      <c r="E84" s="226"/>
      <c r="F84" s="226"/>
      <c r="G84" s="136">
        <f>+SUM(G72:G83)</f>
        <v>19956300</v>
      </c>
      <c r="H84" s="6"/>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x14ac:dyDescent="0.25">
      <c r="B85" s="138"/>
      <c r="C85" s="207" t="s">
        <v>79</v>
      </c>
      <c r="D85" s="207"/>
      <c r="E85" s="207"/>
      <c r="F85" s="207"/>
      <c r="G85" s="139">
        <f>+G84+G66</f>
        <v>90756300</v>
      </c>
      <c r="H85" s="7">
        <f>+H88/2.36</f>
        <v>0</v>
      </c>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35" hidden="1" customHeight="1" x14ac:dyDescent="0.25">
      <c r="B86" s="138"/>
      <c r="C86" s="212" t="s">
        <v>80</v>
      </c>
      <c r="D86" s="212"/>
      <c r="E86" s="212"/>
      <c r="F86" s="212"/>
      <c r="G86" s="140"/>
      <c r="H86" s="157" t="s">
        <v>33</v>
      </c>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3.35" hidden="1" customHeight="1" x14ac:dyDescent="0.25">
      <c r="B87" s="138"/>
      <c r="C87" s="207" t="s">
        <v>81</v>
      </c>
      <c r="D87" s="207"/>
      <c r="E87" s="207"/>
      <c r="F87" s="207"/>
      <c r="G87" s="139"/>
      <c r="H87" s="20"/>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x14ac:dyDescent="0.25">
      <c r="B88" s="138"/>
      <c r="C88" s="207" t="s">
        <v>82</v>
      </c>
      <c r="D88" s="207"/>
      <c r="E88" s="207"/>
      <c r="F88" s="207"/>
      <c r="G88" s="141">
        <f>+ROUND(G85*0.19,0)</f>
        <v>17243697</v>
      </c>
      <c r="H88" s="7"/>
      <c r="I88" s="7"/>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s="16" customFormat="1" ht="14.25" thickBot="1" x14ac:dyDescent="0.3">
      <c r="A89" s="45"/>
      <c r="B89" s="142"/>
      <c r="C89" s="208" t="s">
        <v>83</v>
      </c>
      <c r="D89" s="208"/>
      <c r="E89" s="208"/>
      <c r="F89" s="208"/>
      <c r="G89" s="177">
        <f>+G88+G85</f>
        <v>107999997</v>
      </c>
      <c r="H89" s="163"/>
      <c r="I89" s="158"/>
      <c r="J89" s="7"/>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c r="EF89" s="6"/>
      <c r="EG89" s="6"/>
      <c r="EH89" s="6"/>
      <c r="EI89" s="6"/>
      <c r="EJ89" s="6"/>
      <c r="EK89" s="6"/>
      <c r="EL89" s="6"/>
      <c r="EM89" s="6"/>
      <c r="EN89" s="6"/>
      <c r="EO89" s="6"/>
      <c r="EP89" s="6"/>
      <c r="EQ89" s="6"/>
      <c r="ER89" s="6"/>
      <c r="ES89" s="6"/>
      <c r="ET89" s="6"/>
      <c r="EU89" s="6"/>
      <c r="EV89" s="6"/>
      <c r="EW89" s="6"/>
      <c r="EX89" s="6"/>
      <c r="EY89" s="6"/>
      <c r="EZ89" s="6"/>
      <c r="FA89" s="6"/>
      <c r="FB89" s="6"/>
      <c r="FC89" s="6"/>
      <c r="FD89" s="6"/>
      <c r="FE89" s="6"/>
      <c r="FF89" s="6"/>
      <c r="FG89" s="6"/>
      <c r="FH89" s="6"/>
      <c r="FI89" s="6"/>
      <c r="FJ89" s="6"/>
      <c r="FK89" s="6"/>
      <c r="FL89" s="6"/>
      <c r="FM89" s="6"/>
      <c r="FN89" s="6"/>
      <c r="FO89" s="6"/>
      <c r="FP89" s="6"/>
      <c r="FQ89" s="6"/>
      <c r="FR89" s="6"/>
      <c r="FS89" s="6"/>
      <c r="FT89" s="6"/>
      <c r="FU89" s="6"/>
      <c r="FV89" s="6"/>
      <c r="FW89" s="6"/>
      <c r="FX89" s="6"/>
      <c r="FY89" s="6"/>
      <c r="FZ89" s="6"/>
      <c r="GA89" s="6"/>
      <c r="GB89" s="6"/>
      <c r="GC89" s="6"/>
      <c r="GD89" s="6"/>
      <c r="GE89" s="6"/>
      <c r="GF89" s="6"/>
      <c r="GG89" s="6"/>
      <c r="GH89" s="6"/>
      <c r="GI89" s="6"/>
      <c r="GJ89" s="6"/>
      <c r="GK89" s="6"/>
      <c r="GL89" s="6"/>
      <c r="GM89" s="6"/>
    </row>
    <row r="90" spans="1:195" ht="30" customHeight="1" x14ac:dyDescent="0.25">
      <c r="B90" s="209" t="s">
        <v>84</v>
      </c>
      <c r="C90" s="210"/>
      <c r="D90" s="210"/>
      <c r="E90" s="210"/>
      <c r="F90" s="210"/>
      <c r="G90" s="211"/>
      <c r="H90" s="7"/>
    </row>
    <row r="91" spans="1:195" ht="28.5" customHeight="1" x14ac:dyDescent="0.25">
      <c r="B91" s="198" t="s">
        <v>85</v>
      </c>
      <c r="C91" s="199"/>
      <c r="D91" s="199"/>
      <c r="E91" s="199"/>
      <c r="F91" s="199"/>
      <c r="G91" s="200"/>
      <c r="H91" s="137"/>
    </row>
    <row r="92" spans="1:195" ht="27" customHeight="1" x14ac:dyDescent="0.25">
      <c r="B92" s="198" t="s">
        <v>86</v>
      </c>
      <c r="C92" s="199"/>
      <c r="D92" s="199"/>
      <c r="E92" s="199"/>
      <c r="F92" s="199"/>
      <c r="G92" s="200"/>
      <c r="H92" s="137"/>
    </row>
    <row r="93" spans="1:195" ht="24.75" customHeight="1" x14ac:dyDescent="0.25">
      <c r="B93" s="198" t="s">
        <v>87</v>
      </c>
      <c r="C93" s="199"/>
      <c r="D93" s="199"/>
      <c r="E93" s="199"/>
      <c r="F93" s="199"/>
      <c r="G93" s="200"/>
    </row>
    <row r="94" spans="1:195" ht="38.450000000000003" customHeight="1" x14ac:dyDescent="0.25">
      <c r="B94" s="198" t="s">
        <v>88</v>
      </c>
      <c r="C94" s="199"/>
      <c r="D94" s="199"/>
      <c r="E94" s="199"/>
      <c r="F94" s="199"/>
      <c r="G94" s="200"/>
      <c r="H94" s="143"/>
    </row>
    <row r="95" spans="1:195" ht="28.5" customHeight="1" x14ac:dyDescent="0.25">
      <c r="B95" s="198" t="s">
        <v>89</v>
      </c>
      <c r="C95" s="199"/>
      <c r="D95" s="199"/>
      <c r="E95" s="199"/>
      <c r="F95" s="199"/>
      <c r="G95" s="200"/>
    </row>
    <row r="96" spans="1:195" ht="28.5" customHeight="1" x14ac:dyDescent="0.25">
      <c r="B96" s="198" t="s">
        <v>90</v>
      </c>
      <c r="C96" s="199"/>
      <c r="D96" s="199"/>
      <c r="E96" s="199"/>
      <c r="F96" s="199"/>
      <c r="G96" s="200"/>
    </row>
    <row r="97" spans="2:7" ht="28.5" customHeight="1" x14ac:dyDescent="0.25">
      <c r="B97" s="198" t="s">
        <v>91</v>
      </c>
      <c r="C97" s="199"/>
      <c r="D97" s="199"/>
      <c r="E97" s="199"/>
      <c r="F97" s="199"/>
      <c r="G97" s="200"/>
    </row>
    <row r="98" spans="2:7" ht="28.5" customHeight="1" x14ac:dyDescent="0.25">
      <c r="B98" s="198" t="s">
        <v>92</v>
      </c>
      <c r="C98" s="199"/>
      <c r="D98" s="199"/>
      <c r="E98" s="199"/>
      <c r="F98" s="199"/>
      <c r="G98" s="200"/>
    </row>
    <row r="99" spans="2:7" ht="48" customHeight="1" x14ac:dyDescent="0.25">
      <c r="B99" s="198" t="s">
        <v>93</v>
      </c>
      <c r="C99" s="199"/>
      <c r="D99" s="199"/>
      <c r="E99" s="199"/>
      <c r="F99" s="199"/>
      <c r="G99" s="200"/>
    </row>
    <row r="100" spans="2:7" ht="44.1" customHeight="1" x14ac:dyDescent="0.25">
      <c r="B100" s="201" t="s">
        <v>94</v>
      </c>
      <c r="C100" s="202"/>
      <c r="D100" s="202"/>
      <c r="E100" s="202"/>
      <c r="F100" s="202"/>
      <c r="G100" s="203"/>
    </row>
    <row r="101" spans="2:7" ht="44.25" customHeight="1" x14ac:dyDescent="0.25">
      <c r="B101" s="198" t="s">
        <v>95</v>
      </c>
      <c r="C101" s="199"/>
      <c r="D101" s="199"/>
      <c r="E101" s="199"/>
      <c r="F101" s="199"/>
      <c r="G101" s="200"/>
    </row>
    <row r="102" spans="2:7" ht="30" customHeight="1" x14ac:dyDescent="0.25">
      <c r="B102" s="204" t="s">
        <v>96</v>
      </c>
      <c r="C102" s="205"/>
      <c r="D102" s="205"/>
      <c r="E102" s="205"/>
      <c r="F102" s="205"/>
      <c r="G102" s="206"/>
    </row>
    <row r="103" spans="2:7" ht="29.45" customHeight="1" x14ac:dyDescent="0.25">
      <c r="B103" s="198" t="s">
        <v>97</v>
      </c>
      <c r="C103" s="199"/>
      <c r="D103" s="199"/>
      <c r="E103" s="199"/>
      <c r="F103" s="199"/>
      <c r="G103" s="200"/>
    </row>
    <row r="104" spans="2:7" ht="44.25" customHeight="1" x14ac:dyDescent="0.25">
      <c r="B104" s="204" t="s">
        <v>98</v>
      </c>
      <c r="C104" s="205"/>
      <c r="D104" s="205"/>
      <c r="E104" s="205"/>
      <c r="F104" s="205"/>
      <c r="G104" s="206"/>
    </row>
    <row r="105" spans="2:7" x14ac:dyDescent="0.25">
      <c r="B105" s="144"/>
      <c r="C105" s="145"/>
      <c r="D105" s="145"/>
      <c r="E105" s="145"/>
      <c r="F105" s="145"/>
      <c r="G105" s="145"/>
    </row>
    <row r="106" spans="2:7" ht="15.75" x14ac:dyDescent="0.25">
      <c r="B106" s="146" t="s">
        <v>99</v>
      </c>
      <c r="C106" s="147"/>
      <c r="D106" s="147"/>
      <c r="E106" s="148"/>
      <c r="F106" s="149"/>
      <c r="G106" s="149"/>
    </row>
    <row r="107" spans="2:7" ht="38.25" customHeight="1" x14ac:dyDescent="0.25">
      <c r="B107" s="150"/>
      <c r="C107" s="151"/>
      <c r="D107" s="147"/>
      <c r="E107" s="152"/>
      <c r="F107" s="153"/>
      <c r="G107" s="153"/>
    </row>
    <row r="108" spans="2:7" ht="16.5" x14ac:dyDescent="0.25">
      <c r="B108" s="154" t="s">
        <v>100</v>
      </c>
      <c r="C108" s="147"/>
      <c r="D108" s="147"/>
      <c r="E108" s="197" t="s">
        <v>101</v>
      </c>
      <c r="F108" s="197"/>
      <c r="G108" s="197"/>
    </row>
  </sheetData>
  <mergeCells count="43">
    <mergeCell ref="B5:G5"/>
    <mergeCell ref="B2:G2"/>
    <mergeCell ref="B3:G3"/>
    <mergeCell ref="H3:H4"/>
    <mergeCell ref="I3:I4"/>
    <mergeCell ref="B4:G4"/>
    <mergeCell ref="B6:G6"/>
    <mergeCell ref="B7:G7"/>
    <mergeCell ref="B8:G8"/>
    <mergeCell ref="B9:G9"/>
    <mergeCell ref="B10:D10"/>
    <mergeCell ref="F10:G10"/>
    <mergeCell ref="C86:F86"/>
    <mergeCell ref="B12:C14"/>
    <mergeCell ref="C58:G58"/>
    <mergeCell ref="B61:F61"/>
    <mergeCell ref="C64:F64"/>
    <mergeCell ref="C65:F65"/>
    <mergeCell ref="C66:F66"/>
    <mergeCell ref="B67:C69"/>
    <mergeCell ref="D67:D69"/>
    <mergeCell ref="F67:F68"/>
    <mergeCell ref="C84:F84"/>
    <mergeCell ref="C85:F85"/>
    <mergeCell ref="B98:G98"/>
    <mergeCell ref="C87:F87"/>
    <mergeCell ref="C88:F88"/>
    <mergeCell ref="C89:F89"/>
    <mergeCell ref="B90:G90"/>
    <mergeCell ref="B91:G91"/>
    <mergeCell ref="B92:G92"/>
    <mergeCell ref="B93:G93"/>
    <mergeCell ref="B94:G94"/>
    <mergeCell ref="B95:G95"/>
    <mergeCell ref="B96:G96"/>
    <mergeCell ref="B97:G97"/>
    <mergeCell ref="E108:G108"/>
    <mergeCell ref="B99:G99"/>
    <mergeCell ref="B100:G100"/>
    <mergeCell ref="B101:G101"/>
    <mergeCell ref="B102:G102"/>
    <mergeCell ref="B103:G103"/>
    <mergeCell ref="B104:G104"/>
  </mergeCells>
  <pageMargins left="0.7" right="0.7" top="0.75" bottom="0.75" header="0.3" footer="0.3"/>
  <pageSetup paperSize="9" scale="49" orientation="portrait" r:id="rId1"/>
  <colBreaks count="1" manualBreakCount="1">
    <brk id="8" max="107" man="1"/>
  </col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D9E55-96AB-8A42-99EF-E9DC458F38DC}">
  <sheetPr>
    <tabColor rgb="FF00B050"/>
  </sheetPr>
  <dimension ref="A1:GV108"/>
  <sheetViews>
    <sheetView zoomScale="122" zoomScaleNormal="85" workbookViewId="0">
      <selection activeCell="C11" sqref="C11"/>
    </sheetView>
  </sheetViews>
  <sheetFormatPr baseColWidth="10" defaultColWidth="12.42578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5" customWidth="1"/>
    <col min="6" max="6" width="13.85546875" style="6" customWidth="1"/>
    <col min="7" max="7" width="25" style="156" customWidth="1"/>
    <col min="8" max="8" width="20.42578125" style="6" customWidth="1"/>
    <col min="9" max="9" width="49.42578125" style="7" customWidth="1"/>
    <col min="10" max="10" width="11.42578125" style="7" customWidth="1"/>
    <col min="11" max="195" width="11.42578125" style="6" customWidth="1"/>
    <col min="196" max="16384" width="12.42578125" style="6"/>
  </cols>
  <sheetData>
    <row r="1" spans="2:195" ht="11.25" customHeight="1" x14ac:dyDescent="0.25">
      <c r="B1" s="1"/>
      <c r="C1" s="2"/>
      <c r="D1" s="2"/>
      <c r="E1" s="3"/>
      <c r="F1" s="4"/>
      <c r="G1" s="5"/>
    </row>
    <row r="2" spans="2:195" x14ac:dyDescent="0.25">
      <c r="B2" s="241" t="s">
        <v>0</v>
      </c>
      <c r="C2" s="242"/>
      <c r="D2" s="242"/>
      <c r="E2" s="242"/>
      <c r="F2" s="242"/>
      <c r="G2" s="243"/>
    </row>
    <row r="3" spans="2:195" x14ac:dyDescent="0.25">
      <c r="B3" s="241" t="s">
        <v>1</v>
      </c>
      <c r="C3" s="242"/>
      <c r="D3" s="242"/>
      <c r="E3" s="242"/>
      <c r="F3" s="242"/>
      <c r="G3" s="242"/>
      <c r="H3" s="244" t="s">
        <v>2</v>
      </c>
      <c r="I3" s="244" t="s">
        <v>3</v>
      </c>
    </row>
    <row r="4" spans="2:195" x14ac:dyDescent="0.25">
      <c r="B4" s="241" t="s">
        <v>4</v>
      </c>
      <c r="C4" s="242"/>
      <c r="D4" s="242"/>
      <c r="E4" s="242"/>
      <c r="F4" s="242"/>
      <c r="G4" s="242"/>
      <c r="H4" s="245"/>
      <c r="I4" s="245"/>
    </row>
    <row r="5" spans="2:195" ht="15" customHeight="1" x14ac:dyDescent="0.25">
      <c r="B5" s="241" t="s">
        <v>5</v>
      </c>
      <c r="C5" s="242"/>
      <c r="D5" s="242"/>
      <c r="E5" s="242"/>
      <c r="F5" s="242"/>
      <c r="G5" s="242"/>
      <c r="H5" s="8">
        <v>3</v>
      </c>
      <c r="I5" s="8">
        <f>+H5-1</f>
        <v>2</v>
      </c>
    </row>
    <row r="6" spans="2:195" ht="15" x14ac:dyDescent="0.25">
      <c r="B6" s="227" t="s">
        <v>6</v>
      </c>
      <c r="C6" s="228"/>
      <c r="D6" s="228"/>
      <c r="E6" s="228"/>
      <c r="F6" s="228"/>
      <c r="G6" s="229"/>
      <c r="H6"/>
    </row>
    <row r="7" spans="2:195" x14ac:dyDescent="0.25">
      <c r="B7" s="230" t="s">
        <v>7</v>
      </c>
      <c r="C7" s="231"/>
      <c r="D7" s="231"/>
      <c r="E7" s="231"/>
      <c r="F7" s="231"/>
      <c r="G7" s="232"/>
    </row>
    <row r="8" spans="2:195" ht="71.099999999999994" customHeight="1" x14ac:dyDescent="0.25">
      <c r="B8" s="233" t="s">
        <v>107</v>
      </c>
      <c r="C8" s="234"/>
      <c r="D8" s="234"/>
      <c r="E8" s="234"/>
      <c r="F8" s="234"/>
      <c r="G8" s="235"/>
      <c r="J8" s="9"/>
      <c r="K8" s="10"/>
    </row>
    <row r="9" spans="2:195" ht="14.25" thickBot="1" x14ac:dyDescent="0.3">
      <c r="B9" s="236"/>
      <c r="C9" s="237"/>
      <c r="D9" s="237"/>
      <c r="E9" s="237"/>
      <c r="F9" s="237"/>
      <c r="G9" s="238"/>
      <c r="J9" s="9"/>
      <c r="K9" s="10"/>
    </row>
    <row r="10" spans="2:195" ht="15" customHeight="1" thickBot="1" x14ac:dyDescent="0.3">
      <c r="B10" s="236" t="s">
        <v>8</v>
      </c>
      <c r="C10" s="237"/>
      <c r="D10" s="238"/>
      <c r="E10" s="11" t="s">
        <v>9</v>
      </c>
      <c r="F10" s="239" t="s">
        <v>10</v>
      </c>
      <c r="G10" s="240"/>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35" customHeight="1" x14ac:dyDescent="0.25">
      <c r="B12" s="213" t="s">
        <v>11</v>
      </c>
      <c r="C12" s="214"/>
      <c r="D12" s="17" t="s">
        <v>12</v>
      </c>
      <c r="E12" s="18" t="s">
        <v>13</v>
      </c>
      <c r="F12" s="17" t="s">
        <v>14</v>
      </c>
      <c r="G12" s="19" t="s">
        <v>15</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215"/>
      <c r="C13" s="216"/>
      <c r="D13" s="21" t="s">
        <v>16</v>
      </c>
      <c r="E13" s="22" t="s">
        <v>17</v>
      </c>
      <c r="F13" s="21" t="s">
        <v>18</v>
      </c>
      <c r="G13" s="23" t="s">
        <v>19</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217"/>
      <c r="C14" s="218"/>
      <c r="D14" s="24" t="s">
        <v>20</v>
      </c>
      <c r="E14" s="25" t="s">
        <v>21</v>
      </c>
      <c r="F14" s="24" t="s">
        <v>22</v>
      </c>
      <c r="G14" s="26" t="s">
        <v>23</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t="s">
        <v>106</v>
      </c>
      <c r="C15" s="28" t="s">
        <v>24</v>
      </c>
      <c r="D15" s="28"/>
      <c r="E15" s="28"/>
      <c r="F15" s="28"/>
      <c r="G15" s="178"/>
      <c r="H15" s="191"/>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25</v>
      </c>
      <c r="D16" s="31"/>
      <c r="E16" s="32"/>
      <c r="F16" s="31"/>
      <c r="G16" s="179"/>
      <c r="H16" s="191"/>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v>1</v>
      </c>
      <c r="C17" s="35" t="s">
        <v>102</v>
      </c>
      <c r="D17" s="36"/>
      <c r="E17" s="37"/>
      <c r="F17" s="38">
        <v>0.8</v>
      </c>
      <c r="G17" s="180">
        <f>+F17*D17</f>
        <v>0</v>
      </c>
      <c r="H17" s="191"/>
      <c r="I17" s="184"/>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v>1</v>
      </c>
      <c r="C18" s="35" t="s">
        <v>27</v>
      </c>
      <c r="D18" s="36"/>
      <c r="E18" s="37"/>
      <c r="F18" s="38">
        <v>3</v>
      </c>
      <c r="G18" s="180">
        <f>+F18*D18</f>
        <v>0</v>
      </c>
      <c r="H18" s="191"/>
      <c r="I18" s="184"/>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v>1</v>
      </c>
      <c r="C19" s="40" t="s">
        <v>28</v>
      </c>
      <c r="D19" s="36"/>
      <c r="E19" s="37"/>
      <c r="F19" s="38">
        <v>0.8</v>
      </c>
      <c r="G19" s="180">
        <f>+F19*D19</f>
        <v>0</v>
      </c>
      <c r="H19" s="191"/>
      <c r="I19" s="184"/>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v>1</v>
      </c>
      <c r="C20" s="40" t="s">
        <v>29</v>
      </c>
      <c r="D20" s="36"/>
      <c r="E20" s="37"/>
      <c r="F20" s="38">
        <v>0.8</v>
      </c>
      <c r="G20" s="180">
        <f>+F20*D20</f>
        <v>0</v>
      </c>
      <c r="H20" s="191"/>
      <c r="I20" s="184"/>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187"/>
      <c r="H21" s="183"/>
      <c r="I21" s="184"/>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187"/>
      <c r="H22" s="183"/>
      <c r="I22" s="184"/>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187"/>
      <c r="H23" s="183"/>
      <c r="I23" s="184"/>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187"/>
      <c r="H24" s="183"/>
      <c r="I24" s="184"/>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C25" s="174"/>
      <c r="D25" s="174"/>
      <c r="E25" s="174"/>
      <c r="F25" s="174"/>
      <c r="G25" s="188"/>
      <c r="H25" s="183"/>
      <c r="I25" s="184"/>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31</v>
      </c>
      <c r="D26" s="42">
        <v>2900000</v>
      </c>
      <c r="E26" s="43"/>
      <c r="F26" s="38">
        <v>4</v>
      </c>
      <c r="G26" s="187"/>
      <c r="H26" s="44"/>
      <c r="I26" s="93"/>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187"/>
      <c r="H27" s="183"/>
      <c r="I27" s="184"/>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187"/>
      <c r="H28" s="183"/>
      <c r="I28" s="184"/>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187"/>
      <c r="H29" s="183"/>
      <c r="I29" s="184"/>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v>1</v>
      </c>
      <c r="C30" s="165" t="s">
        <v>32</v>
      </c>
      <c r="D30" s="42"/>
      <c r="E30" s="166"/>
      <c r="F30" s="38"/>
      <c r="G30" s="181"/>
      <c r="H30" s="192"/>
      <c r="I30" s="184"/>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41" t="s">
        <v>34</v>
      </c>
      <c r="D31" s="42"/>
      <c r="E31" s="166"/>
      <c r="F31" s="38"/>
      <c r="G31" s="181"/>
      <c r="H31" s="193"/>
      <c r="I31" s="184"/>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41" t="s">
        <v>35</v>
      </c>
      <c r="D32" s="42"/>
      <c r="E32" s="166"/>
      <c r="F32" s="38"/>
      <c r="G32" s="181"/>
      <c r="H32" s="193"/>
      <c r="I32" s="184"/>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41"/>
      <c r="D33" s="42"/>
      <c r="E33" s="166"/>
      <c r="F33" s="38"/>
      <c r="G33" s="189"/>
      <c r="H33" s="186"/>
      <c r="I33" s="93"/>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41" t="s">
        <v>36</v>
      </c>
      <c r="D34" s="42"/>
      <c r="E34" s="166"/>
      <c r="F34" s="38"/>
      <c r="G34" s="181"/>
      <c r="H34" s="193"/>
      <c r="I34" s="93"/>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41" t="s">
        <v>37</v>
      </c>
      <c r="D35" s="42"/>
      <c r="E35" s="166"/>
      <c r="F35" s="38"/>
      <c r="G35" s="181"/>
      <c r="H35" s="193"/>
      <c r="I35" s="93"/>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41" t="s">
        <v>39</v>
      </c>
      <c r="D36" s="42"/>
      <c r="E36" s="166"/>
      <c r="F36" s="38"/>
      <c r="G36" s="181"/>
      <c r="H36" s="193"/>
      <c r="I36" s="93"/>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190"/>
      <c r="H37" s="185"/>
      <c r="I37" s="93"/>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190"/>
      <c r="H38" s="185"/>
      <c r="I38" s="93"/>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190"/>
      <c r="H39" s="185"/>
      <c r="I39" s="93"/>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190"/>
      <c r="H40" s="185"/>
      <c r="I40" s="93"/>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190"/>
      <c r="H41" s="185"/>
      <c r="I41" s="93"/>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190"/>
      <c r="H42" s="185"/>
      <c r="I42" s="93"/>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190"/>
      <c r="H43" s="185"/>
      <c r="I43" s="93"/>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190"/>
      <c r="H44" s="185"/>
      <c r="I44" s="93"/>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190"/>
      <c r="H45" s="185"/>
      <c r="I45" s="93"/>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190"/>
      <c r="H46" s="185"/>
      <c r="I46" s="93"/>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190"/>
      <c r="H47" s="185"/>
      <c r="I47" s="93"/>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190"/>
      <c r="H48" s="185"/>
      <c r="I48" s="93"/>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190"/>
      <c r="H49" s="185"/>
      <c r="I49" s="93"/>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40</v>
      </c>
      <c r="D50" s="56"/>
      <c r="E50" s="56"/>
      <c r="F50" s="57"/>
      <c r="G50" s="182"/>
      <c r="H50" s="191"/>
      <c r="I50" s="184"/>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187"/>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67" customFormat="1" x14ac:dyDescent="0.25">
      <c r="B52" s="59">
        <v>1</v>
      </c>
      <c r="C52" s="60" t="s">
        <v>105</v>
      </c>
      <c r="D52" s="61"/>
      <c r="E52" s="62"/>
      <c r="F52" s="63">
        <v>2</v>
      </c>
      <c r="G52" s="180">
        <f>+F52*D52*B52</f>
        <v>0</v>
      </c>
      <c r="H52" s="194"/>
      <c r="I52" s="65"/>
      <c r="J52" s="65"/>
      <c r="K52" s="66"/>
      <c r="L52" s="66"/>
      <c r="M52" s="66"/>
      <c r="N52" s="66"/>
      <c r="O52" s="66"/>
      <c r="P52" s="66"/>
      <c r="Q52" s="66"/>
      <c r="R52" s="66"/>
      <c r="S52" s="66"/>
      <c r="T52" s="66"/>
      <c r="U52" s="66"/>
      <c r="V52" s="66"/>
      <c r="W52" s="66"/>
      <c r="X52" s="66"/>
      <c r="Y52" s="66"/>
      <c r="Z52" s="66"/>
      <c r="AA52" s="66"/>
      <c r="AB52" s="66"/>
      <c r="AC52" s="66"/>
      <c r="AD52" s="66"/>
      <c r="AE52" s="66"/>
      <c r="AF52" s="66"/>
      <c r="AG52" s="66"/>
      <c r="AH52" s="66"/>
      <c r="AI52" s="66"/>
      <c r="AJ52" s="66"/>
      <c r="AK52" s="66"/>
      <c r="AL52" s="66"/>
      <c r="AM52" s="66"/>
      <c r="AN52" s="66"/>
      <c r="AO52" s="66"/>
      <c r="AP52" s="66"/>
      <c r="AQ52" s="66"/>
      <c r="AR52" s="66"/>
      <c r="AS52" s="66"/>
      <c r="AT52" s="66"/>
      <c r="AU52" s="66"/>
      <c r="AV52" s="66"/>
      <c r="AW52" s="66"/>
      <c r="AX52" s="66"/>
      <c r="AY52" s="66"/>
      <c r="AZ52" s="66"/>
      <c r="BA52" s="66"/>
      <c r="BB52" s="66"/>
      <c r="BC52" s="66"/>
      <c r="BD52" s="66"/>
      <c r="BE52" s="66"/>
      <c r="BF52" s="66"/>
      <c r="BG52" s="66"/>
      <c r="BH52" s="66"/>
      <c r="BI52" s="66"/>
      <c r="BJ52" s="66"/>
      <c r="BK52" s="66"/>
      <c r="BL52" s="66"/>
      <c r="BM52" s="66"/>
      <c r="BN52" s="66"/>
      <c r="BO52" s="66"/>
      <c r="BP52" s="66"/>
      <c r="BQ52" s="66"/>
      <c r="BR52" s="66"/>
      <c r="BS52" s="66"/>
      <c r="BT52" s="66"/>
      <c r="BU52" s="66"/>
      <c r="BV52" s="66"/>
      <c r="BW52" s="66"/>
      <c r="BX52" s="66"/>
      <c r="BY52" s="66"/>
      <c r="BZ52" s="66"/>
      <c r="CA52" s="66"/>
      <c r="CB52" s="66"/>
      <c r="CC52" s="66"/>
      <c r="CD52" s="66"/>
      <c r="CE52" s="66"/>
      <c r="CF52" s="66"/>
      <c r="CG52" s="66"/>
      <c r="CH52" s="66"/>
      <c r="CI52" s="66"/>
      <c r="CJ52" s="66"/>
      <c r="CK52" s="66"/>
      <c r="CL52" s="66"/>
      <c r="CM52" s="66"/>
      <c r="CN52" s="66"/>
      <c r="CO52" s="66"/>
      <c r="CP52" s="66"/>
      <c r="CQ52" s="66"/>
      <c r="CR52" s="66"/>
      <c r="CS52" s="66"/>
      <c r="CT52" s="66"/>
      <c r="CU52" s="66"/>
      <c r="CV52" s="66"/>
      <c r="CW52" s="66"/>
      <c r="CX52" s="66"/>
      <c r="CY52" s="66"/>
      <c r="CZ52" s="66"/>
      <c r="DA52" s="66"/>
      <c r="DB52" s="66"/>
      <c r="DC52" s="66"/>
      <c r="DD52" s="66"/>
      <c r="DE52" s="66"/>
      <c r="DF52" s="66"/>
      <c r="DG52" s="66"/>
      <c r="DH52" s="66"/>
      <c r="DI52" s="66"/>
      <c r="DJ52" s="66"/>
      <c r="DK52" s="66"/>
      <c r="DL52" s="66"/>
      <c r="DM52" s="66"/>
      <c r="DN52" s="66"/>
      <c r="DO52" s="66"/>
      <c r="DP52" s="66"/>
      <c r="DQ52" s="66"/>
      <c r="DR52" s="66"/>
      <c r="DS52" s="66"/>
      <c r="DT52" s="66"/>
      <c r="DU52" s="66"/>
      <c r="DV52" s="66"/>
      <c r="DW52" s="66"/>
      <c r="DX52" s="66"/>
      <c r="DY52" s="66"/>
      <c r="DZ52" s="66"/>
      <c r="EA52" s="66"/>
      <c r="EB52" s="66"/>
      <c r="EC52" s="66"/>
      <c r="ED52" s="66"/>
      <c r="EE52" s="66"/>
      <c r="EF52" s="66"/>
      <c r="EG52" s="66"/>
      <c r="EH52" s="66"/>
      <c r="EI52" s="66"/>
      <c r="EJ52" s="66"/>
      <c r="EK52" s="66"/>
      <c r="EL52" s="66"/>
      <c r="EM52" s="66"/>
      <c r="EN52" s="66"/>
      <c r="EO52" s="66"/>
      <c r="EP52" s="66"/>
      <c r="EQ52" s="66"/>
      <c r="ER52" s="66"/>
      <c r="ES52" s="66"/>
      <c r="ET52" s="66"/>
      <c r="EU52" s="66"/>
      <c r="EV52" s="66"/>
      <c r="EW52" s="66"/>
      <c r="EX52" s="66"/>
      <c r="EY52" s="66"/>
      <c r="EZ52" s="66"/>
      <c r="FA52" s="66"/>
      <c r="FB52" s="66"/>
      <c r="FC52" s="66"/>
      <c r="FD52" s="66"/>
      <c r="FE52" s="66"/>
      <c r="FF52" s="66"/>
      <c r="FG52" s="66"/>
      <c r="FH52" s="66"/>
      <c r="FI52" s="66"/>
      <c r="FJ52" s="66"/>
      <c r="FK52" s="66"/>
      <c r="FL52" s="66"/>
      <c r="FM52" s="66"/>
      <c r="FN52" s="66"/>
      <c r="FO52" s="66"/>
      <c r="FP52" s="66"/>
      <c r="FQ52" s="66"/>
      <c r="FR52" s="66"/>
      <c r="FS52" s="66"/>
      <c r="FT52" s="66"/>
      <c r="FU52" s="66"/>
      <c r="FV52" s="66"/>
      <c r="FW52" s="66"/>
      <c r="FX52" s="66"/>
      <c r="FY52" s="66"/>
      <c r="FZ52" s="66"/>
      <c r="GA52" s="66"/>
      <c r="GB52" s="66"/>
      <c r="GC52" s="66"/>
      <c r="GD52" s="66"/>
      <c r="GE52" s="66"/>
      <c r="GF52" s="66"/>
      <c r="GG52" s="66"/>
      <c r="GH52" s="66"/>
      <c r="GI52" s="66"/>
      <c r="GJ52" s="66"/>
      <c r="GK52" s="66"/>
      <c r="GL52" s="66"/>
      <c r="GM52" s="66"/>
    </row>
    <row r="53" spans="2:204" s="16" customFormat="1" x14ac:dyDescent="0.25">
      <c r="B53" s="34">
        <v>1</v>
      </c>
      <c r="C53" s="68" t="s">
        <v>104</v>
      </c>
      <c r="D53" s="42"/>
      <c r="E53" s="37"/>
      <c r="F53" s="69">
        <v>2</v>
      </c>
      <c r="G53" s="39">
        <f>+((D53+E53))*F53</f>
        <v>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68"/>
      <c r="D54" s="42"/>
      <c r="E54" s="70"/>
      <c r="F54" s="71"/>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34"/>
      <c r="C55" s="72"/>
      <c r="D55" s="73"/>
      <c r="E55" s="37"/>
      <c r="F55" s="69"/>
      <c r="G55" s="39"/>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54"/>
      <c r="C56" s="55" t="s">
        <v>42</v>
      </c>
      <c r="D56" s="56"/>
      <c r="E56" s="56"/>
      <c r="F56" s="57"/>
      <c r="G56" s="58"/>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34"/>
      <c r="C57" s="74"/>
      <c r="D57" s="75"/>
      <c r="E57" s="76"/>
      <c r="F57" s="69"/>
      <c r="G57" s="3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77"/>
      <c r="C58" s="207" t="s">
        <v>43</v>
      </c>
      <c r="D58" s="207"/>
      <c r="E58" s="207"/>
      <c r="F58" s="207"/>
      <c r="G58" s="21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8" t="s">
        <v>44</v>
      </c>
      <c r="D59" s="75"/>
      <c r="E59" s="37"/>
      <c r="F59" s="71"/>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34"/>
      <c r="C60" s="79"/>
      <c r="D60" s="75"/>
      <c r="E60" s="80"/>
      <c r="F60" s="69"/>
      <c r="G60" s="39"/>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220" t="s">
        <v>45</v>
      </c>
      <c r="C61" s="221"/>
      <c r="D61" s="221"/>
      <c r="E61" s="221"/>
      <c r="F61" s="221"/>
      <c r="G61" s="81"/>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16" customFormat="1" hidden="1" x14ac:dyDescent="0.25">
      <c r="B62" s="82"/>
      <c r="C62" s="31" t="s">
        <v>46</v>
      </c>
      <c r="D62" s="83"/>
      <c r="E62" s="83"/>
      <c r="F62" s="84"/>
      <c r="G62" s="85"/>
      <c r="H62" s="6"/>
      <c r="I62" s="7"/>
      <c r="J62" s="7"/>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91" customFormat="1" ht="16.5" hidden="1" customHeight="1" x14ac:dyDescent="0.25">
      <c r="B63" s="34"/>
      <c r="C63" s="86" t="s">
        <v>47</v>
      </c>
      <c r="D63" s="87"/>
      <c r="E63" s="87"/>
      <c r="F63" s="88"/>
      <c r="G63" s="89"/>
      <c r="H63" s="52" t="s">
        <v>33</v>
      </c>
      <c r="I63" s="7"/>
      <c r="J63" s="7"/>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c r="GQ63" s="90"/>
      <c r="GR63" s="90"/>
      <c r="GS63" s="90"/>
      <c r="GT63" s="90"/>
      <c r="GU63" s="90"/>
      <c r="GV63" s="90"/>
    </row>
    <row r="64" spans="2:204" s="16" customFormat="1" ht="16.5" x14ac:dyDescent="0.25">
      <c r="B64" s="30"/>
      <c r="C64" s="207" t="s">
        <v>48</v>
      </c>
      <c r="D64" s="207"/>
      <c r="E64" s="207"/>
      <c r="F64" s="207"/>
      <c r="G64" s="92">
        <f>+SUM(G17:G30)+SUM(G51:G53)</f>
        <v>0</v>
      </c>
      <c r="H64" s="6"/>
      <c r="I64" s="93"/>
      <c r="J64" s="94"/>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95"/>
      <c r="C65" s="222" t="s">
        <v>49</v>
      </c>
      <c r="D65" s="222"/>
      <c r="E65" s="222"/>
      <c r="F65" s="222"/>
      <c r="G65" s="175"/>
      <c r="H65" s="44"/>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x14ac:dyDescent="0.25">
      <c r="B66" s="30"/>
      <c r="C66" s="207" t="s">
        <v>51</v>
      </c>
      <c r="D66" s="207"/>
      <c r="E66" s="207"/>
      <c r="F66" s="207"/>
      <c r="G66" s="176">
        <f>+ROUND(G64*G65,0)</f>
        <v>0</v>
      </c>
      <c r="H66" s="99"/>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223" t="s">
        <v>52</v>
      </c>
      <c r="C67" s="224"/>
      <c r="D67" s="224" t="s">
        <v>53</v>
      </c>
      <c r="E67" s="100" t="s">
        <v>54</v>
      </c>
      <c r="F67" s="225" t="s">
        <v>55</v>
      </c>
      <c r="G67" s="101" t="s">
        <v>15</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4.45" customHeight="1" x14ac:dyDescent="0.25">
      <c r="B68" s="223"/>
      <c r="C68" s="224"/>
      <c r="D68" s="224"/>
      <c r="E68" s="100" t="s">
        <v>56</v>
      </c>
      <c r="F68" s="225"/>
      <c r="G68" s="102" t="s">
        <v>19</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ht="15" customHeight="1" x14ac:dyDescent="0.25">
      <c r="B69" s="223"/>
      <c r="C69" s="224"/>
      <c r="D69" s="224"/>
      <c r="E69" s="103" t="s">
        <v>57</v>
      </c>
      <c r="F69" s="104" t="s">
        <v>58</v>
      </c>
      <c r="G69" s="102" t="s">
        <v>59</v>
      </c>
      <c r="H69" s="6"/>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95"/>
      <c r="C70" s="105" t="s">
        <v>60</v>
      </c>
      <c r="D70" s="105"/>
      <c r="E70" s="106"/>
      <c r="F70" s="105"/>
      <c r="G70" s="107"/>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x14ac:dyDescent="0.25">
      <c r="B71" s="108"/>
      <c r="C71" s="31" t="s">
        <v>61</v>
      </c>
      <c r="D71" s="31"/>
      <c r="E71" s="32"/>
      <c r="F71" s="31"/>
      <c r="G71" s="33"/>
      <c r="H71" s="20"/>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ht="24" customHeight="1" x14ac:dyDescent="0.25">
      <c r="B72" s="109">
        <v>1</v>
      </c>
      <c r="C72" s="110" t="s">
        <v>103</v>
      </c>
      <c r="D72" s="111" t="s">
        <v>62</v>
      </c>
      <c r="E72" s="112"/>
      <c r="F72" s="113"/>
      <c r="G72" s="114">
        <f>+F72*E72</f>
        <v>0</v>
      </c>
      <c r="H72" s="20">
        <v>140000</v>
      </c>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x14ac:dyDescent="0.25">
      <c r="B73" s="108"/>
      <c r="C73" s="31" t="s">
        <v>63</v>
      </c>
      <c r="D73" s="31"/>
      <c r="E73" s="83"/>
      <c r="F73" s="115"/>
      <c r="G73" s="116"/>
      <c r="H73" s="20"/>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customHeight="1" x14ac:dyDescent="0.25">
      <c r="B74" s="117">
        <v>3</v>
      </c>
      <c r="C74" s="118" t="s">
        <v>64</v>
      </c>
      <c r="D74" s="119" t="s">
        <v>65</v>
      </c>
      <c r="E74" s="112"/>
      <c r="F74" s="120"/>
      <c r="G74" s="114">
        <f>+F74*E74*B74</f>
        <v>0</v>
      </c>
      <c r="H74" s="20">
        <v>500000</v>
      </c>
      <c r="I74" s="7"/>
      <c r="J74" s="7"/>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57" hidden="1" customHeight="1" x14ac:dyDescent="0.25">
      <c r="B75" s="117"/>
      <c r="C75" s="118" t="s">
        <v>66</v>
      </c>
      <c r="D75" s="119" t="s">
        <v>65</v>
      </c>
      <c r="E75" s="112">
        <v>4000000</v>
      </c>
      <c r="F75" s="120"/>
      <c r="G75" s="114">
        <f>+F75*E75</f>
        <v>0</v>
      </c>
      <c r="H75" s="20">
        <v>4000000</v>
      </c>
      <c r="I75" s="7"/>
      <c r="J75" s="7" t="s">
        <v>67</v>
      </c>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16" customFormat="1" ht="38.25" customHeight="1" x14ac:dyDescent="0.25">
      <c r="B76" s="117">
        <v>1</v>
      </c>
      <c r="C76" s="121" t="s">
        <v>68</v>
      </c>
      <c r="D76" s="119" t="s">
        <v>69</v>
      </c>
      <c r="E76" s="112"/>
      <c r="F76" s="122"/>
      <c r="G76" s="114">
        <f>+F76*E76</f>
        <v>0</v>
      </c>
      <c r="H76" s="20">
        <v>3000000</v>
      </c>
      <c r="I76" s="7"/>
      <c r="J76" s="7" t="s">
        <v>70</v>
      </c>
      <c r="K76" s="6"/>
      <c r="L76" s="6"/>
      <c r="M76" s="6"/>
      <c r="N76" s="6"/>
      <c r="O76" s="6"/>
      <c r="P76" s="10"/>
      <c r="Q76" s="10"/>
      <c r="R76" s="10"/>
      <c r="S76" s="10"/>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45" customFormat="1" ht="34.35" customHeight="1" x14ac:dyDescent="0.25">
      <c r="B77" s="117">
        <v>1</v>
      </c>
      <c r="C77" s="40" t="s">
        <v>71</v>
      </c>
      <c r="D77" s="119" t="s">
        <v>69</v>
      </c>
      <c r="E77" s="112"/>
      <c r="F77" s="120"/>
      <c r="G77" s="114">
        <f>+F77*E77</f>
        <v>0</v>
      </c>
      <c r="H77" s="20">
        <v>400000</v>
      </c>
      <c r="I77" s="7"/>
      <c r="J77" s="7"/>
      <c r="K77" s="123"/>
      <c r="L77" s="123"/>
      <c r="M77" s="123"/>
      <c r="N77" s="123"/>
      <c r="P77" s="6"/>
      <c r="Q77" s="6"/>
      <c r="R77" s="6"/>
      <c r="S77" s="6"/>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c r="CM77" s="10"/>
      <c r="CN77" s="10"/>
      <c r="CO77" s="10"/>
      <c r="CP77" s="10"/>
      <c r="CQ77" s="10"/>
      <c r="CR77" s="10"/>
      <c r="CS77" s="10"/>
      <c r="CT77" s="10"/>
      <c r="CU77" s="10"/>
      <c r="CV77" s="10"/>
      <c r="CW77" s="10"/>
      <c r="CX77" s="10"/>
      <c r="CY77" s="10"/>
      <c r="CZ77" s="10"/>
      <c r="DA77" s="10"/>
      <c r="DB77" s="10"/>
      <c r="DC77" s="10"/>
      <c r="DD77" s="10"/>
      <c r="DE77" s="10"/>
      <c r="DF77" s="10"/>
      <c r="DG77" s="10"/>
      <c r="DH77" s="10"/>
      <c r="DI77" s="10"/>
      <c r="DJ77" s="10"/>
      <c r="DK77" s="10"/>
      <c r="DL77" s="10"/>
      <c r="DM77" s="10"/>
      <c r="DN77" s="10"/>
      <c r="DO77" s="10"/>
      <c r="DP77" s="10"/>
      <c r="DQ77" s="10"/>
      <c r="DR77" s="10"/>
      <c r="DS77" s="10"/>
      <c r="DT77" s="10"/>
      <c r="DU77" s="10"/>
      <c r="DV77" s="10"/>
      <c r="DW77" s="10"/>
      <c r="DX77" s="10"/>
      <c r="DY77" s="10"/>
      <c r="DZ77" s="10"/>
      <c r="EA77" s="10"/>
      <c r="EB77" s="10"/>
      <c r="EC77" s="10"/>
      <c r="ED77" s="10"/>
      <c r="EE77" s="10"/>
      <c r="EF77" s="10"/>
      <c r="EG77" s="10"/>
      <c r="EH77" s="10"/>
      <c r="EI77" s="10"/>
      <c r="EJ77" s="10"/>
      <c r="EK77" s="10"/>
      <c r="EL77" s="10"/>
      <c r="EM77" s="10"/>
      <c r="EN77" s="10"/>
      <c r="EO77" s="10"/>
      <c r="EP77" s="10"/>
      <c r="EQ77" s="10"/>
      <c r="ER77" s="10"/>
      <c r="ES77" s="10"/>
      <c r="ET77" s="10"/>
      <c r="EU77" s="10"/>
      <c r="EV77" s="10"/>
      <c r="EW77" s="10"/>
      <c r="EX77" s="10"/>
      <c r="EY77" s="10"/>
      <c r="EZ77" s="10"/>
      <c r="FA77" s="10"/>
      <c r="FB77" s="10"/>
      <c r="FC77" s="10"/>
      <c r="FD77" s="10"/>
      <c r="FE77" s="10"/>
      <c r="FF77" s="10"/>
      <c r="FG77" s="10"/>
      <c r="FH77" s="10"/>
      <c r="FI77" s="10"/>
      <c r="FJ77" s="10"/>
      <c r="FK77" s="10"/>
      <c r="FL77" s="10"/>
      <c r="FM77" s="10"/>
      <c r="FN77" s="10"/>
      <c r="FO77" s="10"/>
      <c r="FP77" s="10"/>
      <c r="FQ77" s="10"/>
      <c r="FR77" s="10"/>
      <c r="FS77" s="10"/>
      <c r="FT77" s="10"/>
      <c r="FU77" s="10"/>
      <c r="FV77" s="10"/>
      <c r="FW77" s="10"/>
      <c r="FX77" s="10"/>
      <c r="FY77" s="10"/>
      <c r="FZ77" s="10"/>
      <c r="GA77" s="10"/>
      <c r="GB77" s="10"/>
      <c r="GC77" s="10"/>
      <c r="GD77" s="10"/>
      <c r="GE77" s="10"/>
      <c r="GF77" s="10"/>
      <c r="GG77" s="10"/>
      <c r="GH77" s="10"/>
      <c r="GI77" s="10"/>
      <c r="GJ77" s="10"/>
      <c r="GK77" s="10"/>
      <c r="GL77" s="10"/>
      <c r="GM77" s="10"/>
    </row>
    <row r="78" spans="2:195" s="16" customFormat="1" ht="27.75" customHeight="1" x14ac:dyDescent="0.25">
      <c r="B78" s="117">
        <v>1</v>
      </c>
      <c r="C78" s="110" t="s">
        <v>72</v>
      </c>
      <c r="D78" s="111" t="s">
        <v>69</v>
      </c>
      <c r="E78" s="112"/>
      <c r="F78" s="120"/>
      <c r="G78" s="114">
        <f>+F78*E78</f>
        <v>0</v>
      </c>
      <c r="H78" s="20">
        <v>700000</v>
      </c>
      <c r="I78" s="9"/>
      <c r="J78" s="124"/>
      <c r="K78" s="125"/>
      <c r="L78" s="125"/>
      <c r="M78" s="125"/>
      <c r="N78" s="125"/>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x14ac:dyDescent="0.25">
      <c r="B79" s="108"/>
      <c r="C79" s="31" t="s">
        <v>73</v>
      </c>
      <c r="D79" s="31"/>
      <c r="E79" s="83"/>
      <c r="F79" s="115"/>
      <c r="G79" s="116"/>
      <c r="H79" s="7">
        <f>+H78/2.3</f>
        <v>304347.82608695654</v>
      </c>
      <c r="I79" s="7"/>
      <c r="J79" s="12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v>1</v>
      </c>
      <c r="C80" s="127" t="s">
        <v>74</v>
      </c>
      <c r="D80" s="128" t="s">
        <v>69</v>
      </c>
      <c r="E80" s="112"/>
      <c r="F80" s="120"/>
      <c r="G80" s="114">
        <f>+F80*E80</f>
        <v>0</v>
      </c>
      <c r="H80" s="20">
        <v>1000000</v>
      </c>
      <c r="I80" s="7"/>
      <c r="J80" s="7"/>
      <c r="K80" s="123"/>
      <c r="L80" s="123"/>
      <c r="M80" s="123"/>
      <c r="N80" s="123"/>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x14ac:dyDescent="0.25">
      <c r="B81" s="117">
        <v>1</v>
      </c>
      <c r="C81" s="110" t="s">
        <v>75</v>
      </c>
      <c r="D81" s="111" t="s">
        <v>69</v>
      </c>
      <c r="E81" s="112"/>
      <c r="F81" s="120"/>
      <c r="G81" s="114">
        <f>+F81*E81</f>
        <v>0</v>
      </c>
      <c r="H81" s="20">
        <v>100000</v>
      </c>
      <c r="I81" s="7"/>
      <c r="J81" s="124"/>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31.35" customHeight="1" x14ac:dyDescent="0.25">
      <c r="B82" s="117">
        <v>1</v>
      </c>
      <c r="C82" s="110" t="s">
        <v>76</v>
      </c>
      <c r="D82" s="111" t="s">
        <v>69</v>
      </c>
      <c r="E82" s="112"/>
      <c r="F82" s="129"/>
      <c r="G82" s="114">
        <f>+F82*E82</f>
        <v>0</v>
      </c>
      <c r="H82" s="20">
        <v>200000</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27.75" customHeight="1" thickBot="1" x14ac:dyDescent="0.3">
      <c r="B83" s="168">
        <v>1</v>
      </c>
      <c r="C83" s="169" t="s">
        <v>77</v>
      </c>
      <c r="D83" s="170" t="s">
        <v>69</v>
      </c>
      <c r="E83" s="171"/>
      <c r="F83" s="172"/>
      <c r="G83" s="173">
        <f>+F83*E83*B83</f>
        <v>0</v>
      </c>
      <c r="H83" s="167"/>
      <c r="I83" s="7"/>
      <c r="J83" s="126"/>
      <c r="K83" s="125"/>
      <c r="L83" s="125"/>
      <c r="M83" s="125"/>
      <c r="N83" s="125"/>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35"/>
      <c r="C84" s="226" t="s">
        <v>78</v>
      </c>
      <c r="D84" s="226"/>
      <c r="E84" s="226"/>
      <c r="F84" s="226"/>
      <c r="G84" s="136">
        <f>+SUM(G72:G83)</f>
        <v>0</v>
      </c>
      <c r="H84" s="6"/>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x14ac:dyDescent="0.25">
      <c r="B85" s="138"/>
      <c r="C85" s="207" t="s">
        <v>79</v>
      </c>
      <c r="D85" s="207"/>
      <c r="E85" s="207"/>
      <c r="F85" s="207"/>
      <c r="G85" s="139">
        <f>+G84+G66</f>
        <v>0</v>
      </c>
      <c r="H85" s="7">
        <f>+H88/2.36</f>
        <v>0</v>
      </c>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35" hidden="1" customHeight="1" x14ac:dyDescent="0.25">
      <c r="B86" s="138"/>
      <c r="C86" s="212" t="s">
        <v>80</v>
      </c>
      <c r="D86" s="212"/>
      <c r="E86" s="212"/>
      <c r="F86" s="212"/>
      <c r="G86" s="140"/>
      <c r="H86" s="157" t="s">
        <v>33</v>
      </c>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3.35" hidden="1" customHeight="1" x14ac:dyDescent="0.25">
      <c r="B87" s="138"/>
      <c r="C87" s="207" t="s">
        <v>81</v>
      </c>
      <c r="D87" s="207"/>
      <c r="E87" s="207"/>
      <c r="F87" s="207"/>
      <c r="G87" s="139"/>
      <c r="H87" s="20"/>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x14ac:dyDescent="0.25">
      <c r="B88" s="138"/>
      <c r="C88" s="207" t="s">
        <v>82</v>
      </c>
      <c r="D88" s="207"/>
      <c r="E88" s="207"/>
      <c r="F88" s="207"/>
      <c r="G88" s="141">
        <f>+ROUND(G85*0.19,0)</f>
        <v>0</v>
      </c>
      <c r="H88" s="7"/>
      <c r="I88" s="7"/>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s="16" customFormat="1" ht="14.25" thickBot="1" x14ac:dyDescent="0.3">
      <c r="A89" s="45"/>
      <c r="B89" s="142"/>
      <c r="C89" s="208" t="s">
        <v>83</v>
      </c>
      <c r="D89" s="208"/>
      <c r="E89" s="208"/>
      <c r="F89" s="208"/>
      <c r="G89" s="177">
        <f>+G88+G85</f>
        <v>0</v>
      </c>
      <c r="H89" s="163"/>
      <c r="I89" s="158"/>
      <c r="J89" s="7"/>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c r="EF89" s="6"/>
      <c r="EG89" s="6"/>
      <c r="EH89" s="6"/>
      <c r="EI89" s="6"/>
      <c r="EJ89" s="6"/>
      <c r="EK89" s="6"/>
      <c r="EL89" s="6"/>
      <c r="EM89" s="6"/>
      <c r="EN89" s="6"/>
      <c r="EO89" s="6"/>
      <c r="EP89" s="6"/>
      <c r="EQ89" s="6"/>
      <c r="ER89" s="6"/>
      <c r="ES89" s="6"/>
      <c r="ET89" s="6"/>
      <c r="EU89" s="6"/>
      <c r="EV89" s="6"/>
      <c r="EW89" s="6"/>
      <c r="EX89" s="6"/>
      <c r="EY89" s="6"/>
      <c r="EZ89" s="6"/>
      <c r="FA89" s="6"/>
      <c r="FB89" s="6"/>
      <c r="FC89" s="6"/>
      <c r="FD89" s="6"/>
      <c r="FE89" s="6"/>
      <c r="FF89" s="6"/>
      <c r="FG89" s="6"/>
      <c r="FH89" s="6"/>
      <c r="FI89" s="6"/>
      <c r="FJ89" s="6"/>
      <c r="FK89" s="6"/>
      <c r="FL89" s="6"/>
      <c r="FM89" s="6"/>
      <c r="FN89" s="6"/>
      <c r="FO89" s="6"/>
      <c r="FP89" s="6"/>
      <c r="FQ89" s="6"/>
      <c r="FR89" s="6"/>
      <c r="FS89" s="6"/>
      <c r="FT89" s="6"/>
      <c r="FU89" s="6"/>
      <c r="FV89" s="6"/>
      <c r="FW89" s="6"/>
      <c r="FX89" s="6"/>
      <c r="FY89" s="6"/>
      <c r="FZ89" s="6"/>
      <c r="GA89" s="6"/>
      <c r="GB89" s="6"/>
      <c r="GC89" s="6"/>
      <c r="GD89" s="6"/>
      <c r="GE89" s="6"/>
      <c r="GF89" s="6"/>
      <c r="GG89" s="6"/>
      <c r="GH89" s="6"/>
      <c r="GI89" s="6"/>
      <c r="GJ89" s="6"/>
      <c r="GK89" s="6"/>
      <c r="GL89" s="6"/>
      <c r="GM89" s="6"/>
    </row>
    <row r="90" spans="1:195" ht="30" customHeight="1" x14ac:dyDescent="0.25">
      <c r="B90" s="209" t="s">
        <v>84</v>
      </c>
      <c r="C90" s="210"/>
      <c r="D90" s="210"/>
      <c r="E90" s="210"/>
      <c r="F90" s="210"/>
      <c r="G90" s="211"/>
      <c r="H90" s="7"/>
    </row>
    <row r="91" spans="1:195" ht="28.5" customHeight="1" x14ac:dyDescent="0.25">
      <c r="B91" s="198" t="s">
        <v>85</v>
      </c>
      <c r="C91" s="199"/>
      <c r="D91" s="199"/>
      <c r="E91" s="199"/>
      <c r="F91" s="199"/>
      <c r="G91" s="200"/>
      <c r="H91" s="137"/>
    </row>
    <row r="92" spans="1:195" ht="27" customHeight="1" x14ac:dyDescent="0.25">
      <c r="B92" s="198" t="s">
        <v>86</v>
      </c>
      <c r="C92" s="199"/>
      <c r="D92" s="199"/>
      <c r="E92" s="199"/>
      <c r="F92" s="199"/>
      <c r="G92" s="200"/>
      <c r="H92" s="137"/>
    </row>
    <row r="93" spans="1:195" ht="24.75" customHeight="1" x14ac:dyDescent="0.25">
      <c r="B93" s="198" t="s">
        <v>87</v>
      </c>
      <c r="C93" s="199"/>
      <c r="D93" s="199"/>
      <c r="E93" s="199"/>
      <c r="F93" s="199"/>
      <c r="G93" s="200"/>
    </row>
    <row r="94" spans="1:195" ht="38.450000000000003" customHeight="1" x14ac:dyDescent="0.25">
      <c r="B94" s="198" t="s">
        <v>88</v>
      </c>
      <c r="C94" s="199"/>
      <c r="D94" s="199"/>
      <c r="E94" s="199"/>
      <c r="F94" s="199"/>
      <c r="G94" s="200"/>
      <c r="H94" s="143"/>
    </row>
    <row r="95" spans="1:195" ht="28.5" customHeight="1" x14ac:dyDescent="0.25">
      <c r="B95" s="198" t="s">
        <v>89</v>
      </c>
      <c r="C95" s="199"/>
      <c r="D95" s="199"/>
      <c r="E95" s="199"/>
      <c r="F95" s="199"/>
      <c r="G95" s="200"/>
    </row>
    <row r="96" spans="1:195" ht="28.5" customHeight="1" x14ac:dyDescent="0.25">
      <c r="B96" s="198" t="s">
        <v>90</v>
      </c>
      <c r="C96" s="199"/>
      <c r="D96" s="199"/>
      <c r="E96" s="199"/>
      <c r="F96" s="199"/>
      <c r="G96" s="200"/>
    </row>
    <row r="97" spans="2:7" ht="28.5" customHeight="1" x14ac:dyDescent="0.25">
      <c r="B97" s="198" t="s">
        <v>91</v>
      </c>
      <c r="C97" s="199"/>
      <c r="D97" s="199"/>
      <c r="E97" s="199"/>
      <c r="F97" s="199"/>
      <c r="G97" s="200"/>
    </row>
    <row r="98" spans="2:7" ht="28.5" customHeight="1" x14ac:dyDescent="0.25">
      <c r="B98" s="198" t="s">
        <v>92</v>
      </c>
      <c r="C98" s="199"/>
      <c r="D98" s="199"/>
      <c r="E98" s="199"/>
      <c r="F98" s="199"/>
      <c r="G98" s="200"/>
    </row>
    <row r="99" spans="2:7" ht="48" customHeight="1" x14ac:dyDescent="0.25">
      <c r="B99" s="198" t="s">
        <v>93</v>
      </c>
      <c r="C99" s="199"/>
      <c r="D99" s="199"/>
      <c r="E99" s="199"/>
      <c r="F99" s="199"/>
      <c r="G99" s="200"/>
    </row>
    <row r="100" spans="2:7" ht="44.1" customHeight="1" x14ac:dyDescent="0.25">
      <c r="B100" s="201" t="s">
        <v>94</v>
      </c>
      <c r="C100" s="202"/>
      <c r="D100" s="202"/>
      <c r="E100" s="202"/>
      <c r="F100" s="202"/>
      <c r="G100" s="203"/>
    </row>
    <row r="101" spans="2:7" ht="44.25" customHeight="1" x14ac:dyDescent="0.25">
      <c r="B101" s="198" t="s">
        <v>95</v>
      </c>
      <c r="C101" s="199"/>
      <c r="D101" s="199"/>
      <c r="E101" s="199"/>
      <c r="F101" s="199"/>
      <c r="G101" s="200"/>
    </row>
    <row r="102" spans="2:7" ht="30" customHeight="1" x14ac:dyDescent="0.25">
      <c r="B102" s="204" t="s">
        <v>96</v>
      </c>
      <c r="C102" s="205"/>
      <c r="D102" s="205"/>
      <c r="E102" s="205"/>
      <c r="F102" s="205"/>
      <c r="G102" s="206"/>
    </row>
    <row r="103" spans="2:7" ht="29.45" customHeight="1" x14ac:dyDescent="0.25">
      <c r="B103" s="198" t="s">
        <v>97</v>
      </c>
      <c r="C103" s="199"/>
      <c r="D103" s="199"/>
      <c r="E103" s="199"/>
      <c r="F103" s="199"/>
      <c r="G103" s="200"/>
    </row>
    <row r="104" spans="2:7" ht="44.25" customHeight="1" thickBot="1" x14ac:dyDescent="0.3">
      <c r="B104" s="246" t="s">
        <v>98</v>
      </c>
      <c r="C104" s="247"/>
      <c r="D104" s="247"/>
      <c r="E104" s="247"/>
      <c r="F104" s="247"/>
      <c r="G104" s="248"/>
    </row>
    <row r="105" spans="2:7" x14ac:dyDescent="0.25">
      <c r="B105" s="144"/>
      <c r="C105" s="145"/>
      <c r="D105" s="145"/>
      <c r="E105" s="145"/>
      <c r="F105" s="145"/>
      <c r="G105" s="145"/>
    </row>
    <row r="106" spans="2:7" ht="15.75" x14ac:dyDescent="0.25">
      <c r="B106" s="146" t="s">
        <v>99</v>
      </c>
      <c r="C106" s="147"/>
      <c r="D106" s="147"/>
      <c r="E106" s="148"/>
      <c r="F106" s="149"/>
      <c r="G106" s="149"/>
    </row>
    <row r="107" spans="2:7" ht="38.25" customHeight="1" x14ac:dyDescent="0.25">
      <c r="B107" s="150"/>
      <c r="C107" s="151"/>
      <c r="D107" s="147"/>
      <c r="E107" s="152"/>
      <c r="F107" s="153"/>
      <c r="G107" s="153"/>
    </row>
    <row r="108" spans="2:7" ht="16.5" x14ac:dyDescent="0.25">
      <c r="B108" s="154" t="s">
        <v>100</v>
      </c>
      <c r="C108" s="147"/>
      <c r="D108" s="147"/>
      <c r="E108" s="197" t="s">
        <v>101</v>
      </c>
      <c r="F108" s="197"/>
      <c r="G108" s="197"/>
    </row>
  </sheetData>
  <mergeCells count="43">
    <mergeCell ref="E108:G108"/>
    <mergeCell ref="B99:G99"/>
    <mergeCell ref="B100:G100"/>
    <mergeCell ref="B101:G101"/>
    <mergeCell ref="B102:G102"/>
    <mergeCell ref="B103:G103"/>
    <mergeCell ref="B104:G104"/>
    <mergeCell ref="B98:G98"/>
    <mergeCell ref="C87:F87"/>
    <mergeCell ref="C88:F88"/>
    <mergeCell ref="C89:F89"/>
    <mergeCell ref="B90:G90"/>
    <mergeCell ref="B91:G91"/>
    <mergeCell ref="B92:G92"/>
    <mergeCell ref="B93:G93"/>
    <mergeCell ref="B94:G94"/>
    <mergeCell ref="B95:G95"/>
    <mergeCell ref="B96:G96"/>
    <mergeCell ref="B97:G97"/>
    <mergeCell ref="C86:F86"/>
    <mergeCell ref="B12:C14"/>
    <mergeCell ref="C58:G58"/>
    <mergeCell ref="B61:F61"/>
    <mergeCell ref="C64:F64"/>
    <mergeCell ref="C65:F65"/>
    <mergeCell ref="C66:F66"/>
    <mergeCell ref="B67:C69"/>
    <mergeCell ref="D67:D69"/>
    <mergeCell ref="F67:F68"/>
    <mergeCell ref="C84:F84"/>
    <mergeCell ref="C85:F85"/>
    <mergeCell ref="B6:G6"/>
    <mergeCell ref="B7:G7"/>
    <mergeCell ref="B8:G8"/>
    <mergeCell ref="B9:G9"/>
    <mergeCell ref="B10:D10"/>
    <mergeCell ref="F10:G10"/>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1- PRESUPUESTO</vt:lpstr>
      <vt:lpstr>FORMULARIO 2- PROPUESTA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Norma y Lineth</cp:lastModifiedBy>
  <cp:revision/>
  <cp:lastPrinted>2023-11-14T05:36:54Z</cp:lastPrinted>
  <dcterms:created xsi:type="dcterms:W3CDTF">2023-07-18T17:47:23Z</dcterms:created>
  <dcterms:modified xsi:type="dcterms:W3CDTF">2023-11-14T05:37:21Z</dcterms:modified>
  <cp:category/>
  <cp:contentStatus/>
</cp:coreProperties>
</file>