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E:\TER CHOCÓ comp DELL\PLAN COMPRAS 2023\IP DT CHO 018 2023 Interventoria Lloró\PUBLICAR IP 018\"/>
    </mc:Choice>
  </mc:AlternateContent>
  <xr:revisionPtr revIDLastSave="0" documentId="13_ncr:1_{3FF34995-E428-4D0A-BC3C-4B0C4FC8263E}" xr6:coauthVersionLast="47" xr6:coauthVersionMax="47" xr10:uidLastSave="{00000000-0000-0000-0000-000000000000}"/>
  <bookViews>
    <workbookView xWindow="1440" yWindow="0" windowWidth="19035" windowHeight="10725" xr2:uid="{00000000-000D-0000-FFFF-FFFF00000000}"/>
  </bookViews>
  <sheets>
    <sheet name="FORMULARIO 1 - DETALLADO" sheetId="1" r:id="rId1"/>
    <sheet name="FORMULARIO 1 PROPUESTA ECONÓMIC" sheetId="7" r:id="rId2"/>
    <sheet name="Hoja1" sheetId="6" state="hidden" r:id="rId3"/>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localSheetId="1" hidden="1">#REF!</definedName>
    <definedName name="_Fill" hidden="1">#REF!</definedName>
    <definedName name="_xlnm._FilterDatabase" localSheetId="0" hidden="1">'FORMULARIO 1 - DETALLADO'!$C$10:$K$53</definedName>
    <definedName name="_xlnm._FilterDatabase" localSheetId="1" hidden="1">'FORMULARIO 1 PROPUESTA ECONÓMIC'!$C$10:$K$53</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"C:\C-314\VOLUMENES\volfin4.mdb"</definedName>
    <definedName name="AccessDatabase" localSheetId="1" hidden="1">"C:\C-314\VOLUMENES\volfin4.mdb"</definedName>
    <definedName name="AccessDatabase" hidden="1">"A:\SAIN.mdb"</definedName>
    <definedName name="ACTAAJUSTE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 DETALLADO'!$A$1:$J$75</definedName>
    <definedName name="_xlnm.Print_Area" localSheetId="1">'FORMULARIO 1 PROPUESTA ECONÓMIC'!$A$1:$J$75</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ntu" hidden="1">#REF!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tch" hidden="1">#REF!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ni" hidden="1">#REF!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#N/A</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f" hidden="1">#REF!</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ockie" hidden="1">#REF!</definedName>
    <definedName name="fockio" hidden="1">#REF!</definedName>
    <definedName name="fockiu" hidden="1">#REF!</definedName>
    <definedName name="fockiuu" hidden="1">#REF!</definedName>
    <definedName name="fockju" hidden="1">#REF!</definedName>
    <definedName name="fokiu" hidden="1">#REF!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#N/A</definedName>
    <definedName name="INT">#N/A</definedName>
    <definedName name="interv">#N/A</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ve" hidden="1">#REF!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ces" hidden="1">#REF!</definedName>
    <definedName name="perri" hidden="1">#REF!</definedName>
    <definedName name="pirob" hidden="1">#REF!</definedName>
    <definedName name="pirobi" hidden="1">#REF!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ki" hidden="1">#REF!</definedName>
    <definedName name="porqy" hidden="1">#REF!</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ye" hidden="1">#REF!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ght" hidden="1">#REF!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UMENES">#N/A</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6" l="1"/>
  <c r="D8" i="6"/>
  <c r="D7" i="6"/>
  <c r="D6" i="6"/>
  <c r="F16" i="6" s="1"/>
  <c r="F36" i="6"/>
  <c r="F35" i="6"/>
  <c r="G36" i="6" s="1"/>
  <c r="G24" i="6"/>
  <c r="G25" i="6" s="1"/>
  <c r="D24" i="6"/>
  <c r="G37" i="6" s="1"/>
  <c r="M19" i="6"/>
  <c r="M21" i="6" s="1"/>
  <c r="M18" i="6"/>
  <c r="V16" i="6"/>
  <c r="U16" i="6"/>
  <c r="W16" i="6" s="1"/>
  <c r="W17" i="6" s="1"/>
  <c r="M16" i="6"/>
  <c r="W15" i="6"/>
  <c r="U15" i="6"/>
  <c r="Q15" i="6"/>
  <c r="P13" i="6"/>
  <c r="P15" i="6" s="1"/>
  <c r="M13" i="6"/>
  <c r="M15" i="6" s="1"/>
  <c r="F17" i="6" l="1"/>
  <c r="G6" i="6" s="1"/>
  <c r="G5" i="6"/>
  <c r="G18" i="6"/>
  <c r="P18" i="6"/>
  <c r="G7" i="6"/>
  <c r="G8" i="6"/>
  <c r="G17" i="6" l="1"/>
  <c r="G19" i="6"/>
</calcChain>
</file>

<file path=xl/sharedStrings.xml><?xml version="1.0" encoding="utf-8"?>
<sst xmlns="http://schemas.openxmlformats.org/spreadsheetml/2006/main" count="238" uniqueCount="115">
  <si>
    <t>Formulario 1 - Formulario de presupuesto oficial -Interventoría de obra pública de infraestructura de transporte</t>
  </si>
  <si>
    <t>Código</t>
  </si>
  <si>
    <t>CCE-EICP-FM-70</t>
  </si>
  <si>
    <t>Versión</t>
  </si>
  <si>
    <t>FORMULARIO 1 - DETALLADO</t>
  </si>
  <si>
    <t>CANT.</t>
  </si>
  <si>
    <t>CARGO / OFICIO</t>
  </si>
  <si>
    <t>COSTOS 
DE PERSONAL</t>
  </si>
  <si>
    <t>PRIMA   
REGIONAL</t>
  </si>
  <si>
    <t>VALOR
PARCIAL ($)</t>
  </si>
  <si>
    <t>(1)</t>
  </si>
  <si>
    <t>(2)</t>
  </si>
  <si>
    <t>(3)</t>
  </si>
  <si>
    <t>(4)</t>
  </si>
  <si>
    <t xml:space="preserve">COSTOS DIRECTOS DE PERSONAL </t>
  </si>
  <si>
    <t>PERSONAL PROFESIONAL</t>
  </si>
  <si>
    <t>Director de Interventoria</t>
  </si>
  <si>
    <t>Especialista Ambiental</t>
  </si>
  <si>
    <t>Inspector SISO</t>
  </si>
  <si>
    <t>Cadenero</t>
  </si>
  <si>
    <t>PERSONAL ADMINISTRATIVO</t>
  </si>
  <si>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</si>
  <si>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</si>
  <si>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</si>
  <si>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t>CONCEPTO</t>
  </si>
  <si>
    <t>UNIDAD</t>
  </si>
  <si>
    <t>COSTO
($)</t>
  </si>
  <si>
    <t>UTILIZACION</t>
  </si>
  <si>
    <t>(8)</t>
  </si>
  <si>
    <t>(9)</t>
  </si>
  <si>
    <t>(10)</t>
  </si>
  <si>
    <r>
      <t xml:space="preserve">(8)*(9)*(10) = </t>
    </r>
    <r>
      <rPr>
        <b/>
        <sz val="11"/>
        <color indexed="12"/>
        <rFont val="Arial"/>
        <family val="2"/>
      </rPr>
      <t>(11)</t>
    </r>
  </si>
  <si>
    <t>OTROS COSTOS DIRECTOS</t>
  </si>
  <si>
    <t>VIÁTICOS</t>
  </si>
  <si>
    <t>Día</t>
  </si>
  <si>
    <t>COSTOS DE ALQUILER DE EQUIPOS Y OFICINA</t>
  </si>
  <si>
    <t>Mes</t>
  </si>
  <si>
    <t>Ensayos de laboratorio de suelos, pavimentos y concretos</t>
  </si>
  <si>
    <t>Oficina/campamento (incluye dotación y servicios públicos)</t>
  </si>
  <si>
    <t>OTROS COSTOS</t>
  </si>
  <si>
    <t>Transportes aereos y/o terrestres (incluye peajes)</t>
  </si>
  <si>
    <t>Edición de informes, papelería, reproducciòn de documentos,  planos, fotografías, etc</t>
  </si>
  <si>
    <t>Comunicaciones (telefonía fija y/o celular, fax,correo, internet, etc)</t>
  </si>
  <si>
    <t>Gl</t>
  </si>
  <si>
    <t>Veeduría Comunitaria</t>
  </si>
  <si>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</si>
  <si>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</si>
  <si>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r>
      <t xml:space="preserve">IVA = 19% * (C) = </t>
    </r>
    <r>
      <rPr>
        <b/>
        <sz val="11"/>
        <color indexed="12"/>
        <rFont val="Arial"/>
        <family val="2"/>
      </rPr>
      <t>(D)</t>
    </r>
  </si>
  <si>
    <t>COSTO TOTAL = (C) + (D)</t>
  </si>
  <si>
    <t>FIRMAS:</t>
  </si>
  <si>
    <t>Nombre y firma del representante legal del proponente</t>
  </si>
  <si>
    <t>Nombre del proponente</t>
  </si>
  <si>
    <t>Topografo Inspector</t>
  </si>
  <si>
    <t xml:space="preserve">Profesional social </t>
  </si>
  <si>
    <t>Especialistas y director</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</si>
  <si>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</si>
  <si>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</si>
  <si>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</si>
  <si>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</si>
  <si>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</si>
  <si>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</si>
  <si>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</si>
  <si>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</si>
  <si>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</si>
  <si>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</si>
  <si>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</si>
  <si>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</si>
  <si>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</si>
  <si>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</si>
  <si>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</si>
  <si>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Especialista en Estructuras</t>
  </si>
  <si>
    <t>% DEDICACIÓN MENSUAL
(h-mes)</t>
  </si>
  <si>
    <t>Mes (según comprobante)</t>
  </si>
  <si>
    <t>Según comprobante por mes</t>
  </si>
  <si>
    <t>(5)</t>
  </si>
  <si>
    <r>
      <t>(1)*((2)+(3))*(4)*(5) =</t>
    </r>
    <r>
      <rPr>
        <b/>
        <sz val="11"/>
        <color indexed="12"/>
        <rFont val="Arial"/>
        <family val="2"/>
      </rPr>
      <t xml:space="preserve"> (6)</t>
    </r>
  </si>
  <si>
    <t>TIEMPO TOTAL ESTIMADO</t>
  </si>
  <si>
    <t>Topografía (incluye personal auxiliar, equipo y transporte)</t>
  </si>
  <si>
    <t>PERSONAL TECNICO Y ADMINISTRATIVO</t>
  </si>
  <si>
    <t>Auxiliar administrativo</t>
  </si>
  <si>
    <t>COSTO TOTAL AJUSTADO AL PESO=</t>
  </si>
  <si>
    <t>Motocicletas (Incluye combustible) (1)</t>
  </si>
  <si>
    <t>Plazo: 2,5 meses</t>
  </si>
  <si>
    <t>VERIFICACION PRECIO ARTIFICIALMENTE BAJO</t>
  </si>
  <si>
    <t>VALOR BÁSICO PARCIAL OFRECIDO</t>
  </si>
  <si>
    <t>PRESUPUESTO OFICIAL</t>
  </si>
  <si>
    <t>Promedfio sin presupto oficial</t>
  </si>
  <si>
    <t>PROPSTA 1</t>
  </si>
  <si>
    <t>Promedio - Una desv standr</t>
  </si>
  <si>
    <t>PROPSTA 2</t>
  </si>
  <si>
    <t>Dif presupto of y promedio</t>
  </si>
  <si>
    <t>PROPSTA 3</t>
  </si>
  <si>
    <t>Difer oferta mas baja y el promedio</t>
  </si>
  <si>
    <t>PROPSTA 4</t>
  </si>
  <si>
    <t>PROPSTA 6</t>
  </si>
  <si>
    <t>VR CTOS</t>
  </si>
  <si>
    <t>SMMLV</t>
  </si>
  <si>
    <t>EQUIV EN SMMLV</t>
  </si>
  <si>
    <t>MEDIANA</t>
  </si>
  <si>
    <t>Desv Stand</t>
  </si>
  <si>
    <t>Mediana - 1 desv estándar</t>
  </si>
  <si>
    <t>Difer presupsto y Mediana</t>
  </si>
  <si>
    <t>Dif oferta más baja y Mediana</t>
  </si>
  <si>
    <t>LUEGO DE VERIFICACIÓN DEL ITEM "NO MODIFICAR"</t>
  </si>
  <si>
    <t>IP-DT-CHO-018-2023</t>
  </si>
  <si>
    <t>Ingeniero Residente de Interventoría</t>
  </si>
  <si>
    <t>Profesional Ambiental</t>
  </si>
  <si>
    <t>MONTO AGOTABLE DE ESPECIALISTAS (conforman esta bolsa los especialistas de amarillo)</t>
  </si>
  <si>
    <t>Especialista en Pavimentos y/o vias</t>
  </si>
  <si>
    <t xml:space="preserve">Especialista en Geologia y Geotecnia </t>
  </si>
  <si>
    <t>Especialista en Diseño Geométrico</t>
  </si>
  <si>
    <t>VALOR MÁXIMO A OFERTAR</t>
  </si>
  <si>
    <t>NO MODIFICAR</t>
  </si>
  <si>
    <t>INTERVENTORIA TECNICA, ADMINISTRATIVA, FINANCIERA Y AMBIENTAL PARA EL MEJORAMIENTO DE LA VIA TERCIARIA DEL CORREGIMIENTO YUTO – LLORÓ, UBICADA EN EL MUNICIPIO DE LLORÓ – DEPARTAMENTO DEL CHOCÓ EN EL MARCO DEL PROGRAMA “COLOMBIA RURAL</t>
  </si>
  <si>
    <t>FORMULARIO 1 - DETALLADO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</si>
</sst>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164" formatCode="_(&quot;$&quot;\ * #,##0.00_);_(&quot;$&quot;\ * \(#,##0.00\);_(&quot;$&quot;\ * &quot;-&quot;??_);_(@_)"/>
    <numFmt numFmtId="165" formatCode="_(* #,##0.00_);_(* \(#,##0.00\);_(* &quot;-&quot;??_);_(@_)"/>
    <numFmt numFmtId="166" formatCode="_-[$$-240A]\ * #,##0.00_ ;_-[$$-240A]\ * \-#,##0.00\ ;_-[$$-240A]\ * &quot;-&quot;??_ ;_-@_ "/>
    <numFmt numFmtId="167" formatCode="_ * #,##0.00_ ;_ * \-#,##0.00_ ;_ * &quot;-&quot;??_ ;_ @_ "/>
    <numFmt numFmtId="168" formatCode="_-&quot;$&quot;\ * #,##0.00_-;\-&quot;$&quot;\ * #,##0.00_-;_-&quot;$&quot;\ * &quot;-&quot;_-;_-@_-"/>
    <numFmt numFmtId="169" formatCode="_(* #,##0_);_(* \(#,##0\);_(* &quot;-&quot;_);_(@_)"/>
    <numFmt numFmtId="170" formatCode="_(* #,##0.0000_);_(* \(#,##0.0000\);_(* &quot;-&quot;_);_(@_)"/>
    <numFmt numFmtId="171" formatCode="_-* #,##0.0000_-;\-* #,##0.0000_-;_-* &quot;-&quot;????_-;_-@_-"/>
    <numFmt numFmtId="172" formatCode="_-[$$-240A]\ * #,##0.00_-;\-[$$-240A]\ * #,##0.00_-;_-[$$-240A]\ * &quot;-&quot;??_-;_-@_-"/>
  </numFmts>
  <fonts count="29"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1"/>
      <name val="Arial"/>
      <family val="2"/>
    </font>
    <font>
      <sz val="11"/>
      <color theme="1"/>
      <name val="Arial"/>
      <family val="2"/>
    </font>
    <font>
      <sz val="11"/>
      <name val="Arial"/>
      <family val="2"/>
    </font>
    <font>
      <b/>
      <sz val="11"/>
      <color rgb="FFFF0000"/>
      <name val="Arial"/>
      <family val="2"/>
    </font>
    <font>
      <b/>
      <sz val="11"/>
      <color indexed="12"/>
      <name val="Arial"/>
      <family val="2"/>
    </font>
    <font>
      <b/>
      <u/>
      <sz val="11"/>
      <name val="Arial"/>
      <family val="2"/>
    </font>
    <font>
      <sz val="10"/>
      <name val="Arial"/>
      <family val="2"/>
    </font>
    <font>
      <sz val="11"/>
      <color indexed="8"/>
      <name val="Calibri"/>
      <family val="2"/>
    </font>
    <font>
      <sz val="12"/>
      <name val="Arial"/>
      <family val="2"/>
    </font>
    <font>
      <sz val="11"/>
      <color indexed="8"/>
      <name val="Arial"/>
      <family val="2"/>
    </font>
    <font>
      <b/>
      <sz val="10"/>
      <color indexed="8"/>
      <name val="Arial"/>
      <family val="2"/>
    </font>
    <font>
      <b/>
      <sz val="11"/>
      <color theme="1"/>
      <name val="Arial"/>
      <family val="2"/>
    </font>
    <font>
      <sz val="10"/>
      <name val="Arial"/>
    </font>
    <font>
      <sz val="9"/>
      <color theme="1"/>
      <name val="Arial Narrow"/>
      <family val="2"/>
    </font>
    <font>
      <sz val="11"/>
      <color rgb="FFFF0000"/>
      <name val="Arial Narrow"/>
      <family val="2"/>
    </font>
    <font>
      <sz val="8"/>
      <color theme="1"/>
      <name val="Arial Narrow"/>
      <family val="2"/>
    </font>
    <font>
      <b/>
      <sz val="11"/>
      <color theme="4"/>
      <name val="Arial Narrow"/>
      <family val="2"/>
    </font>
    <font>
      <sz val="8"/>
      <name val="Arial Narrow"/>
      <family val="2"/>
    </font>
    <font>
      <b/>
      <sz val="11"/>
      <color rgb="FFFF0000"/>
      <name val="Arial Narrow"/>
      <family val="2"/>
    </font>
    <font>
      <sz val="9"/>
      <name val="Arial"/>
      <family val="2"/>
    </font>
    <font>
      <sz val="9"/>
      <name val="Arial Narrow"/>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FF00"/>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style="medium">
        <color auto="1"/>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auto="1"/>
      </right>
      <top style="thin">
        <color auto="1"/>
      </top>
      <bottom style="medium">
        <color auto="1"/>
      </bottom>
      <diagonal/>
    </border>
    <border>
      <left style="thin">
        <color indexed="64"/>
      </left>
      <right/>
      <top/>
      <bottom/>
      <diagonal/>
    </border>
    <border>
      <left style="thin">
        <color indexed="64"/>
      </left>
      <right/>
      <top/>
      <bottom style="medium">
        <color indexed="64"/>
      </bottom>
      <diagonal/>
    </border>
    <border>
      <left style="medium">
        <color auto="1"/>
      </left>
      <right/>
      <top/>
      <bottom style="thin">
        <color auto="1"/>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right/>
      <top/>
      <bottom style="thin">
        <color auto="1"/>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auto="1"/>
      </left>
      <right/>
      <top style="medium">
        <color indexed="64"/>
      </top>
      <bottom style="medium">
        <color indexed="64"/>
      </bottom>
      <diagonal/>
    </border>
    <border>
      <left/>
      <right/>
      <top style="medium">
        <color indexed="64"/>
      </top>
      <bottom style="medium">
        <color indexed="64"/>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top style="medium">
        <color indexed="64"/>
      </top>
      <bottom style="medium">
        <color auto="1"/>
      </bottom>
      <diagonal/>
    </border>
    <border>
      <left style="thin">
        <color auto="1"/>
      </left>
      <right/>
      <top style="medium">
        <color auto="1"/>
      </top>
      <bottom style="thin">
        <color auto="1"/>
      </bottom>
      <diagonal/>
    </border>
    <border>
      <left style="medium">
        <color indexed="64"/>
      </left>
      <right style="thin">
        <color indexed="64"/>
      </right>
      <top style="thin">
        <color indexed="64"/>
      </top>
      <bottom/>
      <diagonal/>
    </border>
  </borders>
  <cellStyleXfs count="18">
    <xf numFmtId="0" fontId="0" fillId="0" borderId="0"/>
    <xf numFmtId="0" fontId="2" fillId="0" borderId="0" applyNumberFormat="0" applyFill="0" applyBorder="0" applyProtection="0">
      <alignment vertical="top"/>
    </xf>
    <xf numFmtId="0" fontId="5" fillId="0" borderId="0"/>
    <xf numFmtId="165" fontId="14" fillId="0" borderId="0" applyFont="0" applyFill="0" applyBorder="0" applyAlignment="0" applyProtection="0"/>
    <xf numFmtId="164" fontId="15" fillId="0" borderId="0" applyFont="0" applyFill="0" applyBorder="0" applyAlignment="0" applyProtection="0"/>
    <xf numFmtId="167" fontId="14" fillId="0" borderId="0" applyFont="0" applyFill="0" applyBorder="0" applyAlignment="0" applyProtection="0"/>
    <xf numFmtId="164" fontId="15" fillId="0" borderId="0" applyFont="0" applyFill="0" applyBorder="0" applyAlignment="0" applyProtection="0"/>
    <xf numFmtId="42" fontId="1" fillId="0" borderId="0" applyFont="0" applyFill="0" applyBorder="0" applyAlignment="0" applyProtection="0"/>
    <xf numFmtId="164" fontId="5" fillId="0" borderId="0" applyFont="0" applyFill="0" applyBorder="0" applyAlignment="0" applyProtection="0"/>
    <xf numFmtId="0" fontId="15" fillId="0" borderId="0"/>
    <xf numFmtId="9" fontId="1" fillId="0" borderId="0" applyFont="0" applyFill="0" applyBorder="0" applyAlignment="0" applyProtection="0"/>
    <xf numFmtId="0" fontId="14" fillId="0" borderId="0"/>
    <xf numFmtId="0" fontId="2" fillId="0" borderId="0" applyNumberFormat="0" applyFill="0" applyBorder="0" applyProtection="0">
      <alignment vertical="top"/>
    </xf>
    <xf numFmtId="0" fontId="14" fillId="0" borderId="0"/>
    <xf numFmtId="0" fontId="20" fillId="0" borderId="0">
      <alignment vertical="top"/>
    </xf>
    <xf numFmtId="164" fontId="14" fillId="0" borderId="0" applyFont="0" applyFill="0" applyBorder="0" applyAlignment="0" applyProtection="0"/>
    <xf numFmtId="169" fontId="14" fillId="0" borderId="0" applyFont="0" applyFill="0" applyBorder="0" applyAlignment="0" applyProtection="0"/>
    <xf numFmtId="0" fontId="2" fillId="0" borderId="0" applyNumberFormat="0" applyFill="0" applyBorder="0" applyProtection="0">
      <alignment vertical="top"/>
    </xf>
  </cellStyleXfs>
  <cellXfs count="264">
    <xf numFmtId="0" fontId="0" fillId="0" borderId="0" xfId="0"/>
    <xf numFmtId="0" fontId="3" fillId="2" borderId="1" xfId="1" applyFont="1" applyFill="1" applyBorder="1" applyAlignment="1">
      <alignment vertical="center" wrapText="1"/>
    </xf>
    <xf numFmtId="0" fontId="3" fillId="2" borderId="2" xfId="1" applyFont="1" applyFill="1" applyBorder="1" applyAlignment="1">
      <alignment vertical="center" wrapText="1"/>
    </xf>
    <xf numFmtId="0" fontId="3" fillId="2" borderId="2" xfId="1" applyFont="1" applyFill="1" applyBorder="1" applyAlignment="1">
      <alignment horizontal="center" vertical="center" wrapText="1"/>
    </xf>
    <xf numFmtId="0" fontId="4" fillId="2" borderId="2" xfId="1" applyNumberFormat="1" applyFont="1" applyFill="1" applyBorder="1" applyAlignment="1">
      <alignment horizontal="center" vertical="center" wrapText="1"/>
    </xf>
    <xf numFmtId="0" fontId="4" fillId="2" borderId="2" xfId="1" applyNumberFormat="1" applyFont="1" applyFill="1" applyBorder="1" applyAlignment="1">
      <alignment horizontal="justify" vertical="center" wrapText="1"/>
    </xf>
    <xf numFmtId="0" fontId="4" fillId="2" borderId="2" xfId="1" applyNumberFormat="1" applyFont="1" applyFill="1" applyBorder="1" applyAlignment="1">
      <alignment vertical="center" wrapText="1"/>
    </xf>
    <xf numFmtId="0" fontId="5" fillId="0" borderId="0" xfId="2" applyAlignment="1">
      <alignment horizontal="center"/>
    </xf>
    <xf numFmtId="0" fontId="4" fillId="2" borderId="0" xfId="1" applyNumberFormat="1" applyFont="1" applyFill="1" applyBorder="1" applyAlignment="1">
      <alignment vertical="center" wrapText="1"/>
    </xf>
    <xf numFmtId="0" fontId="3" fillId="2" borderId="0" xfId="1" applyFont="1" applyFill="1" applyBorder="1" applyAlignment="1">
      <alignment vertical="center" wrapText="1"/>
    </xf>
    <xf numFmtId="0" fontId="3" fillId="2" borderId="3" xfId="1" applyFont="1" applyFill="1" applyBorder="1" applyAlignment="1">
      <alignment vertical="center" wrapText="1"/>
    </xf>
    <xf numFmtId="0" fontId="7" fillId="0" borderId="7" xfId="2" applyFont="1" applyBorder="1" applyAlignment="1">
      <alignment horizontal="justify" vertical="center" wrapText="1"/>
    </xf>
    <xf numFmtId="0" fontId="6" fillId="2" borderId="6" xfId="2" applyFont="1" applyFill="1" applyBorder="1" applyAlignment="1">
      <alignment horizontal="center" vertical="center" wrapText="1"/>
    </xf>
    <xf numFmtId="0" fontId="7" fillId="2" borderId="6" xfId="2" applyFont="1" applyFill="1" applyBorder="1" applyAlignment="1">
      <alignment horizontal="center" vertical="center" wrapText="1"/>
    </xf>
    <xf numFmtId="0" fontId="3" fillId="2" borderId="8" xfId="1" applyFont="1" applyFill="1" applyBorder="1" applyAlignment="1">
      <alignment vertical="center" wrapText="1"/>
    </xf>
    <xf numFmtId="0" fontId="3" fillId="2" borderId="9" xfId="1" applyFont="1" applyFill="1" applyBorder="1" applyAlignment="1">
      <alignment vertical="center" wrapText="1"/>
    </xf>
    <xf numFmtId="0" fontId="4" fillId="2" borderId="9" xfId="1" applyNumberFormat="1" applyFont="1" applyFill="1" applyBorder="1" applyAlignment="1">
      <alignment horizontal="center" vertical="center" wrapText="1"/>
    </xf>
    <xf numFmtId="0" fontId="4" fillId="2" borderId="9" xfId="1" applyNumberFormat="1" applyFont="1" applyFill="1" applyBorder="1" applyAlignment="1">
      <alignment horizontal="justify" vertical="center" wrapText="1"/>
    </xf>
    <xf numFmtId="0" fontId="4" fillId="2" borderId="9" xfId="1" applyNumberFormat="1" applyFont="1" applyFill="1" applyBorder="1" applyAlignment="1">
      <alignment vertical="center" wrapText="1"/>
    </xf>
    <xf numFmtId="0" fontId="10" fillId="2" borderId="0" xfId="1" applyNumberFormat="1" applyFont="1" applyFill="1" applyBorder="1" applyAlignment="1">
      <alignment vertical="center" wrapText="1"/>
    </xf>
    <xf numFmtId="0" fontId="3" fillId="2" borderId="11" xfId="1" applyFont="1" applyFill="1" applyBorder="1" applyAlignment="1">
      <alignment vertical="center" wrapText="1"/>
    </xf>
    <xf numFmtId="0" fontId="4" fillId="2" borderId="3" xfId="1" applyNumberFormat="1" applyFont="1" applyFill="1" applyBorder="1" applyAlignment="1">
      <alignment horizontal="right" vertical="center" wrapText="1"/>
    </xf>
    <xf numFmtId="0" fontId="4" fillId="2" borderId="0" xfId="1" applyNumberFormat="1" applyFont="1" applyFill="1" applyBorder="1" applyAlignment="1">
      <alignment horizontal="right" vertical="center" wrapText="1"/>
    </xf>
    <xf numFmtId="0" fontId="8" fillId="0" borderId="12" xfId="1" applyFont="1" applyFill="1" applyBorder="1" applyAlignment="1">
      <alignment horizontal="center" vertical="center" wrapText="1"/>
    </xf>
    <xf numFmtId="0" fontId="8" fillId="0" borderId="13"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15" xfId="1" applyFont="1" applyBorder="1" applyAlignment="1">
      <alignment horizontal="center" vertical="center" wrapText="1"/>
    </xf>
    <xf numFmtId="0" fontId="12" fillId="0" borderId="12" xfId="1" quotePrefix="1" applyFont="1" applyFill="1" applyBorder="1" applyAlignment="1">
      <alignment horizontal="center" vertical="center" wrapText="1"/>
    </xf>
    <xf numFmtId="0" fontId="12" fillId="0" borderId="13" xfId="1" quotePrefix="1" applyFont="1" applyBorder="1" applyAlignment="1">
      <alignment horizontal="center" vertical="center" wrapText="1"/>
    </xf>
    <xf numFmtId="0" fontId="12" fillId="0" borderId="14" xfId="1" quotePrefix="1" applyFont="1" applyBorder="1" applyAlignment="1">
      <alignment horizontal="center" vertical="center" wrapText="1"/>
    </xf>
    <xf numFmtId="0" fontId="10" fillId="0" borderId="22" xfId="1" applyFont="1" applyFill="1" applyBorder="1" applyAlignment="1">
      <alignment horizontal="center" vertical="center" wrapText="1"/>
    </xf>
    <xf numFmtId="0" fontId="10" fillId="0" borderId="23" xfId="1" applyFont="1" applyFill="1" applyBorder="1" applyAlignment="1">
      <alignment vertical="center" wrapText="1"/>
    </xf>
    <xf numFmtId="166" fontId="10" fillId="0" borderId="23" xfId="1" applyNumberFormat="1" applyFont="1" applyFill="1" applyBorder="1" applyAlignment="1">
      <alignment horizontal="center" vertical="center" wrapText="1"/>
    </xf>
    <xf numFmtId="2" fontId="10" fillId="0" borderId="23" xfId="1" applyNumberFormat="1" applyFont="1" applyFill="1" applyBorder="1" applyAlignment="1">
      <alignment horizontal="center" vertical="center" wrapText="1"/>
    </xf>
    <xf numFmtId="166" fontId="10" fillId="0" borderId="24" xfId="3" applyNumberFormat="1" applyFont="1" applyFill="1" applyBorder="1" applyAlignment="1">
      <alignment vertical="center" wrapText="1"/>
    </xf>
    <xf numFmtId="0" fontId="10" fillId="0" borderId="23" xfId="1" applyFont="1" applyBorder="1" applyAlignment="1">
      <alignment vertical="center"/>
    </xf>
    <xf numFmtId="166" fontId="10" fillId="0" borderId="23" xfId="1" applyNumberFormat="1" applyFont="1" applyFill="1" applyBorder="1" applyAlignment="1">
      <alignment vertical="center" wrapText="1"/>
    </xf>
    <xf numFmtId="166" fontId="10" fillId="4" borderId="24" xfId="3" applyNumberFormat="1" applyFont="1" applyFill="1" applyBorder="1" applyAlignment="1">
      <alignment vertical="center" wrapText="1"/>
    </xf>
    <xf numFmtId="166" fontId="8" fillId="4" borderId="29" xfId="1" applyNumberFormat="1" applyFont="1" applyFill="1" applyBorder="1" applyAlignment="1">
      <alignment vertical="center" wrapText="1"/>
    </xf>
    <xf numFmtId="165" fontId="8" fillId="0" borderId="14" xfId="1" applyNumberFormat="1" applyFont="1" applyBorder="1" applyAlignment="1">
      <alignment horizontal="center" vertical="center" wrapText="1"/>
    </xf>
    <xf numFmtId="0" fontId="10" fillId="0" borderId="23" xfId="1" applyFont="1" applyBorder="1" applyAlignment="1">
      <alignment vertical="center" wrapText="1"/>
    </xf>
    <xf numFmtId="0" fontId="10" fillId="0" borderId="23" xfId="1" applyFont="1" applyBorder="1" applyAlignment="1">
      <alignment horizontal="center" vertical="center" wrapText="1"/>
    </xf>
    <xf numFmtId="2" fontId="10" fillId="0" borderId="23" xfId="1" applyNumberFormat="1" applyFont="1" applyBorder="1" applyAlignment="1">
      <alignment horizontal="center" vertical="center" wrapText="1"/>
    </xf>
    <xf numFmtId="0" fontId="9" fillId="0" borderId="23" xfId="2" applyFont="1" applyBorder="1" applyAlignment="1">
      <alignment horizontal="justify" vertical="center" wrapText="1"/>
    </xf>
    <xf numFmtId="166" fontId="10" fillId="0" borderId="23" xfId="1" applyNumberFormat="1" applyFont="1" applyBorder="1" applyAlignment="1">
      <alignment vertical="center" wrapText="1"/>
    </xf>
    <xf numFmtId="0" fontId="10" fillId="0" borderId="35" xfId="1" applyFont="1" applyFill="1" applyBorder="1" applyAlignment="1">
      <alignment horizontal="center" vertical="center" wrapText="1"/>
    </xf>
    <xf numFmtId="0" fontId="9" fillId="0" borderId="36" xfId="2" applyFont="1" applyBorder="1" applyAlignment="1">
      <alignment horizontal="justify" vertical="center" wrapText="1"/>
    </xf>
    <xf numFmtId="0" fontId="10" fillId="0" borderId="36" xfId="1" applyFont="1" applyBorder="1" applyAlignment="1">
      <alignment horizontal="center" vertical="center" wrapText="1"/>
    </xf>
    <xf numFmtId="166" fontId="10" fillId="0" borderId="36" xfId="1" applyNumberFormat="1" applyFont="1" applyBorder="1" applyAlignment="1">
      <alignment vertical="center" wrapText="1"/>
    </xf>
    <xf numFmtId="2" fontId="10" fillId="0" borderId="37" xfId="1" applyNumberFormat="1" applyFont="1" applyBorder="1" applyAlignment="1">
      <alignment horizontal="center" vertical="center" wrapText="1"/>
    </xf>
    <xf numFmtId="2" fontId="10" fillId="0" borderId="38" xfId="1" applyNumberFormat="1" applyFont="1" applyBorder="1" applyAlignment="1">
      <alignment horizontal="center" vertical="center" wrapText="1"/>
    </xf>
    <xf numFmtId="0" fontId="10" fillId="0" borderId="39" xfId="1" applyFont="1" applyFill="1" applyBorder="1" applyAlignment="1">
      <alignment horizontal="center" vertical="center" wrapText="1"/>
    </xf>
    <xf numFmtId="0" fontId="9" fillId="0" borderId="40" xfId="2" applyFont="1" applyBorder="1" applyAlignment="1">
      <alignment horizontal="justify" vertical="center" wrapText="1"/>
    </xf>
    <xf numFmtId="0" fontId="10" fillId="0" borderId="40" xfId="1" applyFont="1" applyBorder="1" applyAlignment="1">
      <alignment horizontal="center" vertical="center" wrapText="1"/>
    </xf>
    <xf numFmtId="166" fontId="10" fillId="0" borderId="40" xfId="1" applyNumberFormat="1" applyFont="1" applyBorder="1" applyAlignment="1">
      <alignment vertical="center" wrapText="1"/>
    </xf>
    <xf numFmtId="164" fontId="8" fillId="4" borderId="43" xfId="6" applyFont="1" applyFill="1" applyBorder="1" applyAlignment="1">
      <alignment vertical="center" wrapText="1"/>
    </xf>
    <xf numFmtId="164" fontId="8" fillId="4" borderId="24" xfId="6" applyFont="1" applyFill="1" applyBorder="1" applyAlignment="1">
      <alignment vertical="center" wrapText="1"/>
    </xf>
    <xf numFmtId="164" fontId="8" fillId="4" borderId="24" xfId="4" applyFont="1" applyFill="1" applyBorder="1" applyAlignment="1">
      <alignment vertical="center" wrapText="1"/>
    </xf>
    <xf numFmtId="164" fontId="8" fillId="4" borderId="29" xfId="6" applyFont="1" applyFill="1" applyBorder="1" applyAlignment="1">
      <alignment vertical="center" wrapText="1"/>
    </xf>
    <xf numFmtId="0" fontId="10" fillId="2" borderId="1" xfId="1" applyFont="1" applyFill="1" applyBorder="1" applyAlignment="1">
      <alignment horizontal="justify" vertical="center" wrapText="1"/>
    </xf>
    <xf numFmtId="0" fontId="10" fillId="2" borderId="2" xfId="1" applyFont="1" applyFill="1" applyBorder="1" applyAlignment="1">
      <alignment horizontal="justify" vertical="center" wrapText="1"/>
    </xf>
    <xf numFmtId="0" fontId="10" fillId="2" borderId="10" xfId="1" applyFont="1" applyFill="1" applyBorder="1" applyAlignment="1">
      <alignment horizontal="justify" vertical="center" wrapText="1"/>
    </xf>
    <xf numFmtId="0" fontId="10" fillId="2" borderId="3" xfId="1" applyFont="1" applyFill="1" applyBorder="1" applyAlignment="1">
      <alignment horizontal="left" vertical="center" wrapText="1"/>
    </xf>
    <xf numFmtId="0" fontId="10" fillId="2" borderId="0" xfId="1" applyNumberFormat="1" applyFont="1" applyFill="1" applyBorder="1" applyAlignment="1">
      <alignment horizontal="center" vertical="center" wrapText="1"/>
    </xf>
    <xf numFmtId="0" fontId="10" fillId="2" borderId="0" xfId="1" applyNumberFormat="1" applyFont="1" applyFill="1" applyBorder="1" applyAlignment="1">
      <alignment horizontal="justify" vertical="center" wrapText="1"/>
    </xf>
    <xf numFmtId="0" fontId="10" fillId="2" borderId="11" xfId="1" applyNumberFormat="1" applyFont="1" applyFill="1" applyBorder="1" applyAlignment="1">
      <alignment vertical="center" wrapText="1"/>
    </xf>
    <xf numFmtId="0" fontId="16" fillId="2" borderId="3" xfId="1" applyFont="1" applyFill="1" applyBorder="1" applyAlignment="1">
      <alignment horizontal="left" vertical="center" wrapText="1"/>
    </xf>
    <xf numFmtId="0" fontId="16" fillId="2" borderId="0" xfId="1" applyNumberFormat="1" applyFont="1" applyFill="1" applyBorder="1" applyAlignment="1">
      <alignment horizontal="center" vertical="center" wrapText="1"/>
    </xf>
    <xf numFmtId="0" fontId="16" fillId="2" borderId="0" xfId="1" applyNumberFormat="1" applyFont="1" applyFill="1" applyBorder="1" applyAlignment="1">
      <alignment horizontal="justify" vertical="center" wrapText="1"/>
    </xf>
    <xf numFmtId="0" fontId="16" fillId="2" borderId="0" xfId="1" applyNumberFormat="1" applyFont="1" applyFill="1" applyBorder="1" applyAlignment="1">
      <alignment vertical="center" wrapText="1"/>
    </xf>
    <xf numFmtId="0" fontId="16" fillId="2" borderId="11" xfId="1" applyNumberFormat="1" applyFont="1" applyFill="1" applyBorder="1" applyAlignment="1">
      <alignment vertical="center" wrapText="1"/>
    </xf>
    <xf numFmtId="0" fontId="17" fillId="0" borderId="32" xfId="9" applyFont="1" applyBorder="1" applyAlignment="1">
      <alignment vertical="center"/>
    </xf>
    <xf numFmtId="0" fontId="16" fillId="2" borderId="41" xfId="1" applyNumberFormat="1" applyFont="1" applyFill="1" applyBorder="1" applyAlignment="1">
      <alignment horizontal="center" vertical="center" wrapText="1"/>
    </xf>
    <xf numFmtId="0" fontId="16" fillId="2" borderId="41" xfId="1" applyNumberFormat="1" applyFont="1" applyFill="1" applyBorder="1" applyAlignment="1">
      <alignment vertical="center" wrapText="1"/>
    </xf>
    <xf numFmtId="0" fontId="16" fillId="2" borderId="45" xfId="1" applyNumberFormat="1" applyFont="1" applyFill="1" applyBorder="1" applyAlignment="1">
      <alignment vertical="center" wrapText="1"/>
    </xf>
    <xf numFmtId="0" fontId="10" fillId="2" borderId="0" xfId="1" applyNumberFormat="1" applyFont="1" applyFill="1" applyBorder="1" applyAlignment="1">
      <alignment vertical="top" wrapText="1"/>
    </xf>
    <xf numFmtId="0" fontId="10" fillId="2" borderId="33" xfId="1" applyNumberFormat="1" applyFont="1" applyFill="1" applyBorder="1" applyAlignment="1">
      <alignment vertical="top" wrapText="1"/>
    </xf>
    <xf numFmtId="0" fontId="10" fillId="2" borderId="34" xfId="1" applyNumberFormat="1" applyFont="1" applyFill="1" applyBorder="1" applyAlignment="1">
      <alignment vertical="top" wrapText="1"/>
    </xf>
    <xf numFmtId="0" fontId="10" fillId="2" borderId="9" xfId="1" applyNumberFormat="1" applyFont="1" applyFill="1" applyBorder="1" applyAlignment="1">
      <alignment horizontal="justify" vertical="center" wrapText="1"/>
    </xf>
    <xf numFmtId="0" fontId="10" fillId="2" borderId="9" xfId="1" applyNumberFormat="1" applyFont="1" applyFill="1" applyBorder="1" applyAlignment="1">
      <alignment vertical="center" wrapText="1"/>
    </xf>
    <xf numFmtId="0" fontId="10" fillId="2" borderId="46" xfId="1" applyNumberFormat="1" applyFont="1" applyFill="1" applyBorder="1" applyAlignment="1">
      <alignment vertical="center" wrapText="1"/>
    </xf>
    <xf numFmtId="0" fontId="3" fillId="2" borderId="0" xfId="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4" fillId="2" borderId="0" xfId="1" applyNumberFormat="1" applyFont="1" applyFill="1" applyBorder="1" applyAlignment="1">
      <alignment horizontal="justify" vertical="center" wrapText="1"/>
    </xf>
    <xf numFmtId="2" fontId="10" fillId="0" borderId="40" xfId="1" applyNumberFormat="1" applyFont="1" applyBorder="1" applyAlignment="1">
      <alignment horizontal="center" vertical="center" wrapText="1"/>
    </xf>
    <xf numFmtId="0" fontId="4" fillId="2" borderId="10" xfId="1" applyNumberFormat="1" applyFont="1" applyFill="1" applyBorder="1" applyAlignment="1">
      <alignment vertical="center" wrapText="1"/>
    </xf>
    <xf numFmtId="0" fontId="4" fillId="2" borderId="11" xfId="1" applyNumberFormat="1" applyFont="1" applyFill="1" applyBorder="1" applyAlignment="1">
      <alignment vertical="center" wrapText="1"/>
    </xf>
    <xf numFmtId="0" fontId="4" fillId="2" borderId="46" xfId="1" applyNumberFormat="1" applyFont="1" applyFill="1" applyBorder="1" applyAlignment="1">
      <alignment vertical="center" wrapText="1"/>
    </xf>
    <xf numFmtId="0" fontId="8" fillId="4" borderId="27" xfId="1" applyFont="1" applyFill="1" applyBorder="1" applyAlignment="1">
      <alignment horizontal="right" vertical="center" wrapText="1"/>
    </xf>
    <xf numFmtId="0" fontId="8" fillId="4" borderId="41" xfId="1" applyFont="1" applyFill="1" applyBorder="1" applyAlignment="1">
      <alignment horizontal="right" vertical="center" wrapText="1"/>
    </xf>
    <xf numFmtId="0" fontId="8" fillId="4" borderId="20" xfId="1" applyFont="1" applyFill="1" applyBorder="1" applyAlignment="1">
      <alignment horizontal="right" vertical="center" wrapText="1"/>
    </xf>
    <xf numFmtId="0" fontId="14" fillId="2" borderId="3" xfId="1" applyFont="1" applyFill="1" applyBorder="1" applyAlignment="1">
      <alignment vertical="center" wrapText="1"/>
    </xf>
    <xf numFmtId="0" fontId="14" fillId="2" borderId="0" xfId="1" applyNumberFormat="1" applyFont="1" applyFill="1" applyBorder="1" applyAlignment="1">
      <alignment horizontal="right" vertical="center" wrapText="1"/>
    </xf>
    <xf numFmtId="0" fontId="14" fillId="2" borderId="0" xfId="1" applyNumberFormat="1" applyFont="1" applyFill="1" applyBorder="1" applyAlignment="1">
      <alignment vertical="center" wrapText="1"/>
    </xf>
    <xf numFmtId="0" fontId="14" fillId="2" borderId="0" xfId="1" applyFont="1" applyFill="1" applyBorder="1" applyAlignment="1">
      <alignment vertical="center" wrapText="1"/>
    </xf>
    <xf numFmtId="0" fontId="14" fillId="2" borderId="8" xfId="1" applyFont="1" applyFill="1" applyBorder="1" applyAlignment="1">
      <alignment vertical="center" wrapText="1"/>
    </xf>
    <xf numFmtId="0" fontId="14" fillId="2" borderId="9" xfId="1" applyFont="1" applyFill="1" applyBorder="1" applyAlignment="1">
      <alignment vertical="center" wrapText="1"/>
    </xf>
    <xf numFmtId="0" fontId="11" fillId="2" borderId="11" xfId="2" applyFont="1" applyFill="1" applyBorder="1" applyAlignment="1">
      <alignment vertical="center" wrapText="1"/>
    </xf>
    <xf numFmtId="2" fontId="10" fillId="0" borderId="50" xfId="1" applyNumberFormat="1" applyFont="1" applyFill="1" applyBorder="1" applyAlignment="1">
      <alignment horizontal="center" vertical="center" wrapText="1"/>
    </xf>
    <xf numFmtId="9" fontId="10" fillId="0" borderId="23" xfId="10" applyFont="1" applyFill="1" applyBorder="1" applyAlignment="1">
      <alignment horizontal="center" vertical="center" wrapText="1"/>
    </xf>
    <xf numFmtId="0" fontId="10" fillId="0" borderId="54" xfId="1" applyFont="1" applyFill="1" applyBorder="1" applyAlignment="1">
      <alignment horizontal="center" vertical="center" wrapText="1"/>
    </xf>
    <xf numFmtId="0" fontId="9" fillId="0" borderId="38" xfId="2" applyFont="1" applyBorder="1" applyAlignment="1">
      <alignment horizontal="justify" vertical="center" wrapText="1"/>
    </xf>
    <xf numFmtId="0" fontId="10" fillId="0" borderId="38" xfId="1" applyFont="1" applyBorder="1" applyAlignment="1">
      <alignment horizontal="center" vertical="center" wrapText="1"/>
    </xf>
    <xf numFmtId="166" fontId="10" fillId="0" borderId="38" xfId="1" applyNumberFormat="1" applyFont="1" applyBorder="1" applyAlignment="1">
      <alignment vertical="center" wrapText="1"/>
    </xf>
    <xf numFmtId="0" fontId="10" fillId="5" borderId="0" xfId="1" applyNumberFormat="1" applyFont="1" applyFill="1" applyBorder="1" applyAlignment="1">
      <alignment vertical="center" wrapText="1"/>
    </xf>
    <xf numFmtId="0" fontId="3" fillId="5" borderId="0" xfId="1" applyFont="1" applyFill="1" applyBorder="1" applyAlignment="1">
      <alignment vertical="center" wrapText="1"/>
    </xf>
    <xf numFmtId="0" fontId="4" fillId="5" borderId="0" xfId="1" applyNumberFormat="1" applyFont="1" applyFill="1" applyBorder="1" applyAlignment="1">
      <alignment horizontal="right" vertical="center" wrapText="1"/>
    </xf>
    <xf numFmtId="0" fontId="11" fillId="5" borderId="0" xfId="1" applyNumberFormat="1" applyFont="1" applyFill="1" applyBorder="1" applyAlignment="1">
      <alignment horizontal="center" vertical="center" wrapText="1"/>
    </xf>
    <xf numFmtId="42" fontId="10" fillId="5" borderId="0" xfId="7" applyFont="1" applyFill="1" applyBorder="1" applyAlignment="1">
      <alignment vertical="center" wrapText="1"/>
    </xf>
    <xf numFmtId="44" fontId="11" fillId="5" borderId="0" xfId="1" applyNumberFormat="1" applyFont="1" applyFill="1" applyBorder="1" applyAlignment="1">
      <alignment horizontal="center" vertical="center" wrapText="1"/>
    </xf>
    <xf numFmtId="44" fontId="10" fillId="5" borderId="0" xfId="1" applyNumberFormat="1" applyFont="1" applyFill="1" applyBorder="1" applyAlignment="1">
      <alignment vertical="center" wrapText="1"/>
    </xf>
    <xf numFmtId="164" fontId="10" fillId="5" borderId="0" xfId="1" applyNumberFormat="1" applyFont="1" applyFill="1" applyBorder="1" applyAlignment="1">
      <alignment vertical="center" wrapText="1"/>
    </xf>
    <xf numFmtId="164" fontId="8" fillId="5" borderId="0" xfId="8" applyFont="1" applyFill="1" applyBorder="1" applyAlignment="1">
      <alignment vertical="center" wrapText="1"/>
    </xf>
    <xf numFmtId="0" fontId="3" fillId="6" borderId="0" xfId="1" applyFont="1" applyFill="1" applyBorder="1" applyAlignment="1">
      <alignment vertical="center" wrapText="1"/>
    </xf>
    <xf numFmtId="0" fontId="4" fillId="6" borderId="0" xfId="1" applyNumberFormat="1" applyFont="1" applyFill="1" applyBorder="1" applyAlignment="1">
      <alignment horizontal="right" vertical="center" wrapText="1"/>
    </xf>
    <xf numFmtId="0" fontId="10" fillId="6" borderId="0" xfId="1" applyNumberFormat="1" applyFont="1" applyFill="1" applyBorder="1" applyAlignment="1">
      <alignment vertical="center" wrapText="1"/>
    </xf>
    <xf numFmtId="0" fontId="11" fillId="6" borderId="0" xfId="1" applyNumberFormat="1" applyFont="1" applyFill="1" applyBorder="1" applyAlignment="1">
      <alignment horizontal="center" vertical="center" wrapText="1"/>
    </xf>
    <xf numFmtId="42" fontId="10" fillId="6" borderId="0" xfId="7" applyFont="1" applyFill="1" applyBorder="1" applyAlignment="1">
      <alignment vertical="center" wrapText="1"/>
    </xf>
    <xf numFmtId="44" fontId="11" fillId="6" borderId="0" xfId="1" applyNumberFormat="1" applyFont="1" applyFill="1" applyBorder="1" applyAlignment="1">
      <alignment horizontal="center" vertical="center" wrapText="1"/>
    </xf>
    <xf numFmtId="44" fontId="10" fillId="6" borderId="0" xfId="1" applyNumberFormat="1" applyFont="1" applyFill="1" applyBorder="1" applyAlignment="1">
      <alignment vertical="center" wrapText="1"/>
    </xf>
    <xf numFmtId="164" fontId="10" fillId="6" borderId="0" xfId="1" applyNumberFormat="1" applyFont="1" applyFill="1" applyBorder="1" applyAlignment="1">
      <alignment vertical="center" wrapText="1"/>
    </xf>
    <xf numFmtId="164" fontId="8" fillId="6" borderId="0" xfId="8" applyFont="1" applyFill="1" applyBorder="1" applyAlignment="1">
      <alignment vertical="center" wrapText="1"/>
    </xf>
    <xf numFmtId="44" fontId="14" fillId="2" borderId="0" xfId="1" applyNumberFormat="1" applyFont="1" applyFill="1" applyBorder="1" applyAlignment="1">
      <alignment vertical="center" wrapText="1"/>
    </xf>
    <xf numFmtId="0" fontId="8" fillId="6" borderId="0" xfId="1" applyFont="1" applyFill="1" applyBorder="1" applyAlignment="1">
      <alignment horizontal="center" vertical="center" wrapText="1"/>
    </xf>
    <xf numFmtId="0" fontId="8" fillId="5" borderId="0" xfId="1" applyFont="1" applyFill="1" applyBorder="1" applyAlignment="1">
      <alignment horizontal="center" vertical="center" wrapText="1"/>
    </xf>
    <xf numFmtId="44" fontId="16" fillId="2" borderId="0" xfId="1" applyNumberFormat="1" applyFont="1" applyFill="1" applyBorder="1" applyAlignment="1">
      <alignment vertical="center" wrapText="1"/>
    </xf>
    <xf numFmtId="0" fontId="11" fillId="2" borderId="0" xfId="2" applyFont="1" applyFill="1" applyAlignment="1">
      <alignment vertical="center" wrapText="1"/>
    </xf>
    <xf numFmtId="0" fontId="12" fillId="5" borderId="0" xfId="1" quotePrefix="1" applyFont="1" applyFill="1" applyBorder="1" applyAlignment="1">
      <alignment horizontal="center" vertical="center" wrapText="1"/>
    </xf>
    <xf numFmtId="0" fontId="12" fillId="6" borderId="0" xfId="1" quotePrefix="1" applyFont="1" applyFill="1" applyBorder="1" applyAlignment="1">
      <alignment horizontal="center" vertical="center" wrapText="1"/>
    </xf>
    <xf numFmtId="166" fontId="10" fillId="5" borderId="0" xfId="1" applyNumberFormat="1" applyFont="1" applyFill="1" applyBorder="1" applyAlignment="1">
      <alignment horizontal="center" vertical="center" wrapText="1"/>
    </xf>
    <xf numFmtId="9" fontId="10" fillId="5" borderId="0" xfId="10" applyFont="1" applyFill="1" applyBorder="1" applyAlignment="1">
      <alignment horizontal="center" vertical="center" wrapText="1"/>
    </xf>
    <xf numFmtId="2" fontId="10" fillId="5" borderId="0" xfId="1" applyNumberFormat="1" applyFont="1" applyFill="1" applyBorder="1" applyAlignment="1">
      <alignment horizontal="center" vertical="center" wrapText="1"/>
    </xf>
    <xf numFmtId="166" fontId="10" fillId="5" borderId="0" xfId="3" applyNumberFormat="1" applyFont="1" applyFill="1" applyBorder="1" applyAlignment="1">
      <alignment vertical="center" wrapText="1"/>
    </xf>
    <xf numFmtId="166" fontId="10" fillId="6" borderId="0" xfId="1" applyNumberFormat="1" applyFont="1" applyFill="1" applyBorder="1" applyAlignment="1">
      <alignment horizontal="center" vertical="center" wrapText="1"/>
    </xf>
    <xf numFmtId="9" fontId="10" fillId="6" borderId="0" xfId="10" applyFont="1" applyFill="1" applyBorder="1" applyAlignment="1">
      <alignment horizontal="center" vertical="center" wrapText="1"/>
    </xf>
    <xf numFmtId="2" fontId="10" fillId="6" borderId="0" xfId="1" applyNumberFormat="1" applyFont="1" applyFill="1" applyBorder="1" applyAlignment="1">
      <alignment horizontal="center" vertical="center" wrapText="1"/>
    </xf>
    <xf numFmtId="166" fontId="10" fillId="6" borderId="0" xfId="3" applyNumberFormat="1" applyFont="1" applyFill="1" applyBorder="1" applyAlignment="1">
      <alignment vertical="center" wrapText="1"/>
    </xf>
    <xf numFmtId="166" fontId="10" fillId="5" borderId="0" xfId="1" applyNumberFormat="1" applyFont="1" applyFill="1" applyBorder="1" applyAlignment="1">
      <alignment vertical="center" wrapText="1"/>
    </xf>
    <xf numFmtId="166" fontId="10" fillId="6" borderId="0" xfId="1" applyNumberFormat="1" applyFont="1" applyFill="1" applyBorder="1" applyAlignment="1">
      <alignment vertical="center" wrapText="1"/>
    </xf>
    <xf numFmtId="0" fontId="8" fillId="5" borderId="0" xfId="1" applyFont="1" applyFill="1" applyBorder="1" applyAlignment="1">
      <alignment vertical="center" wrapText="1"/>
    </xf>
    <xf numFmtId="0" fontId="8" fillId="6" borderId="0" xfId="1" applyFont="1" applyFill="1" applyBorder="1" applyAlignment="1">
      <alignment vertical="center" wrapText="1"/>
    </xf>
    <xf numFmtId="166" fontId="8" fillId="5" borderId="0" xfId="1" applyNumberFormat="1" applyFont="1" applyFill="1" applyBorder="1" applyAlignment="1">
      <alignment vertical="center" wrapText="1"/>
    </xf>
    <xf numFmtId="166" fontId="8" fillId="6" borderId="0" xfId="1" applyNumberFormat="1" applyFont="1" applyFill="1" applyBorder="1" applyAlignment="1">
      <alignment vertical="center" wrapText="1"/>
    </xf>
    <xf numFmtId="165" fontId="8" fillId="5" borderId="0" xfId="1" applyNumberFormat="1" applyFont="1" applyFill="1" applyBorder="1" applyAlignment="1">
      <alignment horizontal="center" vertical="center" wrapText="1"/>
    </xf>
    <xf numFmtId="165" fontId="8" fillId="6" borderId="0" xfId="1" applyNumberFormat="1" applyFont="1" applyFill="1" applyBorder="1" applyAlignment="1">
      <alignment horizontal="center" vertical="center" wrapText="1"/>
    </xf>
    <xf numFmtId="0" fontId="10" fillId="5" borderId="0" xfId="1" applyFont="1" applyFill="1" applyBorder="1" applyAlignment="1">
      <alignment horizontal="center" vertical="center" wrapText="1"/>
    </xf>
    <xf numFmtId="0" fontId="10" fillId="6" borderId="0" xfId="1" applyFont="1" applyFill="1" applyBorder="1" applyAlignment="1">
      <alignment horizontal="center" vertical="center" wrapText="1"/>
    </xf>
    <xf numFmtId="164" fontId="8" fillId="5" borderId="0" xfId="6" applyFont="1" applyFill="1" applyBorder="1" applyAlignment="1">
      <alignment vertical="center" wrapText="1"/>
    </xf>
    <xf numFmtId="164" fontId="8" fillId="6" borderId="0" xfId="6" applyFont="1" applyFill="1" applyBorder="1" applyAlignment="1">
      <alignment vertical="center" wrapText="1"/>
    </xf>
    <xf numFmtId="164" fontId="8" fillId="5" borderId="0" xfId="4" applyFont="1" applyFill="1" applyBorder="1" applyAlignment="1">
      <alignment vertical="center" wrapText="1"/>
    </xf>
    <xf numFmtId="164" fontId="8" fillId="6" borderId="0" xfId="4" applyFont="1" applyFill="1" applyBorder="1" applyAlignment="1">
      <alignment vertical="center" wrapText="1"/>
    </xf>
    <xf numFmtId="0" fontId="14" fillId="7" borderId="0" xfId="13" applyFill="1"/>
    <xf numFmtId="0" fontId="5" fillId="7" borderId="0" xfId="13" applyFont="1" applyFill="1" applyAlignment="1">
      <alignment vertical="center"/>
    </xf>
    <xf numFmtId="0" fontId="14" fillId="0" borderId="0" xfId="13"/>
    <xf numFmtId="0" fontId="20" fillId="0" borderId="0" xfId="14" applyAlignment="1"/>
    <xf numFmtId="0" fontId="21" fillId="7" borderId="0" xfId="13" applyFont="1" applyFill="1" applyAlignment="1">
      <alignment horizontal="center" vertical="center" wrapText="1"/>
    </xf>
    <xf numFmtId="168" fontId="5" fillId="7" borderId="0" xfId="13" applyNumberFormat="1" applyFont="1" applyFill="1" applyAlignment="1">
      <alignment vertical="center"/>
    </xf>
    <xf numFmtId="168" fontId="22" fillId="7" borderId="0" xfId="13" applyNumberFormat="1" applyFont="1" applyFill="1" applyAlignment="1">
      <alignment vertical="center"/>
    </xf>
    <xf numFmtId="0" fontId="22" fillId="7" borderId="0" xfId="13" applyFont="1" applyFill="1" applyAlignment="1">
      <alignment vertical="center"/>
    </xf>
    <xf numFmtId="0" fontId="23" fillId="7" borderId="0" xfId="13" applyFont="1" applyFill="1" applyAlignment="1">
      <alignment vertical="center"/>
    </xf>
    <xf numFmtId="44" fontId="24" fillId="7" borderId="0" xfId="13" applyNumberFormat="1" applyFont="1" applyFill="1" applyAlignment="1">
      <alignment vertical="center"/>
    </xf>
    <xf numFmtId="44" fontId="5" fillId="7" borderId="0" xfId="13" applyNumberFormat="1" applyFont="1" applyFill="1" applyAlignment="1">
      <alignment vertical="center"/>
    </xf>
    <xf numFmtId="0" fontId="25" fillId="7" borderId="0" xfId="13" applyFont="1" applyFill="1" applyAlignment="1">
      <alignment vertical="center"/>
    </xf>
    <xf numFmtId="164" fontId="0" fillId="0" borderId="0" xfId="15" applyFont="1" applyAlignment="1"/>
    <xf numFmtId="44" fontId="20" fillId="0" borderId="0" xfId="14" applyNumberFormat="1" applyAlignment="1"/>
    <xf numFmtId="170" fontId="0" fillId="0" borderId="0" xfId="16" applyNumberFormat="1" applyFont="1" applyAlignment="1"/>
    <xf numFmtId="169" fontId="0" fillId="0" borderId="0" xfId="16" applyFont="1" applyAlignment="1"/>
    <xf numFmtId="0" fontId="26" fillId="7" borderId="0" xfId="13" applyFont="1" applyFill="1" applyAlignment="1">
      <alignment vertical="center"/>
    </xf>
    <xf numFmtId="171" fontId="20" fillId="0" borderId="0" xfId="14" applyNumberFormat="1" applyAlignment="1"/>
    <xf numFmtId="44" fontId="24" fillId="8" borderId="0" xfId="13" applyNumberFormat="1" applyFont="1" applyFill="1" applyAlignment="1">
      <alignment vertical="center"/>
    </xf>
    <xf numFmtId="0" fontId="5" fillId="8" borderId="0" xfId="13" applyFont="1" applyFill="1" applyAlignment="1">
      <alignment vertical="center"/>
    </xf>
    <xf numFmtId="44" fontId="14" fillId="0" borderId="0" xfId="13" applyNumberFormat="1"/>
    <xf numFmtId="172" fontId="10" fillId="5" borderId="0" xfId="1" applyNumberFormat="1" applyFont="1" applyFill="1" applyBorder="1" applyAlignment="1">
      <alignment horizontal="center" vertical="center" wrapText="1"/>
    </xf>
    <xf numFmtId="0" fontId="27" fillId="9" borderId="23" xfId="0" applyFont="1" applyFill="1" applyBorder="1" applyAlignment="1">
      <alignment wrapText="1"/>
    </xf>
    <xf numFmtId="0" fontId="28" fillId="9" borderId="23" xfId="1" applyFont="1" applyFill="1" applyBorder="1" applyAlignment="1">
      <alignment vertical="center"/>
    </xf>
    <xf numFmtId="0" fontId="28" fillId="9" borderId="25" xfId="17" applyFont="1" applyFill="1" applyBorder="1" applyAlignment="1">
      <alignment vertical="center"/>
    </xf>
    <xf numFmtId="166" fontId="10" fillId="9" borderId="23" xfId="1" applyNumberFormat="1" applyFont="1" applyFill="1" applyBorder="1" applyAlignment="1">
      <alignment vertical="center" wrapText="1"/>
    </xf>
    <xf numFmtId="166" fontId="10" fillId="9" borderId="23" xfId="1" applyNumberFormat="1" applyFont="1" applyFill="1" applyBorder="1" applyAlignment="1">
      <alignment horizontal="center" vertical="center" wrapText="1"/>
    </xf>
    <xf numFmtId="9" fontId="10" fillId="9" borderId="23" xfId="10" applyFont="1" applyFill="1" applyBorder="1" applyAlignment="1">
      <alignment horizontal="center" vertical="center" wrapText="1"/>
    </xf>
    <xf numFmtId="2" fontId="10" fillId="9" borderId="50" xfId="1" applyNumberFormat="1" applyFont="1" applyFill="1" applyBorder="1" applyAlignment="1">
      <alignment horizontal="center" vertical="center" wrapText="1"/>
    </xf>
    <xf numFmtId="166" fontId="10" fillId="9" borderId="24" xfId="3" applyNumberFormat="1" applyFont="1" applyFill="1" applyBorder="1" applyAlignment="1">
      <alignment vertical="center" wrapText="1"/>
    </xf>
    <xf numFmtId="0" fontId="8" fillId="9" borderId="20" xfId="1" applyFont="1" applyFill="1" applyBorder="1" applyAlignment="1">
      <alignment horizontal="right" vertical="center" wrapText="1"/>
    </xf>
    <xf numFmtId="0" fontId="8" fillId="9" borderId="24" xfId="1" applyFont="1" applyFill="1" applyBorder="1" applyAlignment="1">
      <alignment vertical="center" wrapText="1"/>
    </xf>
    <xf numFmtId="0" fontId="11" fillId="9" borderId="0" xfId="1" applyFont="1" applyFill="1" applyBorder="1" applyAlignment="1">
      <alignment vertical="center" wrapText="1"/>
    </xf>
    <xf numFmtId="166" fontId="11" fillId="9" borderId="0" xfId="1" applyNumberFormat="1" applyFont="1" applyFill="1" applyBorder="1" applyAlignment="1">
      <alignment vertical="center" wrapText="1"/>
    </xf>
    <xf numFmtId="0" fontId="8" fillId="9" borderId="0" xfId="1" applyFont="1" applyFill="1" applyBorder="1" applyAlignment="1">
      <alignment vertical="center" wrapText="1"/>
    </xf>
    <xf numFmtId="164" fontId="10" fillId="4" borderId="29" xfId="6" applyFont="1" applyFill="1" applyBorder="1" applyAlignment="1">
      <alignment vertical="center" wrapText="1"/>
    </xf>
    <xf numFmtId="166" fontId="10" fillId="6" borderId="0" xfId="3" applyNumberFormat="1" applyFont="1" applyFill="1" applyBorder="1" applyAlignment="1">
      <alignment horizontal="center" vertical="center" wrapText="1"/>
    </xf>
    <xf numFmtId="166" fontId="10" fillId="6" borderId="0" xfId="5" applyNumberFormat="1" applyFont="1" applyFill="1" applyBorder="1" applyAlignment="1">
      <alignment horizontal="center" vertical="center" wrapText="1"/>
    </xf>
    <xf numFmtId="166" fontId="10" fillId="5" borderId="0" xfId="3" applyNumberFormat="1" applyFont="1" applyFill="1" applyBorder="1" applyAlignment="1">
      <alignment horizontal="center" vertical="center" wrapText="1"/>
    </xf>
    <xf numFmtId="166" fontId="10" fillId="5" borderId="0" xfId="5" applyNumberFormat="1" applyFont="1" applyFill="1" applyBorder="1" applyAlignment="1">
      <alignment horizontal="center" vertical="center" wrapText="1"/>
    </xf>
    <xf numFmtId="0" fontId="8" fillId="6" borderId="0" xfId="1" applyFont="1" applyFill="1" applyBorder="1" applyAlignment="1">
      <alignment horizontal="center" vertical="center" wrapText="1"/>
    </xf>
    <xf numFmtId="0" fontId="19" fillId="6" borderId="0" xfId="2" applyFont="1" applyFill="1" applyAlignment="1">
      <alignment horizontal="center" vertical="center" wrapText="1"/>
    </xf>
    <xf numFmtId="0" fontId="8" fillId="5" borderId="0" xfId="1" applyFont="1" applyFill="1" applyBorder="1" applyAlignment="1">
      <alignment horizontal="center" vertical="center" wrapText="1"/>
    </xf>
    <xf numFmtId="0" fontId="19" fillId="5" borderId="0" xfId="2" applyFont="1" applyFill="1" applyAlignment="1">
      <alignment horizontal="center" vertical="center" wrapText="1"/>
    </xf>
    <xf numFmtId="0" fontId="6" fillId="0" borderId="4" xfId="2"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2" borderId="4"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0" borderId="2" xfId="1" applyFont="1" applyBorder="1" applyAlignment="1">
      <alignment horizontal="center" vertical="center" wrapText="1"/>
    </xf>
    <xf numFmtId="0" fontId="8" fillId="0" borderId="9" xfId="1" applyFont="1" applyBorder="1" applyAlignment="1">
      <alignment horizontal="center" vertical="center" wrapText="1"/>
    </xf>
    <xf numFmtId="0" fontId="13" fillId="3" borderId="16" xfId="1" applyFont="1" applyFill="1" applyBorder="1" applyAlignment="1">
      <alignment horizontal="center" vertical="center" wrapText="1"/>
    </xf>
    <xf numFmtId="0" fontId="13" fillId="3" borderId="17" xfId="1" applyFont="1" applyFill="1" applyBorder="1" applyAlignment="1">
      <alignment horizontal="center" vertical="center" wrapText="1"/>
    </xf>
    <xf numFmtId="0" fontId="13" fillId="3" borderId="18" xfId="1" applyFont="1" applyFill="1" applyBorder="1" applyAlignment="1">
      <alignment horizontal="center" vertical="center" wrapText="1"/>
    </xf>
    <xf numFmtId="0" fontId="8" fillId="4" borderId="19" xfId="1" applyFont="1" applyFill="1" applyBorder="1" applyAlignment="1">
      <alignment horizontal="left" vertical="center" wrapText="1"/>
    </xf>
    <xf numFmtId="0" fontId="8" fillId="4" borderId="20" xfId="1" applyFont="1" applyFill="1" applyBorder="1" applyAlignment="1">
      <alignment horizontal="left" vertical="center" wrapText="1"/>
    </xf>
    <xf numFmtId="0" fontId="8" fillId="4" borderId="21" xfId="1" applyFont="1" applyFill="1" applyBorder="1" applyAlignment="1">
      <alignment horizontal="left" vertical="center" wrapText="1"/>
    </xf>
    <xf numFmtId="0" fontId="8" fillId="4" borderId="19" xfId="1" applyFont="1" applyFill="1" applyBorder="1" applyAlignment="1">
      <alignment horizontal="right" vertical="center" wrapText="1"/>
    </xf>
    <xf numFmtId="0" fontId="8" fillId="4" borderId="20" xfId="1" applyFont="1" applyFill="1" applyBorder="1" applyAlignment="1">
      <alignment horizontal="right" vertical="center" wrapText="1"/>
    </xf>
    <xf numFmtId="0" fontId="8" fillId="4" borderId="25" xfId="1" applyFont="1" applyFill="1" applyBorder="1" applyAlignment="1">
      <alignment horizontal="right" vertical="center" wrapText="1"/>
    </xf>
    <xf numFmtId="0" fontId="8" fillId="9" borderId="19" xfId="1" applyFont="1" applyFill="1" applyBorder="1" applyAlignment="1">
      <alignment horizontal="right" vertical="center" wrapText="1"/>
    </xf>
    <xf numFmtId="0" fontId="8" fillId="9" borderId="20" xfId="1" applyFont="1" applyFill="1" applyBorder="1" applyAlignment="1">
      <alignment horizontal="right" vertical="center" wrapText="1"/>
    </xf>
    <xf numFmtId="0" fontId="8" fillId="9" borderId="25" xfId="1" applyFont="1" applyFill="1" applyBorder="1" applyAlignment="1">
      <alignment horizontal="right" vertical="center" wrapText="1"/>
    </xf>
    <xf numFmtId="0" fontId="8" fillId="4" borderId="26" xfId="1" applyFont="1" applyFill="1" applyBorder="1" applyAlignment="1">
      <alignment horizontal="right" vertical="center" wrapText="1"/>
    </xf>
    <xf numFmtId="0" fontId="8" fillId="4" borderId="27" xfId="1" applyFont="1" applyFill="1" applyBorder="1" applyAlignment="1">
      <alignment horizontal="right" vertical="center" wrapText="1"/>
    </xf>
    <xf numFmtId="0" fontId="8" fillId="4" borderId="28" xfId="1" applyFont="1" applyFill="1" applyBorder="1" applyAlignment="1">
      <alignment horizontal="right" vertical="center" wrapText="1"/>
    </xf>
    <xf numFmtId="0" fontId="8" fillId="0" borderId="0"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1" xfId="1" applyFont="1" applyBorder="1" applyAlignment="1">
      <alignment horizontal="center" vertical="center" wrapText="1"/>
    </xf>
    <xf numFmtId="0" fontId="13" fillId="3" borderId="32" xfId="1" applyFont="1" applyFill="1" applyBorder="1" applyAlignment="1">
      <alignment horizontal="center" vertical="center" wrapText="1"/>
    </xf>
    <xf numFmtId="0" fontId="14" fillId="2" borderId="19" xfId="1" applyFont="1" applyFill="1" applyBorder="1" applyAlignment="1">
      <alignment horizontal="justify" vertical="center" wrapText="1"/>
    </xf>
    <xf numFmtId="0" fontId="14" fillId="2" borderId="20" xfId="1" applyFont="1" applyFill="1" applyBorder="1" applyAlignment="1">
      <alignment horizontal="justify" vertical="center" wrapText="1"/>
    </xf>
    <xf numFmtId="0" fontId="14" fillId="2" borderId="21" xfId="1" applyFont="1" applyFill="1" applyBorder="1" applyAlignment="1">
      <alignment horizontal="justify" vertical="center" wrapText="1"/>
    </xf>
    <xf numFmtId="0" fontId="8" fillId="4" borderId="44" xfId="1" applyFont="1" applyFill="1" applyBorder="1" applyAlignment="1">
      <alignment horizontal="right" vertical="center" wrapText="1"/>
    </xf>
    <xf numFmtId="0" fontId="17" fillId="0" borderId="3" xfId="9" applyFont="1" applyBorder="1" applyAlignment="1">
      <alignment horizontal="left" vertical="top"/>
    </xf>
    <xf numFmtId="0" fontId="17" fillId="0" borderId="0" xfId="9" applyFont="1" applyAlignment="1">
      <alignment horizontal="left" vertical="top"/>
    </xf>
    <xf numFmtId="0" fontId="17" fillId="0" borderId="8" xfId="9" applyFont="1" applyBorder="1" applyAlignment="1">
      <alignment horizontal="left" vertical="top"/>
    </xf>
    <xf numFmtId="0" fontId="17" fillId="0" borderId="9" xfId="9" applyFont="1" applyBorder="1" applyAlignment="1">
      <alignment horizontal="left" vertical="top"/>
    </xf>
    <xf numFmtId="0" fontId="8" fillId="4" borderId="26" xfId="1" applyFont="1" applyFill="1" applyBorder="1" applyAlignment="1">
      <alignment horizontal="left" vertical="center" wrapText="1"/>
    </xf>
    <xf numFmtId="0" fontId="8" fillId="4" borderId="33" xfId="1" applyFont="1" applyFill="1" applyBorder="1" applyAlignment="1">
      <alignment horizontal="left" vertical="center" wrapText="1"/>
    </xf>
    <xf numFmtId="0" fontId="8" fillId="4" borderId="34" xfId="1" applyFont="1" applyFill="1" applyBorder="1" applyAlignment="1">
      <alignment horizontal="left" vertical="center" wrapText="1"/>
    </xf>
    <xf numFmtId="0" fontId="8" fillId="4" borderId="32" xfId="1" applyFont="1" applyFill="1" applyBorder="1" applyAlignment="1">
      <alignment horizontal="right" vertical="center" wrapText="1"/>
    </xf>
    <xf numFmtId="0" fontId="8" fillId="4" borderId="41" xfId="1" applyFont="1" applyFill="1" applyBorder="1" applyAlignment="1">
      <alignment horizontal="right" vertical="center" wrapText="1"/>
    </xf>
    <xf numFmtId="0" fontId="8" fillId="4" borderId="42" xfId="1" applyFont="1" applyFill="1" applyBorder="1" applyAlignment="1">
      <alignment horizontal="right" vertical="center" wrapText="1"/>
    </xf>
    <xf numFmtId="0" fontId="18" fillId="2" borderId="16" xfId="11" applyFont="1" applyFill="1" applyBorder="1" applyAlignment="1">
      <alignment horizontal="left" vertical="center" wrapText="1"/>
    </xf>
    <xf numFmtId="0" fontId="18" fillId="2" borderId="17" xfId="11" applyFont="1" applyFill="1" applyBorder="1" applyAlignment="1">
      <alignment horizontal="left" vertical="center" wrapText="1"/>
    </xf>
    <xf numFmtId="0" fontId="18" fillId="2" borderId="18" xfId="11" applyFont="1" applyFill="1" applyBorder="1" applyAlignment="1">
      <alignment horizontal="left" vertical="center" wrapText="1"/>
    </xf>
    <xf numFmtId="166" fontId="10" fillId="0" borderId="51" xfId="5" applyNumberFormat="1" applyFont="1" applyFill="1" applyBorder="1" applyAlignment="1">
      <alignment horizontal="center" vertical="center" wrapText="1"/>
    </xf>
    <xf numFmtId="166" fontId="10" fillId="0" borderId="47" xfId="5" applyNumberFormat="1" applyFont="1" applyFill="1" applyBorder="1" applyAlignment="1">
      <alignment horizontal="center" vertical="center" wrapText="1"/>
    </xf>
    <xf numFmtId="0" fontId="14" fillId="2" borderId="19" xfId="1" applyFont="1" applyFill="1" applyBorder="1" applyAlignment="1">
      <alignment horizontal="left" vertical="center" wrapText="1"/>
    </xf>
    <xf numFmtId="0" fontId="14" fillId="2" borderId="20" xfId="1" applyFont="1" applyFill="1" applyBorder="1" applyAlignment="1">
      <alignment horizontal="left" vertical="center" wrapText="1"/>
    </xf>
    <xf numFmtId="0" fontId="14" fillId="2" borderId="21" xfId="1" applyFont="1" applyFill="1" applyBorder="1" applyAlignment="1">
      <alignment horizontal="left" vertical="center" wrapText="1"/>
    </xf>
    <xf numFmtId="166" fontId="10" fillId="0" borderId="50" xfId="3" applyNumberFormat="1" applyFont="1" applyFill="1" applyBorder="1" applyAlignment="1">
      <alignment horizontal="center" vertical="center" wrapText="1"/>
    </xf>
    <xf numFmtId="166" fontId="10" fillId="0" borderId="21" xfId="3" applyNumberFormat="1" applyFont="1" applyFill="1" applyBorder="1" applyAlignment="1">
      <alignment horizontal="center" vertical="center" wrapText="1"/>
    </xf>
    <xf numFmtId="0" fontId="14" fillId="2" borderId="44" xfId="1" applyFont="1" applyFill="1" applyBorder="1" applyAlignment="1">
      <alignment horizontal="justify" vertical="center" wrapText="1"/>
    </xf>
    <xf numFmtId="0" fontId="14" fillId="2" borderId="27" xfId="1" applyFont="1" applyFill="1" applyBorder="1" applyAlignment="1">
      <alignment horizontal="justify" vertical="center" wrapText="1"/>
    </xf>
    <xf numFmtId="0" fontId="14" fillId="2" borderId="47" xfId="1" applyFont="1" applyFill="1" applyBorder="1" applyAlignment="1">
      <alignment horizontal="justify" vertical="center" wrapText="1"/>
    </xf>
    <xf numFmtId="0" fontId="14" fillId="2" borderId="8" xfId="2" applyFont="1" applyFill="1" applyBorder="1" applyAlignment="1">
      <alignment horizontal="left" vertical="center" wrapText="1"/>
    </xf>
    <xf numFmtId="0" fontId="14" fillId="2" borderId="9" xfId="2" applyFont="1" applyFill="1" applyBorder="1" applyAlignment="1">
      <alignment horizontal="left" vertical="center" wrapText="1"/>
    </xf>
    <xf numFmtId="0" fontId="8" fillId="2" borderId="8"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46" xfId="1" applyFont="1" applyFill="1" applyBorder="1" applyAlignment="1">
      <alignment horizontal="center" vertical="center" wrapText="1"/>
    </xf>
    <xf numFmtId="0" fontId="4" fillId="2" borderId="48" xfId="1" applyFont="1" applyFill="1" applyBorder="1" applyAlignment="1">
      <alignment horizontal="center" vertical="center" wrapText="1"/>
    </xf>
    <xf numFmtId="0" fontId="4" fillId="2" borderId="49" xfId="1" applyFont="1" applyFill="1" applyBorder="1" applyAlignment="1">
      <alignment horizontal="center" vertical="center" wrapText="1"/>
    </xf>
    <xf numFmtId="0" fontId="4" fillId="2" borderId="15" xfId="1" applyFont="1" applyFill="1" applyBorder="1" applyAlignment="1">
      <alignment horizontal="center" vertical="center" wrapText="1"/>
    </xf>
    <xf numFmtId="0" fontId="8" fillId="0" borderId="52" xfId="1" applyFont="1" applyBorder="1" applyAlignment="1">
      <alignment horizontal="center" vertical="center" wrapText="1"/>
    </xf>
    <xf numFmtId="0" fontId="8" fillId="0" borderId="15" xfId="1" applyFont="1" applyBorder="1" applyAlignment="1">
      <alignment horizontal="center" vertical="center" wrapText="1"/>
    </xf>
    <xf numFmtId="166" fontId="10" fillId="0" borderId="53" xfId="3"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8" fontId="26" fillId="7" borderId="0" xfId="13" applyNumberFormat="1" applyFont="1" applyFill="1" applyAlignment="1">
      <alignment horizontal="center" vertical="center"/>
    </xf>
  </cellXfs>
  <cellStyles count="18">
    <cellStyle name="Millares [0] 2" xfId="16" xr:uid="{F1C07181-6687-4100-82F7-FE80990099A5}"/>
    <cellStyle name="Millares 2 2" xfId="5" xr:uid="{00000000-0005-0000-0000-000000000000}"/>
    <cellStyle name="Millares 2 2 2" xfId="3" xr:uid="{00000000-0005-0000-0000-000001000000}"/>
    <cellStyle name="Moneda [0] 2" xfId="7" xr:uid="{00000000-0005-0000-0000-000003000000}"/>
    <cellStyle name="Moneda 10" xfId="8" xr:uid="{00000000-0005-0000-0000-000004000000}"/>
    <cellStyle name="Moneda 2" xfId="15" xr:uid="{D8214EB2-312C-46DC-AE28-1E6EF905D641}"/>
    <cellStyle name="Moneda 3 11" xfId="6" xr:uid="{00000000-0005-0000-0000-000005000000}"/>
    <cellStyle name="Moneda 3 4 2" xfId="4" xr:uid="{00000000-0005-0000-0000-000006000000}"/>
    <cellStyle name="Normal" xfId="0" builtinId="0"/>
    <cellStyle name="Normal 10 3" xfId="11" xr:uid="{7033E89E-8CCE-4E54-AE3D-6DADAE7B0CC7}"/>
    <cellStyle name="Normal 12 2" xfId="2" xr:uid="{00000000-0005-0000-0000-000008000000}"/>
    <cellStyle name="Normal 2" xfId="14" xr:uid="{AA3516C7-BDCD-4DEB-B1DC-837C52B1B933}"/>
    <cellStyle name="Normal 3" xfId="13" xr:uid="{C2204137-CC42-4A55-BEC3-36D401804B0E}"/>
    <cellStyle name="Normal 3 11 2" xfId="1" xr:uid="{00000000-0005-0000-0000-000009000000}"/>
    <cellStyle name="Normal 3 2" xfId="12" xr:uid="{16E7A67B-591B-4466-89B8-6534956C32BC}"/>
    <cellStyle name="Normal 3 3" xfId="17" xr:uid="{A7C7EC89-021E-4098-87E9-2F57015CD2C8}"/>
    <cellStyle name="Normal_ESTABLECIMIENTO Y MANTENIMIENTO" xfId="9" xr:uid="{00000000-0005-0000-0000-00000A000000}"/>
    <cellStyle name="Porcentaje" xfId="10"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S366"/>
  <sheetViews>
    <sheetView showGridLines="0" tabSelected="1" view="pageBreakPreview" topLeftCell="F42" zoomScale="80" zoomScaleNormal="70" zoomScaleSheetLayoutView="80" workbookViewId="0">
      <selection activeCell="I53" sqref="I53"/>
    </sheetView>
  </sheetViews>
  <sheetFormatPr baseColWidth="10" defaultColWidth="13.85546875" defaultRowHeight="16.5" x14ac:dyDescent="0.3"/>
  <cols>
    <col min="1" max="1" width="2" style="9" customWidth="1"/>
    <col min="2" max="2" width="8.85546875" style="9" customWidth="1"/>
    <col min="3" max="3" width="10.85546875" style="81" customWidth="1"/>
    <col min="4" max="4" width="52.5703125" style="82" customWidth="1"/>
    <col min="5" max="5" width="20.7109375" style="82" customWidth="1"/>
    <col min="6" max="6" width="20.5703125" style="83" customWidth="1"/>
    <col min="7" max="7" width="27.85546875" style="8" customWidth="1"/>
    <col min="8" max="8" width="28" style="8" customWidth="1"/>
    <col min="9" max="9" width="26" style="8" customWidth="1"/>
    <col min="10" max="10" width="33" style="7" customWidth="1"/>
    <col min="11" max="11" width="16.7109375" style="8" customWidth="1"/>
    <col min="12" max="12" width="20.7109375" style="8" customWidth="1"/>
    <col min="13" max="13" width="21.140625" style="9" customWidth="1"/>
    <col min="14" max="14" width="22.140625" style="9" customWidth="1"/>
    <col min="15" max="15" width="23.28515625" style="9" customWidth="1"/>
    <col min="16" max="16" width="17.5703125" style="9" customWidth="1"/>
    <col min="17" max="17" width="21.85546875" style="9" customWidth="1"/>
    <col min="18" max="18" width="19.140625" style="9" customWidth="1"/>
    <col min="19" max="19" width="24" style="9" customWidth="1"/>
    <col min="20" max="16384" width="13.85546875" style="9"/>
  </cols>
  <sheetData>
    <row r="1" spans="1:19" x14ac:dyDescent="0.3">
      <c r="A1" s="1"/>
      <c r="B1" s="2"/>
      <c r="C1" s="3"/>
      <c r="D1" s="4"/>
      <c r="E1" s="4"/>
      <c r="F1" s="5"/>
      <c r="G1" s="6"/>
      <c r="H1" s="6"/>
      <c r="I1" s="85"/>
    </row>
    <row r="2" spans="1:19" ht="23.25" customHeight="1" x14ac:dyDescent="0.3">
      <c r="A2" s="10"/>
      <c r="B2" s="195" t="s">
        <v>0</v>
      </c>
      <c r="C2" s="196"/>
      <c r="D2" s="196"/>
      <c r="E2" s="196"/>
      <c r="F2" s="197"/>
      <c r="I2" s="86"/>
    </row>
    <row r="3" spans="1:19" ht="18" customHeight="1" x14ac:dyDescent="0.3">
      <c r="A3" s="10"/>
      <c r="B3" s="11" t="s">
        <v>1</v>
      </c>
      <c r="C3" s="198" t="s">
        <v>2</v>
      </c>
      <c r="D3" s="199"/>
      <c r="E3" s="13" t="s">
        <v>3</v>
      </c>
      <c r="F3" s="12">
        <v>1</v>
      </c>
      <c r="I3" s="86"/>
    </row>
    <row r="4" spans="1:19" ht="17.25" thickBot="1" x14ac:dyDescent="0.35">
      <c r="A4" s="14"/>
      <c r="B4" s="15"/>
      <c r="C4" s="15"/>
      <c r="D4" s="16"/>
      <c r="E4" s="16"/>
      <c r="F4" s="17"/>
      <c r="G4" s="18"/>
      <c r="H4" s="18"/>
      <c r="I4" s="87"/>
    </row>
    <row r="5" spans="1:19" ht="17.25" thickBot="1" x14ac:dyDescent="0.35">
      <c r="A5" s="1"/>
      <c r="B5" s="2"/>
      <c r="C5" s="3"/>
      <c r="D5" s="4"/>
      <c r="E5" s="4"/>
      <c r="F5" s="5"/>
      <c r="G5" s="6"/>
      <c r="H5" s="6"/>
      <c r="I5" s="6"/>
    </row>
    <row r="6" spans="1:19" ht="16.5" customHeight="1" x14ac:dyDescent="0.25">
      <c r="A6" s="10"/>
      <c r="C6" s="200" t="s">
        <v>4</v>
      </c>
      <c r="D6" s="201"/>
      <c r="E6" s="201"/>
      <c r="F6" s="201"/>
      <c r="G6" s="201"/>
      <c r="H6" s="201"/>
      <c r="I6" s="202"/>
      <c r="J6" s="194"/>
      <c r="K6" s="194"/>
      <c r="L6" s="194"/>
      <c r="M6" s="194"/>
      <c r="N6" s="194"/>
      <c r="O6" s="192"/>
      <c r="P6" s="192"/>
      <c r="Q6" s="192"/>
      <c r="R6" s="192"/>
      <c r="S6" s="192"/>
    </row>
    <row r="7" spans="1:19" ht="16.5" customHeight="1" thickBot="1" x14ac:dyDescent="0.3">
      <c r="A7" s="10"/>
      <c r="C7" s="253" t="s">
        <v>104</v>
      </c>
      <c r="D7" s="254"/>
      <c r="E7" s="254"/>
      <c r="F7" s="254"/>
      <c r="G7" s="254"/>
      <c r="H7" s="254"/>
      <c r="I7" s="255"/>
      <c r="J7" s="194"/>
      <c r="K7" s="194"/>
      <c r="L7" s="194"/>
      <c r="M7" s="194"/>
      <c r="N7" s="194"/>
      <c r="O7" s="192"/>
      <c r="P7" s="192"/>
      <c r="Q7" s="192"/>
      <c r="R7" s="192"/>
      <c r="S7" s="192"/>
    </row>
    <row r="8" spans="1:19" ht="30" customHeight="1" thickBot="1" x14ac:dyDescent="0.3">
      <c r="A8" s="10"/>
      <c r="B8" s="20"/>
      <c r="C8" s="256" t="s">
        <v>113</v>
      </c>
      <c r="D8" s="257"/>
      <c r="E8" s="257"/>
      <c r="F8" s="257"/>
      <c r="G8" s="257"/>
      <c r="H8" s="257"/>
      <c r="I8" s="258"/>
      <c r="J8" s="104"/>
      <c r="K8" s="104"/>
      <c r="L8" s="104"/>
      <c r="M8" s="105"/>
      <c r="N8" s="105"/>
      <c r="O8" s="113"/>
      <c r="P8" s="113"/>
      <c r="Q8" s="113"/>
      <c r="R8" s="113"/>
      <c r="S8" s="113"/>
    </row>
    <row r="9" spans="1:19" ht="18.75" customHeight="1" thickBot="1" x14ac:dyDescent="0.3">
      <c r="A9" s="10"/>
      <c r="B9" s="20"/>
      <c r="C9" s="251" t="s">
        <v>82</v>
      </c>
      <c r="D9" s="252"/>
      <c r="E9" s="126"/>
      <c r="F9" s="126"/>
      <c r="G9" s="126"/>
      <c r="H9" s="126"/>
      <c r="I9" s="97"/>
      <c r="J9" s="104"/>
      <c r="K9" s="104"/>
      <c r="L9" s="104"/>
      <c r="M9" s="105"/>
      <c r="N9" s="105"/>
      <c r="O9" s="113"/>
      <c r="P9" s="113"/>
      <c r="Q9" s="113"/>
      <c r="R9" s="113"/>
      <c r="S9" s="113"/>
    </row>
    <row r="10" spans="1:19" s="22" customFormat="1" ht="63.75" customHeight="1" thickBot="1" x14ac:dyDescent="0.3">
      <c r="A10" s="21"/>
      <c r="C10" s="23" t="s">
        <v>5</v>
      </c>
      <c r="D10" s="203" t="s">
        <v>6</v>
      </c>
      <c r="E10" s="24" t="s">
        <v>7</v>
      </c>
      <c r="F10" s="25" t="s">
        <v>8</v>
      </c>
      <c r="G10" s="25" t="s">
        <v>71</v>
      </c>
      <c r="H10" s="25" t="s">
        <v>76</v>
      </c>
      <c r="I10" s="26" t="s">
        <v>9</v>
      </c>
      <c r="J10" s="124"/>
      <c r="K10" s="124"/>
      <c r="L10" s="124"/>
      <c r="M10" s="124"/>
      <c r="N10" s="124"/>
      <c r="O10" s="123"/>
      <c r="P10" s="123"/>
      <c r="Q10" s="123"/>
      <c r="R10" s="123"/>
      <c r="S10" s="123"/>
    </row>
    <row r="11" spans="1:19" s="22" customFormat="1" ht="30" customHeight="1" thickBot="1" x14ac:dyDescent="0.3">
      <c r="A11" s="21"/>
      <c r="C11" s="27" t="s">
        <v>10</v>
      </c>
      <c r="D11" s="204"/>
      <c r="E11" s="28" t="s">
        <v>11</v>
      </c>
      <c r="F11" s="29" t="s">
        <v>12</v>
      </c>
      <c r="G11" s="29" t="s">
        <v>13</v>
      </c>
      <c r="H11" s="29" t="s">
        <v>74</v>
      </c>
      <c r="I11" s="26" t="s">
        <v>75</v>
      </c>
      <c r="J11" s="127"/>
      <c r="K11" s="127"/>
      <c r="L11" s="127"/>
      <c r="M11" s="127"/>
      <c r="N11" s="124"/>
      <c r="O11" s="128"/>
      <c r="P11" s="128"/>
      <c r="Q11" s="128"/>
      <c r="R11" s="128"/>
      <c r="S11" s="123"/>
    </row>
    <row r="12" spans="1:19" s="22" customFormat="1" ht="27.75" customHeight="1" x14ac:dyDescent="0.25">
      <c r="A12" s="21"/>
      <c r="C12" s="205" t="s">
        <v>14</v>
      </c>
      <c r="D12" s="206"/>
      <c r="E12" s="206"/>
      <c r="F12" s="206"/>
      <c r="G12" s="206"/>
      <c r="H12" s="206"/>
      <c r="I12" s="207"/>
      <c r="J12" s="104"/>
      <c r="K12" s="104"/>
      <c r="L12" s="104"/>
      <c r="M12" s="106"/>
      <c r="N12" s="106"/>
      <c r="O12" s="114"/>
      <c r="P12" s="114"/>
      <c r="Q12" s="114"/>
      <c r="R12" s="114"/>
      <c r="S12" s="114"/>
    </row>
    <row r="13" spans="1:19" s="22" customFormat="1" ht="19.5" customHeight="1" x14ac:dyDescent="0.25">
      <c r="A13" s="21"/>
      <c r="C13" s="208" t="s">
        <v>15</v>
      </c>
      <c r="D13" s="209"/>
      <c r="E13" s="209"/>
      <c r="F13" s="209"/>
      <c r="G13" s="209"/>
      <c r="H13" s="209"/>
      <c r="I13" s="210"/>
      <c r="J13" s="104"/>
      <c r="K13" s="104"/>
      <c r="L13" s="104"/>
      <c r="M13" s="106"/>
      <c r="N13" s="106"/>
      <c r="O13" s="114"/>
      <c r="P13" s="114"/>
      <c r="Q13" s="114"/>
      <c r="R13" s="114"/>
      <c r="S13" s="114"/>
    </row>
    <row r="14" spans="1:19" s="22" customFormat="1" ht="18" customHeight="1" x14ac:dyDescent="0.25">
      <c r="A14" s="21"/>
      <c r="C14" s="30">
        <v>1</v>
      </c>
      <c r="D14" s="31" t="s">
        <v>16</v>
      </c>
      <c r="E14" s="32">
        <v>6300000</v>
      </c>
      <c r="F14" s="32"/>
      <c r="G14" s="99">
        <v>0.25</v>
      </c>
      <c r="H14" s="98">
        <v>0.75</v>
      </c>
      <c r="I14" s="34">
        <v>4725000</v>
      </c>
      <c r="J14" s="129"/>
      <c r="K14" s="129"/>
      <c r="L14" s="130"/>
      <c r="M14" s="131"/>
      <c r="N14" s="132"/>
      <c r="O14" s="133"/>
      <c r="P14" s="133"/>
      <c r="Q14" s="134"/>
      <c r="R14" s="135"/>
      <c r="S14" s="136"/>
    </row>
    <row r="15" spans="1:19" s="22" customFormat="1" ht="18" customHeight="1" x14ac:dyDescent="0.25">
      <c r="A15" s="21"/>
      <c r="C15" s="30">
        <v>1</v>
      </c>
      <c r="D15" s="31" t="s">
        <v>105</v>
      </c>
      <c r="E15" s="32">
        <v>4000000</v>
      </c>
      <c r="F15" s="32"/>
      <c r="G15" s="99">
        <v>1</v>
      </c>
      <c r="H15" s="98">
        <v>3</v>
      </c>
      <c r="I15" s="34">
        <v>12000000</v>
      </c>
      <c r="J15" s="129"/>
      <c r="K15" s="129"/>
      <c r="L15" s="130"/>
      <c r="M15" s="131"/>
      <c r="N15" s="132"/>
      <c r="O15" s="133"/>
      <c r="P15" s="133"/>
      <c r="Q15" s="134"/>
      <c r="R15" s="135"/>
      <c r="S15" s="136"/>
    </row>
    <row r="16" spans="1:19" s="22" customFormat="1" ht="18" customHeight="1" x14ac:dyDescent="0.25">
      <c r="A16" s="21"/>
      <c r="C16" s="30">
        <v>1</v>
      </c>
      <c r="D16" s="35" t="s">
        <v>53</v>
      </c>
      <c r="E16" s="36">
        <v>3500000</v>
      </c>
      <c r="F16" s="32"/>
      <c r="G16" s="99">
        <v>0.3</v>
      </c>
      <c r="H16" s="98">
        <v>0.89999999999999991</v>
      </c>
      <c r="I16" s="34">
        <v>3149999.9999999995</v>
      </c>
      <c r="J16" s="137"/>
      <c r="K16" s="129"/>
      <c r="L16" s="130"/>
      <c r="M16" s="131"/>
      <c r="N16" s="132"/>
      <c r="O16" s="138"/>
      <c r="P16" s="133"/>
      <c r="Q16" s="134"/>
      <c r="R16" s="135"/>
      <c r="S16" s="136"/>
    </row>
    <row r="17" spans="1:19" s="22" customFormat="1" ht="18" customHeight="1" x14ac:dyDescent="0.25">
      <c r="A17" s="21"/>
      <c r="C17" s="30">
        <v>1</v>
      </c>
      <c r="D17" s="35" t="s">
        <v>106</v>
      </c>
      <c r="E17" s="36">
        <v>3500000</v>
      </c>
      <c r="F17" s="32"/>
      <c r="G17" s="99">
        <v>0.25</v>
      </c>
      <c r="H17" s="98">
        <v>0.75</v>
      </c>
      <c r="I17" s="34">
        <v>2625000</v>
      </c>
      <c r="J17" s="137"/>
      <c r="K17" s="129"/>
      <c r="L17" s="130"/>
      <c r="M17" s="131"/>
      <c r="N17" s="132"/>
      <c r="O17" s="138"/>
      <c r="P17" s="133"/>
      <c r="Q17" s="134"/>
      <c r="R17" s="135"/>
      <c r="S17" s="136"/>
    </row>
    <row r="18" spans="1:19" s="22" customFormat="1" ht="26.25" customHeight="1" x14ac:dyDescent="0.2">
      <c r="A18" s="21"/>
      <c r="C18" s="30"/>
      <c r="D18" s="173" t="s">
        <v>107</v>
      </c>
      <c r="E18" s="176"/>
      <c r="F18" s="177"/>
      <c r="G18" s="178"/>
      <c r="H18" s="179"/>
      <c r="I18" s="180">
        <v>4000000</v>
      </c>
      <c r="J18" s="184" t="s">
        <v>112</v>
      </c>
      <c r="K18" s="129"/>
      <c r="L18" s="130"/>
      <c r="M18" s="131"/>
      <c r="N18" s="132"/>
      <c r="O18" s="138"/>
      <c r="P18" s="133"/>
      <c r="Q18" s="134"/>
      <c r="R18" s="135"/>
      <c r="S18" s="136"/>
    </row>
    <row r="19" spans="1:19" s="22" customFormat="1" ht="18" customHeight="1" x14ac:dyDescent="0.25">
      <c r="A19" s="21"/>
      <c r="C19" s="30">
        <v>1</v>
      </c>
      <c r="D19" s="174" t="s">
        <v>108</v>
      </c>
      <c r="E19" s="32">
        <v>4800000</v>
      </c>
      <c r="F19" s="32"/>
      <c r="G19" s="99"/>
      <c r="H19" s="98"/>
      <c r="I19" s="34"/>
      <c r="J19" s="129"/>
      <c r="K19" s="129"/>
      <c r="L19" s="130"/>
      <c r="M19" s="131"/>
      <c r="N19" s="132"/>
      <c r="O19" s="133"/>
      <c r="P19" s="133"/>
      <c r="Q19" s="134"/>
      <c r="R19" s="135"/>
      <c r="S19" s="136"/>
    </row>
    <row r="20" spans="1:19" s="22" customFormat="1" ht="18" customHeight="1" x14ac:dyDescent="0.25">
      <c r="A20" s="21"/>
      <c r="C20" s="30">
        <v>1</v>
      </c>
      <c r="D20" s="174" t="s">
        <v>70</v>
      </c>
      <c r="E20" s="32">
        <v>4800000</v>
      </c>
      <c r="F20" s="32"/>
      <c r="G20" s="99"/>
      <c r="H20" s="98"/>
      <c r="I20" s="34"/>
      <c r="J20" s="129"/>
      <c r="K20" s="129"/>
      <c r="L20" s="130"/>
      <c r="M20" s="131"/>
      <c r="N20" s="132"/>
      <c r="O20" s="133"/>
      <c r="P20" s="133"/>
      <c r="Q20" s="134"/>
      <c r="R20" s="135"/>
      <c r="S20" s="136"/>
    </row>
    <row r="21" spans="1:19" s="22" customFormat="1" ht="18" customHeight="1" x14ac:dyDescent="0.25">
      <c r="A21" s="21"/>
      <c r="C21" s="30">
        <v>1</v>
      </c>
      <c r="D21" s="174" t="s">
        <v>109</v>
      </c>
      <c r="E21" s="32">
        <v>4800000</v>
      </c>
      <c r="F21" s="32"/>
      <c r="G21" s="99"/>
      <c r="H21" s="98"/>
      <c r="I21" s="34"/>
      <c r="J21" s="129"/>
      <c r="K21" s="129"/>
      <c r="L21" s="130"/>
      <c r="M21" s="131"/>
      <c r="N21" s="132"/>
      <c r="O21" s="133"/>
      <c r="P21" s="133"/>
      <c r="Q21" s="134"/>
      <c r="R21" s="135"/>
      <c r="S21" s="136"/>
    </row>
    <row r="22" spans="1:19" s="22" customFormat="1" ht="18" customHeight="1" x14ac:dyDescent="0.25">
      <c r="A22" s="21"/>
      <c r="C22" s="30">
        <v>1</v>
      </c>
      <c r="D22" s="175" t="s">
        <v>17</v>
      </c>
      <c r="E22" s="32">
        <v>4800000</v>
      </c>
      <c r="F22" s="32"/>
      <c r="G22" s="99"/>
      <c r="H22" s="98"/>
      <c r="I22" s="34"/>
      <c r="J22" s="129"/>
      <c r="K22" s="129"/>
      <c r="L22" s="130"/>
      <c r="M22" s="131"/>
      <c r="N22" s="132"/>
      <c r="O22" s="133"/>
      <c r="P22" s="133"/>
      <c r="Q22" s="134"/>
      <c r="R22" s="135"/>
      <c r="S22" s="136"/>
    </row>
    <row r="23" spans="1:19" s="22" customFormat="1" ht="18" customHeight="1" x14ac:dyDescent="0.25">
      <c r="A23" s="21"/>
      <c r="C23" s="30">
        <v>1</v>
      </c>
      <c r="D23" s="174" t="s">
        <v>110</v>
      </c>
      <c r="E23" s="32">
        <v>4800000</v>
      </c>
      <c r="F23" s="32"/>
      <c r="G23" s="99"/>
      <c r="H23" s="98"/>
      <c r="I23" s="34"/>
      <c r="J23" s="137"/>
      <c r="K23" s="129"/>
      <c r="L23" s="130"/>
      <c r="M23" s="131"/>
      <c r="N23" s="132"/>
      <c r="O23" s="138"/>
      <c r="P23" s="133"/>
      <c r="Q23" s="134"/>
      <c r="R23" s="135"/>
      <c r="S23" s="136"/>
    </row>
    <row r="24" spans="1:19" s="22" customFormat="1" x14ac:dyDescent="0.25">
      <c r="A24" s="21"/>
      <c r="C24" s="208" t="s">
        <v>78</v>
      </c>
      <c r="D24" s="209"/>
      <c r="E24" s="209"/>
      <c r="F24" s="209"/>
      <c r="G24" s="209"/>
      <c r="H24" s="209"/>
      <c r="I24" s="210"/>
      <c r="J24" s="104"/>
      <c r="K24" s="104"/>
      <c r="L24" s="104"/>
      <c r="M24" s="106"/>
      <c r="N24" s="106"/>
      <c r="O24" s="115"/>
      <c r="P24" s="115"/>
      <c r="Q24" s="115"/>
      <c r="R24" s="114"/>
      <c r="S24" s="114"/>
    </row>
    <row r="25" spans="1:19" s="22" customFormat="1" ht="18.75" customHeight="1" x14ac:dyDescent="0.25">
      <c r="A25" s="21"/>
      <c r="C25" s="30">
        <v>1</v>
      </c>
      <c r="D25" s="35" t="s">
        <v>52</v>
      </c>
      <c r="E25" s="36">
        <v>1700000</v>
      </c>
      <c r="F25" s="32"/>
      <c r="G25" s="99">
        <v>1</v>
      </c>
      <c r="H25" s="98">
        <v>3</v>
      </c>
      <c r="I25" s="34">
        <v>5100000</v>
      </c>
      <c r="J25" s="137"/>
      <c r="K25" s="129"/>
      <c r="L25" s="130"/>
      <c r="M25" s="131"/>
      <c r="N25" s="132"/>
      <c r="O25" s="138"/>
      <c r="P25" s="133"/>
      <c r="Q25" s="134"/>
      <c r="R25" s="135"/>
      <c r="S25" s="136"/>
    </row>
    <row r="26" spans="1:19" s="22" customFormat="1" ht="15" customHeight="1" x14ac:dyDescent="0.25">
      <c r="A26" s="21"/>
      <c r="C26" s="30">
        <v>1</v>
      </c>
      <c r="D26" s="35" t="s">
        <v>18</v>
      </c>
      <c r="E26" s="36">
        <v>1400000</v>
      </c>
      <c r="F26" s="32"/>
      <c r="G26" s="99">
        <v>0.3</v>
      </c>
      <c r="H26" s="98">
        <v>0.89999999999999991</v>
      </c>
      <c r="I26" s="34">
        <v>1259999.9999999998</v>
      </c>
      <c r="J26" s="137"/>
      <c r="K26" s="129"/>
      <c r="L26" s="130"/>
      <c r="M26" s="131"/>
      <c r="N26" s="132"/>
      <c r="O26" s="138"/>
      <c r="P26" s="133"/>
      <c r="Q26" s="134"/>
      <c r="R26" s="135"/>
      <c r="S26" s="136"/>
    </row>
    <row r="27" spans="1:19" s="22" customFormat="1" x14ac:dyDescent="0.25">
      <c r="A27" s="21"/>
      <c r="C27" s="30">
        <v>1</v>
      </c>
      <c r="D27" s="35" t="s">
        <v>79</v>
      </c>
      <c r="E27" s="36">
        <v>1200000</v>
      </c>
      <c r="F27" s="32"/>
      <c r="G27" s="99">
        <v>0.5</v>
      </c>
      <c r="H27" s="98">
        <v>1.5</v>
      </c>
      <c r="I27" s="34">
        <v>1800000</v>
      </c>
      <c r="J27" s="137"/>
      <c r="K27" s="129"/>
      <c r="L27" s="130"/>
      <c r="M27" s="131"/>
      <c r="N27" s="132"/>
      <c r="O27" s="138"/>
      <c r="P27" s="133"/>
      <c r="Q27" s="134"/>
      <c r="R27" s="135"/>
      <c r="S27" s="136"/>
    </row>
    <row r="28" spans="1:19" s="22" customFormat="1" ht="17.25" hidden="1" customHeight="1" x14ac:dyDescent="0.25">
      <c r="A28" s="21"/>
      <c r="C28" s="30">
        <v>1</v>
      </c>
      <c r="D28" s="35" t="s">
        <v>19</v>
      </c>
      <c r="E28" s="36">
        <v>1500000</v>
      </c>
      <c r="F28" s="32"/>
      <c r="G28" s="33">
        <v>0</v>
      </c>
      <c r="H28" s="98"/>
      <c r="I28" s="34">
        <v>0</v>
      </c>
      <c r="J28" s="104"/>
      <c r="K28" s="104"/>
      <c r="L28" s="104"/>
      <c r="M28" s="106"/>
      <c r="N28" s="106"/>
      <c r="O28" s="115"/>
      <c r="P28" s="115"/>
      <c r="Q28" s="115"/>
      <c r="R28" s="114"/>
      <c r="S28" s="114"/>
    </row>
    <row r="29" spans="1:19" s="22" customFormat="1" x14ac:dyDescent="0.25">
      <c r="A29" s="21"/>
      <c r="C29" s="208" t="s">
        <v>20</v>
      </c>
      <c r="D29" s="209"/>
      <c r="E29" s="209"/>
      <c r="F29" s="209"/>
      <c r="G29" s="209"/>
      <c r="H29" s="209"/>
      <c r="I29" s="210"/>
      <c r="J29" s="104"/>
      <c r="K29" s="104"/>
      <c r="L29" s="104"/>
      <c r="M29" s="106"/>
      <c r="N29" s="106"/>
      <c r="O29" s="115"/>
      <c r="P29" s="115"/>
      <c r="Q29" s="115"/>
      <c r="R29" s="114"/>
      <c r="S29" s="114"/>
    </row>
    <row r="30" spans="1:19" s="22" customFormat="1" ht="18" customHeight="1" x14ac:dyDescent="0.25">
      <c r="A30" s="21"/>
      <c r="C30" s="211" t="s">
        <v>21</v>
      </c>
      <c r="D30" s="212"/>
      <c r="E30" s="212"/>
      <c r="F30" s="212"/>
      <c r="G30" s="213"/>
      <c r="H30" s="90"/>
      <c r="I30" s="37">
        <v>34660000</v>
      </c>
      <c r="J30" s="107"/>
      <c r="K30" s="104"/>
      <c r="L30" s="104"/>
      <c r="M30" s="106"/>
      <c r="N30" s="132"/>
      <c r="O30" s="116"/>
      <c r="P30" s="115"/>
      <c r="Q30" s="115"/>
      <c r="R30" s="114"/>
      <c r="S30" s="136"/>
    </row>
    <row r="31" spans="1:19" s="22" customFormat="1" ht="18" customHeight="1" x14ac:dyDescent="0.25">
      <c r="A31" s="21"/>
      <c r="C31" s="214" t="s">
        <v>22</v>
      </c>
      <c r="D31" s="215"/>
      <c r="E31" s="215"/>
      <c r="F31" s="215"/>
      <c r="G31" s="216"/>
      <c r="H31" s="181"/>
      <c r="I31" s="182">
        <v>2.36</v>
      </c>
      <c r="J31" s="185" t="s">
        <v>111</v>
      </c>
      <c r="K31" s="185"/>
      <c r="L31" s="185"/>
      <c r="M31" s="106"/>
      <c r="N31" s="139"/>
      <c r="O31" s="191"/>
      <c r="P31" s="191"/>
      <c r="Q31" s="191"/>
      <c r="R31" s="114"/>
      <c r="S31" s="140"/>
    </row>
    <row r="32" spans="1:19" s="22" customFormat="1" ht="18" customHeight="1" thickBot="1" x14ac:dyDescent="0.3">
      <c r="A32" s="21"/>
      <c r="C32" s="217" t="s">
        <v>23</v>
      </c>
      <c r="D32" s="218"/>
      <c r="E32" s="218"/>
      <c r="F32" s="218"/>
      <c r="G32" s="219"/>
      <c r="H32" s="88"/>
      <c r="I32" s="38">
        <v>81797600</v>
      </c>
      <c r="J32" s="104"/>
      <c r="K32" s="104"/>
      <c r="L32" s="104"/>
      <c r="M32" s="106"/>
      <c r="N32" s="141"/>
      <c r="O32" s="115"/>
      <c r="P32" s="115"/>
      <c r="Q32" s="115"/>
      <c r="R32" s="114"/>
      <c r="S32" s="142"/>
    </row>
    <row r="33" spans="1:19" s="22" customFormat="1" ht="33.75" customHeight="1" thickBot="1" x14ac:dyDescent="0.3">
      <c r="A33" s="21"/>
      <c r="C33" s="23" t="s">
        <v>5</v>
      </c>
      <c r="D33" s="220" t="s">
        <v>24</v>
      </c>
      <c r="E33" s="221" t="s">
        <v>25</v>
      </c>
      <c r="F33" s="24" t="s">
        <v>26</v>
      </c>
      <c r="G33" s="39" t="s">
        <v>27</v>
      </c>
      <c r="H33" s="259" t="s">
        <v>9</v>
      </c>
      <c r="I33" s="260"/>
      <c r="J33" s="193"/>
      <c r="K33" s="124"/>
      <c r="L33" s="143"/>
      <c r="M33" s="193"/>
      <c r="N33" s="193"/>
      <c r="O33" s="191"/>
      <c r="P33" s="123"/>
      <c r="Q33" s="144"/>
      <c r="R33" s="191"/>
      <c r="S33" s="191"/>
    </row>
    <row r="34" spans="1:19" s="22" customFormat="1" ht="30" customHeight="1" thickBot="1" x14ac:dyDescent="0.3">
      <c r="A34" s="21"/>
      <c r="C34" s="27" t="s">
        <v>28</v>
      </c>
      <c r="D34" s="204"/>
      <c r="E34" s="222"/>
      <c r="F34" s="28" t="s">
        <v>29</v>
      </c>
      <c r="G34" s="29" t="s">
        <v>30</v>
      </c>
      <c r="H34" s="259" t="s">
        <v>31</v>
      </c>
      <c r="I34" s="260"/>
      <c r="J34" s="193"/>
      <c r="K34" s="127"/>
      <c r="L34" s="127"/>
      <c r="M34" s="193"/>
      <c r="N34" s="193"/>
      <c r="O34" s="191"/>
      <c r="P34" s="128"/>
      <c r="Q34" s="128"/>
      <c r="R34" s="191"/>
      <c r="S34" s="191"/>
    </row>
    <row r="35" spans="1:19" s="22" customFormat="1" ht="30" customHeight="1" x14ac:dyDescent="0.25">
      <c r="A35" s="21"/>
      <c r="C35" s="223" t="s">
        <v>32</v>
      </c>
      <c r="D35" s="206"/>
      <c r="E35" s="206"/>
      <c r="F35" s="206"/>
      <c r="G35" s="206"/>
      <c r="H35" s="206"/>
      <c r="I35" s="207"/>
      <c r="J35" s="104"/>
      <c r="K35" s="104"/>
      <c r="L35" s="104"/>
      <c r="M35" s="106"/>
      <c r="N35" s="106"/>
      <c r="O35" s="115"/>
      <c r="P35" s="115"/>
      <c r="Q35" s="115"/>
      <c r="R35" s="114"/>
      <c r="S35" s="114"/>
    </row>
    <row r="36" spans="1:19" s="22" customFormat="1" x14ac:dyDescent="0.25">
      <c r="A36" s="21"/>
      <c r="C36" s="208" t="s">
        <v>33</v>
      </c>
      <c r="D36" s="209"/>
      <c r="E36" s="209"/>
      <c r="F36" s="209"/>
      <c r="G36" s="209"/>
      <c r="H36" s="209"/>
      <c r="I36" s="210"/>
      <c r="J36" s="104"/>
      <c r="K36" s="104"/>
      <c r="L36" s="104"/>
      <c r="M36" s="106"/>
      <c r="N36" s="106"/>
      <c r="O36" s="115"/>
      <c r="P36" s="115"/>
      <c r="Q36" s="115"/>
      <c r="R36" s="114"/>
      <c r="S36" s="114"/>
    </row>
    <row r="37" spans="1:19" s="22" customFormat="1" x14ac:dyDescent="0.25">
      <c r="A37" s="21"/>
      <c r="C37" s="30">
        <v>1</v>
      </c>
      <c r="D37" s="40" t="s">
        <v>54</v>
      </c>
      <c r="E37" s="41" t="s">
        <v>34</v>
      </c>
      <c r="F37" s="36">
        <v>180000</v>
      </c>
      <c r="G37" s="42">
        <v>10</v>
      </c>
      <c r="H37" s="246">
        <v>1800000</v>
      </c>
      <c r="I37" s="247"/>
      <c r="J37" s="145"/>
      <c r="K37" s="137"/>
      <c r="L37" s="131"/>
      <c r="M37" s="189"/>
      <c r="N37" s="189"/>
      <c r="O37" s="146"/>
      <c r="P37" s="138"/>
      <c r="Q37" s="135"/>
      <c r="R37" s="187"/>
      <c r="S37" s="187"/>
    </row>
    <row r="38" spans="1:19" s="22" customFormat="1" x14ac:dyDescent="0.25">
      <c r="A38" s="21"/>
      <c r="C38" s="208" t="s">
        <v>35</v>
      </c>
      <c r="D38" s="209"/>
      <c r="E38" s="209"/>
      <c r="F38" s="209"/>
      <c r="G38" s="209"/>
      <c r="H38" s="209"/>
      <c r="I38" s="210"/>
      <c r="J38" s="104"/>
      <c r="K38" s="104"/>
      <c r="L38" s="104"/>
      <c r="M38" s="106"/>
      <c r="N38" s="106"/>
      <c r="O38" s="115"/>
      <c r="P38" s="115"/>
      <c r="Q38" s="115"/>
      <c r="R38" s="114"/>
      <c r="S38" s="114"/>
    </row>
    <row r="39" spans="1:19" s="22" customFormat="1" x14ac:dyDescent="0.25">
      <c r="A39" s="21"/>
      <c r="C39" s="30">
        <v>1</v>
      </c>
      <c r="D39" s="43" t="s">
        <v>81</v>
      </c>
      <c r="E39" s="41" t="s">
        <v>36</v>
      </c>
      <c r="F39" s="44">
        <v>750000</v>
      </c>
      <c r="G39" s="42">
        <v>3</v>
      </c>
      <c r="H39" s="246">
        <v>2250000</v>
      </c>
      <c r="I39" s="247"/>
      <c r="J39" s="145"/>
      <c r="K39" s="137"/>
      <c r="L39" s="131"/>
      <c r="M39" s="189"/>
      <c r="N39" s="189"/>
      <c r="O39" s="146"/>
      <c r="P39" s="138"/>
      <c r="Q39" s="135"/>
      <c r="R39" s="187"/>
      <c r="S39" s="187"/>
    </row>
    <row r="40" spans="1:19" s="22" customFormat="1" ht="28.5" x14ac:dyDescent="0.25">
      <c r="A40" s="21"/>
      <c r="C40" s="30">
        <v>1</v>
      </c>
      <c r="D40" s="40" t="s">
        <v>77</v>
      </c>
      <c r="E40" s="41" t="s">
        <v>43</v>
      </c>
      <c r="F40" s="36">
        <v>2100000</v>
      </c>
      <c r="G40" s="42">
        <v>3</v>
      </c>
      <c r="H40" s="246">
        <v>6300000</v>
      </c>
      <c r="I40" s="247"/>
      <c r="J40" s="145"/>
      <c r="K40" s="137"/>
      <c r="L40" s="131"/>
      <c r="M40" s="189"/>
      <c r="N40" s="189"/>
      <c r="O40" s="146"/>
      <c r="P40" s="138"/>
      <c r="Q40" s="135"/>
      <c r="R40" s="187"/>
      <c r="S40" s="187"/>
    </row>
    <row r="41" spans="1:19" s="22" customFormat="1" ht="28.5" x14ac:dyDescent="0.25">
      <c r="A41" s="21"/>
      <c r="C41" s="30">
        <v>1</v>
      </c>
      <c r="D41" s="40" t="s">
        <v>37</v>
      </c>
      <c r="E41" s="41" t="s">
        <v>43</v>
      </c>
      <c r="F41" s="36">
        <v>531392</v>
      </c>
      <c r="G41" s="42">
        <v>1</v>
      </c>
      <c r="H41" s="246">
        <v>531392</v>
      </c>
      <c r="I41" s="247"/>
      <c r="J41" s="172"/>
      <c r="K41" s="137"/>
      <c r="L41" s="131"/>
      <c r="M41" s="189"/>
      <c r="N41" s="189"/>
      <c r="O41" s="146"/>
      <c r="P41" s="138"/>
      <c r="Q41" s="135"/>
      <c r="R41" s="187"/>
      <c r="S41" s="187"/>
    </row>
    <row r="42" spans="1:19" s="22" customFormat="1" ht="33.75" customHeight="1" x14ac:dyDescent="0.25">
      <c r="A42" s="21"/>
      <c r="C42" s="30">
        <v>1</v>
      </c>
      <c r="D42" s="40" t="s">
        <v>38</v>
      </c>
      <c r="E42" s="41" t="s">
        <v>72</v>
      </c>
      <c r="F42" s="36">
        <v>500000</v>
      </c>
      <c r="G42" s="42">
        <v>3</v>
      </c>
      <c r="H42" s="246">
        <v>1500000</v>
      </c>
      <c r="I42" s="247"/>
      <c r="J42" s="145"/>
      <c r="K42" s="137"/>
      <c r="L42" s="131"/>
      <c r="M42" s="189"/>
      <c r="N42" s="189"/>
      <c r="O42" s="146"/>
      <c r="P42" s="138"/>
      <c r="Q42" s="135"/>
      <c r="R42" s="187"/>
      <c r="S42" s="187"/>
    </row>
    <row r="43" spans="1:19" s="22" customFormat="1" ht="17.25" thickBot="1" x14ac:dyDescent="0.3">
      <c r="A43" s="21"/>
      <c r="C43" s="232" t="s">
        <v>39</v>
      </c>
      <c r="D43" s="233"/>
      <c r="E43" s="233"/>
      <c r="F43" s="233"/>
      <c r="G43" s="233"/>
      <c r="H43" s="233"/>
      <c r="I43" s="234"/>
      <c r="J43" s="104"/>
      <c r="K43" s="104"/>
      <c r="L43" s="104"/>
      <c r="M43" s="106"/>
      <c r="N43" s="106"/>
      <c r="O43" s="115"/>
      <c r="P43" s="115"/>
      <c r="Q43" s="115"/>
      <c r="R43" s="114"/>
      <c r="S43" s="114"/>
    </row>
    <row r="44" spans="1:19" s="22" customFormat="1" ht="30" customHeight="1" x14ac:dyDescent="0.25">
      <c r="A44" s="21"/>
      <c r="C44" s="45">
        <v>1</v>
      </c>
      <c r="D44" s="46" t="s">
        <v>40</v>
      </c>
      <c r="E44" s="47" t="s">
        <v>73</v>
      </c>
      <c r="F44" s="48">
        <v>700000</v>
      </c>
      <c r="G44" s="49">
        <v>3</v>
      </c>
      <c r="H44" s="261">
        <v>2100000</v>
      </c>
      <c r="I44" s="262"/>
      <c r="J44" s="145"/>
      <c r="K44" s="137"/>
      <c r="L44" s="131"/>
      <c r="M44" s="189"/>
      <c r="N44" s="189"/>
      <c r="O44" s="146"/>
      <c r="P44" s="138"/>
      <c r="Q44" s="135"/>
      <c r="R44" s="187"/>
      <c r="S44" s="187"/>
    </row>
    <row r="45" spans="1:19" s="22" customFormat="1" ht="33" customHeight="1" x14ac:dyDescent="0.25">
      <c r="A45" s="21"/>
      <c r="C45" s="30">
        <v>1</v>
      </c>
      <c r="D45" s="43" t="s">
        <v>41</v>
      </c>
      <c r="E45" s="41" t="s">
        <v>73</v>
      </c>
      <c r="F45" s="44">
        <v>220000</v>
      </c>
      <c r="G45" s="50">
        <v>3</v>
      </c>
      <c r="H45" s="246">
        <v>660000</v>
      </c>
      <c r="I45" s="247"/>
      <c r="J45" s="145"/>
      <c r="K45" s="137"/>
      <c r="L45" s="131"/>
      <c r="M45" s="189"/>
      <c r="N45" s="189"/>
      <c r="O45" s="146"/>
      <c r="P45" s="138"/>
      <c r="Q45" s="135"/>
      <c r="R45" s="187"/>
      <c r="S45" s="187"/>
    </row>
    <row r="46" spans="1:19" s="22" customFormat="1" ht="30" customHeight="1" x14ac:dyDescent="0.25">
      <c r="A46" s="21"/>
      <c r="C46" s="30">
        <v>1</v>
      </c>
      <c r="D46" s="43" t="s">
        <v>42</v>
      </c>
      <c r="E46" s="41" t="s">
        <v>73</v>
      </c>
      <c r="F46" s="44">
        <v>100000</v>
      </c>
      <c r="G46" s="42">
        <v>3</v>
      </c>
      <c r="H46" s="246">
        <v>300000</v>
      </c>
      <c r="I46" s="247"/>
      <c r="J46" s="145"/>
      <c r="K46" s="137"/>
      <c r="L46" s="131"/>
      <c r="M46" s="189"/>
      <c r="N46" s="189"/>
      <c r="O46" s="146"/>
      <c r="P46" s="138"/>
      <c r="Q46" s="135"/>
      <c r="R46" s="187"/>
      <c r="S46" s="187"/>
    </row>
    <row r="47" spans="1:19" s="22" customFormat="1" ht="30" customHeight="1" x14ac:dyDescent="0.25">
      <c r="A47" s="21"/>
      <c r="C47" s="100">
        <v>1</v>
      </c>
      <c r="D47" s="101" t="s">
        <v>44</v>
      </c>
      <c r="E47" s="102" t="s">
        <v>73</v>
      </c>
      <c r="F47" s="103">
        <v>80000</v>
      </c>
      <c r="G47" s="50">
        <v>3</v>
      </c>
      <c r="H47" s="246">
        <v>240000</v>
      </c>
      <c r="I47" s="247"/>
      <c r="J47" s="145"/>
      <c r="K47" s="137"/>
      <c r="L47" s="131"/>
      <c r="M47" s="189"/>
      <c r="N47" s="189"/>
      <c r="O47" s="146"/>
      <c r="P47" s="138"/>
      <c r="Q47" s="135"/>
      <c r="R47" s="187"/>
      <c r="S47" s="187"/>
    </row>
    <row r="48" spans="1:19" s="22" customFormat="1" ht="30" customHeight="1" thickBot="1" x14ac:dyDescent="0.3">
      <c r="A48" s="21"/>
      <c r="C48" s="51"/>
      <c r="D48" s="52"/>
      <c r="E48" s="53"/>
      <c r="F48" s="54"/>
      <c r="G48" s="84"/>
      <c r="H48" s="241"/>
      <c r="I48" s="242"/>
      <c r="J48" s="145"/>
      <c r="K48" s="137"/>
      <c r="L48" s="131"/>
      <c r="M48" s="190"/>
      <c r="N48" s="190"/>
      <c r="O48" s="146"/>
      <c r="P48" s="138"/>
      <c r="Q48" s="135"/>
      <c r="R48" s="188"/>
      <c r="S48" s="188"/>
    </row>
    <row r="49" spans="1:19" s="22" customFormat="1" ht="18" customHeight="1" x14ac:dyDescent="0.25">
      <c r="A49" s="21"/>
      <c r="C49" s="235" t="s">
        <v>45</v>
      </c>
      <c r="D49" s="236"/>
      <c r="E49" s="236"/>
      <c r="F49" s="236"/>
      <c r="G49" s="237"/>
      <c r="H49" s="89"/>
      <c r="I49" s="55">
        <v>15681392</v>
      </c>
      <c r="J49" s="108"/>
      <c r="K49" s="104"/>
      <c r="L49" s="104"/>
      <c r="M49" s="106"/>
      <c r="N49" s="147"/>
      <c r="O49" s="117"/>
      <c r="P49" s="115"/>
      <c r="Q49" s="115"/>
      <c r="R49" s="114"/>
      <c r="S49" s="148"/>
    </row>
    <row r="50" spans="1:19" s="22" customFormat="1" ht="18" customHeight="1" x14ac:dyDescent="0.25">
      <c r="A50" s="21"/>
      <c r="C50" s="211" t="s">
        <v>46</v>
      </c>
      <c r="D50" s="212"/>
      <c r="E50" s="212"/>
      <c r="F50" s="212"/>
      <c r="G50" s="213"/>
      <c r="H50" s="90"/>
      <c r="I50" s="56">
        <v>97478992</v>
      </c>
      <c r="J50" s="109"/>
      <c r="K50" s="110"/>
      <c r="L50" s="104"/>
      <c r="M50" s="106"/>
      <c r="N50" s="147"/>
      <c r="O50" s="118"/>
      <c r="P50" s="119"/>
      <c r="Q50" s="115"/>
      <c r="R50" s="114"/>
      <c r="S50" s="148"/>
    </row>
    <row r="51" spans="1:19" s="22" customFormat="1" ht="18" customHeight="1" x14ac:dyDescent="0.25">
      <c r="A51" s="21"/>
      <c r="C51" s="211" t="s">
        <v>47</v>
      </c>
      <c r="D51" s="212"/>
      <c r="E51" s="212"/>
      <c r="F51" s="212"/>
      <c r="G51" s="213"/>
      <c r="H51" s="90"/>
      <c r="I51" s="57">
        <v>18521008.48</v>
      </c>
      <c r="J51" s="111"/>
      <c r="K51" s="104"/>
      <c r="L51" s="104"/>
      <c r="M51" s="106"/>
      <c r="N51" s="149"/>
      <c r="O51" s="120"/>
      <c r="P51" s="115"/>
      <c r="Q51" s="115"/>
      <c r="R51" s="114"/>
      <c r="S51" s="150"/>
    </row>
    <row r="52" spans="1:19" s="22" customFormat="1" ht="18" customHeight="1" thickBot="1" x14ac:dyDescent="0.3">
      <c r="A52" s="21"/>
      <c r="C52" s="227" t="s">
        <v>48</v>
      </c>
      <c r="D52" s="218"/>
      <c r="E52" s="218"/>
      <c r="F52" s="218"/>
      <c r="G52" s="219"/>
      <c r="H52" s="88"/>
      <c r="I52" s="186">
        <v>116000000.48</v>
      </c>
      <c r="J52" s="111"/>
      <c r="K52" s="104"/>
      <c r="L52" s="104"/>
      <c r="M52" s="106"/>
      <c r="N52" s="147"/>
      <c r="O52" s="120"/>
      <c r="P52" s="115"/>
      <c r="Q52" s="115"/>
      <c r="R52" s="114"/>
      <c r="S52" s="148"/>
    </row>
    <row r="53" spans="1:19" s="22" customFormat="1" ht="18" customHeight="1" thickBot="1" x14ac:dyDescent="0.3">
      <c r="A53" s="21"/>
      <c r="C53" s="227" t="s">
        <v>80</v>
      </c>
      <c r="D53" s="218"/>
      <c r="E53" s="218"/>
      <c r="F53" s="218"/>
      <c r="G53" s="219"/>
      <c r="H53" s="88"/>
      <c r="I53" s="58">
        <v>116000000</v>
      </c>
      <c r="J53" s="112"/>
      <c r="K53" s="111"/>
      <c r="L53" s="104"/>
      <c r="M53" s="106"/>
      <c r="N53" s="147"/>
      <c r="O53" s="121"/>
      <c r="P53" s="120"/>
      <c r="Q53" s="115"/>
      <c r="R53" s="114"/>
      <c r="S53" s="148"/>
    </row>
    <row r="54" spans="1:19" s="94" customFormat="1" ht="24.95" customHeight="1" x14ac:dyDescent="0.25">
      <c r="A54" s="91"/>
      <c r="B54" s="92"/>
      <c r="C54" s="238" t="s">
        <v>55</v>
      </c>
      <c r="D54" s="239"/>
      <c r="E54" s="239"/>
      <c r="F54" s="239"/>
      <c r="G54" s="239"/>
      <c r="H54" s="239"/>
      <c r="I54" s="240"/>
      <c r="J54" s="125"/>
      <c r="K54" s="122"/>
      <c r="L54" s="93"/>
      <c r="S54" s="122"/>
    </row>
    <row r="55" spans="1:19" s="94" customFormat="1" ht="24.95" customHeight="1" x14ac:dyDescent="0.25">
      <c r="A55" s="91"/>
      <c r="C55" s="224" t="s">
        <v>56</v>
      </c>
      <c r="D55" s="225"/>
      <c r="E55" s="225"/>
      <c r="F55" s="225"/>
      <c r="G55" s="225"/>
      <c r="H55" s="225"/>
      <c r="I55" s="226"/>
      <c r="J55" s="122"/>
      <c r="K55" s="93"/>
      <c r="L55" s="93"/>
    </row>
    <row r="56" spans="1:19" s="94" customFormat="1" ht="24.95" customHeight="1" x14ac:dyDescent="0.25">
      <c r="A56" s="91"/>
      <c r="C56" s="224" t="s">
        <v>57</v>
      </c>
      <c r="D56" s="225"/>
      <c r="E56" s="225"/>
      <c r="F56" s="225"/>
      <c r="G56" s="225"/>
      <c r="H56" s="225"/>
      <c r="I56" s="226"/>
      <c r="J56" s="93"/>
      <c r="K56" s="93"/>
      <c r="L56" s="93"/>
    </row>
    <row r="57" spans="1:19" s="94" customFormat="1" ht="24.95" customHeight="1" x14ac:dyDescent="0.25">
      <c r="A57" s="91"/>
      <c r="C57" s="224" t="s">
        <v>58</v>
      </c>
      <c r="D57" s="225"/>
      <c r="E57" s="225"/>
      <c r="F57" s="225"/>
      <c r="G57" s="225"/>
      <c r="H57" s="225"/>
      <c r="I57" s="226"/>
      <c r="J57" s="93"/>
      <c r="K57" s="93"/>
      <c r="L57" s="93"/>
    </row>
    <row r="58" spans="1:19" s="94" customFormat="1" ht="24.95" customHeight="1" x14ac:dyDescent="0.25">
      <c r="A58" s="91"/>
      <c r="C58" s="224" t="s">
        <v>59</v>
      </c>
      <c r="D58" s="225"/>
      <c r="E58" s="225"/>
      <c r="F58" s="225"/>
      <c r="G58" s="225"/>
      <c r="H58" s="225"/>
      <c r="I58" s="226"/>
      <c r="J58" s="93"/>
      <c r="K58" s="93"/>
      <c r="L58" s="93"/>
    </row>
    <row r="59" spans="1:19" s="94" customFormat="1" ht="24.95" customHeight="1" x14ac:dyDescent="0.25">
      <c r="A59" s="91"/>
      <c r="C59" s="224" t="s">
        <v>60</v>
      </c>
      <c r="D59" s="225"/>
      <c r="E59" s="225"/>
      <c r="F59" s="225"/>
      <c r="G59" s="225"/>
      <c r="H59" s="225"/>
      <c r="I59" s="226"/>
      <c r="J59" s="93"/>
      <c r="K59" s="93"/>
      <c r="L59" s="93"/>
    </row>
    <row r="60" spans="1:19" s="94" customFormat="1" ht="24.95" customHeight="1" x14ac:dyDescent="0.25">
      <c r="A60" s="91"/>
      <c r="C60" s="224" t="s">
        <v>61</v>
      </c>
      <c r="D60" s="225"/>
      <c r="E60" s="225"/>
      <c r="F60" s="225"/>
      <c r="G60" s="225"/>
      <c r="H60" s="225"/>
      <c r="I60" s="226"/>
      <c r="J60" s="93"/>
      <c r="K60" s="93"/>
      <c r="L60" s="93"/>
    </row>
    <row r="61" spans="1:19" s="94" customFormat="1" ht="24.95" customHeight="1" x14ac:dyDescent="0.25">
      <c r="A61" s="91"/>
      <c r="C61" s="224" t="s">
        <v>62</v>
      </c>
      <c r="D61" s="225"/>
      <c r="E61" s="225"/>
      <c r="F61" s="225"/>
      <c r="G61" s="225"/>
      <c r="H61" s="225"/>
      <c r="I61" s="226"/>
      <c r="J61" s="93"/>
      <c r="K61" s="93"/>
      <c r="L61" s="93"/>
    </row>
    <row r="62" spans="1:19" s="94" customFormat="1" ht="24.95" customHeight="1" thickBot="1" x14ac:dyDescent="0.3">
      <c r="A62" s="95"/>
      <c r="B62" s="96"/>
      <c r="C62" s="224" t="s">
        <v>63</v>
      </c>
      <c r="D62" s="225"/>
      <c r="E62" s="225"/>
      <c r="F62" s="225"/>
      <c r="G62" s="225"/>
      <c r="H62" s="225"/>
      <c r="I62" s="226"/>
      <c r="J62" s="93"/>
    </row>
    <row r="63" spans="1:19" s="94" customFormat="1" ht="24.95" customHeight="1" x14ac:dyDescent="0.25">
      <c r="C63" s="224" t="s">
        <v>64</v>
      </c>
      <c r="D63" s="225"/>
      <c r="E63" s="225"/>
      <c r="F63" s="225"/>
      <c r="G63" s="225"/>
      <c r="H63" s="225"/>
      <c r="I63" s="226"/>
      <c r="J63" s="93"/>
    </row>
    <row r="64" spans="1:19" s="94" customFormat="1" ht="24.95" customHeight="1" x14ac:dyDescent="0.25">
      <c r="C64" s="224" t="s">
        <v>65</v>
      </c>
      <c r="D64" s="225"/>
      <c r="E64" s="225"/>
      <c r="F64" s="225"/>
      <c r="G64" s="225"/>
      <c r="H64" s="225"/>
      <c r="I64" s="226"/>
      <c r="J64" s="93"/>
      <c r="K64" s="93"/>
      <c r="L64" s="93"/>
    </row>
    <row r="65" spans="1:15" s="94" customFormat="1" ht="24.95" customHeight="1" x14ac:dyDescent="0.25">
      <c r="C65" s="243" t="s">
        <v>66</v>
      </c>
      <c r="D65" s="244"/>
      <c r="E65" s="244"/>
      <c r="F65" s="244"/>
      <c r="G65" s="244"/>
      <c r="H65" s="244"/>
      <c r="I65" s="245"/>
      <c r="J65" s="93"/>
      <c r="K65" s="93"/>
      <c r="L65" s="93"/>
    </row>
    <row r="66" spans="1:15" s="93" customFormat="1" ht="24.95" customHeight="1" x14ac:dyDescent="0.25">
      <c r="A66" s="94"/>
      <c r="B66" s="94"/>
      <c r="C66" s="224" t="s">
        <v>67</v>
      </c>
      <c r="D66" s="225"/>
      <c r="E66" s="225"/>
      <c r="F66" s="225"/>
      <c r="G66" s="225"/>
      <c r="H66" s="225"/>
      <c r="I66" s="226"/>
      <c r="M66" s="94"/>
      <c r="N66" s="94"/>
      <c r="O66" s="94"/>
    </row>
    <row r="67" spans="1:15" s="93" customFormat="1" ht="24.95" customHeight="1" x14ac:dyDescent="0.25">
      <c r="A67" s="94"/>
      <c r="B67" s="94"/>
      <c r="C67" s="224" t="s">
        <v>68</v>
      </c>
      <c r="D67" s="225"/>
      <c r="E67" s="225"/>
      <c r="F67" s="225"/>
      <c r="G67" s="225"/>
      <c r="H67" s="225"/>
      <c r="I67" s="226"/>
      <c r="M67" s="94"/>
      <c r="N67" s="94"/>
      <c r="O67" s="94"/>
    </row>
    <row r="68" spans="1:15" s="93" customFormat="1" ht="24.95" customHeight="1" thickBot="1" x14ac:dyDescent="0.3">
      <c r="A68" s="94"/>
      <c r="B68" s="94"/>
      <c r="C68" s="248" t="s">
        <v>69</v>
      </c>
      <c r="D68" s="249"/>
      <c r="E68" s="249"/>
      <c r="F68" s="249"/>
      <c r="G68" s="249"/>
      <c r="H68" s="249"/>
      <c r="I68" s="250"/>
      <c r="M68" s="94"/>
      <c r="N68" s="94"/>
      <c r="O68" s="94"/>
    </row>
    <row r="69" spans="1:15" s="8" customFormat="1" x14ac:dyDescent="0.25">
      <c r="B69" s="9"/>
      <c r="C69" s="59"/>
      <c r="D69" s="60"/>
      <c r="E69" s="60"/>
      <c r="F69" s="60"/>
      <c r="G69" s="60"/>
      <c r="H69" s="60"/>
      <c r="I69" s="61"/>
    </row>
    <row r="70" spans="1:15" s="8" customFormat="1" x14ac:dyDescent="0.25">
      <c r="C70" s="62" t="s">
        <v>49</v>
      </c>
      <c r="D70" s="63"/>
      <c r="E70" s="63"/>
      <c r="F70" s="64"/>
      <c r="G70" s="19"/>
      <c r="H70" s="19"/>
      <c r="I70" s="65"/>
    </row>
    <row r="71" spans="1:15" s="8" customFormat="1" x14ac:dyDescent="0.25">
      <c r="C71" s="66"/>
      <c r="D71" s="67"/>
      <c r="E71" s="67"/>
      <c r="F71" s="68"/>
      <c r="G71" s="69"/>
      <c r="H71" s="69"/>
      <c r="I71" s="70"/>
    </row>
    <row r="72" spans="1:15" s="8" customFormat="1" x14ac:dyDescent="0.25">
      <c r="C72" s="66"/>
      <c r="D72" s="67"/>
      <c r="E72" s="67"/>
      <c r="F72" s="68"/>
      <c r="G72" s="69"/>
      <c r="H72" s="69"/>
      <c r="I72" s="70"/>
    </row>
    <row r="73" spans="1:15" s="8" customFormat="1" x14ac:dyDescent="0.25">
      <c r="C73" s="71"/>
      <c r="D73" s="72"/>
      <c r="E73" s="72"/>
      <c r="F73" s="68"/>
      <c r="G73" s="73"/>
      <c r="H73" s="73"/>
      <c r="I73" s="74"/>
    </row>
    <row r="74" spans="1:15" s="8" customFormat="1" x14ac:dyDescent="0.25">
      <c r="C74" s="228" t="s">
        <v>50</v>
      </c>
      <c r="D74" s="229"/>
      <c r="E74" s="229"/>
      <c r="F74" s="75"/>
      <c r="G74" s="76" t="s">
        <v>51</v>
      </c>
      <c r="H74" s="76"/>
      <c r="I74" s="77"/>
    </row>
    <row r="75" spans="1:15" s="8" customFormat="1" ht="17.25" thickBot="1" x14ac:dyDescent="0.3">
      <c r="C75" s="230"/>
      <c r="D75" s="231"/>
      <c r="E75" s="231"/>
      <c r="F75" s="78"/>
      <c r="G75" s="79"/>
      <c r="H75" s="79"/>
      <c r="I75" s="80"/>
    </row>
    <row r="76" spans="1:15" s="8" customFormat="1" x14ac:dyDescent="0.25">
      <c r="C76" s="9"/>
      <c r="D76" s="9"/>
      <c r="E76" s="9"/>
      <c r="F76" s="9"/>
      <c r="G76" s="9"/>
      <c r="H76" s="9"/>
      <c r="I76" s="20"/>
    </row>
    <row r="77" spans="1:15" s="8" customFormat="1" x14ac:dyDescent="0.25">
      <c r="C77" s="9"/>
      <c r="D77" s="9"/>
      <c r="E77" s="9"/>
      <c r="F77" s="9"/>
      <c r="G77" s="9"/>
      <c r="H77" s="9"/>
      <c r="I77" s="9"/>
    </row>
    <row r="78" spans="1:15" s="8" customFormat="1" x14ac:dyDescent="0.25">
      <c r="C78" s="81"/>
      <c r="D78" s="82"/>
      <c r="E78" s="82"/>
      <c r="F78" s="83"/>
    </row>
    <row r="79" spans="1:15" s="8" customFormat="1" x14ac:dyDescent="0.25">
      <c r="C79" s="81"/>
      <c r="D79" s="82"/>
      <c r="E79" s="82"/>
      <c r="F79" s="83"/>
    </row>
    <row r="80" spans="1:15" s="8" customFormat="1" x14ac:dyDescent="0.25">
      <c r="C80" s="81"/>
      <c r="D80" s="82"/>
      <c r="E80" s="82"/>
      <c r="F80" s="83"/>
    </row>
    <row r="81" spans="3:6" s="8" customFormat="1" x14ac:dyDescent="0.25">
      <c r="C81" s="81"/>
      <c r="D81" s="82"/>
      <c r="E81" s="82"/>
      <c r="F81" s="83"/>
    </row>
    <row r="82" spans="3:6" s="8" customFormat="1" x14ac:dyDescent="0.25">
      <c r="C82" s="81"/>
      <c r="D82" s="82"/>
      <c r="E82" s="82"/>
      <c r="F82" s="83"/>
    </row>
    <row r="83" spans="3:6" s="8" customFormat="1" x14ac:dyDescent="0.25">
      <c r="C83" s="81"/>
      <c r="D83" s="82"/>
      <c r="E83" s="82"/>
      <c r="F83" s="83"/>
    </row>
    <row r="84" spans="3:6" s="8" customFormat="1" x14ac:dyDescent="0.25">
      <c r="C84" s="81"/>
      <c r="D84" s="82"/>
      <c r="E84" s="82"/>
      <c r="F84" s="83"/>
    </row>
    <row r="85" spans="3:6" s="8" customFormat="1" x14ac:dyDescent="0.25">
      <c r="C85" s="81"/>
      <c r="D85" s="82"/>
      <c r="E85" s="82"/>
      <c r="F85" s="83"/>
    </row>
    <row r="86" spans="3:6" s="8" customFormat="1" x14ac:dyDescent="0.25">
      <c r="C86" s="81"/>
      <c r="D86" s="82"/>
      <c r="E86" s="82"/>
      <c r="F86" s="83"/>
    </row>
    <row r="87" spans="3:6" s="8" customFormat="1" x14ac:dyDescent="0.25">
      <c r="C87" s="81"/>
      <c r="D87" s="82"/>
      <c r="E87" s="82"/>
      <c r="F87" s="83"/>
    </row>
    <row r="88" spans="3:6" s="8" customFormat="1" x14ac:dyDescent="0.25">
      <c r="C88" s="81"/>
      <c r="D88" s="82"/>
      <c r="E88" s="82"/>
      <c r="F88" s="83"/>
    </row>
    <row r="89" spans="3:6" s="8" customFormat="1" x14ac:dyDescent="0.25">
      <c r="C89" s="81"/>
      <c r="D89" s="82"/>
      <c r="E89" s="82"/>
      <c r="F89" s="83"/>
    </row>
    <row r="90" spans="3:6" s="8" customFormat="1" x14ac:dyDescent="0.25">
      <c r="C90" s="81"/>
      <c r="D90" s="82"/>
      <c r="E90" s="82"/>
      <c r="F90" s="83"/>
    </row>
    <row r="91" spans="3:6" s="8" customFormat="1" x14ac:dyDescent="0.25">
      <c r="C91" s="81"/>
      <c r="D91" s="82"/>
      <c r="E91" s="82"/>
      <c r="F91" s="83"/>
    </row>
    <row r="92" spans="3:6" s="8" customFormat="1" x14ac:dyDescent="0.25">
      <c r="C92" s="81"/>
      <c r="D92" s="82"/>
      <c r="E92" s="82"/>
      <c r="F92" s="83"/>
    </row>
    <row r="93" spans="3:6" s="8" customFormat="1" x14ac:dyDescent="0.25">
      <c r="C93" s="81"/>
      <c r="D93" s="82"/>
      <c r="E93" s="82"/>
      <c r="F93" s="83"/>
    </row>
    <row r="94" spans="3:6" s="8" customFormat="1" x14ac:dyDescent="0.25">
      <c r="C94" s="81"/>
      <c r="D94" s="82"/>
      <c r="E94" s="82"/>
      <c r="F94" s="83"/>
    </row>
    <row r="95" spans="3:6" s="8" customFormat="1" x14ac:dyDescent="0.25">
      <c r="C95" s="81"/>
      <c r="D95" s="82"/>
      <c r="E95" s="82"/>
      <c r="F95" s="83"/>
    </row>
    <row r="96" spans="3:6" s="8" customFormat="1" x14ac:dyDescent="0.25">
      <c r="C96" s="81"/>
      <c r="D96" s="82"/>
      <c r="E96" s="82"/>
      <c r="F96" s="83"/>
    </row>
    <row r="97" spans="3:6" s="8" customFormat="1" x14ac:dyDescent="0.25">
      <c r="C97" s="81"/>
      <c r="D97" s="82"/>
      <c r="E97" s="82"/>
      <c r="F97" s="83"/>
    </row>
    <row r="98" spans="3:6" s="8" customFormat="1" x14ac:dyDescent="0.25">
      <c r="C98" s="81"/>
      <c r="D98" s="82"/>
      <c r="E98" s="82"/>
      <c r="F98" s="83"/>
    </row>
    <row r="99" spans="3:6" s="8" customFormat="1" x14ac:dyDescent="0.25">
      <c r="C99" s="81"/>
      <c r="D99" s="82"/>
      <c r="E99" s="82"/>
      <c r="F99" s="83"/>
    </row>
    <row r="100" spans="3:6" s="8" customFormat="1" x14ac:dyDescent="0.25">
      <c r="C100" s="81"/>
      <c r="D100" s="82"/>
      <c r="E100" s="82"/>
      <c r="F100" s="83"/>
    </row>
    <row r="101" spans="3:6" s="8" customFormat="1" x14ac:dyDescent="0.25">
      <c r="C101" s="81"/>
      <c r="D101" s="82"/>
      <c r="E101" s="82"/>
      <c r="F101" s="83"/>
    </row>
    <row r="102" spans="3:6" s="8" customFormat="1" x14ac:dyDescent="0.25">
      <c r="C102" s="81"/>
      <c r="D102" s="82"/>
      <c r="E102" s="82"/>
      <c r="F102" s="83"/>
    </row>
    <row r="103" spans="3:6" s="8" customFormat="1" x14ac:dyDescent="0.25">
      <c r="C103" s="81"/>
      <c r="D103" s="82"/>
      <c r="E103" s="82"/>
      <c r="F103" s="83"/>
    </row>
    <row r="104" spans="3:6" s="8" customFormat="1" x14ac:dyDescent="0.25">
      <c r="C104" s="81"/>
      <c r="D104" s="82"/>
      <c r="E104" s="82"/>
      <c r="F104" s="83"/>
    </row>
    <row r="105" spans="3:6" s="8" customFormat="1" x14ac:dyDescent="0.25">
      <c r="C105" s="81"/>
      <c r="D105" s="82"/>
      <c r="E105" s="82"/>
      <c r="F105" s="83"/>
    </row>
    <row r="106" spans="3:6" s="8" customFormat="1" x14ac:dyDescent="0.25">
      <c r="C106" s="81"/>
      <c r="D106" s="82"/>
      <c r="E106" s="82"/>
      <c r="F106" s="83"/>
    </row>
    <row r="107" spans="3:6" s="8" customFormat="1" x14ac:dyDescent="0.25">
      <c r="C107" s="81"/>
      <c r="D107" s="82"/>
      <c r="E107" s="82"/>
      <c r="F107" s="83"/>
    </row>
    <row r="108" spans="3:6" s="8" customFormat="1" x14ac:dyDescent="0.25">
      <c r="C108" s="81"/>
      <c r="D108" s="82"/>
      <c r="E108" s="82"/>
      <c r="F108" s="83"/>
    </row>
    <row r="109" spans="3:6" s="8" customFormat="1" x14ac:dyDescent="0.25">
      <c r="C109" s="81"/>
      <c r="D109" s="82"/>
      <c r="E109" s="82"/>
      <c r="F109" s="83"/>
    </row>
    <row r="110" spans="3:6" s="8" customFormat="1" x14ac:dyDescent="0.25">
      <c r="C110" s="81"/>
      <c r="D110" s="82"/>
      <c r="E110" s="82"/>
      <c r="F110" s="83"/>
    </row>
    <row r="111" spans="3:6" s="8" customFormat="1" x14ac:dyDescent="0.25">
      <c r="C111" s="81"/>
      <c r="D111" s="82"/>
      <c r="E111" s="82"/>
      <c r="F111" s="83"/>
    </row>
    <row r="112" spans="3:6" s="8" customFormat="1" x14ac:dyDescent="0.25">
      <c r="C112" s="81"/>
      <c r="D112" s="82"/>
      <c r="E112" s="82"/>
      <c r="F112" s="83"/>
    </row>
    <row r="113" spans="3:6" s="8" customFormat="1" x14ac:dyDescent="0.25">
      <c r="C113" s="81"/>
      <c r="D113" s="82"/>
      <c r="E113" s="82"/>
      <c r="F113" s="83"/>
    </row>
    <row r="114" spans="3:6" s="8" customFormat="1" x14ac:dyDescent="0.25">
      <c r="C114" s="81"/>
      <c r="D114" s="82"/>
      <c r="E114" s="82"/>
      <c r="F114" s="83"/>
    </row>
    <row r="115" spans="3:6" s="8" customFormat="1" x14ac:dyDescent="0.25">
      <c r="C115" s="81"/>
      <c r="D115" s="82"/>
      <c r="E115" s="82"/>
      <c r="F115" s="83"/>
    </row>
    <row r="116" spans="3:6" s="8" customFormat="1" x14ac:dyDescent="0.25">
      <c r="C116" s="81"/>
      <c r="D116" s="82"/>
      <c r="E116" s="82"/>
      <c r="F116" s="83"/>
    </row>
    <row r="117" spans="3:6" s="8" customFormat="1" x14ac:dyDescent="0.25">
      <c r="C117" s="81"/>
      <c r="D117" s="82"/>
      <c r="E117" s="82"/>
      <c r="F117" s="83"/>
    </row>
    <row r="118" spans="3:6" s="8" customFormat="1" x14ac:dyDescent="0.25">
      <c r="C118" s="81"/>
      <c r="D118" s="82"/>
      <c r="E118" s="82"/>
      <c r="F118" s="83"/>
    </row>
    <row r="119" spans="3:6" s="8" customFormat="1" x14ac:dyDescent="0.25">
      <c r="C119" s="81"/>
      <c r="D119" s="82"/>
      <c r="E119" s="82"/>
      <c r="F119" s="83"/>
    </row>
    <row r="120" spans="3:6" s="8" customFormat="1" x14ac:dyDescent="0.25">
      <c r="C120" s="81"/>
      <c r="D120" s="82"/>
      <c r="E120" s="82"/>
      <c r="F120" s="83"/>
    </row>
    <row r="121" spans="3:6" s="8" customFormat="1" x14ac:dyDescent="0.25">
      <c r="C121" s="81"/>
      <c r="D121" s="82"/>
      <c r="E121" s="82"/>
      <c r="F121" s="83"/>
    </row>
    <row r="122" spans="3:6" s="8" customFormat="1" x14ac:dyDescent="0.25">
      <c r="C122" s="81"/>
      <c r="D122" s="82"/>
      <c r="E122" s="82"/>
      <c r="F122" s="83"/>
    </row>
    <row r="123" spans="3:6" s="8" customFormat="1" x14ac:dyDescent="0.25">
      <c r="C123" s="81"/>
      <c r="D123" s="82"/>
      <c r="E123" s="82"/>
      <c r="F123" s="83"/>
    </row>
    <row r="124" spans="3:6" s="8" customFormat="1" x14ac:dyDescent="0.25">
      <c r="C124" s="81"/>
      <c r="D124" s="82"/>
      <c r="E124" s="82"/>
      <c r="F124" s="83"/>
    </row>
    <row r="125" spans="3:6" s="8" customFormat="1" x14ac:dyDescent="0.25">
      <c r="C125" s="81"/>
      <c r="D125" s="82"/>
      <c r="E125" s="82"/>
      <c r="F125" s="83"/>
    </row>
    <row r="126" spans="3:6" s="8" customFormat="1" x14ac:dyDescent="0.25">
      <c r="C126" s="81"/>
      <c r="D126" s="82"/>
      <c r="E126" s="82"/>
      <c r="F126" s="83"/>
    </row>
    <row r="127" spans="3:6" s="8" customFormat="1" x14ac:dyDescent="0.25">
      <c r="C127" s="81"/>
      <c r="D127" s="82"/>
      <c r="E127" s="82"/>
      <c r="F127" s="83"/>
    </row>
    <row r="128" spans="3:6" s="8" customFormat="1" x14ac:dyDescent="0.25">
      <c r="C128" s="81"/>
      <c r="D128" s="82"/>
      <c r="E128" s="82"/>
      <c r="F128" s="83"/>
    </row>
    <row r="129" spans="3:6" s="8" customFormat="1" x14ac:dyDescent="0.25">
      <c r="C129" s="81"/>
      <c r="D129" s="82"/>
      <c r="E129" s="82"/>
      <c r="F129" s="83"/>
    </row>
    <row r="130" spans="3:6" s="8" customFormat="1" x14ac:dyDescent="0.25">
      <c r="C130" s="81"/>
      <c r="D130" s="82"/>
      <c r="E130" s="82"/>
      <c r="F130" s="83"/>
    </row>
    <row r="131" spans="3:6" s="8" customFormat="1" x14ac:dyDescent="0.25">
      <c r="C131" s="81"/>
      <c r="D131" s="82"/>
      <c r="E131" s="82"/>
      <c r="F131" s="83"/>
    </row>
    <row r="132" spans="3:6" s="8" customFormat="1" x14ac:dyDescent="0.25">
      <c r="C132" s="81"/>
      <c r="D132" s="82"/>
      <c r="E132" s="82"/>
      <c r="F132" s="83"/>
    </row>
    <row r="133" spans="3:6" s="8" customFormat="1" x14ac:dyDescent="0.25">
      <c r="C133" s="81"/>
      <c r="D133" s="82"/>
      <c r="E133" s="82"/>
      <c r="F133" s="83"/>
    </row>
    <row r="134" spans="3:6" s="8" customFormat="1" x14ac:dyDescent="0.25">
      <c r="C134" s="81"/>
      <c r="D134" s="82"/>
      <c r="E134" s="82"/>
      <c r="F134" s="83"/>
    </row>
    <row r="135" spans="3:6" s="8" customFormat="1" x14ac:dyDescent="0.25">
      <c r="C135" s="81"/>
      <c r="D135" s="82"/>
      <c r="E135" s="82"/>
      <c r="F135" s="83"/>
    </row>
    <row r="136" spans="3:6" s="8" customFormat="1" x14ac:dyDescent="0.25">
      <c r="C136" s="81"/>
      <c r="D136" s="82"/>
      <c r="E136" s="82"/>
      <c r="F136" s="83"/>
    </row>
    <row r="137" spans="3:6" s="8" customFormat="1" x14ac:dyDescent="0.25">
      <c r="C137" s="81"/>
      <c r="D137" s="82"/>
      <c r="E137" s="82"/>
      <c r="F137" s="83"/>
    </row>
    <row r="138" spans="3:6" s="8" customFormat="1" x14ac:dyDescent="0.25">
      <c r="C138" s="81"/>
      <c r="D138" s="82"/>
      <c r="E138" s="82"/>
      <c r="F138" s="83"/>
    </row>
    <row r="139" spans="3:6" s="8" customFormat="1" x14ac:dyDescent="0.25">
      <c r="C139" s="81"/>
      <c r="D139" s="82"/>
      <c r="E139" s="82"/>
      <c r="F139" s="83"/>
    </row>
    <row r="140" spans="3:6" s="8" customFormat="1" x14ac:dyDescent="0.25">
      <c r="C140" s="81"/>
      <c r="D140" s="82"/>
      <c r="E140" s="82"/>
      <c r="F140" s="83"/>
    </row>
    <row r="141" spans="3:6" s="8" customFormat="1" x14ac:dyDescent="0.25">
      <c r="C141" s="81"/>
      <c r="D141" s="82"/>
      <c r="E141" s="82"/>
      <c r="F141" s="83"/>
    </row>
    <row r="142" spans="3:6" s="8" customFormat="1" x14ac:dyDescent="0.25">
      <c r="C142" s="81"/>
      <c r="D142" s="82"/>
      <c r="E142" s="82"/>
      <c r="F142" s="83"/>
    </row>
    <row r="143" spans="3:6" s="8" customFormat="1" x14ac:dyDescent="0.25">
      <c r="C143" s="81"/>
      <c r="D143" s="82"/>
      <c r="E143" s="82"/>
      <c r="F143" s="83"/>
    </row>
    <row r="144" spans="3:6" s="8" customFormat="1" x14ac:dyDescent="0.25">
      <c r="C144" s="81"/>
      <c r="D144" s="82"/>
      <c r="E144" s="82"/>
      <c r="F144" s="83"/>
    </row>
    <row r="145" spans="3:6" s="8" customFormat="1" x14ac:dyDescent="0.25">
      <c r="C145" s="81"/>
      <c r="D145" s="82"/>
      <c r="E145" s="82"/>
      <c r="F145" s="83"/>
    </row>
    <row r="146" spans="3:6" s="8" customFormat="1" x14ac:dyDescent="0.25">
      <c r="C146" s="81"/>
      <c r="D146" s="82"/>
      <c r="E146" s="82"/>
      <c r="F146" s="83"/>
    </row>
    <row r="147" spans="3:6" s="8" customFormat="1" x14ac:dyDescent="0.25">
      <c r="C147" s="81"/>
      <c r="D147" s="82"/>
      <c r="E147" s="82"/>
      <c r="F147" s="83"/>
    </row>
    <row r="148" spans="3:6" s="8" customFormat="1" x14ac:dyDescent="0.25">
      <c r="C148" s="81"/>
      <c r="D148" s="82"/>
      <c r="E148" s="82"/>
      <c r="F148" s="83"/>
    </row>
    <row r="149" spans="3:6" s="8" customFormat="1" x14ac:dyDescent="0.25">
      <c r="C149" s="81"/>
      <c r="D149" s="82"/>
      <c r="E149" s="82"/>
      <c r="F149" s="83"/>
    </row>
    <row r="150" spans="3:6" s="8" customFormat="1" x14ac:dyDescent="0.25">
      <c r="C150" s="81"/>
      <c r="D150" s="82"/>
      <c r="E150" s="82"/>
      <c r="F150" s="83"/>
    </row>
    <row r="151" spans="3:6" s="8" customFormat="1" x14ac:dyDescent="0.25">
      <c r="C151" s="81"/>
      <c r="D151" s="82"/>
      <c r="E151" s="82"/>
      <c r="F151" s="83"/>
    </row>
    <row r="152" spans="3:6" s="8" customFormat="1" x14ac:dyDescent="0.25">
      <c r="C152" s="81"/>
      <c r="D152" s="82"/>
      <c r="E152" s="82"/>
      <c r="F152" s="83"/>
    </row>
    <row r="153" spans="3:6" s="8" customFormat="1" x14ac:dyDescent="0.25">
      <c r="C153" s="81"/>
      <c r="D153" s="82"/>
      <c r="E153" s="82"/>
      <c r="F153" s="83"/>
    </row>
    <row r="154" spans="3:6" s="8" customFormat="1" x14ac:dyDescent="0.25">
      <c r="C154" s="81"/>
      <c r="D154" s="82"/>
      <c r="E154" s="82"/>
      <c r="F154" s="83"/>
    </row>
    <row r="155" spans="3:6" s="8" customFormat="1" x14ac:dyDescent="0.25">
      <c r="C155" s="81"/>
      <c r="D155" s="82"/>
      <c r="E155" s="82"/>
      <c r="F155" s="83"/>
    </row>
    <row r="156" spans="3:6" s="8" customFormat="1" x14ac:dyDescent="0.25">
      <c r="C156" s="81"/>
      <c r="D156" s="82"/>
      <c r="E156" s="82"/>
      <c r="F156" s="83"/>
    </row>
    <row r="157" spans="3:6" s="8" customFormat="1" x14ac:dyDescent="0.25">
      <c r="C157" s="81"/>
      <c r="D157" s="82"/>
      <c r="E157" s="82"/>
      <c r="F157" s="83"/>
    </row>
    <row r="158" spans="3:6" s="8" customFormat="1" x14ac:dyDescent="0.25">
      <c r="C158" s="81"/>
      <c r="D158" s="82"/>
      <c r="E158" s="82"/>
      <c r="F158" s="83"/>
    </row>
    <row r="159" spans="3:6" s="8" customFormat="1" x14ac:dyDescent="0.25">
      <c r="C159" s="81"/>
      <c r="D159" s="82"/>
      <c r="E159" s="82"/>
      <c r="F159" s="83"/>
    </row>
    <row r="160" spans="3:6" s="8" customFormat="1" x14ac:dyDescent="0.25">
      <c r="C160" s="81"/>
      <c r="D160" s="82"/>
      <c r="E160" s="82"/>
      <c r="F160" s="83"/>
    </row>
    <row r="161" spans="3:6" s="8" customFormat="1" x14ac:dyDescent="0.25">
      <c r="C161" s="81"/>
      <c r="D161" s="82"/>
      <c r="E161" s="82"/>
      <c r="F161" s="83"/>
    </row>
    <row r="162" spans="3:6" s="8" customFormat="1" x14ac:dyDescent="0.25">
      <c r="C162" s="81"/>
      <c r="D162" s="82"/>
      <c r="E162" s="82"/>
      <c r="F162" s="83"/>
    </row>
    <row r="163" spans="3:6" s="8" customFormat="1" x14ac:dyDescent="0.25">
      <c r="C163" s="81"/>
      <c r="D163" s="82"/>
      <c r="E163" s="82"/>
      <c r="F163" s="83"/>
    </row>
    <row r="164" spans="3:6" s="8" customFormat="1" x14ac:dyDescent="0.25">
      <c r="C164" s="81"/>
      <c r="D164" s="82"/>
      <c r="E164" s="82"/>
      <c r="F164" s="83"/>
    </row>
    <row r="165" spans="3:6" s="8" customFormat="1" x14ac:dyDescent="0.25">
      <c r="C165" s="81"/>
      <c r="D165" s="82"/>
      <c r="E165" s="82"/>
      <c r="F165" s="83"/>
    </row>
    <row r="166" spans="3:6" s="8" customFormat="1" x14ac:dyDescent="0.25">
      <c r="C166" s="81"/>
      <c r="D166" s="82"/>
      <c r="E166" s="82"/>
      <c r="F166" s="83"/>
    </row>
    <row r="167" spans="3:6" s="8" customFormat="1" x14ac:dyDescent="0.25">
      <c r="C167" s="81"/>
      <c r="D167" s="82"/>
      <c r="E167" s="82"/>
      <c r="F167" s="83"/>
    </row>
    <row r="168" spans="3:6" s="8" customFormat="1" x14ac:dyDescent="0.25">
      <c r="C168" s="81"/>
      <c r="D168" s="82"/>
      <c r="E168" s="82"/>
      <c r="F168" s="83"/>
    </row>
    <row r="169" spans="3:6" s="8" customFormat="1" x14ac:dyDescent="0.25">
      <c r="C169" s="81"/>
      <c r="D169" s="82"/>
      <c r="E169" s="82"/>
      <c r="F169" s="83"/>
    </row>
    <row r="170" spans="3:6" s="8" customFormat="1" x14ac:dyDescent="0.25">
      <c r="C170" s="81"/>
      <c r="D170" s="82"/>
      <c r="E170" s="82"/>
      <c r="F170" s="83"/>
    </row>
    <row r="171" spans="3:6" s="8" customFormat="1" x14ac:dyDescent="0.25">
      <c r="C171" s="81"/>
      <c r="D171" s="82"/>
      <c r="E171" s="82"/>
      <c r="F171" s="83"/>
    </row>
    <row r="172" spans="3:6" s="8" customFormat="1" x14ac:dyDescent="0.25">
      <c r="C172" s="81"/>
      <c r="D172" s="82"/>
      <c r="E172" s="82"/>
      <c r="F172" s="83"/>
    </row>
    <row r="173" spans="3:6" s="8" customFormat="1" x14ac:dyDescent="0.25">
      <c r="C173" s="81"/>
      <c r="D173" s="82"/>
      <c r="E173" s="82"/>
      <c r="F173" s="83"/>
    </row>
    <row r="174" spans="3:6" s="8" customFormat="1" x14ac:dyDescent="0.25">
      <c r="C174" s="81"/>
      <c r="D174" s="82"/>
      <c r="E174" s="82"/>
      <c r="F174" s="83"/>
    </row>
    <row r="175" spans="3:6" s="8" customFormat="1" x14ac:dyDescent="0.25">
      <c r="C175" s="81"/>
      <c r="D175" s="82"/>
      <c r="E175" s="82"/>
      <c r="F175" s="83"/>
    </row>
    <row r="176" spans="3:6" s="8" customFormat="1" x14ac:dyDescent="0.25">
      <c r="C176" s="81"/>
      <c r="D176" s="82"/>
      <c r="E176" s="82"/>
      <c r="F176" s="83"/>
    </row>
    <row r="177" spans="3:6" s="8" customFormat="1" x14ac:dyDescent="0.25">
      <c r="C177" s="81"/>
      <c r="D177" s="82"/>
      <c r="E177" s="82"/>
      <c r="F177" s="83"/>
    </row>
    <row r="178" spans="3:6" s="8" customFormat="1" x14ac:dyDescent="0.25">
      <c r="C178" s="81"/>
      <c r="D178" s="82"/>
      <c r="E178" s="82"/>
      <c r="F178" s="83"/>
    </row>
    <row r="179" spans="3:6" s="8" customFormat="1" x14ac:dyDescent="0.25">
      <c r="C179" s="81"/>
      <c r="D179" s="82"/>
      <c r="E179" s="82"/>
      <c r="F179" s="83"/>
    </row>
    <row r="180" spans="3:6" s="8" customFormat="1" x14ac:dyDescent="0.25">
      <c r="C180" s="81"/>
      <c r="D180" s="82"/>
      <c r="E180" s="82"/>
      <c r="F180" s="83"/>
    </row>
    <row r="181" spans="3:6" s="8" customFormat="1" x14ac:dyDescent="0.25">
      <c r="C181" s="81"/>
      <c r="D181" s="82"/>
      <c r="E181" s="82"/>
      <c r="F181" s="83"/>
    </row>
    <row r="182" spans="3:6" s="8" customFormat="1" x14ac:dyDescent="0.25">
      <c r="C182" s="81"/>
      <c r="D182" s="82"/>
      <c r="E182" s="82"/>
      <c r="F182" s="83"/>
    </row>
    <row r="183" spans="3:6" s="8" customFormat="1" x14ac:dyDescent="0.25">
      <c r="C183" s="81"/>
      <c r="D183" s="82"/>
      <c r="E183" s="82"/>
      <c r="F183" s="83"/>
    </row>
    <row r="184" spans="3:6" s="8" customFormat="1" x14ac:dyDescent="0.25">
      <c r="C184" s="81"/>
      <c r="D184" s="82"/>
      <c r="E184" s="82"/>
      <c r="F184" s="83"/>
    </row>
    <row r="185" spans="3:6" s="8" customFormat="1" x14ac:dyDescent="0.25">
      <c r="C185" s="81"/>
      <c r="D185" s="82"/>
      <c r="E185" s="82"/>
      <c r="F185" s="83"/>
    </row>
    <row r="186" spans="3:6" s="8" customFormat="1" x14ac:dyDescent="0.25">
      <c r="C186" s="81"/>
      <c r="D186" s="82"/>
      <c r="E186" s="82"/>
      <c r="F186" s="83"/>
    </row>
    <row r="187" spans="3:6" s="8" customFormat="1" x14ac:dyDescent="0.25">
      <c r="C187" s="81"/>
      <c r="D187" s="82"/>
      <c r="E187" s="82"/>
      <c r="F187" s="83"/>
    </row>
    <row r="188" spans="3:6" s="8" customFormat="1" x14ac:dyDescent="0.25">
      <c r="C188" s="81"/>
      <c r="D188" s="82"/>
      <c r="E188" s="82"/>
      <c r="F188" s="83"/>
    </row>
    <row r="189" spans="3:6" s="8" customFormat="1" x14ac:dyDescent="0.25">
      <c r="C189" s="81"/>
      <c r="D189" s="82"/>
      <c r="E189" s="82"/>
      <c r="F189" s="83"/>
    </row>
    <row r="190" spans="3:6" s="8" customFormat="1" x14ac:dyDescent="0.25">
      <c r="C190" s="81"/>
      <c r="D190" s="82"/>
      <c r="E190" s="82"/>
      <c r="F190" s="83"/>
    </row>
    <row r="191" spans="3:6" s="8" customFormat="1" x14ac:dyDescent="0.25">
      <c r="C191" s="81"/>
      <c r="D191" s="82"/>
      <c r="E191" s="82"/>
      <c r="F191" s="83"/>
    </row>
    <row r="192" spans="3:6" s="8" customFormat="1" x14ac:dyDescent="0.25">
      <c r="C192" s="81"/>
      <c r="D192" s="82"/>
      <c r="E192" s="82"/>
      <c r="F192" s="83"/>
    </row>
    <row r="193" spans="3:6" s="8" customFormat="1" x14ac:dyDescent="0.25">
      <c r="C193" s="81"/>
      <c r="D193" s="82"/>
      <c r="E193" s="82"/>
      <c r="F193" s="83"/>
    </row>
    <row r="194" spans="3:6" s="8" customFormat="1" x14ac:dyDescent="0.25">
      <c r="C194" s="81"/>
      <c r="D194" s="82"/>
      <c r="E194" s="82"/>
      <c r="F194" s="83"/>
    </row>
    <row r="195" spans="3:6" s="8" customFormat="1" x14ac:dyDescent="0.25">
      <c r="C195" s="81"/>
      <c r="D195" s="82"/>
      <c r="E195" s="82"/>
      <c r="F195" s="83"/>
    </row>
    <row r="196" spans="3:6" s="8" customFormat="1" x14ac:dyDescent="0.25">
      <c r="C196" s="81"/>
      <c r="D196" s="82"/>
      <c r="E196" s="82"/>
      <c r="F196" s="83"/>
    </row>
    <row r="197" spans="3:6" s="8" customFormat="1" x14ac:dyDescent="0.25">
      <c r="C197" s="81"/>
      <c r="D197" s="82"/>
      <c r="E197" s="82"/>
      <c r="F197" s="83"/>
    </row>
    <row r="198" spans="3:6" s="8" customFormat="1" x14ac:dyDescent="0.25">
      <c r="C198" s="81"/>
      <c r="D198" s="82"/>
      <c r="E198" s="82"/>
      <c r="F198" s="83"/>
    </row>
    <row r="199" spans="3:6" s="8" customFormat="1" x14ac:dyDescent="0.25">
      <c r="C199" s="81"/>
      <c r="D199" s="82"/>
      <c r="E199" s="82"/>
      <c r="F199" s="83"/>
    </row>
    <row r="200" spans="3:6" s="8" customFormat="1" x14ac:dyDescent="0.25">
      <c r="C200" s="81"/>
      <c r="D200" s="82"/>
      <c r="E200" s="82"/>
      <c r="F200" s="83"/>
    </row>
    <row r="201" spans="3:6" s="8" customFormat="1" x14ac:dyDescent="0.25">
      <c r="C201" s="81"/>
      <c r="D201" s="82"/>
      <c r="E201" s="82"/>
      <c r="F201" s="83"/>
    </row>
    <row r="202" spans="3:6" s="8" customFormat="1" x14ac:dyDescent="0.25">
      <c r="C202" s="81"/>
      <c r="D202" s="82"/>
      <c r="E202" s="82"/>
      <c r="F202" s="83"/>
    </row>
    <row r="203" spans="3:6" s="8" customFormat="1" x14ac:dyDescent="0.25">
      <c r="C203" s="81"/>
      <c r="D203" s="82"/>
      <c r="E203" s="82"/>
      <c r="F203" s="83"/>
    </row>
    <row r="204" spans="3:6" s="8" customFormat="1" x14ac:dyDescent="0.25">
      <c r="C204" s="81"/>
      <c r="D204" s="82"/>
      <c r="E204" s="82"/>
      <c r="F204" s="83"/>
    </row>
    <row r="205" spans="3:6" s="8" customFormat="1" x14ac:dyDescent="0.25">
      <c r="C205" s="81"/>
      <c r="D205" s="82"/>
      <c r="E205" s="82"/>
      <c r="F205" s="83"/>
    </row>
    <row r="206" spans="3:6" s="8" customFormat="1" x14ac:dyDescent="0.25">
      <c r="C206" s="81"/>
      <c r="D206" s="82"/>
      <c r="E206" s="82"/>
      <c r="F206" s="83"/>
    </row>
    <row r="207" spans="3:6" s="8" customFormat="1" x14ac:dyDescent="0.25">
      <c r="C207" s="81"/>
      <c r="D207" s="82"/>
      <c r="E207" s="82"/>
      <c r="F207" s="83"/>
    </row>
    <row r="208" spans="3:6" s="8" customFormat="1" x14ac:dyDescent="0.25">
      <c r="C208" s="81"/>
      <c r="D208" s="82"/>
      <c r="E208" s="82"/>
      <c r="F208" s="83"/>
    </row>
    <row r="209" spans="3:6" s="8" customFormat="1" x14ac:dyDescent="0.25">
      <c r="C209" s="81"/>
      <c r="D209" s="82"/>
      <c r="E209" s="82"/>
      <c r="F209" s="83"/>
    </row>
    <row r="210" spans="3:6" s="8" customFormat="1" x14ac:dyDescent="0.25">
      <c r="C210" s="81"/>
      <c r="D210" s="82"/>
      <c r="E210" s="82"/>
      <c r="F210" s="83"/>
    </row>
    <row r="211" spans="3:6" s="8" customFormat="1" x14ac:dyDescent="0.25">
      <c r="C211" s="81"/>
      <c r="D211" s="82"/>
      <c r="E211" s="82"/>
      <c r="F211" s="83"/>
    </row>
    <row r="212" spans="3:6" s="8" customFormat="1" x14ac:dyDescent="0.25">
      <c r="C212" s="81"/>
      <c r="D212" s="82"/>
      <c r="E212" s="82"/>
      <c r="F212" s="83"/>
    </row>
    <row r="213" spans="3:6" s="8" customFormat="1" x14ac:dyDescent="0.25">
      <c r="C213" s="81"/>
      <c r="D213" s="82"/>
      <c r="E213" s="82"/>
      <c r="F213" s="83"/>
    </row>
    <row r="214" spans="3:6" s="8" customFormat="1" x14ac:dyDescent="0.25">
      <c r="C214" s="81"/>
      <c r="D214" s="82"/>
      <c r="E214" s="82"/>
      <c r="F214" s="83"/>
    </row>
    <row r="215" spans="3:6" s="8" customFormat="1" x14ac:dyDescent="0.25">
      <c r="C215" s="81"/>
      <c r="D215" s="82"/>
      <c r="E215" s="82"/>
      <c r="F215" s="83"/>
    </row>
    <row r="216" spans="3:6" s="8" customFormat="1" x14ac:dyDescent="0.25">
      <c r="C216" s="81"/>
      <c r="D216" s="82"/>
      <c r="E216" s="82"/>
      <c r="F216" s="83"/>
    </row>
    <row r="217" spans="3:6" s="8" customFormat="1" x14ac:dyDescent="0.25">
      <c r="C217" s="81"/>
      <c r="D217" s="82"/>
      <c r="E217" s="82"/>
      <c r="F217" s="83"/>
    </row>
    <row r="218" spans="3:6" s="8" customFormat="1" x14ac:dyDescent="0.25">
      <c r="C218" s="81"/>
      <c r="D218" s="82"/>
      <c r="E218" s="82"/>
      <c r="F218" s="83"/>
    </row>
    <row r="219" spans="3:6" s="8" customFormat="1" x14ac:dyDescent="0.25">
      <c r="C219" s="81"/>
      <c r="D219" s="82"/>
      <c r="E219" s="82"/>
      <c r="F219" s="83"/>
    </row>
    <row r="220" spans="3:6" s="8" customFormat="1" x14ac:dyDescent="0.25">
      <c r="C220" s="81"/>
      <c r="D220" s="82"/>
      <c r="E220" s="82"/>
      <c r="F220" s="83"/>
    </row>
    <row r="221" spans="3:6" s="8" customFormat="1" x14ac:dyDescent="0.25">
      <c r="C221" s="81"/>
      <c r="D221" s="82"/>
      <c r="E221" s="82"/>
      <c r="F221" s="83"/>
    </row>
    <row r="222" spans="3:6" s="8" customFormat="1" x14ac:dyDescent="0.25">
      <c r="C222" s="81"/>
      <c r="D222" s="82"/>
      <c r="E222" s="82"/>
      <c r="F222" s="83"/>
    </row>
    <row r="223" spans="3:6" s="8" customFormat="1" x14ac:dyDescent="0.25">
      <c r="C223" s="81"/>
      <c r="D223" s="82"/>
      <c r="E223" s="82"/>
      <c r="F223" s="83"/>
    </row>
    <row r="224" spans="3:6" s="8" customFormat="1" x14ac:dyDescent="0.25">
      <c r="C224" s="81"/>
      <c r="D224" s="82"/>
      <c r="E224" s="82"/>
      <c r="F224" s="83"/>
    </row>
    <row r="225" spans="3:6" s="8" customFormat="1" x14ac:dyDescent="0.25">
      <c r="C225" s="81"/>
      <c r="D225" s="82"/>
      <c r="E225" s="82"/>
      <c r="F225" s="83"/>
    </row>
    <row r="226" spans="3:6" s="8" customFormat="1" x14ac:dyDescent="0.25">
      <c r="C226" s="81"/>
      <c r="D226" s="82"/>
      <c r="E226" s="82"/>
      <c r="F226" s="83"/>
    </row>
    <row r="227" spans="3:6" s="8" customFormat="1" x14ac:dyDescent="0.25">
      <c r="C227" s="81"/>
      <c r="D227" s="82"/>
      <c r="E227" s="82"/>
      <c r="F227" s="83"/>
    </row>
    <row r="228" spans="3:6" s="8" customFormat="1" x14ac:dyDescent="0.25">
      <c r="C228" s="81"/>
      <c r="D228" s="82"/>
      <c r="E228" s="82"/>
      <c r="F228" s="83"/>
    </row>
    <row r="229" spans="3:6" s="8" customFormat="1" x14ac:dyDescent="0.25">
      <c r="C229" s="81"/>
      <c r="D229" s="82"/>
      <c r="E229" s="82"/>
      <c r="F229" s="83"/>
    </row>
    <row r="230" spans="3:6" s="8" customFormat="1" x14ac:dyDescent="0.25">
      <c r="C230" s="81"/>
      <c r="D230" s="82"/>
      <c r="E230" s="82"/>
      <c r="F230" s="83"/>
    </row>
    <row r="231" spans="3:6" s="8" customFormat="1" x14ac:dyDescent="0.25">
      <c r="C231" s="81"/>
      <c r="D231" s="82"/>
      <c r="E231" s="82"/>
      <c r="F231" s="83"/>
    </row>
    <row r="232" spans="3:6" s="8" customFormat="1" x14ac:dyDescent="0.25">
      <c r="C232" s="81"/>
      <c r="D232" s="82"/>
      <c r="E232" s="82"/>
      <c r="F232" s="83"/>
    </row>
    <row r="233" spans="3:6" s="8" customFormat="1" x14ac:dyDescent="0.25">
      <c r="C233" s="81"/>
      <c r="D233" s="82"/>
      <c r="E233" s="82"/>
      <c r="F233" s="83"/>
    </row>
    <row r="234" spans="3:6" s="8" customFormat="1" x14ac:dyDescent="0.25">
      <c r="C234" s="81"/>
      <c r="D234" s="82"/>
      <c r="E234" s="82"/>
      <c r="F234" s="83"/>
    </row>
    <row r="235" spans="3:6" s="8" customFormat="1" x14ac:dyDescent="0.25">
      <c r="C235" s="81"/>
      <c r="D235" s="82"/>
      <c r="E235" s="82"/>
      <c r="F235" s="83"/>
    </row>
    <row r="236" spans="3:6" s="8" customFormat="1" x14ac:dyDescent="0.25">
      <c r="C236" s="81"/>
      <c r="D236" s="82"/>
      <c r="E236" s="82"/>
      <c r="F236" s="83"/>
    </row>
    <row r="237" spans="3:6" s="8" customFormat="1" x14ac:dyDescent="0.25">
      <c r="C237" s="81"/>
      <c r="D237" s="82"/>
      <c r="E237" s="82"/>
      <c r="F237" s="83"/>
    </row>
    <row r="238" spans="3:6" s="8" customFormat="1" x14ac:dyDescent="0.25">
      <c r="C238" s="81"/>
      <c r="D238" s="82"/>
      <c r="E238" s="82"/>
      <c r="F238" s="83"/>
    </row>
    <row r="239" spans="3:6" s="8" customFormat="1" x14ac:dyDescent="0.25">
      <c r="C239" s="81"/>
      <c r="D239" s="82"/>
      <c r="E239" s="82"/>
      <c r="F239" s="83"/>
    </row>
    <row r="240" spans="3:6" s="8" customFormat="1" x14ac:dyDescent="0.25">
      <c r="C240" s="81"/>
      <c r="D240" s="82"/>
      <c r="E240" s="82"/>
      <c r="F240" s="83"/>
    </row>
    <row r="241" spans="3:6" s="8" customFormat="1" x14ac:dyDescent="0.25">
      <c r="C241" s="81"/>
      <c r="D241" s="82"/>
      <c r="E241" s="82"/>
      <c r="F241" s="83"/>
    </row>
    <row r="242" spans="3:6" s="8" customFormat="1" x14ac:dyDescent="0.25">
      <c r="C242" s="81"/>
      <c r="D242" s="82"/>
      <c r="E242" s="82"/>
      <c r="F242" s="83"/>
    </row>
    <row r="243" spans="3:6" s="8" customFormat="1" x14ac:dyDescent="0.25">
      <c r="C243" s="81"/>
      <c r="D243" s="82"/>
      <c r="E243" s="82"/>
      <c r="F243" s="83"/>
    </row>
    <row r="244" spans="3:6" s="8" customFormat="1" x14ac:dyDescent="0.25">
      <c r="C244" s="81"/>
      <c r="D244" s="82"/>
      <c r="E244" s="82"/>
      <c r="F244" s="83"/>
    </row>
    <row r="245" spans="3:6" s="8" customFormat="1" x14ac:dyDescent="0.25">
      <c r="C245" s="81"/>
      <c r="D245" s="82"/>
      <c r="E245" s="82"/>
      <c r="F245" s="83"/>
    </row>
    <row r="246" spans="3:6" s="8" customFormat="1" x14ac:dyDescent="0.25">
      <c r="C246" s="81"/>
      <c r="D246" s="82"/>
      <c r="E246" s="82"/>
      <c r="F246" s="83"/>
    </row>
    <row r="247" spans="3:6" s="8" customFormat="1" x14ac:dyDescent="0.25">
      <c r="C247" s="81"/>
      <c r="D247" s="82"/>
      <c r="E247" s="82"/>
      <c r="F247" s="83"/>
    </row>
    <row r="248" spans="3:6" s="8" customFormat="1" x14ac:dyDescent="0.25">
      <c r="C248" s="81"/>
      <c r="D248" s="82"/>
      <c r="E248" s="82"/>
      <c r="F248" s="83"/>
    </row>
    <row r="249" spans="3:6" s="8" customFormat="1" x14ac:dyDescent="0.25">
      <c r="C249" s="81"/>
      <c r="D249" s="82"/>
      <c r="E249" s="82"/>
      <c r="F249" s="83"/>
    </row>
    <row r="250" spans="3:6" s="8" customFormat="1" x14ac:dyDescent="0.25">
      <c r="C250" s="81"/>
      <c r="D250" s="82"/>
      <c r="E250" s="82"/>
      <c r="F250" s="83"/>
    </row>
    <row r="251" spans="3:6" s="8" customFormat="1" x14ac:dyDescent="0.25">
      <c r="C251" s="81"/>
      <c r="D251" s="82"/>
      <c r="E251" s="82"/>
      <c r="F251" s="83"/>
    </row>
    <row r="252" spans="3:6" s="8" customFormat="1" x14ac:dyDescent="0.25">
      <c r="C252" s="81"/>
      <c r="D252" s="82"/>
      <c r="E252" s="82"/>
      <c r="F252" s="83"/>
    </row>
    <row r="253" spans="3:6" s="8" customFormat="1" x14ac:dyDescent="0.25">
      <c r="C253" s="81"/>
      <c r="D253" s="82"/>
      <c r="E253" s="82"/>
      <c r="F253" s="83"/>
    </row>
    <row r="254" spans="3:6" s="8" customFormat="1" x14ac:dyDescent="0.25">
      <c r="C254" s="81"/>
      <c r="D254" s="82"/>
      <c r="E254" s="82"/>
      <c r="F254" s="83"/>
    </row>
    <row r="255" spans="3:6" s="8" customFormat="1" x14ac:dyDescent="0.25">
      <c r="C255" s="81"/>
      <c r="D255" s="82"/>
      <c r="E255" s="82"/>
      <c r="F255" s="83"/>
    </row>
    <row r="256" spans="3:6" s="8" customFormat="1" x14ac:dyDescent="0.25">
      <c r="C256" s="81"/>
      <c r="D256" s="82"/>
      <c r="E256" s="82"/>
      <c r="F256" s="83"/>
    </row>
    <row r="257" spans="3:6" s="8" customFormat="1" x14ac:dyDescent="0.25">
      <c r="C257" s="81"/>
      <c r="D257" s="82"/>
      <c r="E257" s="82"/>
      <c r="F257" s="83"/>
    </row>
    <row r="258" spans="3:6" s="8" customFormat="1" x14ac:dyDescent="0.25">
      <c r="C258" s="81"/>
      <c r="D258" s="82"/>
      <c r="E258" s="82"/>
      <c r="F258" s="83"/>
    </row>
    <row r="259" spans="3:6" s="8" customFormat="1" x14ac:dyDescent="0.25">
      <c r="C259" s="81"/>
      <c r="D259" s="82"/>
      <c r="E259" s="82"/>
      <c r="F259" s="83"/>
    </row>
    <row r="260" spans="3:6" s="8" customFormat="1" x14ac:dyDescent="0.25">
      <c r="C260" s="81"/>
      <c r="D260" s="82"/>
      <c r="E260" s="82"/>
      <c r="F260" s="83"/>
    </row>
    <row r="261" spans="3:6" s="8" customFormat="1" x14ac:dyDescent="0.25">
      <c r="C261" s="81"/>
      <c r="D261" s="82"/>
      <c r="E261" s="82"/>
      <c r="F261" s="83"/>
    </row>
    <row r="262" spans="3:6" s="8" customFormat="1" x14ac:dyDescent="0.25">
      <c r="C262" s="81"/>
      <c r="D262" s="82"/>
      <c r="E262" s="82"/>
      <c r="F262" s="83"/>
    </row>
    <row r="263" spans="3:6" s="8" customFormat="1" x14ac:dyDescent="0.25">
      <c r="C263" s="81"/>
      <c r="D263" s="82"/>
      <c r="E263" s="82"/>
      <c r="F263" s="83"/>
    </row>
    <row r="264" spans="3:6" s="8" customFormat="1" x14ac:dyDescent="0.25">
      <c r="C264" s="81"/>
      <c r="D264" s="82"/>
      <c r="E264" s="82"/>
      <c r="F264" s="83"/>
    </row>
    <row r="265" spans="3:6" s="8" customFormat="1" x14ac:dyDescent="0.25">
      <c r="C265" s="81"/>
      <c r="D265" s="82"/>
      <c r="E265" s="82"/>
      <c r="F265" s="83"/>
    </row>
    <row r="266" spans="3:6" s="8" customFormat="1" x14ac:dyDescent="0.25">
      <c r="C266" s="81"/>
      <c r="D266" s="82"/>
      <c r="E266" s="82"/>
      <c r="F266" s="83"/>
    </row>
    <row r="267" spans="3:6" s="8" customFormat="1" x14ac:dyDescent="0.25">
      <c r="C267" s="81"/>
      <c r="D267" s="82"/>
      <c r="E267" s="82"/>
      <c r="F267" s="83"/>
    </row>
    <row r="268" spans="3:6" s="8" customFormat="1" x14ac:dyDescent="0.25">
      <c r="C268" s="81"/>
      <c r="D268" s="82"/>
      <c r="E268" s="82"/>
      <c r="F268" s="83"/>
    </row>
    <row r="269" spans="3:6" s="8" customFormat="1" x14ac:dyDescent="0.25">
      <c r="C269" s="81"/>
      <c r="D269" s="82"/>
      <c r="E269" s="82"/>
      <c r="F269" s="83"/>
    </row>
    <row r="270" spans="3:6" s="8" customFormat="1" x14ac:dyDescent="0.25">
      <c r="C270" s="81"/>
      <c r="D270" s="82"/>
      <c r="E270" s="82"/>
      <c r="F270" s="83"/>
    </row>
    <row r="271" spans="3:6" s="8" customFormat="1" x14ac:dyDescent="0.25">
      <c r="C271" s="81"/>
      <c r="D271" s="82"/>
      <c r="E271" s="82"/>
      <c r="F271" s="83"/>
    </row>
    <row r="272" spans="3:6" s="8" customFormat="1" x14ac:dyDescent="0.25">
      <c r="C272" s="81"/>
      <c r="D272" s="82"/>
      <c r="E272" s="82"/>
      <c r="F272" s="83"/>
    </row>
    <row r="273" spans="3:6" s="8" customFormat="1" x14ac:dyDescent="0.25">
      <c r="C273" s="81"/>
      <c r="D273" s="82"/>
      <c r="E273" s="82"/>
      <c r="F273" s="83"/>
    </row>
    <row r="274" spans="3:6" s="8" customFormat="1" x14ac:dyDescent="0.25">
      <c r="C274" s="81"/>
      <c r="D274" s="82"/>
      <c r="E274" s="82"/>
      <c r="F274" s="83"/>
    </row>
    <row r="275" spans="3:6" s="8" customFormat="1" x14ac:dyDescent="0.25">
      <c r="C275" s="81"/>
      <c r="D275" s="82"/>
      <c r="E275" s="82"/>
      <c r="F275" s="83"/>
    </row>
    <row r="276" spans="3:6" s="8" customFormat="1" x14ac:dyDescent="0.25">
      <c r="C276" s="81"/>
      <c r="D276" s="82"/>
      <c r="E276" s="82"/>
      <c r="F276" s="83"/>
    </row>
    <row r="277" spans="3:6" s="8" customFormat="1" x14ac:dyDescent="0.25">
      <c r="C277" s="81"/>
      <c r="D277" s="82"/>
      <c r="E277" s="82"/>
      <c r="F277" s="83"/>
    </row>
    <row r="278" spans="3:6" s="8" customFormat="1" x14ac:dyDescent="0.25">
      <c r="C278" s="81"/>
      <c r="D278" s="82"/>
      <c r="E278" s="82"/>
      <c r="F278" s="83"/>
    </row>
    <row r="279" spans="3:6" s="8" customFormat="1" x14ac:dyDescent="0.25">
      <c r="C279" s="81"/>
      <c r="D279" s="82"/>
      <c r="E279" s="82"/>
      <c r="F279" s="83"/>
    </row>
    <row r="280" spans="3:6" s="8" customFormat="1" x14ac:dyDescent="0.25">
      <c r="C280" s="81"/>
      <c r="D280" s="82"/>
      <c r="E280" s="82"/>
      <c r="F280" s="83"/>
    </row>
    <row r="281" spans="3:6" s="8" customFormat="1" x14ac:dyDescent="0.25">
      <c r="C281" s="81"/>
      <c r="D281" s="82"/>
      <c r="E281" s="82"/>
      <c r="F281" s="83"/>
    </row>
    <row r="282" spans="3:6" s="8" customFormat="1" x14ac:dyDescent="0.25">
      <c r="C282" s="81"/>
      <c r="D282" s="82"/>
      <c r="E282" s="82"/>
      <c r="F282" s="83"/>
    </row>
    <row r="283" spans="3:6" s="8" customFormat="1" x14ac:dyDescent="0.25">
      <c r="C283" s="81"/>
      <c r="D283" s="82"/>
      <c r="E283" s="82"/>
      <c r="F283" s="83"/>
    </row>
    <row r="284" spans="3:6" s="8" customFormat="1" x14ac:dyDescent="0.25">
      <c r="C284" s="81"/>
      <c r="D284" s="82"/>
      <c r="E284" s="82"/>
      <c r="F284" s="83"/>
    </row>
    <row r="285" spans="3:6" s="8" customFormat="1" x14ac:dyDescent="0.25">
      <c r="C285" s="81"/>
      <c r="D285" s="82"/>
      <c r="E285" s="82"/>
      <c r="F285" s="83"/>
    </row>
    <row r="286" spans="3:6" s="8" customFormat="1" x14ac:dyDescent="0.25">
      <c r="C286" s="81"/>
      <c r="D286" s="82"/>
      <c r="E286" s="82"/>
      <c r="F286" s="83"/>
    </row>
    <row r="287" spans="3:6" s="8" customFormat="1" x14ac:dyDescent="0.25">
      <c r="C287" s="81"/>
      <c r="D287" s="82"/>
      <c r="E287" s="82"/>
      <c r="F287" s="83"/>
    </row>
    <row r="288" spans="3:6" s="8" customFormat="1" x14ac:dyDescent="0.25">
      <c r="C288" s="81"/>
      <c r="D288" s="82"/>
      <c r="E288" s="82"/>
      <c r="F288" s="83"/>
    </row>
    <row r="289" spans="3:6" s="8" customFormat="1" x14ac:dyDescent="0.25">
      <c r="C289" s="81"/>
      <c r="D289" s="82"/>
      <c r="E289" s="82"/>
      <c r="F289" s="83"/>
    </row>
    <row r="290" spans="3:6" s="8" customFormat="1" x14ac:dyDescent="0.25">
      <c r="C290" s="81"/>
      <c r="D290" s="82"/>
      <c r="E290" s="82"/>
      <c r="F290" s="83"/>
    </row>
    <row r="291" spans="3:6" s="8" customFormat="1" x14ac:dyDescent="0.25">
      <c r="C291" s="81"/>
      <c r="D291" s="82"/>
      <c r="E291" s="82"/>
      <c r="F291" s="83"/>
    </row>
    <row r="292" spans="3:6" s="8" customFormat="1" x14ac:dyDescent="0.25">
      <c r="C292" s="81"/>
      <c r="D292" s="82"/>
      <c r="E292" s="82"/>
      <c r="F292" s="83"/>
    </row>
    <row r="293" spans="3:6" s="8" customFormat="1" x14ac:dyDescent="0.25">
      <c r="C293" s="81"/>
      <c r="D293" s="82"/>
      <c r="E293" s="82"/>
      <c r="F293" s="83"/>
    </row>
    <row r="294" spans="3:6" s="8" customFormat="1" x14ac:dyDescent="0.25">
      <c r="C294" s="81"/>
      <c r="D294" s="82"/>
      <c r="E294" s="82"/>
      <c r="F294" s="83"/>
    </row>
    <row r="295" spans="3:6" s="8" customFormat="1" x14ac:dyDescent="0.25">
      <c r="C295" s="81"/>
      <c r="D295" s="82"/>
      <c r="E295" s="82"/>
      <c r="F295" s="83"/>
    </row>
    <row r="296" spans="3:6" s="8" customFormat="1" x14ac:dyDescent="0.25">
      <c r="C296" s="81"/>
      <c r="D296" s="82"/>
      <c r="E296" s="82"/>
      <c r="F296" s="83"/>
    </row>
    <row r="297" spans="3:6" s="8" customFormat="1" x14ac:dyDescent="0.25">
      <c r="C297" s="81"/>
      <c r="D297" s="82"/>
      <c r="E297" s="82"/>
      <c r="F297" s="83"/>
    </row>
    <row r="298" spans="3:6" s="8" customFormat="1" x14ac:dyDescent="0.25">
      <c r="C298" s="81"/>
      <c r="D298" s="82"/>
      <c r="E298" s="82"/>
      <c r="F298" s="83"/>
    </row>
    <row r="299" spans="3:6" s="8" customFormat="1" x14ac:dyDescent="0.25">
      <c r="C299" s="81"/>
      <c r="D299" s="82"/>
      <c r="E299" s="82"/>
      <c r="F299" s="83"/>
    </row>
    <row r="300" spans="3:6" s="8" customFormat="1" x14ac:dyDescent="0.25">
      <c r="C300" s="81"/>
      <c r="D300" s="82"/>
      <c r="E300" s="82"/>
      <c r="F300" s="83"/>
    </row>
    <row r="301" spans="3:6" s="8" customFormat="1" x14ac:dyDescent="0.25">
      <c r="C301" s="81"/>
      <c r="D301" s="82"/>
      <c r="E301" s="82"/>
      <c r="F301" s="83"/>
    </row>
    <row r="302" spans="3:6" s="8" customFormat="1" x14ac:dyDescent="0.25">
      <c r="C302" s="81"/>
      <c r="D302" s="82"/>
      <c r="E302" s="82"/>
      <c r="F302" s="83"/>
    </row>
    <row r="303" spans="3:6" s="8" customFormat="1" x14ac:dyDescent="0.25">
      <c r="C303" s="81"/>
      <c r="D303" s="82"/>
      <c r="E303" s="82"/>
      <c r="F303" s="83"/>
    </row>
    <row r="304" spans="3:6" s="8" customFormat="1" x14ac:dyDescent="0.25">
      <c r="C304" s="81"/>
      <c r="D304" s="82"/>
      <c r="E304" s="82"/>
      <c r="F304" s="83"/>
    </row>
    <row r="305" spans="3:6" s="8" customFormat="1" x14ac:dyDescent="0.25">
      <c r="C305" s="81"/>
      <c r="D305" s="82"/>
      <c r="E305" s="82"/>
      <c r="F305" s="83"/>
    </row>
    <row r="306" spans="3:6" s="8" customFormat="1" x14ac:dyDescent="0.25">
      <c r="C306" s="81"/>
      <c r="D306" s="82"/>
      <c r="E306" s="82"/>
      <c r="F306" s="83"/>
    </row>
    <row r="307" spans="3:6" s="8" customFormat="1" x14ac:dyDescent="0.25">
      <c r="C307" s="81"/>
      <c r="D307" s="82"/>
      <c r="E307" s="82"/>
      <c r="F307" s="83"/>
    </row>
    <row r="308" spans="3:6" s="8" customFormat="1" x14ac:dyDescent="0.25">
      <c r="C308" s="81"/>
      <c r="D308" s="82"/>
      <c r="E308" s="82"/>
      <c r="F308" s="83"/>
    </row>
    <row r="309" spans="3:6" s="8" customFormat="1" x14ac:dyDescent="0.25">
      <c r="C309" s="81"/>
      <c r="D309" s="82"/>
      <c r="E309" s="82"/>
      <c r="F309" s="83"/>
    </row>
    <row r="310" spans="3:6" s="8" customFormat="1" x14ac:dyDescent="0.25">
      <c r="C310" s="81"/>
      <c r="D310" s="82"/>
      <c r="E310" s="82"/>
      <c r="F310" s="83"/>
    </row>
    <row r="311" spans="3:6" s="8" customFormat="1" x14ac:dyDescent="0.25">
      <c r="C311" s="81"/>
      <c r="D311" s="82"/>
      <c r="E311" s="82"/>
      <c r="F311" s="83"/>
    </row>
    <row r="312" spans="3:6" s="8" customFormat="1" x14ac:dyDescent="0.25">
      <c r="C312" s="81"/>
      <c r="D312" s="82"/>
      <c r="E312" s="82"/>
      <c r="F312" s="83"/>
    </row>
    <row r="313" spans="3:6" s="8" customFormat="1" x14ac:dyDescent="0.25">
      <c r="C313" s="81"/>
      <c r="D313" s="82"/>
      <c r="E313" s="82"/>
      <c r="F313" s="83"/>
    </row>
    <row r="314" spans="3:6" s="8" customFormat="1" x14ac:dyDescent="0.25">
      <c r="C314" s="81"/>
      <c r="D314" s="82"/>
      <c r="E314" s="82"/>
      <c r="F314" s="83"/>
    </row>
    <row r="315" spans="3:6" s="8" customFormat="1" x14ac:dyDescent="0.25">
      <c r="C315" s="81"/>
      <c r="D315" s="82"/>
      <c r="E315" s="82"/>
      <c r="F315" s="83"/>
    </row>
    <row r="316" spans="3:6" s="8" customFormat="1" x14ac:dyDescent="0.25">
      <c r="C316" s="81"/>
      <c r="D316" s="82"/>
      <c r="E316" s="82"/>
      <c r="F316" s="83"/>
    </row>
    <row r="317" spans="3:6" s="8" customFormat="1" x14ac:dyDescent="0.25">
      <c r="C317" s="81"/>
      <c r="D317" s="82"/>
      <c r="E317" s="82"/>
      <c r="F317" s="83"/>
    </row>
    <row r="318" spans="3:6" s="8" customFormat="1" x14ac:dyDescent="0.25">
      <c r="C318" s="81"/>
      <c r="D318" s="82"/>
      <c r="E318" s="82"/>
      <c r="F318" s="83"/>
    </row>
    <row r="319" spans="3:6" s="8" customFormat="1" x14ac:dyDescent="0.25">
      <c r="C319" s="81"/>
      <c r="D319" s="82"/>
      <c r="E319" s="82"/>
      <c r="F319" s="83"/>
    </row>
    <row r="320" spans="3:6" s="8" customFormat="1" x14ac:dyDescent="0.25">
      <c r="C320" s="81"/>
      <c r="D320" s="82"/>
      <c r="E320" s="82"/>
      <c r="F320" s="83"/>
    </row>
    <row r="321" spans="3:6" s="8" customFormat="1" x14ac:dyDescent="0.25">
      <c r="C321" s="81"/>
      <c r="D321" s="82"/>
      <c r="E321" s="82"/>
      <c r="F321" s="83"/>
    </row>
    <row r="322" spans="3:6" s="8" customFormat="1" x14ac:dyDescent="0.25">
      <c r="C322" s="81"/>
      <c r="D322" s="82"/>
      <c r="E322" s="82"/>
      <c r="F322" s="83"/>
    </row>
    <row r="323" spans="3:6" s="8" customFormat="1" x14ac:dyDescent="0.25">
      <c r="C323" s="81"/>
      <c r="D323" s="82"/>
      <c r="E323" s="82"/>
      <c r="F323" s="83"/>
    </row>
    <row r="324" spans="3:6" s="8" customFormat="1" x14ac:dyDescent="0.25">
      <c r="C324" s="81"/>
      <c r="D324" s="82"/>
      <c r="E324" s="82"/>
      <c r="F324" s="83"/>
    </row>
    <row r="325" spans="3:6" s="8" customFormat="1" x14ac:dyDescent="0.25">
      <c r="C325" s="81"/>
      <c r="D325" s="82"/>
      <c r="E325" s="82"/>
      <c r="F325" s="83"/>
    </row>
    <row r="326" spans="3:6" s="8" customFormat="1" x14ac:dyDescent="0.25">
      <c r="C326" s="81"/>
      <c r="D326" s="82"/>
      <c r="E326" s="82"/>
      <c r="F326" s="83"/>
    </row>
    <row r="327" spans="3:6" s="8" customFormat="1" x14ac:dyDescent="0.25">
      <c r="C327" s="81"/>
      <c r="D327" s="82"/>
      <c r="E327" s="82"/>
      <c r="F327" s="83"/>
    </row>
    <row r="328" spans="3:6" s="8" customFormat="1" x14ac:dyDescent="0.25">
      <c r="C328" s="81"/>
      <c r="D328" s="82"/>
      <c r="E328" s="82"/>
      <c r="F328" s="83"/>
    </row>
    <row r="329" spans="3:6" s="8" customFormat="1" x14ac:dyDescent="0.25">
      <c r="C329" s="81"/>
      <c r="D329" s="82"/>
      <c r="E329" s="82"/>
      <c r="F329" s="83"/>
    </row>
    <row r="330" spans="3:6" s="8" customFormat="1" x14ac:dyDescent="0.25">
      <c r="C330" s="81"/>
      <c r="D330" s="82"/>
      <c r="E330" s="82"/>
      <c r="F330" s="83"/>
    </row>
    <row r="331" spans="3:6" s="8" customFormat="1" x14ac:dyDescent="0.25">
      <c r="C331" s="81"/>
      <c r="D331" s="82"/>
      <c r="E331" s="82"/>
      <c r="F331" s="83"/>
    </row>
    <row r="332" spans="3:6" s="8" customFormat="1" x14ac:dyDescent="0.25">
      <c r="C332" s="81"/>
      <c r="D332" s="82"/>
      <c r="E332" s="82"/>
      <c r="F332" s="83"/>
    </row>
    <row r="333" spans="3:6" s="8" customFormat="1" x14ac:dyDescent="0.25">
      <c r="C333" s="81"/>
      <c r="D333" s="82"/>
      <c r="E333" s="82"/>
      <c r="F333" s="83"/>
    </row>
    <row r="334" spans="3:6" s="8" customFormat="1" x14ac:dyDescent="0.25">
      <c r="C334" s="81"/>
      <c r="D334" s="82"/>
      <c r="E334" s="82"/>
      <c r="F334" s="83"/>
    </row>
    <row r="335" spans="3:6" s="8" customFormat="1" x14ac:dyDescent="0.25">
      <c r="C335" s="81"/>
      <c r="D335" s="82"/>
      <c r="E335" s="82"/>
      <c r="F335" s="83"/>
    </row>
    <row r="336" spans="3:6" s="8" customFormat="1" x14ac:dyDescent="0.25">
      <c r="C336" s="81"/>
      <c r="D336" s="82"/>
      <c r="E336" s="82"/>
      <c r="F336" s="83"/>
    </row>
    <row r="337" spans="3:6" s="8" customFormat="1" x14ac:dyDescent="0.25">
      <c r="C337" s="81"/>
      <c r="D337" s="82"/>
      <c r="E337" s="82"/>
      <c r="F337" s="83"/>
    </row>
    <row r="338" spans="3:6" s="8" customFormat="1" x14ac:dyDescent="0.25">
      <c r="C338" s="81"/>
      <c r="D338" s="82"/>
      <c r="E338" s="82"/>
      <c r="F338" s="83"/>
    </row>
    <row r="339" spans="3:6" s="8" customFormat="1" x14ac:dyDescent="0.25">
      <c r="C339" s="81"/>
      <c r="D339" s="82"/>
      <c r="E339" s="82"/>
      <c r="F339" s="83"/>
    </row>
    <row r="340" spans="3:6" s="8" customFormat="1" x14ac:dyDescent="0.25">
      <c r="C340" s="81"/>
      <c r="D340" s="82"/>
      <c r="E340" s="82"/>
      <c r="F340" s="83"/>
    </row>
    <row r="341" spans="3:6" s="8" customFormat="1" x14ac:dyDescent="0.25">
      <c r="C341" s="81"/>
      <c r="D341" s="82"/>
      <c r="E341" s="82"/>
      <c r="F341" s="83"/>
    </row>
    <row r="342" spans="3:6" s="8" customFormat="1" x14ac:dyDescent="0.25">
      <c r="C342" s="81"/>
      <c r="D342" s="82"/>
      <c r="E342" s="82"/>
      <c r="F342" s="83"/>
    </row>
    <row r="343" spans="3:6" s="8" customFormat="1" x14ac:dyDescent="0.25">
      <c r="C343" s="81"/>
      <c r="D343" s="82"/>
      <c r="E343" s="82"/>
      <c r="F343" s="83"/>
    </row>
    <row r="344" spans="3:6" s="8" customFormat="1" x14ac:dyDescent="0.25">
      <c r="C344" s="81"/>
      <c r="D344" s="82"/>
      <c r="E344" s="82"/>
      <c r="F344" s="83"/>
    </row>
    <row r="345" spans="3:6" s="8" customFormat="1" x14ac:dyDescent="0.25">
      <c r="C345" s="81"/>
      <c r="D345" s="82"/>
      <c r="E345" s="82"/>
      <c r="F345" s="83"/>
    </row>
    <row r="346" spans="3:6" s="8" customFormat="1" x14ac:dyDescent="0.25">
      <c r="C346" s="81"/>
      <c r="D346" s="82"/>
      <c r="E346" s="82"/>
      <c r="F346" s="83"/>
    </row>
    <row r="347" spans="3:6" s="8" customFormat="1" x14ac:dyDescent="0.25">
      <c r="C347" s="81"/>
      <c r="D347" s="82"/>
      <c r="E347" s="82"/>
      <c r="F347" s="83"/>
    </row>
    <row r="348" spans="3:6" s="8" customFormat="1" x14ac:dyDescent="0.25">
      <c r="C348" s="81"/>
      <c r="D348" s="82"/>
      <c r="E348" s="82"/>
      <c r="F348" s="83"/>
    </row>
    <row r="349" spans="3:6" s="8" customFormat="1" x14ac:dyDescent="0.25">
      <c r="C349" s="81"/>
      <c r="D349" s="82"/>
      <c r="E349" s="82"/>
      <c r="F349" s="83"/>
    </row>
    <row r="350" spans="3:6" s="8" customFormat="1" x14ac:dyDescent="0.25">
      <c r="C350" s="81"/>
      <c r="D350" s="82"/>
      <c r="E350" s="82"/>
      <c r="F350" s="83"/>
    </row>
    <row r="351" spans="3:6" s="8" customFormat="1" x14ac:dyDescent="0.25">
      <c r="C351" s="81"/>
      <c r="D351" s="82"/>
      <c r="E351" s="82"/>
      <c r="F351" s="83"/>
    </row>
    <row r="352" spans="3:6" s="8" customFormat="1" x14ac:dyDescent="0.25">
      <c r="C352" s="81"/>
      <c r="D352" s="82"/>
      <c r="E352" s="82"/>
      <c r="F352" s="83"/>
    </row>
    <row r="353" spans="1:15" s="8" customFormat="1" x14ac:dyDescent="0.25">
      <c r="C353" s="81"/>
      <c r="D353" s="82"/>
      <c r="E353" s="82"/>
      <c r="F353" s="83"/>
    </row>
    <row r="354" spans="1:15" s="8" customFormat="1" x14ac:dyDescent="0.25">
      <c r="C354" s="81"/>
      <c r="D354" s="82"/>
      <c r="E354" s="82"/>
      <c r="F354" s="83"/>
    </row>
    <row r="355" spans="1:15" s="8" customFormat="1" x14ac:dyDescent="0.25">
      <c r="C355" s="81"/>
      <c r="D355" s="82"/>
      <c r="E355" s="82"/>
      <c r="F355" s="83"/>
    </row>
    <row r="356" spans="1:15" s="8" customFormat="1" x14ac:dyDescent="0.25">
      <c r="C356" s="81"/>
      <c r="D356" s="82"/>
      <c r="E356" s="82"/>
      <c r="F356" s="83"/>
    </row>
    <row r="357" spans="1:15" s="8" customFormat="1" x14ac:dyDescent="0.25">
      <c r="C357" s="81"/>
      <c r="D357" s="82"/>
      <c r="E357" s="82"/>
      <c r="F357" s="83"/>
    </row>
    <row r="358" spans="1:15" s="8" customFormat="1" x14ac:dyDescent="0.25">
      <c r="C358" s="81"/>
      <c r="D358" s="82"/>
      <c r="E358" s="82"/>
      <c r="F358" s="83"/>
    </row>
    <row r="359" spans="1:15" s="8" customFormat="1" x14ac:dyDescent="0.25">
      <c r="C359" s="81"/>
      <c r="D359" s="82"/>
      <c r="E359" s="82"/>
      <c r="F359" s="83"/>
    </row>
    <row r="360" spans="1:15" s="8" customFormat="1" x14ac:dyDescent="0.25">
      <c r="C360" s="81"/>
      <c r="D360" s="82"/>
      <c r="E360" s="82"/>
      <c r="F360" s="83"/>
    </row>
    <row r="361" spans="1:15" s="8" customFormat="1" x14ac:dyDescent="0.25">
      <c r="C361" s="81"/>
      <c r="D361" s="82"/>
      <c r="E361" s="82"/>
      <c r="F361" s="83"/>
    </row>
    <row r="362" spans="1:15" s="8" customFormat="1" x14ac:dyDescent="0.25">
      <c r="C362" s="81"/>
      <c r="D362" s="82"/>
      <c r="E362" s="82"/>
      <c r="F362" s="83"/>
    </row>
    <row r="363" spans="1:15" s="8" customFormat="1" x14ac:dyDescent="0.25">
      <c r="C363" s="81"/>
      <c r="D363" s="82"/>
      <c r="E363" s="82"/>
      <c r="F363" s="83"/>
    </row>
    <row r="364" spans="1:15" s="8" customFormat="1" x14ac:dyDescent="0.25">
      <c r="C364" s="81"/>
      <c r="D364" s="82"/>
      <c r="E364" s="82"/>
      <c r="F364" s="83"/>
    </row>
    <row r="365" spans="1:15" s="8" customFormat="1" x14ac:dyDescent="0.25">
      <c r="C365" s="81"/>
      <c r="D365" s="82"/>
      <c r="E365" s="82"/>
      <c r="F365" s="83"/>
    </row>
    <row r="366" spans="1:15" s="8" customFormat="1" x14ac:dyDescent="0.3">
      <c r="A366" s="9"/>
      <c r="C366" s="81"/>
      <c r="D366" s="82"/>
      <c r="E366" s="82"/>
      <c r="F366" s="83"/>
      <c r="J366" s="7"/>
      <c r="M366" s="9"/>
      <c r="N366" s="9"/>
      <c r="O366" s="9"/>
    </row>
  </sheetData>
  <mergeCells count="82">
    <mergeCell ref="H47:I47"/>
    <mergeCell ref="C52:G52"/>
    <mergeCell ref="C68:I68"/>
    <mergeCell ref="C9:D9"/>
    <mergeCell ref="C7:I7"/>
    <mergeCell ref="C8:I8"/>
    <mergeCell ref="H33:I33"/>
    <mergeCell ref="H34:I34"/>
    <mergeCell ref="H37:I37"/>
    <mergeCell ref="H39:I39"/>
    <mergeCell ref="H40:I40"/>
    <mergeCell ref="H41:I41"/>
    <mergeCell ref="H42:I42"/>
    <mergeCell ref="H44:I44"/>
    <mergeCell ref="H45:I45"/>
    <mergeCell ref="H46:I46"/>
    <mergeCell ref="C63:I63"/>
    <mergeCell ref="C64:I64"/>
    <mergeCell ref="C65:I65"/>
    <mergeCell ref="C66:I66"/>
    <mergeCell ref="C62:I62"/>
    <mergeCell ref="C67:I67"/>
    <mergeCell ref="C53:G53"/>
    <mergeCell ref="C74:E75"/>
    <mergeCell ref="C43:I43"/>
    <mergeCell ref="C49:G49"/>
    <mergeCell ref="C50:G50"/>
    <mergeCell ref="C51:G51"/>
    <mergeCell ref="C54:I54"/>
    <mergeCell ref="C55:I55"/>
    <mergeCell ref="C56:I56"/>
    <mergeCell ref="C57:I57"/>
    <mergeCell ref="C58:I58"/>
    <mergeCell ref="C59:I59"/>
    <mergeCell ref="C60:I60"/>
    <mergeCell ref="C61:I61"/>
    <mergeCell ref="H48:I48"/>
    <mergeCell ref="C38:I38"/>
    <mergeCell ref="C13:I13"/>
    <mergeCell ref="C24:I24"/>
    <mergeCell ref="C29:I29"/>
    <mergeCell ref="C30:G30"/>
    <mergeCell ref="C31:G31"/>
    <mergeCell ref="C32:G32"/>
    <mergeCell ref="D33:D34"/>
    <mergeCell ref="E33:E34"/>
    <mergeCell ref="C35:I35"/>
    <mergeCell ref="C36:I36"/>
    <mergeCell ref="B2:F2"/>
    <mergeCell ref="C3:D3"/>
    <mergeCell ref="C6:I6"/>
    <mergeCell ref="D10:D11"/>
    <mergeCell ref="C12:I12"/>
    <mergeCell ref="O6:S7"/>
    <mergeCell ref="J33:J34"/>
    <mergeCell ref="M33:N33"/>
    <mergeCell ref="M34:N34"/>
    <mergeCell ref="M37:N37"/>
    <mergeCell ref="R33:S33"/>
    <mergeCell ref="R34:S34"/>
    <mergeCell ref="R37:S37"/>
    <mergeCell ref="J6:N7"/>
    <mergeCell ref="M45:N45"/>
    <mergeCell ref="M46:N46"/>
    <mergeCell ref="M47:N47"/>
    <mergeCell ref="M48:N48"/>
    <mergeCell ref="O31:Q31"/>
    <mergeCell ref="O33:O34"/>
    <mergeCell ref="M39:N39"/>
    <mergeCell ref="M40:N40"/>
    <mergeCell ref="M41:N41"/>
    <mergeCell ref="M42:N42"/>
    <mergeCell ref="M44:N44"/>
    <mergeCell ref="R45:S45"/>
    <mergeCell ref="R46:S46"/>
    <mergeCell ref="R47:S47"/>
    <mergeCell ref="R48:S48"/>
    <mergeCell ref="R39:S39"/>
    <mergeCell ref="R40:S40"/>
    <mergeCell ref="R41:S41"/>
    <mergeCell ref="R42:S42"/>
    <mergeCell ref="R44:S44"/>
  </mergeCells>
  <printOptions horizontalCentered="1" verticalCentered="1"/>
  <pageMargins left="0" right="0.11811023622047245" top="0" bottom="0" header="0" footer="0"/>
  <pageSetup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D55E2-91D8-4A67-B4B3-A5F3AF478A24}">
  <sheetPr>
    <tabColor rgb="FF00B050"/>
  </sheetPr>
  <dimension ref="A1:S366"/>
  <sheetViews>
    <sheetView showGridLines="0" view="pageBreakPreview" topLeftCell="C46" zoomScale="80" zoomScaleNormal="70" zoomScaleSheetLayoutView="80" workbookViewId="0">
      <selection activeCell="C61" sqref="C61:I61"/>
    </sheetView>
  </sheetViews>
  <sheetFormatPr baseColWidth="10" defaultColWidth="13.85546875" defaultRowHeight="16.5" x14ac:dyDescent="0.3"/>
  <cols>
    <col min="1" max="1" width="2" style="9" customWidth="1"/>
    <col min="2" max="2" width="8.85546875" style="9" customWidth="1"/>
    <col min="3" max="3" width="10.85546875" style="81" customWidth="1"/>
    <col min="4" max="4" width="52.5703125" style="82" customWidth="1"/>
    <col min="5" max="5" width="20.7109375" style="82" customWidth="1"/>
    <col min="6" max="6" width="20.5703125" style="83" customWidth="1"/>
    <col min="7" max="7" width="27.85546875" style="8" customWidth="1"/>
    <col min="8" max="8" width="28" style="8" customWidth="1"/>
    <col min="9" max="9" width="26" style="8" customWidth="1"/>
    <col min="10" max="10" width="34.85546875" style="7" customWidth="1"/>
    <col min="11" max="11" width="16.7109375" style="8" customWidth="1"/>
    <col min="12" max="12" width="20.7109375" style="8" customWidth="1"/>
    <col min="13" max="13" width="21.140625" style="9" customWidth="1"/>
    <col min="14" max="14" width="22.140625" style="9" customWidth="1"/>
    <col min="15" max="15" width="23.28515625" style="9" customWidth="1"/>
    <col min="16" max="16" width="17.5703125" style="9" customWidth="1"/>
    <col min="17" max="17" width="21.85546875" style="9" customWidth="1"/>
    <col min="18" max="18" width="19.140625" style="9" customWidth="1"/>
    <col min="19" max="19" width="24" style="9" customWidth="1"/>
    <col min="20" max="16384" width="13.85546875" style="9"/>
  </cols>
  <sheetData>
    <row r="1" spans="1:19" x14ac:dyDescent="0.3">
      <c r="A1" s="1"/>
      <c r="B1" s="2"/>
      <c r="C1" s="3"/>
      <c r="D1" s="4"/>
      <c r="E1" s="4"/>
      <c r="F1" s="5"/>
      <c r="G1" s="6"/>
      <c r="H1" s="6"/>
      <c r="I1" s="85"/>
    </row>
    <row r="2" spans="1:19" ht="23.25" customHeight="1" x14ac:dyDescent="0.3">
      <c r="A2" s="10"/>
      <c r="B2" s="195" t="s">
        <v>0</v>
      </c>
      <c r="C2" s="196"/>
      <c r="D2" s="196"/>
      <c r="E2" s="196"/>
      <c r="F2" s="197"/>
      <c r="I2" s="86"/>
    </row>
    <row r="3" spans="1:19" ht="18" customHeight="1" x14ac:dyDescent="0.3">
      <c r="A3" s="10"/>
      <c r="B3" s="11" t="s">
        <v>1</v>
      </c>
      <c r="C3" s="198" t="s">
        <v>2</v>
      </c>
      <c r="D3" s="199"/>
      <c r="E3" s="13" t="s">
        <v>3</v>
      </c>
      <c r="F3" s="12">
        <v>1</v>
      </c>
      <c r="I3" s="86"/>
    </row>
    <row r="4" spans="1:19" ht="17.25" thickBot="1" x14ac:dyDescent="0.35">
      <c r="A4" s="14"/>
      <c r="B4" s="15"/>
      <c r="C4" s="15"/>
      <c r="D4" s="16"/>
      <c r="E4" s="16"/>
      <c r="F4" s="17"/>
      <c r="G4" s="18"/>
      <c r="H4" s="18"/>
      <c r="I4" s="87"/>
    </row>
    <row r="5" spans="1:19" ht="17.25" thickBot="1" x14ac:dyDescent="0.35">
      <c r="A5" s="1"/>
      <c r="B5" s="2"/>
      <c r="C5" s="3"/>
      <c r="D5" s="4"/>
      <c r="E5" s="4"/>
      <c r="F5" s="5"/>
      <c r="G5" s="6"/>
      <c r="H5" s="6"/>
      <c r="I5" s="6"/>
    </row>
    <row r="6" spans="1:19" ht="16.5" customHeight="1" x14ac:dyDescent="0.25">
      <c r="A6" s="10"/>
      <c r="C6" s="200" t="s">
        <v>114</v>
      </c>
      <c r="D6" s="201"/>
      <c r="E6" s="201"/>
      <c r="F6" s="201"/>
      <c r="G6" s="201"/>
      <c r="H6" s="201"/>
      <c r="I6" s="202"/>
      <c r="J6" s="194"/>
      <c r="K6" s="194"/>
      <c r="L6" s="194"/>
      <c r="M6" s="194"/>
      <c r="N6" s="194"/>
      <c r="O6" s="192"/>
      <c r="P6" s="192"/>
      <c r="Q6" s="192"/>
      <c r="R6" s="192"/>
      <c r="S6" s="192"/>
    </row>
    <row r="7" spans="1:19" ht="16.5" customHeight="1" thickBot="1" x14ac:dyDescent="0.3">
      <c r="A7" s="10"/>
      <c r="C7" s="253" t="s">
        <v>104</v>
      </c>
      <c r="D7" s="254"/>
      <c r="E7" s="254"/>
      <c r="F7" s="254"/>
      <c r="G7" s="254"/>
      <c r="H7" s="254"/>
      <c r="I7" s="255"/>
      <c r="J7" s="194"/>
      <c r="K7" s="194"/>
      <c r="L7" s="194"/>
      <c r="M7" s="194"/>
      <c r="N7" s="194"/>
      <c r="O7" s="192"/>
      <c r="P7" s="192"/>
      <c r="Q7" s="192"/>
      <c r="R7" s="192"/>
      <c r="S7" s="192"/>
    </row>
    <row r="8" spans="1:19" ht="30" customHeight="1" thickBot="1" x14ac:dyDescent="0.3">
      <c r="A8" s="10"/>
      <c r="B8" s="20"/>
      <c r="C8" s="256" t="s">
        <v>113</v>
      </c>
      <c r="D8" s="257"/>
      <c r="E8" s="257"/>
      <c r="F8" s="257"/>
      <c r="G8" s="257"/>
      <c r="H8" s="257"/>
      <c r="I8" s="258"/>
      <c r="J8" s="104"/>
      <c r="K8" s="104"/>
      <c r="L8" s="104"/>
      <c r="M8" s="105"/>
      <c r="N8" s="105"/>
      <c r="O8" s="113"/>
      <c r="P8" s="113"/>
      <c r="Q8" s="113"/>
      <c r="R8" s="113"/>
      <c r="S8" s="113"/>
    </row>
    <row r="9" spans="1:19" ht="18.75" customHeight="1" thickBot="1" x14ac:dyDescent="0.3">
      <c r="A9" s="10"/>
      <c r="B9" s="20"/>
      <c r="C9" s="251" t="s">
        <v>82</v>
      </c>
      <c r="D9" s="252"/>
      <c r="E9" s="126"/>
      <c r="F9" s="126"/>
      <c r="G9" s="126"/>
      <c r="H9" s="126"/>
      <c r="I9" s="97"/>
      <c r="J9" s="104"/>
      <c r="K9" s="104"/>
      <c r="L9" s="104"/>
      <c r="M9" s="105"/>
      <c r="N9" s="105"/>
      <c r="O9" s="113"/>
      <c r="P9" s="113"/>
      <c r="Q9" s="113"/>
      <c r="R9" s="113"/>
      <c r="S9" s="113"/>
    </row>
    <row r="10" spans="1:19" s="22" customFormat="1" ht="63.75" customHeight="1" thickBot="1" x14ac:dyDescent="0.3">
      <c r="A10" s="21"/>
      <c r="C10" s="23" t="s">
        <v>5</v>
      </c>
      <c r="D10" s="203" t="s">
        <v>6</v>
      </c>
      <c r="E10" s="24" t="s">
        <v>7</v>
      </c>
      <c r="F10" s="25" t="s">
        <v>8</v>
      </c>
      <c r="G10" s="25" t="s">
        <v>71</v>
      </c>
      <c r="H10" s="25" t="s">
        <v>76</v>
      </c>
      <c r="I10" s="26" t="s">
        <v>9</v>
      </c>
      <c r="J10" s="124"/>
      <c r="K10" s="124"/>
      <c r="L10" s="124"/>
      <c r="M10" s="124"/>
      <c r="N10" s="124"/>
      <c r="O10" s="123"/>
      <c r="P10" s="123"/>
      <c r="Q10" s="123"/>
      <c r="R10" s="123"/>
      <c r="S10" s="123"/>
    </row>
    <row r="11" spans="1:19" s="22" customFormat="1" ht="30" customHeight="1" thickBot="1" x14ac:dyDescent="0.3">
      <c r="A11" s="21"/>
      <c r="C11" s="27" t="s">
        <v>10</v>
      </c>
      <c r="D11" s="204"/>
      <c r="E11" s="28" t="s">
        <v>11</v>
      </c>
      <c r="F11" s="29" t="s">
        <v>12</v>
      </c>
      <c r="G11" s="29" t="s">
        <v>13</v>
      </c>
      <c r="H11" s="29" t="s">
        <v>74</v>
      </c>
      <c r="I11" s="26" t="s">
        <v>75</v>
      </c>
      <c r="J11" s="127"/>
      <c r="K11" s="127"/>
      <c r="L11" s="127"/>
      <c r="M11" s="127"/>
      <c r="N11" s="124"/>
      <c r="O11" s="128"/>
      <c r="P11" s="128"/>
      <c r="Q11" s="128"/>
      <c r="R11" s="128"/>
      <c r="S11" s="123"/>
    </row>
    <row r="12" spans="1:19" s="22" customFormat="1" ht="27.75" customHeight="1" x14ac:dyDescent="0.25">
      <c r="A12" s="21"/>
      <c r="C12" s="205" t="s">
        <v>14</v>
      </c>
      <c r="D12" s="206"/>
      <c r="E12" s="206"/>
      <c r="F12" s="206"/>
      <c r="G12" s="206"/>
      <c r="H12" s="206"/>
      <c r="I12" s="207"/>
      <c r="J12" s="104"/>
      <c r="K12" s="104"/>
      <c r="L12" s="104"/>
      <c r="M12" s="106"/>
      <c r="N12" s="106"/>
      <c r="O12" s="114"/>
      <c r="P12" s="114"/>
      <c r="Q12" s="114"/>
      <c r="R12" s="114"/>
      <c r="S12" s="114"/>
    </row>
    <row r="13" spans="1:19" s="22" customFormat="1" ht="19.5" customHeight="1" x14ac:dyDescent="0.25">
      <c r="A13" s="21"/>
      <c r="C13" s="208" t="s">
        <v>15</v>
      </c>
      <c r="D13" s="209"/>
      <c r="E13" s="209"/>
      <c r="F13" s="209"/>
      <c r="G13" s="209"/>
      <c r="H13" s="209"/>
      <c r="I13" s="210"/>
      <c r="J13" s="104"/>
      <c r="K13" s="104"/>
      <c r="L13" s="104"/>
      <c r="M13" s="106"/>
      <c r="N13" s="106"/>
      <c r="O13" s="114"/>
      <c r="P13" s="114"/>
      <c r="Q13" s="114"/>
      <c r="R13" s="114"/>
      <c r="S13" s="114"/>
    </row>
    <row r="14" spans="1:19" s="22" customFormat="1" ht="18" customHeight="1" x14ac:dyDescent="0.25">
      <c r="A14" s="21"/>
      <c r="C14" s="30">
        <v>1</v>
      </c>
      <c r="D14" s="31" t="s">
        <v>16</v>
      </c>
      <c r="E14" s="32"/>
      <c r="F14" s="32"/>
      <c r="G14" s="99">
        <v>0.25</v>
      </c>
      <c r="H14" s="98">
        <v>0.75</v>
      </c>
      <c r="I14" s="34"/>
      <c r="J14" s="129"/>
      <c r="K14" s="129"/>
      <c r="L14" s="130"/>
      <c r="M14" s="131"/>
      <c r="N14" s="132"/>
      <c r="O14" s="133"/>
      <c r="P14" s="133"/>
      <c r="Q14" s="134"/>
      <c r="R14" s="135"/>
      <c r="S14" s="136"/>
    </row>
    <row r="15" spans="1:19" s="22" customFormat="1" ht="18" customHeight="1" x14ac:dyDescent="0.25">
      <c r="A15" s="21"/>
      <c r="C15" s="30">
        <v>1</v>
      </c>
      <c r="D15" s="31" t="s">
        <v>105</v>
      </c>
      <c r="E15" s="32"/>
      <c r="F15" s="32"/>
      <c r="G15" s="99">
        <v>1</v>
      </c>
      <c r="H15" s="98">
        <v>3</v>
      </c>
      <c r="I15" s="34"/>
      <c r="J15" s="129"/>
      <c r="K15" s="129"/>
      <c r="L15" s="130"/>
      <c r="M15" s="131"/>
      <c r="N15" s="132"/>
      <c r="O15" s="133"/>
      <c r="P15" s="133"/>
      <c r="Q15" s="134"/>
      <c r="R15" s="135"/>
      <c r="S15" s="136"/>
    </row>
    <row r="16" spans="1:19" s="22" customFormat="1" ht="18" customHeight="1" x14ac:dyDescent="0.25">
      <c r="A16" s="21"/>
      <c r="C16" s="30">
        <v>1</v>
      </c>
      <c r="D16" s="35" t="s">
        <v>53</v>
      </c>
      <c r="E16" s="36"/>
      <c r="F16" s="32"/>
      <c r="G16" s="99">
        <v>0.3</v>
      </c>
      <c r="H16" s="98">
        <v>0.89999999999999991</v>
      </c>
      <c r="I16" s="34"/>
      <c r="J16" s="137"/>
      <c r="K16" s="129"/>
      <c r="L16" s="130"/>
      <c r="M16" s="131"/>
      <c r="N16" s="132"/>
      <c r="O16" s="138"/>
      <c r="P16" s="133"/>
      <c r="Q16" s="134"/>
      <c r="R16" s="135"/>
      <c r="S16" s="136"/>
    </row>
    <row r="17" spans="1:19" s="22" customFormat="1" ht="18" customHeight="1" x14ac:dyDescent="0.25">
      <c r="A17" s="21"/>
      <c r="C17" s="30">
        <v>1</v>
      </c>
      <c r="D17" s="35" t="s">
        <v>106</v>
      </c>
      <c r="E17" s="36"/>
      <c r="F17" s="32"/>
      <c r="G17" s="99">
        <v>0.25</v>
      </c>
      <c r="H17" s="98">
        <v>0.75</v>
      </c>
      <c r="I17" s="34"/>
      <c r="J17" s="137"/>
      <c r="K17" s="129"/>
      <c r="L17" s="130"/>
      <c r="M17" s="131"/>
      <c r="N17" s="132"/>
      <c r="O17" s="138"/>
      <c r="P17" s="133"/>
      <c r="Q17" s="134"/>
      <c r="R17" s="135"/>
      <c r="S17" s="136"/>
    </row>
    <row r="18" spans="1:19" s="22" customFormat="1" ht="26.25" customHeight="1" x14ac:dyDescent="0.2">
      <c r="A18" s="21"/>
      <c r="C18" s="30"/>
      <c r="D18" s="173" t="s">
        <v>107</v>
      </c>
      <c r="E18" s="176"/>
      <c r="F18" s="177"/>
      <c r="G18" s="178"/>
      <c r="H18" s="179"/>
      <c r="I18" s="180">
        <v>4000000</v>
      </c>
      <c r="J18" s="184" t="s">
        <v>112</v>
      </c>
      <c r="K18" s="129"/>
      <c r="L18" s="130"/>
      <c r="M18" s="131"/>
      <c r="N18" s="132"/>
      <c r="O18" s="138"/>
      <c r="P18" s="133"/>
      <c r="Q18" s="134"/>
      <c r="R18" s="135"/>
      <c r="S18" s="136"/>
    </row>
    <row r="19" spans="1:19" s="22" customFormat="1" ht="18" customHeight="1" x14ac:dyDescent="0.25">
      <c r="A19" s="21"/>
      <c r="C19" s="30">
        <v>1</v>
      </c>
      <c r="D19" s="174" t="s">
        <v>108</v>
      </c>
      <c r="E19" s="32"/>
      <c r="F19" s="32"/>
      <c r="G19" s="99"/>
      <c r="H19" s="98"/>
      <c r="I19" s="34"/>
      <c r="J19" s="129"/>
      <c r="K19" s="129"/>
      <c r="L19" s="130"/>
      <c r="M19" s="131"/>
      <c r="N19" s="132"/>
      <c r="O19" s="133"/>
      <c r="P19" s="133"/>
      <c r="Q19" s="134"/>
      <c r="R19" s="135"/>
      <c r="S19" s="136"/>
    </row>
    <row r="20" spans="1:19" s="22" customFormat="1" ht="18" customHeight="1" x14ac:dyDescent="0.25">
      <c r="A20" s="21"/>
      <c r="C20" s="30">
        <v>1</v>
      </c>
      <c r="D20" s="174" t="s">
        <v>70</v>
      </c>
      <c r="E20" s="32"/>
      <c r="F20" s="32"/>
      <c r="G20" s="99"/>
      <c r="H20" s="98"/>
      <c r="I20" s="34"/>
      <c r="J20" s="129"/>
      <c r="K20" s="129"/>
      <c r="L20" s="130"/>
      <c r="M20" s="131"/>
      <c r="N20" s="132"/>
      <c r="O20" s="133"/>
      <c r="P20" s="133"/>
      <c r="Q20" s="134"/>
      <c r="R20" s="135"/>
      <c r="S20" s="136"/>
    </row>
    <row r="21" spans="1:19" s="22" customFormat="1" ht="18" customHeight="1" x14ac:dyDescent="0.25">
      <c r="A21" s="21"/>
      <c r="C21" s="30">
        <v>1</v>
      </c>
      <c r="D21" s="174" t="s">
        <v>109</v>
      </c>
      <c r="E21" s="32"/>
      <c r="F21" s="32"/>
      <c r="G21" s="99"/>
      <c r="H21" s="98"/>
      <c r="I21" s="34"/>
      <c r="J21" s="129"/>
      <c r="K21" s="129"/>
      <c r="L21" s="130"/>
      <c r="M21" s="131"/>
      <c r="N21" s="132"/>
      <c r="O21" s="133"/>
      <c r="P21" s="133"/>
      <c r="Q21" s="134"/>
      <c r="R21" s="135"/>
      <c r="S21" s="136"/>
    </row>
    <row r="22" spans="1:19" s="22" customFormat="1" ht="18" customHeight="1" x14ac:dyDescent="0.25">
      <c r="A22" s="21"/>
      <c r="C22" s="30">
        <v>1</v>
      </c>
      <c r="D22" s="175" t="s">
        <v>17</v>
      </c>
      <c r="E22" s="32"/>
      <c r="F22" s="32"/>
      <c r="G22" s="99"/>
      <c r="H22" s="98"/>
      <c r="I22" s="34"/>
      <c r="J22" s="129"/>
      <c r="K22" s="129"/>
      <c r="L22" s="130"/>
      <c r="M22" s="131"/>
      <c r="N22" s="132"/>
      <c r="O22" s="133"/>
      <c r="P22" s="133"/>
      <c r="Q22" s="134"/>
      <c r="R22" s="135"/>
      <c r="S22" s="136"/>
    </row>
    <row r="23" spans="1:19" s="22" customFormat="1" ht="18" customHeight="1" x14ac:dyDescent="0.25">
      <c r="A23" s="21"/>
      <c r="C23" s="30">
        <v>1</v>
      </c>
      <c r="D23" s="174" t="s">
        <v>110</v>
      </c>
      <c r="E23" s="32"/>
      <c r="F23" s="32"/>
      <c r="G23" s="99"/>
      <c r="H23" s="98"/>
      <c r="I23" s="34"/>
      <c r="J23" s="137"/>
      <c r="K23" s="129"/>
      <c r="L23" s="130"/>
      <c r="M23" s="131"/>
      <c r="N23" s="132"/>
      <c r="O23" s="138"/>
      <c r="P23" s="133"/>
      <c r="Q23" s="134"/>
      <c r="R23" s="135"/>
      <c r="S23" s="136"/>
    </row>
    <row r="24" spans="1:19" s="22" customFormat="1" x14ac:dyDescent="0.25">
      <c r="A24" s="21"/>
      <c r="C24" s="208" t="s">
        <v>78</v>
      </c>
      <c r="D24" s="209"/>
      <c r="E24" s="209"/>
      <c r="F24" s="209"/>
      <c r="G24" s="209"/>
      <c r="H24" s="209"/>
      <c r="I24" s="210"/>
      <c r="J24" s="104"/>
      <c r="K24" s="104"/>
      <c r="L24" s="104"/>
      <c r="M24" s="106"/>
      <c r="N24" s="106"/>
      <c r="O24" s="115"/>
      <c r="P24" s="115"/>
      <c r="Q24" s="115"/>
      <c r="R24" s="114"/>
      <c r="S24" s="114"/>
    </row>
    <row r="25" spans="1:19" s="22" customFormat="1" ht="18.75" customHeight="1" x14ac:dyDescent="0.25">
      <c r="A25" s="21"/>
      <c r="C25" s="30">
        <v>1</v>
      </c>
      <c r="D25" s="35" t="s">
        <v>52</v>
      </c>
      <c r="E25" s="36"/>
      <c r="F25" s="32"/>
      <c r="G25" s="99">
        <v>1</v>
      </c>
      <c r="H25" s="98">
        <v>3</v>
      </c>
      <c r="I25" s="34"/>
      <c r="J25" s="137"/>
      <c r="K25" s="129"/>
      <c r="L25" s="130"/>
      <c r="M25" s="131"/>
      <c r="N25" s="132"/>
      <c r="O25" s="138"/>
      <c r="P25" s="133"/>
      <c r="Q25" s="134"/>
      <c r="R25" s="135"/>
      <c r="S25" s="136"/>
    </row>
    <row r="26" spans="1:19" s="22" customFormat="1" ht="15" customHeight="1" x14ac:dyDescent="0.25">
      <c r="A26" s="21"/>
      <c r="C26" s="30">
        <v>1</v>
      </c>
      <c r="D26" s="35" t="s">
        <v>18</v>
      </c>
      <c r="E26" s="36"/>
      <c r="F26" s="32"/>
      <c r="G26" s="99">
        <v>0.3</v>
      </c>
      <c r="H26" s="98">
        <v>0.89999999999999991</v>
      </c>
      <c r="I26" s="34"/>
      <c r="J26" s="137"/>
      <c r="K26" s="129"/>
      <c r="L26" s="130"/>
      <c r="M26" s="131"/>
      <c r="N26" s="132"/>
      <c r="O26" s="138"/>
      <c r="P26" s="133"/>
      <c r="Q26" s="134"/>
      <c r="R26" s="135"/>
      <c r="S26" s="136"/>
    </row>
    <row r="27" spans="1:19" s="22" customFormat="1" x14ac:dyDescent="0.25">
      <c r="A27" s="21"/>
      <c r="C27" s="30">
        <v>1</v>
      </c>
      <c r="D27" s="35" t="s">
        <v>79</v>
      </c>
      <c r="E27" s="36"/>
      <c r="F27" s="32"/>
      <c r="G27" s="99">
        <v>0.5</v>
      </c>
      <c r="H27" s="98">
        <v>1.5</v>
      </c>
      <c r="I27" s="34"/>
      <c r="J27" s="137"/>
      <c r="K27" s="129"/>
      <c r="L27" s="130"/>
      <c r="M27" s="131"/>
      <c r="N27" s="132"/>
      <c r="O27" s="138"/>
      <c r="P27" s="133"/>
      <c r="Q27" s="134"/>
      <c r="R27" s="135"/>
      <c r="S27" s="136"/>
    </row>
    <row r="28" spans="1:19" s="22" customFormat="1" ht="17.25" hidden="1" customHeight="1" x14ac:dyDescent="0.25">
      <c r="A28" s="21"/>
      <c r="C28" s="30">
        <v>1</v>
      </c>
      <c r="D28" s="35" t="s">
        <v>19</v>
      </c>
      <c r="E28" s="36">
        <v>1500000</v>
      </c>
      <c r="F28" s="32"/>
      <c r="G28" s="33">
        <v>0</v>
      </c>
      <c r="H28" s="98"/>
      <c r="I28" s="34">
        <v>0</v>
      </c>
      <c r="J28" s="104"/>
      <c r="K28" s="104"/>
      <c r="L28" s="104"/>
      <c r="M28" s="106"/>
      <c r="N28" s="106"/>
      <c r="O28" s="115"/>
      <c r="P28" s="115"/>
      <c r="Q28" s="115"/>
      <c r="R28" s="114"/>
      <c r="S28" s="114"/>
    </row>
    <row r="29" spans="1:19" s="22" customFormat="1" x14ac:dyDescent="0.25">
      <c r="A29" s="21"/>
      <c r="C29" s="208" t="s">
        <v>20</v>
      </c>
      <c r="D29" s="209"/>
      <c r="E29" s="209"/>
      <c r="F29" s="209"/>
      <c r="G29" s="209"/>
      <c r="H29" s="209"/>
      <c r="I29" s="210"/>
      <c r="J29" s="104"/>
      <c r="K29" s="104"/>
      <c r="L29" s="104"/>
      <c r="M29" s="106"/>
      <c r="N29" s="106"/>
      <c r="O29" s="115"/>
      <c r="P29" s="115"/>
      <c r="Q29" s="115"/>
      <c r="R29" s="114"/>
      <c r="S29" s="114"/>
    </row>
    <row r="30" spans="1:19" s="22" customFormat="1" ht="18" customHeight="1" x14ac:dyDescent="0.25">
      <c r="A30" s="21"/>
      <c r="C30" s="211" t="s">
        <v>21</v>
      </c>
      <c r="D30" s="212"/>
      <c r="E30" s="212"/>
      <c r="F30" s="212"/>
      <c r="G30" s="213"/>
      <c r="H30" s="90"/>
      <c r="I30" s="37"/>
      <c r="J30" s="107"/>
      <c r="K30" s="104"/>
      <c r="L30" s="104"/>
      <c r="M30" s="106"/>
      <c r="N30" s="132"/>
      <c r="O30" s="116"/>
      <c r="P30" s="115"/>
      <c r="Q30" s="115"/>
      <c r="R30" s="114"/>
      <c r="S30" s="136"/>
    </row>
    <row r="31" spans="1:19" s="22" customFormat="1" ht="18" customHeight="1" x14ac:dyDescent="0.25">
      <c r="A31" s="21"/>
      <c r="C31" s="214" t="s">
        <v>22</v>
      </c>
      <c r="D31" s="215"/>
      <c r="E31" s="215"/>
      <c r="F31" s="215"/>
      <c r="G31" s="216"/>
      <c r="H31" s="181"/>
      <c r="I31" s="182">
        <v>2.36</v>
      </c>
      <c r="J31" s="183" t="s">
        <v>111</v>
      </c>
      <c r="K31" s="183"/>
      <c r="L31" s="183"/>
      <c r="M31" s="106"/>
      <c r="N31" s="139"/>
      <c r="O31" s="191"/>
      <c r="P31" s="191"/>
      <c r="Q31" s="191"/>
      <c r="R31" s="114"/>
      <c r="S31" s="140"/>
    </row>
    <row r="32" spans="1:19" s="22" customFormat="1" ht="18" customHeight="1" thickBot="1" x14ac:dyDescent="0.3">
      <c r="A32" s="21"/>
      <c r="C32" s="217" t="s">
        <v>23</v>
      </c>
      <c r="D32" s="218"/>
      <c r="E32" s="218"/>
      <c r="F32" s="218"/>
      <c r="G32" s="219"/>
      <c r="H32" s="88"/>
      <c r="I32" s="38">
        <v>0</v>
      </c>
      <c r="J32" s="104"/>
      <c r="K32" s="104"/>
      <c r="L32" s="104"/>
      <c r="M32" s="106"/>
      <c r="N32" s="141"/>
      <c r="O32" s="115"/>
      <c r="P32" s="115"/>
      <c r="Q32" s="115"/>
      <c r="R32" s="114"/>
      <c r="S32" s="142"/>
    </row>
    <row r="33" spans="1:19" s="22" customFormat="1" ht="33.75" customHeight="1" thickBot="1" x14ac:dyDescent="0.3">
      <c r="A33" s="21"/>
      <c r="C33" s="23" t="s">
        <v>5</v>
      </c>
      <c r="D33" s="220" t="s">
        <v>24</v>
      </c>
      <c r="E33" s="221" t="s">
        <v>25</v>
      </c>
      <c r="F33" s="24" t="s">
        <v>26</v>
      </c>
      <c r="G33" s="39" t="s">
        <v>27</v>
      </c>
      <c r="H33" s="259" t="s">
        <v>9</v>
      </c>
      <c r="I33" s="260"/>
      <c r="J33" s="193"/>
      <c r="K33" s="124"/>
      <c r="L33" s="143"/>
      <c r="M33" s="193"/>
      <c r="N33" s="193"/>
      <c r="O33" s="191"/>
      <c r="P33" s="123"/>
      <c r="Q33" s="144"/>
      <c r="R33" s="191"/>
      <c r="S33" s="191"/>
    </row>
    <row r="34" spans="1:19" s="22" customFormat="1" ht="30" customHeight="1" thickBot="1" x14ac:dyDescent="0.3">
      <c r="A34" s="21"/>
      <c r="C34" s="27" t="s">
        <v>28</v>
      </c>
      <c r="D34" s="204"/>
      <c r="E34" s="222"/>
      <c r="F34" s="28" t="s">
        <v>29</v>
      </c>
      <c r="G34" s="29" t="s">
        <v>30</v>
      </c>
      <c r="H34" s="259" t="s">
        <v>31</v>
      </c>
      <c r="I34" s="260"/>
      <c r="J34" s="193"/>
      <c r="K34" s="127"/>
      <c r="L34" s="127"/>
      <c r="M34" s="193"/>
      <c r="N34" s="193"/>
      <c r="O34" s="191"/>
      <c r="P34" s="128"/>
      <c r="Q34" s="128"/>
      <c r="R34" s="191"/>
      <c r="S34" s="191"/>
    </row>
    <row r="35" spans="1:19" s="22" customFormat="1" ht="30" customHeight="1" x14ac:dyDescent="0.25">
      <c r="A35" s="21"/>
      <c r="C35" s="223" t="s">
        <v>32</v>
      </c>
      <c r="D35" s="206"/>
      <c r="E35" s="206"/>
      <c r="F35" s="206"/>
      <c r="G35" s="206"/>
      <c r="H35" s="206"/>
      <c r="I35" s="207"/>
      <c r="J35" s="104"/>
      <c r="K35" s="104"/>
      <c r="L35" s="104"/>
      <c r="M35" s="106"/>
      <c r="N35" s="106"/>
      <c r="O35" s="115"/>
      <c r="P35" s="115"/>
      <c r="Q35" s="115"/>
      <c r="R35" s="114"/>
      <c r="S35" s="114"/>
    </row>
    <row r="36" spans="1:19" s="22" customFormat="1" x14ac:dyDescent="0.25">
      <c r="A36" s="21"/>
      <c r="C36" s="208" t="s">
        <v>33</v>
      </c>
      <c r="D36" s="209"/>
      <c r="E36" s="209"/>
      <c r="F36" s="209"/>
      <c r="G36" s="209"/>
      <c r="H36" s="209"/>
      <c r="I36" s="210"/>
      <c r="J36" s="104"/>
      <c r="K36" s="104"/>
      <c r="L36" s="104"/>
      <c r="M36" s="106"/>
      <c r="N36" s="106"/>
      <c r="O36" s="115"/>
      <c r="P36" s="115"/>
      <c r="Q36" s="115"/>
      <c r="R36" s="114"/>
      <c r="S36" s="114"/>
    </row>
    <row r="37" spans="1:19" s="22" customFormat="1" x14ac:dyDescent="0.25">
      <c r="A37" s="21"/>
      <c r="C37" s="30">
        <v>1</v>
      </c>
      <c r="D37" s="40" t="s">
        <v>54</v>
      </c>
      <c r="E37" s="41" t="s">
        <v>34</v>
      </c>
      <c r="F37" s="36"/>
      <c r="G37" s="42">
        <v>10</v>
      </c>
      <c r="H37" s="246">
        <v>0</v>
      </c>
      <c r="I37" s="247"/>
      <c r="J37" s="145"/>
      <c r="K37" s="137"/>
      <c r="L37" s="131"/>
      <c r="M37" s="189"/>
      <c r="N37" s="189"/>
      <c r="O37" s="146"/>
      <c r="P37" s="138"/>
      <c r="Q37" s="135"/>
      <c r="R37" s="187"/>
      <c r="S37" s="187"/>
    </row>
    <row r="38" spans="1:19" s="22" customFormat="1" x14ac:dyDescent="0.25">
      <c r="A38" s="21"/>
      <c r="C38" s="208" t="s">
        <v>35</v>
      </c>
      <c r="D38" s="209"/>
      <c r="E38" s="209"/>
      <c r="F38" s="209"/>
      <c r="G38" s="209"/>
      <c r="H38" s="209"/>
      <c r="I38" s="210"/>
      <c r="J38" s="104"/>
      <c r="K38" s="104"/>
      <c r="L38" s="104"/>
      <c r="M38" s="106"/>
      <c r="N38" s="106"/>
      <c r="O38" s="115"/>
      <c r="P38" s="115"/>
      <c r="Q38" s="115"/>
      <c r="R38" s="114"/>
      <c r="S38" s="114"/>
    </row>
    <row r="39" spans="1:19" s="22" customFormat="1" x14ac:dyDescent="0.25">
      <c r="A39" s="21"/>
      <c r="C39" s="30">
        <v>1</v>
      </c>
      <c r="D39" s="43" t="s">
        <v>81</v>
      </c>
      <c r="E39" s="41" t="s">
        <v>36</v>
      </c>
      <c r="F39" s="44"/>
      <c r="G39" s="42">
        <v>3</v>
      </c>
      <c r="H39" s="246">
        <v>0</v>
      </c>
      <c r="I39" s="247"/>
      <c r="J39" s="145"/>
      <c r="K39" s="137"/>
      <c r="L39" s="131"/>
      <c r="M39" s="189"/>
      <c r="N39" s="189"/>
      <c r="O39" s="146"/>
      <c r="P39" s="138"/>
      <c r="Q39" s="135"/>
      <c r="R39" s="187"/>
      <c r="S39" s="187"/>
    </row>
    <row r="40" spans="1:19" s="22" customFormat="1" ht="28.5" x14ac:dyDescent="0.25">
      <c r="A40" s="21"/>
      <c r="C40" s="30">
        <v>1</v>
      </c>
      <c r="D40" s="40" t="s">
        <v>77</v>
      </c>
      <c r="E40" s="41" t="s">
        <v>43</v>
      </c>
      <c r="F40" s="36"/>
      <c r="G40" s="42">
        <v>3</v>
      </c>
      <c r="H40" s="246">
        <v>0</v>
      </c>
      <c r="I40" s="247"/>
      <c r="J40" s="145"/>
      <c r="K40" s="137"/>
      <c r="L40" s="131"/>
      <c r="M40" s="189"/>
      <c r="N40" s="189"/>
      <c r="O40" s="146"/>
      <c r="P40" s="138"/>
      <c r="Q40" s="135"/>
      <c r="R40" s="187"/>
      <c r="S40" s="187"/>
    </row>
    <row r="41" spans="1:19" s="22" customFormat="1" ht="28.5" x14ac:dyDescent="0.25">
      <c r="A41" s="21"/>
      <c r="C41" s="30">
        <v>1</v>
      </c>
      <c r="D41" s="40" t="s">
        <v>37</v>
      </c>
      <c r="E41" s="41" t="s">
        <v>43</v>
      </c>
      <c r="F41" s="36"/>
      <c r="G41" s="42">
        <v>1</v>
      </c>
      <c r="H41" s="246">
        <v>0</v>
      </c>
      <c r="I41" s="247"/>
      <c r="J41" s="172"/>
      <c r="K41" s="137"/>
      <c r="L41" s="131"/>
      <c r="M41" s="189"/>
      <c r="N41" s="189"/>
      <c r="O41" s="146"/>
      <c r="P41" s="138"/>
      <c r="Q41" s="135"/>
      <c r="R41" s="187"/>
      <c r="S41" s="187"/>
    </row>
    <row r="42" spans="1:19" s="22" customFormat="1" ht="33.75" customHeight="1" x14ac:dyDescent="0.25">
      <c r="A42" s="21"/>
      <c r="C42" s="30">
        <v>1</v>
      </c>
      <c r="D42" s="40" t="s">
        <v>38</v>
      </c>
      <c r="E42" s="41" t="s">
        <v>72</v>
      </c>
      <c r="F42" s="36"/>
      <c r="G42" s="42">
        <v>3</v>
      </c>
      <c r="H42" s="246">
        <v>0</v>
      </c>
      <c r="I42" s="247"/>
      <c r="J42" s="145"/>
      <c r="K42" s="137"/>
      <c r="L42" s="131"/>
      <c r="M42" s="189"/>
      <c r="N42" s="189"/>
      <c r="O42" s="146"/>
      <c r="P42" s="138"/>
      <c r="Q42" s="135"/>
      <c r="R42" s="187"/>
      <c r="S42" s="187"/>
    </row>
    <row r="43" spans="1:19" s="22" customFormat="1" ht="17.25" thickBot="1" x14ac:dyDescent="0.3">
      <c r="A43" s="21"/>
      <c r="C43" s="232" t="s">
        <v>39</v>
      </c>
      <c r="D43" s="233"/>
      <c r="E43" s="233"/>
      <c r="F43" s="233"/>
      <c r="G43" s="233"/>
      <c r="H43" s="233"/>
      <c r="I43" s="234"/>
      <c r="J43" s="104"/>
      <c r="K43" s="104"/>
      <c r="L43" s="104"/>
      <c r="M43" s="106"/>
      <c r="N43" s="106"/>
      <c r="O43" s="115"/>
      <c r="P43" s="115"/>
      <c r="Q43" s="115"/>
      <c r="R43" s="114"/>
      <c r="S43" s="114"/>
    </row>
    <row r="44" spans="1:19" s="22" customFormat="1" ht="30" customHeight="1" x14ac:dyDescent="0.25">
      <c r="A44" s="21"/>
      <c r="C44" s="45">
        <v>1</v>
      </c>
      <c r="D44" s="46" t="s">
        <v>40</v>
      </c>
      <c r="E44" s="47" t="s">
        <v>73</v>
      </c>
      <c r="F44" s="48"/>
      <c r="G44" s="49">
        <v>3</v>
      </c>
      <c r="H44" s="261">
        <v>0</v>
      </c>
      <c r="I44" s="262"/>
      <c r="J44" s="145"/>
      <c r="K44" s="137"/>
      <c r="L44" s="131"/>
      <c r="M44" s="189"/>
      <c r="N44" s="189"/>
      <c r="O44" s="146"/>
      <c r="P44" s="138"/>
      <c r="Q44" s="135"/>
      <c r="R44" s="187"/>
      <c r="S44" s="187"/>
    </row>
    <row r="45" spans="1:19" s="22" customFormat="1" ht="33" customHeight="1" x14ac:dyDescent="0.25">
      <c r="A45" s="21"/>
      <c r="C45" s="30">
        <v>1</v>
      </c>
      <c r="D45" s="43" t="s">
        <v>41</v>
      </c>
      <c r="E45" s="41" t="s">
        <v>73</v>
      </c>
      <c r="F45" s="44"/>
      <c r="G45" s="50">
        <v>3</v>
      </c>
      <c r="H45" s="246">
        <v>0</v>
      </c>
      <c r="I45" s="247"/>
      <c r="J45" s="145"/>
      <c r="K45" s="137"/>
      <c r="L45" s="131"/>
      <c r="M45" s="189"/>
      <c r="N45" s="189"/>
      <c r="O45" s="146"/>
      <c r="P45" s="138"/>
      <c r="Q45" s="135"/>
      <c r="R45" s="187"/>
      <c r="S45" s="187"/>
    </row>
    <row r="46" spans="1:19" s="22" customFormat="1" ht="30" customHeight="1" x14ac:dyDescent="0.25">
      <c r="A46" s="21"/>
      <c r="C46" s="30">
        <v>1</v>
      </c>
      <c r="D46" s="43" t="s">
        <v>42</v>
      </c>
      <c r="E46" s="41" t="s">
        <v>73</v>
      </c>
      <c r="F46" s="44"/>
      <c r="G46" s="42">
        <v>3</v>
      </c>
      <c r="H46" s="246">
        <v>0</v>
      </c>
      <c r="I46" s="247"/>
      <c r="J46" s="145"/>
      <c r="K46" s="137"/>
      <c r="L46" s="131"/>
      <c r="M46" s="189"/>
      <c r="N46" s="189"/>
      <c r="O46" s="146"/>
      <c r="P46" s="138"/>
      <c r="Q46" s="135"/>
      <c r="R46" s="187"/>
      <c r="S46" s="187"/>
    </row>
    <row r="47" spans="1:19" s="22" customFormat="1" ht="30" customHeight="1" x14ac:dyDescent="0.25">
      <c r="A47" s="21"/>
      <c r="C47" s="100">
        <v>1</v>
      </c>
      <c r="D47" s="101" t="s">
        <v>44</v>
      </c>
      <c r="E47" s="102" t="s">
        <v>73</v>
      </c>
      <c r="F47" s="103"/>
      <c r="G47" s="50">
        <v>3</v>
      </c>
      <c r="H47" s="246">
        <v>0</v>
      </c>
      <c r="I47" s="247"/>
      <c r="J47" s="145"/>
      <c r="K47" s="137"/>
      <c r="L47" s="131"/>
      <c r="M47" s="189"/>
      <c r="N47" s="189"/>
      <c r="O47" s="146"/>
      <c r="P47" s="138"/>
      <c r="Q47" s="135"/>
      <c r="R47" s="187"/>
      <c r="S47" s="187"/>
    </row>
    <row r="48" spans="1:19" s="22" customFormat="1" ht="30" customHeight="1" thickBot="1" x14ac:dyDescent="0.3">
      <c r="A48" s="21"/>
      <c r="C48" s="51"/>
      <c r="D48" s="52"/>
      <c r="E48" s="53"/>
      <c r="F48" s="54"/>
      <c r="G48" s="84"/>
      <c r="H48" s="241"/>
      <c r="I48" s="242"/>
      <c r="J48" s="145"/>
      <c r="K48" s="137"/>
      <c r="L48" s="131"/>
      <c r="M48" s="190"/>
      <c r="N48" s="190"/>
      <c r="O48" s="146"/>
      <c r="P48" s="138"/>
      <c r="Q48" s="135"/>
      <c r="R48" s="188"/>
      <c r="S48" s="188"/>
    </row>
    <row r="49" spans="1:19" s="22" customFormat="1" ht="18" customHeight="1" x14ac:dyDescent="0.25">
      <c r="A49" s="21"/>
      <c r="C49" s="235" t="s">
        <v>45</v>
      </c>
      <c r="D49" s="236"/>
      <c r="E49" s="236"/>
      <c r="F49" s="236"/>
      <c r="G49" s="237"/>
      <c r="H49" s="89"/>
      <c r="I49" s="55">
        <v>0</v>
      </c>
      <c r="J49" s="108"/>
      <c r="K49" s="104"/>
      <c r="L49" s="104"/>
      <c r="M49" s="106"/>
      <c r="N49" s="147"/>
      <c r="O49" s="117"/>
      <c r="P49" s="115"/>
      <c r="Q49" s="115"/>
      <c r="R49" s="114"/>
      <c r="S49" s="148"/>
    </row>
    <row r="50" spans="1:19" s="22" customFormat="1" ht="18" customHeight="1" x14ac:dyDescent="0.25">
      <c r="A50" s="21"/>
      <c r="C50" s="211" t="s">
        <v>46</v>
      </c>
      <c r="D50" s="212"/>
      <c r="E50" s="212"/>
      <c r="F50" s="212"/>
      <c r="G50" s="213"/>
      <c r="H50" s="90"/>
      <c r="I50" s="56">
        <v>0</v>
      </c>
      <c r="J50" s="109"/>
      <c r="K50" s="110"/>
      <c r="L50" s="104"/>
      <c r="M50" s="106"/>
      <c r="N50" s="147"/>
      <c r="O50" s="118"/>
      <c r="P50" s="119"/>
      <c r="Q50" s="115"/>
      <c r="R50" s="114"/>
      <c r="S50" s="148"/>
    </row>
    <row r="51" spans="1:19" s="22" customFormat="1" ht="18" customHeight="1" x14ac:dyDescent="0.25">
      <c r="A51" s="21"/>
      <c r="C51" s="211" t="s">
        <v>47</v>
      </c>
      <c r="D51" s="212"/>
      <c r="E51" s="212"/>
      <c r="F51" s="212"/>
      <c r="G51" s="213"/>
      <c r="H51" s="90"/>
      <c r="I51" s="57">
        <v>0</v>
      </c>
      <c r="J51" s="111"/>
      <c r="K51" s="104"/>
      <c r="L51" s="104"/>
      <c r="M51" s="106"/>
      <c r="N51" s="149"/>
      <c r="O51" s="120"/>
      <c r="P51" s="115"/>
      <c r="Q51" s="115"/>
      <c r="R51" s="114"/>
      <c r="S51" s="150"/>
    </row>
    <row r="52" spans="1:19" s="22" customFormat="1" ht="18" customHeight="1" thickBot="1" x14ac:dyDescent="0.3">
      <c r="A52" s="21"/>
      <c r="C52" s="227" t="s">
        <v>48</v>
      </c>
      <c r="D52" s="218"/>
      <c r="E52" s="218"/>
      <c r="F52" s="218"/>
      <c r="G52" s="219"/>
      <c r="H52" s="88"/>
      <c r="I52" s="58">
        <v>0</v>
      </c>
      <c r="J52" s="111"/>
      <c r="K52" s="104"/>
      <c r="L52" s="104"/>
      <c r="M52" s="106"/>
      <c r="N52" s="147"/>
      <c r="O52" s="120"/>
      <c r="P52" s="115"/>
      <c r="Q52" s="115"/>
      <c r="R52" s="114"/>
      <c r="S52" s="148"/>
    </row>
    <row r="53" spans="1:19" s="22" customFormat="1" ht="18" customHeight="1" thickBot="1" x14ac:dyDescent="0.3">
      <c r="A53" s="21"/>
      <c r="C53" s="227" t="s">
        <v>80</v>
      </c>
      <c r="D53" s="218"/>
      <c r="E53" s="218"/>
      <c r="F53" s="218"/>
      <c r="G53" s="219"/>
      <c r="H53" s="88"/>
      <c r="I53" s="58">
        <v>0</v>
      </c>
      <c r="J53" s="112"/>
      <c r="K53" s="111"/>
      <c r="L53" s="104"/>
      <c r="M53" s="106"/>
      <c r="N53" s="147"/>
      <c r="O53" s="121"/>
      <c r="P53" s="120"/>
      <c r="Q53" s="115"/>
      <c r="R53" s="114"/>
      <c r="S53" s="148"/>
    </row>
    <row r="54" spans="1:19" s="94" customFormat="1" ht="24.95" customHeight="1" x14ac:dyDescent="0.25">
      <c r="A54" s="91"/>
      <c r="B54" s="92"/>
      <c r="C54" s="238" t="s">
        <v>55</v>
      </c>
      <c r="D54" s="239"/>
      <c r="E54" s="239"/>
      <c r="F54" s="239"/>
      <c r="G54" s="239"/>
      <c r="H54" s="239"/>
      <c r="I54" s="240"/>
      <c r="J54" s="125"/>
      <c r="K54" s="122"/>
      <c r="L54" s="93"/>
      <c r="S54" s="122"/>
    </row>
    <row r="55" spans="1:19" s="94" customFormat="1" ht="24.95" customHeight="1" x14ac:dyDescent="0.25">
      <c r="A55" s="91"/>
      <c r="C55" s="224" t="s">
        <v>56</v>
      </c>
      <c r="D55" s="225"/>
      <c r="E55" s="225"/>
      <c r="F55" s="225"/>
      <c r="G55" s="225"/>
      <c r="H55" s="225"/>
      <c r="I55" s="226"/>
      <c r="J55" s="122"/>
      <c r="K55" s="93"/>
      <c r="L55" s="93"/>
    </row>
    <row r="56" spans="1:19" s="94" customFormat="1" ht="24.95" customHeight="1" x14ac:dyDescent="0.25">
      <c r="A56" s="91"/>
      <c r="C56" s="224" t="s">
        <v>57</v>
      </c>
      <c r="D56" s="225"/>
      <c r="E56" s="225"/>
      <c r="F56" s="225"/>
      <c r="G56" s="225"/>
      <c r="H56" s="225"/>
      <c r="I56" s="226"/>
      <c r="J56" s="93"/>
      <c r="K56" s="93"/>
      <c r="L56" s="93"/>
    </row>
    <row r="57" spans="1:19" s="94" customFormat="1" ht="24.95" customHeight="1" x14ac:dyDescent="0.25">
      <c r="A57" s="91"/>
      <c r="C57" s="224" t="s">
        <v>58</v>
      </c>
      <c r="D57" s="225"/>
      <c r="E57" s="225"/>
      <c r="F57" s="225"/>
      <c r="G57" s="225"/>
      <c r="H57" s="225"/>
      <c r="I57" s="226"/>
      <c r="J57" s="93"/>
      <c r="K57" s="93"/>
      <c r="L57" s="93"/>
    </row>
    <row r="58" spans="1:19" s="94" customFormat="1" ht="24.95" customHeight="1" x14ac:dyDescent="0.25">
      <c r="A58" s="91"/>
      <c r="C58" s="224" t="s">
        <v>59</v>
      </c>
      <c r="D58" s="225"/>
      <c r="E58" s="225"/>
      <c r="F58" s="225"/>
      <c r="G58" s="225"/>
      <c r="H58" s="225"/>
      <c r="I58" s="226"/>
      <c r="J58" s="93"/>
      <c r="K58" s="93"/>
      <c r="L58" s="93"/>
    </row>
    <row r="59" spans="1:19" s="94" customFormat="1" ht="24.95" customHeight="1" x14ac:dyDescent="0.25">
      <c r="A59" s="91"/>
      <c r="C59" s="224" t="s">
        <v>60</v>
      </c>
      <c r="D59" s="225"/>
      <c r="E59" s="225"/>
      <c r="F59" s="225"/>
      <c r="G59" s="225"/>
      <c r="H59" s="225"/>
      <c r="I59" s="226"/>
      <c r="J59" s="93"/>
      <c r="K59" s="93"/>
      <c r="L59" s="93"/>
    </row>
    <row r="60" spans="1:19" s="94" customFormat="1" ht="24.95" customHeight="1" x14ac:dyDescent="0.25">
      <c r="A60" s="91"/>
      <c r="C60" s="224" t="s">
        <v>61</v>
      </c>
      <c r="D60" s="225"/>
      <c r="E60" s="225"/>
      <c r="F60" s="225"/>
      <c r="G60" s="225"/>
      <c r="H60" s="225"/>
      <c r="I60" s="226"/>
      <c r="J60" s="93"/>
      <c r="K60" s="93"/>
      <c r="L60" s="93"/>
    </row>
    <row r="61" spans="1:19" s="94" customFormat="1" ht="24.95" customHeight="1" x14ac:dyDescent="0.25">
      <c r="A61" s="91"/>
      <c r="C61" s="224" t="s">
        <v>62</v>
      </c>
      <c r="D61" s="225"/>
      <c r="E61" s="225"/>
      <c r="F61" s="225"/>
      <c r="G61" s="225"/>
      <c r="H61" s="225"/>
      <c r="I61" s="226"/>
      <c r="J61" s="93"/>
      <c r="K61" s="93"/>
      <c r="L61" s="93"/>
    </row>
    <row r="62" spans="1:19" s="94" customFormat="1" ht="24.95" customHeight="1" thickBot="1" x14ac:dyDescent="0.3">
      <c r="A62" s="95"/>
      <c r="B62" s="96"/>
      <c r="C62" s="224" t="s">
        <v>63</v>
      </c>
      <c r="D62" s="225"/>
      <c r="E62" s="225"/>
      <c r="F62" s="225"/>
      <c r="G62" s="225"/>
      <c r="H62" s="225"/>
      <c r="I62" s="226"/>
      <c r="J62" s="93"/>
    </row>
    <row r="63" spans="1:19" s="94" customFormat="1" ht="24.95" customHeight="1" x14ac:dyDescent="0.25">
      <c r="C63" s="224" t="s">
        <v>64</v>
      </c>
      <c r="D63" s="225"/>
      <c r="E63" s="225"/>
      <c r="F63" s="225"/>
      <c r="G63" s="225"/>
      <c r="H63" s="225"/>
      <c r="I63" s="226"/>
      <c r="J63" s="93"/>
    </row>
    <row r="64" spans="1:19" s="94" customFormat="1" ht="24.95" customHeight="1" x14ac:dyDescent="0.25">
      <c r="C64" s="224" t="s">
        <v>65</v>
      </c>
      <c r="D64" s="225"/>
      <c r="E64" s="225"/>
      <c r="F64" s="225"/>
      <c r="G64" s="225"/>
      <c r="H64" s="225"/>
      <c r="I64" s="226"/>
      <c r="J64" s="93"/>
      <c r="K64" s="93"/>
      <c r="L64" s="93"/>
    </row>
    <row r="65" spans="1:15" s="94" customFormat="1" ht="24.95" customHeight="1" x14ac:dyDescent="0.25">
      <c r="C65" s="243" t="s">
        <v>66</v>
      </c>
      <c r="D65" s="244"/>
      <c r="E65" s="244"/>
      <c r="F65" s="244"/>
      <c r="G65" s="244"/>
      <c r="H65" s="244"/>
      <c r="I65" s="245"/>
      <c r="J65" s="93"/>
      <c r="K65" s="93"/>
      <c r="L65" s="93"/>
    </row>
    <row r="66" spans="1:15" s="93" customFormat="1" ht="24.95" customHeight="1" x14ac:dyDescent="0.25">
      <c r="A66" s="94"/>
      <c r="B66" s="94"/>
      <c r="C66" s="224" t="s">
        <v>67</v>
      </c>
      <c r="D66" s="225"/>
      <c r="E66" s="225"/>
      <c r="F66" s="225"/>
      <c r="G66" s="225"/>
      <c r="H66" s="225"/>
      <c r="I66" s="226"/>
      <c r="M66" s="94"/>
      <c r="N66" s="94"/>
      <c r="O66" s="94"/>
    </row>
    <row r="67" spans="1:15" s="93" customFormat="1" ht="24.95" customHeight="1" x14ac:dyDescent="0.25">
      <c r="A67" s="94"/>
      <c r="B67" s="94"/>
      <c r="C67" s="224" t="s">
        <v>68</v>
      </c>
      <c r="D67" s="225"/>
      <c r="E67" s="225"/>
      <c r="F67" s="225"/>
      <c r="G67" s="225"/>
      <c r="H67" s="225"/>
      <c r="I67" s="226"/>
      <c r="M67" s="94"/>
      <c r="N67" s="94"/>
      <c r="O67" s="94"/>
    </row>
    <row r="68" spans="1:15" s="93" customFormat="1" ht="24.95" customHeight="1" thickBot="1" x14ac:dyDescent="0.3">
      <c r="A68" s="94"/>
      <c r="B68" s="94"/>
      <c r="C68" s="248" t="s">
        <v>69</v>
      </c>
      <c r="D68" s="249"/>
      <c r="E68" s="249"/>
      <c r="F68" s="249"/>
      <c r="G68" s="249"/>
      <c r="H68" s="249"/>
      <c r="I68" s="250"/>
      <c r="M68" s="94"/>
      <c r="N68" s="94"/>
      <c r="O68" s="94"/>
    </row>
    <row r="69" spans="1:15" s="8" customFormat="1" x14ac:dyDescent="0.25">
      <c r="B69" s="9"/>
      <c r="C69" s="59"/>
      <c r="D69" s="60"/>
      <c r="E69" s="60"/>
      <c r="F69" s="60"/>
      <c r="G69" s="60"/>
      <c r="H69" s="60"/>
      <c r="I69" s="61"/>
    </row>
    <row r="70" spans="1:15" s="8" customFormat="1" x14ac:dyDescent="0.25">
      <c r="C70" s="62" t="s">
        <v>49</v>
      </c>
      <c r="D70" s="63"/>
      <c r="E70" s="63"/>
      <c r="F70" s="64"/>
      <c r="G70" s="19"/>
      <c r="H70" s="19"/>
      <c r="I70" s="65"/>
    </row>
    <row r="71" spans="1:15" s="8" customFormat="1" x14ac:dyDescent="0.25">
      <c r="C71" s="66"/>
      <c r="D71" s="67"/>
      <c r="E71" s="67"/>
      <c r="F71" s="68"/>
      <c r="G71" s="69"/>
      <c r="H71" s="69"/>
      <c r="I71" s="70"/>
    </row>
    <row r="72" spans="1:15" s="8" customFormat="1" x14ac:dyDescent="0.25">
      <c r="C72" s="66"/>
      <c r="D72" s="67"/>
      <c r="E72" s="67"/>
      <c r="F72" s="68"/>
      <c r="G72" s="69"/>
      <c r="H72" s="69"/>
      <c r="I72" s="70"/>
    </row>
    <row r="73" spans="1:15" s="8" customFormat="1" x14ac:dyDescent="0.25">
      <c r="C73" s="71"/>
      <c r="D73" s="72"/>
      <c r="E73" s="72"/>
      <c r="F73" s="68"/>
      <c r="G73" s="73"/>
      <c r="H73" s="73"/>
      <c r="I73" s="74"/>
    </row>
    <row r="74" spans="1:15" s="8" customFormat="1" x14ac:dyDescent="0.25">
      <c r="C74" s="228" t="s">
        <v>50</v>
      </c>
      <c r="D74" s="229"/>
      <c r="E74" s="229"/>
      <c r="F74" s="75"/>
      <c r="G74" s="76" t="s">
        <v>51</v>
      </c>
      <c r="H74" s="76"/>
      <c r="I74" s="77"/>
    </row>
    <row r="75" spans="1:15" s="8" customFormat="1" ht="17.25" thickBot="1" x14ac:dyDescent="0.3">
      <c r="C75" s="230"/>
      <c r="D75" s="231"/>
      <c r="E75" s="231"/>
      <c r="F75" s="78"/>
      <c r="G75" s="79"/>
      <c r="H75" s="79"/>
      <c r="I75" s="80"/>
    </row>
    <row r="76" spans="1:15" s="8" customFormat="1" x14ac:dyDescent="0.25">
      <c r="C76" s="9"/>
      <c r="D76" s="9"/>
      <c r="E76" s="9"/>
      <c r="F76" s="9"/>
      <c r="G76" s="9"/>
      <c r="H76" s="9"/>
      <c r="I76" s="20"/>
    </row>
    <row r="77" spans="1:15" s="8" customFormat="1" x14ac:dyDescent="0.25">
      <c r="C77" s="9"/>
      <c r="D77" s="9"/>
      <c r="E77" s="9"/>
      <c r="F77" s="9"/>
      <c r="G77" s="9"/>
      <c r="H77" s="9"/>
      <c r="I77" s="9"/>
    </row>
    <row r="78" spans="1:15" s="8" customFormat="1" x14ac:dyDescent="0.25">
      <c r="C78" s="81"/>
      <c r="D78" s="82"/>
      <c r="E78" s="82"/>
      <c r="F78" s="83"/>
    </row>
    <row r="79" spans="1:15" s="8" customFormat="1" x14ac:dyDescent="0.25">
      <c r="C79" s="81"/>
      <c r="D79" s="82"/>
      <c r="E79" s="82"/>
      <c r="F79" s="83"/>
    </row>
    <row r="80" spans="1:15" s="8" customFormat="1" x14ac:dyDescent="0.25">
      <c r="C80" s="81"/>
      <c r="D80" s="82"/>
      <c r="E80" s="82"/>
      <c r="F80" s="83"/>
    </row>
    <row r="81" spans="3:6" s="8" customFormat="1" x14ac:dyDescent="0.25">
      <c r="C81" s="81"/>
      <c r="D81" s="82"/>
      <c r="E81" s="82"/>
      <c r="F81" s="83"/>
    </row>
    <row r="82" spans="3:6" s="8" customFormat="1" x14ac:dyDescent="0.25">
      <c r="C82" s="81"/>
      <c r="D82" s="82"/>
      <c r="E82" s="82"/>
      <c r="F82" s="83"/>
    </row>
    <row r="83" spans="3:6" s="8" customFormat="1" x14ac:dyDescent="0.25">
      <c r="C83" s="81"/>
      <c r="D83" s="82"/>
      <c r="E83" s="82"/>
      <c r="F83" s="83"/>
    </row>
    <row r="84" spans="3:6" s="8" customFormat="1" x14ac:dyDescent="0.25">
      <c r="C84" s="81"/>
      <c r="D84" s="82"/>
      <c r="E84" s="82"/>
      <c r="F84" s="83"/>
    </row>
    <row r="85" spans="3:6" s="8" customFormat="1" x14ac:dyDescent="0.25">
      <c r="C85" s="81"/>
      <c r="D85" s="82"/>
      <c r="E85" s="82"/>
      <c r="F85" s="83"/>
    </row>
    <row r="86" spans="3:6" s="8" customFormat="1" x14ac:dyDescent="0.25">
      <c r="C86" s="81"/>
      <c r="D86" s="82"/>
      <c r="E86" s="82"/>
      <c r="F86" s="83"/>
    </row>
    <row r="87" spans="3:6" s="8" customFormat="1" x14ac:dyDescent="0.25">
      <c r="C87" s="81"/>
      <c r="D87" s="82"/>
      <c r="E87" s="82"/>
      <c r="F87" s="83"/>
    </row>
    <row r="88" spans="3:6" s="8" customFormat="1" x14ac:dyDescent="0.25">
      <c r="C88" s="81"/>
      <c r="D88" s="82"/>
      <c r="E88" s="82"/>
      <c r="F88" s="83"/>
    </row>
    <row r="89" spans="3:6" s="8" customFormat="1" x14ac:dyDescent="0.25">
      <c r="C89" s="81"/>
      <c r="D89" s="82"/>
      <c r="E89" s="82"/>
      <c r="F89" s="83"/>
    </row>
    <row r="90" spans="3:6" s="8" customFormat="1" x14ac:dyDescent="0.25">
      <c r="C90" s="81"/>
      <c r="D90" s="82"/>
      <c r="E90" s="82"/>
      <c r="F90" s="83"/>
    </row>
    <row r="91" spans="3:6" s="8" customFormat="1" x14ac:dyDescent="0.25">
      <c r="C91" s="81"/>
      <c r="D91" s="82"/>
      <c r="E91" s="82"/>
      <c r="F91" s="83"/>
    </row>
    <row r="92" spans="3:6" s="8" customFormat="1" x14ac:dyDescent="0.25">
      <c r="C92" s="81"/>
      <c r="D92" s="82"/>
      <c r="E92" s="82"/>
      <c r="F92" s="83"/>
    </row>
    <row r="93" spans="3:6" s="8" customFormat="1" x14ac:dyDescent="0.25">
      <c r="C93" s="81"/>
      <c r="D93" s="82"/>
      <c r="E93" s="82"/>
      <c r="F93" s="83"/>
    </row>
    <row r="94" spans="3:6" s="8" customFormat="1" x14ac:dyDescent="0.25">
      <c r="C94" s="81"/>
      <c r="D94" s="82"/>
      <c r="E94" s="82"/>
      <c r="F94" s="83"/>
    </row>
    <row r="95" spans="3:6" s="8" customFormat="1" x14ac:dyDescent="0.25">
      <c r="C95" s="81"/>
      <c r="D95" s="82"/>
      <c r="E95" s="82"/>
      <c r="F95" s="83"/>
    </row>
    <row r="96" spans="3:6" s="8" customFormat="1" x14ac:dyDescent="0.25">
      <c r="C96" s="81"/>
      <c r="D96" s="82"/>
      <c r="E96" s="82"/>
      <c r="F96" s="83"/>
    </row>
    <row r="97" spans="3:6" s="8" customFormat="1" x14ac:dyDescent="0.25">
      <c r="C97" s="81"/>
      <c r="D97" s="82"/>
      <c r="E97" s="82"/>
      <c r="F97" s="83"/>
    </row>
    <row r="98" spans="3:6" s="8" customFormat="1" x14ac:dyDescent="0.25">
      <c r="C98" s="81"/>
      <c r="D98" s="82"/>
      <c r="E98" s="82"/>
      <c r="F98" s="83"/>
    </row>
    <row r="99" spans="3:6" s="8" customFormat="1" x14ac:dyDescent="0.25">
      <c r="C99" s="81"/>
      <c r="D99" s="82"/>
      <c r="E99" s="82"/>
      <c r="F99" s="83"/>
    </row>
    <row r="100" spans="3:6" s="8" customFormat="1" x14ac:dyDescent="0.25">
      <c r="C100" s="81"/>
      <c r="D100" s="82"/>
      <c r="E100" s="82"/>
      <c r="F100" s="83"/>
    </row>
    <row r="101" spans="3:6" s="8" customFormat="1" x14ac:dyDescent="0.25">
      <c r="C101" s="81"/>
      <c r="D101" s="82"/>
      <c r="E101" s="82"/>
      <c r="F101" s="83"/>
    </row>
    <row r="102" spans="3:6" s="8" customFormat="1" x14ac:dyDescent="0.25">
      <c r="C102" s="81"/>
      <c r="D102" s="82"/>
      <c r="E102" s="82"/>
      <c r="F102" s="83"/>
    </row>
    <row r="103" spans="3:6" s="8" customFormat="1" x14ac:dyDescent="0.25">
      <c r="C103" s="81"/>
      <c r="D103" s="82"/>
      <c r="E103" s="82"/>
      <c r="F103" s="83"/>
    </row>
    <row r="104" spans="3:6" s="8" customFormat="1" x14ac:dyDescent="0.25">
      <c r="C104" s="81"/>
      <c r="D104" s="82"/>
      <c r="E104" s="82"/>
      <c r="F104" s="83"/>
    </row>
    <row r="105" spans="3:6" s="8" customFormat="1" x14ac:dyDescent="0.25">
      <c r="C105" s="81"/>
      <c r="D105" s="82"/>
      <c r="E105" s="82"/>
      <c r="F105" s="83"/>
    </row>
    <row r="106" spans="3:6" s="8" customFormat="1" x14ac:dyDescent="0.25">
      <c r="C106" s="81"/>
      <c r="D106" s="82"/>
      <c r="E106" s="82"/>
      <c r="F106" s="83"/>
    </row>
    <row r="107" spans="3:6" s="8" customFormat="1" x14ac:dyDescent="0.25">
      <c r="C107" s="81"/>
      <c r="D107" s="82"/>
      <c r="E107" s="82"/>
      <c r="F107" s="83"/>
    </row>
    <row r="108" spans="3:6" s="8" customFormat="1" x14ac:dyDescent="0.25">
      <c r="C108" s="81"/>
      <c r="D108" s="82"/>
      <c r="E108" s="82"/>
      <c r="F108" s="83"/>
    </row>
    <row r="109" spans="3:6" s="8" customFormat="1" x14ac:dyDescent="0.25">
      <c r="C109" s="81"/>
      <c r="D109" s="82"/>
      <c r="E109" s="82"/>
      <c r="F109" s="83"/>
    </row>
    <row r="110" spans="3:6" s="8" customFormat="1" x14ac:dyDescent="0.25">
      <c r="C110" s="81"/>
      <c r="D110" s="82"/>
      <c r="E110" s="82"/>
      <c r="F110" s="83"/>
    </row>
    <row r="111" spans="3:6" s="8" customFormat="1" x14ac:dyDescent="0.25">
      <c r="C111" s="81"/>
      <c r="D111" s="82"/>
      <c r="E111" s="82"/>
      <c r="F111" s="83"/>
    </row>
    <row r="112" spans="3:6" s="8" customFormat="1" x14ac:dyDescent="0.25">
      <c r="C112" s="81"/>
      <c r="D112" s="82"/>
      <c r="E112" s="82"/>
      <c r="F112" s="83"/>
    </row>
    <row r="113" spans="3:6" s="8" customFormat="1" x14ac:dyDescent="0.25">
      <c r="C113" s="81"/>
      <c r="D113" s="82"/>
      <c r="E113" s="82"/>
      <c r="F113" s="83"/>
    </row>
    <row r="114" spans="3:6" s="8" customFormat="1" x14ac:dyDescent="0.25">
      <c r="C114" s="81"/>
      <c r="D114" s="82"/>
      <c r="E114" s="82"/>
      <c r="F114" s="83"/>
    </row>
    <row r="115" spans="3:6" s="8" customFormat="1" x14ac:dyDescent="0.25">
      <c r="C115" s="81"/>
      <c r="D115" s="82"/>
      <c r="E115" s="82"/>
      <c r="F115" s="83"/>
    </row>
    <row r="116" spans="3:6" s="8" customFormat="1" x14ac:dyDescent="0.25">
      <c r="C116" s="81"/>
      <c r="D116" s="82"/>
      <c r="E116" s="82"/>
      <c r="F116" s="83"/>
    </row>
    <row r="117" spans="3:6" s="8" customFormat="1" x14ac:dyDescent="0.25">
      <c r="C117" s="81"/>
      <c r="D117" s="82"/>
      <c r="E117" s="82"/>
      <c r="F117" s="83"/>
    </row>
    <row r="118" spans="3:6" s="8" customFormat="1" x14ac:dyDescent="0.25">
      <c r="C118" s="81"/>
      <c r="D118" s="82"/>
      <c r="E118" s="82"/>
      <c r="F118" s="83"/>
    </row>
    <row r="119" spans="3:6" s="8" customFormat="1" x14ac:dyDescent="0.25">
      <c r="C119" s="81"/>
      <c r="D119" s="82"/>
      <c r="E119" s="82"/>
      <c r="F119" s="83"/>
    </row>
    <row r="120" spans="3:6" s="8" customFormat="1" x14ac:dyDescent="0.25">
      <c r="C120" s="81"/>
      <c r="D120" s="82"/>
      <c r="E120" s="82"/>
      <c r="F120" s="83"/>
    </row>
    <row r="121" spans="3:6" s="8" customFormat="1" x14ac:dyDescent="0.25">
      <c r="C121" s="81"/>
      <c r="D121" s="82"/>
      <c r="E121" s="82"/>
      <c r="F121" s="83"/>
    </row>
    <row r="122" spans="3:6" s="8" customFormat="1" x14ac:dyDescent="0.25">
      <c r="C122" s="81"/>
      <c r="D122" s="82"/>
      <c r="E122" s="82"/>
      <c r="F122" s="83"/>
    </row>
    <row r="123" spans="3:6" s="8" customFormat="1" x14ac:dyDescent="0.25">
      <c r="C123" s="81"/>
      <c r="D123" s="82"/>
      <c r="E123" s="82"/>
      <c r="F123" s="83"/>
    </row>
    <row r="124" spans="3:6" s="8" customFormat="1" x14ac:dyDescent="0.25">
      <c r="C124" s="81"/>
      <c r="D124" s="82"/>
      <c r="E124" s="82"/>
      <c r="F124" s="83"/>
    </row>
    <row r="125" spans="3:6" s="8" customFormat="1" x14ac:dyDescent="0.25">
      <c r="C125" s="81"/>
      <c r="D125" s="82"/>
      <c r="E125" s="82"/>
      <c r="F125" s="83"/>
    </row>
    <row r="126" spans="3:6" s="8" customFormat="1" x14ac:dyDescent="0.25">
      <c r="C126" s="81"/>
      <c r="D126" s="82"/>
      <c r="E126" s="82"/>
      <c r="F126" s="83"/>
    </row>
    <row r="127" spans="3:6" s="8" customFormat="1" x14ac:dyDescent="0.25">
      <c r="C127" s="81"/>
      <c r="D127" s="82"/>
      <c r="E127" s="82"/>
      <c r="F127" s="83"/>
    </row>
    <row r="128" spans="3:6" s="8" customFormat="1" x14ac:dyDescent="0.25">
      <c r="C128" s="81"/>
      <c r="D128" s="82"/>
      <c r="E128" s="82"/>
      <c r="F128" s="83"/>
    </row>
    <row r="129" spans="3:6" s="8" customFormat="1" x14ac:dyDescent="0.25">
      <c r="C129" s="81"/>
      <c r="D129" s="82"/>
      <c r="E129" s="82"/>
      <c r="F129" s="83"/>
    </row>
    <row r="130" spans="3:6" s="8" customFormat="1" x14ac:dyDescent="0.25">
      <c r="C130" s="81"/>
      <c r="D130" s="82"/>
      <c r="E130" s="82"/>
      <c r="F130" s="83"/>
    </row>
    <row r="131" spans="3:6" s="8" customFormat="1" x14ac:dyDescent="0.25">
      <c r="C131" s="81"/>
      <c r="D131" s="82"/>
      <c r="E131" s="82"/>
      <c r="F131" s="83"/>
    </row>
    <row r="132" spans="3:6" s="8" customFormat="1" x14ac:dyDescent="0.25">
      <c r="C132" s="81"/>
      <c r="D132" s="82"/>
      <c r="E132" s="82"/>
      <c r="F132" s="83"/>
    </row>
    <row r="133" spans="3:6" s="8" customFormat="1" x14ac:dyDescent="0.25">
      <c r="C133" s="81"/>
      <c r="D133" s="82"/>
      <c r="E133" s="82"/>
      <c r="F133" s="83"/>
    </row>
    <row r="134" spans="3:6" s="8" customFormat="1" x14ac:dyDescent="0.25">
      <c r="C134" s="81"/>
      <c r="D134" s="82"/>
      <c r="E134" s="82"/>
      <c r="F134" s="83"/>
    </row>
    <row r="135" spans="3:6" s="8" customFormat="1" x14ac:dyDescent="0.25">
      <c r="C135" s="81"/>
      <c r="D135" s="82"/>
      <c r="E135" s="82"/>
      <c r="F135" s="83"/>
    </row>
    <row r="136" spans="3:6" s="8" customFormat="1" x14ac:dyDescent="0.25">
      <c r="C136" s="81"/>
      <c r="D136" s="82"/>
      <c r="E136" s="82"/>
      <c r="F136" s="83"/>
    </row>
    <row r="137" spans="3:6" s="8" customFormat="1" x14ac:dyDescent="0.25">
      <c r="C137" s="81"/>
      <c r="D137" s="82"/>
      <c r="E137" s="82"/>
      <c r="F137" s="83"/>
    </row>
    <row r="138" spans="3:6" s="8" customFormat="1" x14ac:dyDescent="0.25">
      <c r="C138" s="81"/>
      <c r="D138" s="82"/>
      <c r="E138" s="82"/>
      <c r="F138" s="83"/>
    </row>
    <row r="139" spans="3:6" s="8" customFormat="1" x14ac:dyDescent="0.25">
      <c r="C139" s="81"/>
      <c r="D139" s="82"/>
      <c r="E139" s="82"/>
      <c r="F139" s="83"/>
    </row>
    <row r="140" spans="3:6" s="8" customFormat="1" x14ac:dyDescent="0.25">
      <c r="C140" s="81"/>
      <c r="D140" s="82"/>
      <c r="E140" s="82"/>
      <c r="F140" s="83"/>
    </row>
    <row r="141" spans="3:6" s="8" customFormat="1" x14ac:dyDescent="0.25">
      <c r="C141" s="81"/>
      <c r="D141" s="82"/>
      <c r="E141" s="82"/>
      <c r="F141" s="83"/>
    </row>
    <row r="142" spans="3:6" s="8" customFormat="1" x14ac:dyDescent="0.25">
      <c r="C142" s="81"/>
      <c r="D142" s="82"/>
      <c r="E142" s="82"/>
      <c r="F142" s="83"/>
    </row>
    <row r="143" spans="3:6" s="8" customFormat="1" x14ac:dyDescent="0.25">
      <c r="C143" s="81"/>
      <c r="D143" s="82"/>
      <c r="E143" s="82"/>
      <c r="F143" s="83"/>
    </row>
    <row r="144" spans="3:6" s="8" customFormat="1" x14ac:dyDescent="0.25">
      <c r="C144" s="81"/>
      <c r="D144" s="82"/>
      <c r="E144" s="82"/>
      <c r="F144" s="83"/>
    </row>
    <row r="145" spans="3:6" s="8" customFormat="1" x14ac:dyDescent="0.25">
      <c r="C145" s="81"/>
      <c r="D145" s="82"/>
      <c r="E145" s="82"/>
      <c r="F145" s="83"/>
    </row>
    <row r="146" spans="3:6" s="8" customFormat="1" x14ac:dyDescent="0.25">
      <c r="C146" s="81"/>
      <c r="D146" s="82"/>
      <c r="E146" s="82"/>
      <c r="F146" s="83"/>
    </row>
    <row r="147" spans="3:6" s="8" customFormat="1" x14ac:dyDescent="0.25">
      <c r="C147" s="81"/>
      <c r="D147" s="82"/>
      <c r="E147" s="82"/>
      <c r="F147" s="83"/>
    </row>
    <row r="148" spans="3:6" s="8" customFormat="1" x14ac:dyDescent="0.25">
      <c r="C148" s="81"/>
      <c r="D148" s="82"/>
      <c r="E148" s="82"/>
      <c r="F148" s="83"/>
    </row>
    <row r="149" spans="3:6" s="8" customFormat="1" x14ac:dyDescent="0.25">
      <c r="C149" s="81"/>
      <c r="D149" s="82"/>
      <c r="E149" s="82"/>
      <c r="F149" s="83"/>
    </row>
    <row r="150" spans="3:6" s="8" customFormat="1" x14ac:dyDescent="0.25">
      <c r="C150" s="81"/>
      <c r="D150" s="82"/>
      <c r="E150" s="82"/>
      <c r="F150" s="83"/>
    </row>
    <row r="151" spans="3:6" s="8" customFormat="1" x14ac:dyDescent="0.25">
      <c r="C151" s="81"/>
      <c r="D151" s="82"/>
      <c r="E151" s="82"/>
      <c r="F151" s="83"/>
    </row>
    <row r="152" spans="3:6" s="8" customFormat="1" x14ac:dyDescent="0.25">
      <c r="C152" s="81"/>
      <c r="D152" s="82"/>
      <c r="E152" s="82"/>
      <c r="F152" s="83"/>
    </row>
    <row r="153" spans="3:6" s="8" customFormat="1" x14ac:dyDescent="0.25">
      <c r="C153" s="81"/>
      <c r="D153" s="82"/>
      <c r="E153" s="82"/>
      <c r="F153" s="83"/>
    </row>
    <row r="154" spans="3:6" s="8" customFormat="1" x14ac:dyDescent="0.25">
      <c r="C154" s="81"/>
      <c r="D154" s="82"/>
      <c r="E154" s="82"/>
      <c r="F154" s="83"/>
    </row>
    <row r="155" spans="3:6" s="8" customFormat="1" x14ac:dyDescent="0.25">
      <c r="C155" s="81"/>
      <c r="D155" s="82"/>
      <c r="E155" s="82"/>
      <c r="F155" s="83"/>
    </row>
    <row r="156" spans="3:6" s="8" customFormat="1" x14ac:dyDescent="0.25">
      <c r="C156" s="81"/>
      <c r="D156" s="82"/>
      <c r="E156" s="82"/>
      <c r="F156" s="83"/>
    </row>
    <row r="157" spans="3:6" s="8" customFormat="1" x14ac:dyDescent="0.25">
      <c r="C157" s="81"/>
      <c r="D157" s="82"/>
      <c r="E157" s="82"/>
      <c r="F157" s="83"/>
    </row>
    <row r="158" spans="3:6" s="8" customFormat="1" x14ac:dyDescent="0.25">
      <c r="C158" s="81"/>
      <c r="D158" s="82"/>
      <c r="E158" s="82"/>
      <c r="F158" s="83"/>
    </row>
    <row r="159" spans="3:6" s="8" customFormat="1" x14ac:dyDescent="0.25">
      <c r="C159" s="81"/>
      <c r="D159" s="82"/>
      <c r="E159" s="82"/>
      <c r="F159" s="83"/>
    </row>
    <row r="160" spans="3:6" s="8" customFormat="1" x14ac:dyDescent="0.25">
      <c r="C160" s="81"/>
      <c r="D160" s="82"/>
      <c r="E160" s="82"/>
      <c r="F160" s="83"/>
    </row>
    <row r="161" spans="3:6" s="8" customFormat="1" x14ac:dyDescent="0.25">
      <c r="C161" s="81"/>
      <c r="D161" s="82"/>
      <c r="E161" s="82"/>
      <c r="F161" s="83"/>
    </row>
    <row r="162" spans="3:6" s="8" customFormat="1" x14ac:dyDescent="0.25">
      <c r="C162" s="81"/>
      <c r="D162" s="82"/>
      <c r="E162" s="82"/>
      <c r="F162" s="83"/>
    </row>
    <row r="163" spans="3:6" s="8" customFormat="1" x14ac:dyDescent="0.25">
      <c r="C163" s="81"/>
      <c r="D163" s="82"/>
      <c r="E163" s="82"/>
      <c r="F163" s="83"/>
    </row>
    <row r="164" spans="3:6" s="8" customFormat="1" x14ac:dyDescent="0.25">
      <c r="C164" s="81"/>
      <c r="D164" s="82"/>
      <c r="E164" s="82"/>
      <c r="F164" s="83"/>
    </row>
    <row r="165" spans="3:6" s="8" customFormat="1" x14ac:dyDescent="0.25">
      <c r="C165" s="81"/>
      <c r="D165" s="82"/>
      <c r="E165" s="82"/>
      <c r="F165" s="83"/>
    </row>
    <row r="166" spans="3:6" s="8" customFormat="1" x14ac:dyDescent="0.25">
      <c r="C166" s="81"/>
      <c r="D166" s="82"/>
      <c r="E166" s="82"/>
      <c r="F166" s="83"/>
    </row>
    <row r="167" spans="3:6" s="8" customFormat="1" x14ac:dyDescent="0.25">
      <c r="C167" s="81"/>
      <c r="D167" s="82"/>
      <c r="E167" s="82"/>
      <c r="F167" s="83"/>
    </row>
    <row r="168" spans="3:6" s="8" customFormat="1" x14ac:dyDescent="0.25">
      <c r="C168" s="81"/>
      <c r="D168" s="82"/>
      <c r="E168" s="82"/>
      <c r="F168" s="83"/>
    </row>
    <row r="169" spans="3:6" s="8" customFormat="1" x14ac:dyDescent="0.25">
      <c r="C169" s="81"/>
      <c r="D169" s="82"/>
      <c r="E169" s="82"/>
      <c r="F169" s="83"/>
    </row>
    <row r="170" spans="3:6" s="8" customFormat="1" x14ac:dyDescent="0.25">
      <c r="C170" s="81"/>
      <c r="D170" s="82"/>
      <c r="E170" s="82"/>
      <c r="F170" s="83"/>
    </row>
    <row r="171" spans="3:6" s="8" customFormat="1" x14ac:dyDescent="0.25">
      <c r="C171" s="81"/>
      <c r="D171" s="82"/>
      <c r="E171" s="82"/>
      <c r="F171" s="83"/>
    </row>
    <row r="172" spans="3:6" s="8" customFormat="1" x14ac:dyDescent="0.25">
      <c r="C172" s="81"/>
      <c r="D172" s="82"/>
      <c r="E172" s="82"/>
      <c r="F172" s="83"/>
    </row>
    <row r="173" spans="3:6" s="8" customFormat="1" x14ac:dyDescent="0.25">
      <c r="C173" s="81"/>
      <c r="D173" s="82"/>
      <c r="E173" s="82"/>
      <c r="F173" s="83"/>
    </row>
    <row r="174" spans="3:6" s="8" customFormat="1" x14ac:dyDescent="0.25">
      <c r="C174" s="81"/>
      <c r="D174" s="82"/>
      <c r="E174" s="82"/>
      <c r="F174" s="83"/>
    </row>
    <row r="175" spans="3:6" s="8" customFormat="1" x14ac:dyDescent="0.25">
      <c r="C175" s="81"/>
      <c r="D175" s="82"/>
      <c r="E175" s="82"/>
      <c r="F175" s="83"/>
    </row>
    <row r="176" spans="3:6" s="8" customFormat="1" x14ac:dyDescent="0.25">
      <c r="C176" s="81"/>
      <c r="D176" s="82"/>
      <c r="E176" s="82"/>
      <c r="F176" s="83"/>
    </row>
    <row r="177" spans="3:6" s="8" customFormat="1" x14ac:dyDescent="0.25">
      <c r="C177" s="81"/>
      <c r="D177" s="82"/>
      <c r="E177" s="82"/>
      <c r="F177" s="83"/>
    </row>
    <row r="178" spans="3:6" s="8" customFormat="1" x14ac:dyDescent="0.25">
      <c r="C178" s="81"/>
      <c r="D178" s="82"/>
      <c r="E178" s="82"/>
      <c r="F178" s="83"/>
    </row>
    <row r="179" spans="3:6" s="8" customFormat="1" x14ac:dyDescent="0.25">
      <c r="C179" s="81"/>
      <c r="D179" s="82"/>
      <c r="E179" s="82"/>
      <c r="F179" s="83"/>
    </row>
    <row r="180" spans="3:6" s="8" customFormat="1" x14ac:dyDescent="0.25">
      <c r="C180" s="81"/>
      <c r="D180" s="82"/>
      <c r="E180" s="82"/>
      <c r="F180" s="83"/>
    </row>
    <row r="181" spans="3:6" s="8" customFormat="1" x14ac:dyDescent="0.25">
      <c r="C181" s="81"/>
      <c r="D181" s="82"/>
      <c r="E181" s="82"/>
      <c r="F181" s="83"/>
    </row>
    <row r="182" spans="3:6" s="8" customFormat="1" x14ac:dyDescent="0.25">
      <c r="C182" s="81"/>
      <c r="D182" s="82"/>
      <c r="E182" s="82"/>
      <c r="F182" s="83"/>
    </row>
    <row r="183" spans="3:6" s="8" customFormat="1" x14ac:dyDescent="0.25">
      <c r="C183" s="81"/>
      <c r="D183" s="82"/>
      <c r="E183" s="82"/>
      <c r="F183" s="83"/>
    </row>
    <row r="184" spans="3:6" s="8" customFormat="1" x14ac:dyDescent="0.25">
      <c r="C184" s="81"/>
      <c r="D184" s="82"/>
      <c r="E184" s="82"/>
      <c r="F184" s="83"/>
    </row>
    <row r="185" spans="3:6" s="8" customFormat="1" x14ac:dyDescent="0.25">
      <c r="C185" s="81"/>
      <c r="D185" s="82"/>
      <c r="E185" s="82"/>
      <c r="F185" s="83"/>
    </row>
    <row r="186" spans="3:6" s="8" customFormat="1" x14ac:dyDescent="0.25">
      <c r="C186" s="81"/>
      <c r="D186" s="82"/>
      <c r="E186" s="82"/>
      <c r="F186" s="83"/>
    </row>
    <row r="187" spans="3:6" s="8" customFormat="1" x14ac:dyDescent="0.25">
      <c r="C187" s="81"/>
      <c r="D187" s="82"/>
      <c r="E187" s="82"/>
      <c r="F187" s="83"/>
    </row>
    <row r="188" spans="3:6" s="8" customFormat="1" x14ac:dyDescent="0.25">
      <c r="C188" s="81"/>
      <c r="D188" s="82"/>
      <c r="E188" s="82"/>
      <c r="F188" s="83"/>
    </row>
    <row r="189" spans="3:6" s="8" customFormat="1" x14ac:dyDescent="0.25">
      <c r="C189" s="81"/>
      <c r="D189" s="82"/>
      <c r="E189" s="82"/>
      <c r="F189" s="83"/>
    </row>
    <row r="190" spans="3:6" s="8" customFormat="1" x14ac:dyDescent="0.25">
      <c r="C190" s="81"/>
      <c r="D190" s="82"/>
      <c r="E190" s="82"/>
      <c r="F190" s="83"/>
    </row>
    <row r="191" spans="3:6" s="8" customFormat="1" x14ac:dyDescent="0.25">
      <c r="C191" s="81"/>
      <c r="D191" s="82"/>
      <c r="E191" s="82"/>
      <c r="F191" s="83"/>
    </row>
    <row r="192" spans="3:6" s="8" customFormat="1" x14ac:dyDescent="0.25">
      <c r="C192" s="81"/>
      <c r="D192" s="82"/>
      <c r="E192" s="82"/>
      <c r="F192" s="83"/>
    </row>
    <row r="193" spans="3:6" s="8" customFormat="1" x14ac:dyDescent="0.25">
      <c r="C193" s="81"/>
      <c r="D193" s="82"/>
      <c r="E193" s="82"/>
      <c r="F193" s="83"/>
    </row>
    <row r="194" spans="3:6" s="8" customFormat="1" x14ac:dyDescent="0.25">
      <c r="C194" s="81"/>
      <c r="D194" s="82"/>
      <c r="E194" s="82"/>
      <c r="F194" s="83"/>
    </row>
    <row r="195" spans="3:6" s="8" customFormat="1" x14ac:dyDescent="0.25">
      <c r="C195" s="81"/>
      <c r="D195" s="82"/>
      <c r="E195" s="82"/>
      <c r="F195" s="83"/>
    </row>
    <row r="196" spans="3:6" s="8" customFormat="1" x14ac:dyDescent="0.25">
      <c r="C196" s="81"/>
      <c r="D196" s="82"/>
      <c r="E196" s="82"/>
      <c r="F196" s="83"/>
    </row>
    <row r="197" spans="3:6" s="8" customFormat="1" x14ac:dyDescent="0.25">
      <c r="C197" s="81"/>
      <c r="D197" s="82"/>
      <c r="E197" s="82"/>
      <c r="F197" s="83"/>
    </row>
    <row r="198" spans="3:6" s="8" customFormat="1" x14ac:dyDescent="0.25">
      <c r="C198" s="81"/>
      <c r="D198" s="82"/>
      <c r="E198" s="82"/>
      <c r="F198" s="83"/>
    </row>
    <row r="199" spans="3:6" s="8" customFormat="1" x14ac:dyDescent="0.25">
      <c r="C199" s="81"/>
      <c r="D199" s="82"/>
      <c r="E199" s="82"/>
      <c r="F199" s="83"/>
    </row>
    <row r="200" spans="3:6" s="8" customFormat="1" x14ac:dyDescent="0.25">
      <c r="C200" s="81"/>
      <c r="D200" s="82"/>
      <c r="E200" s="82"/>
      <c r="F200" s="83"/>
    </row>
    <row r="201" spans="3:6" s="8" customFormat="1" x14ac:dyDescent="0.25">
      <c r="C201" s="81"/>
      <c r="D201" s="82"/>
      <c r="E201" s="82"/>
      <c r="F201" s="83"/>
    </row>
    <row r="202" spans="3:6" s="8" customFormat="1" x14ac:dyDescent="0.25">
      <c r="C202" s="81"/>
      <c r="D202" s="82"/>
      <c r="E202" s="82"/>
      <c r="F202" s="83"/>
    </row>
    <row r="203" spans="3:6" s="8" customFormat="1" x14ac:dyDescent="0.25">
      <c r="C203" s="81"/>
      <c r="D203" s="82"/>
      <c r="E203" s="82"/>
      <c r="F203" s="83"/>
    </row>
    <row r="204" spans="3:6" s="8" customFormat="1" x14ac:dyDescent="0.25">
      <c r="C204" s="81"/>
      <c r="D204" s="82"/>
      <c r="E204" s="82"/>
      <c r="F204" s="83"/>
    </row>
    <row r="205" spans="3:6" s="8" customFormat="1" x14ac:dyDescent="0.25">
      <c r="C205" s="81"/>
      <c r="D205" s="82"/>
      <c r="E205" s="82"/>
      <c r="F205" s="83"/>
    </row>
    <row r="206" spans="3:6" s="8" customFormat="1" x14ac:dyDescent="0.25">
      <c r="C206" s="81"/>
      <c r="D206" s="82"/>
      <c r="E206" s="82"/>
      <c r="F206" s="83"/>
    </row>
    <row r="207" spans="3:6" s="8" customFormat="1" x14ac:dyDescent="0.25">
      <c r="C207" s="81"/>
      <c r="D207" s="82"/>
      <c r="E207" s="82"/>
      <c r="F207" s="83"/>
    </row>
    <row r="208" spans="3:6" s="8" customFormat="1" x14ac:dyDescent="0.25">
      <c r="C208" s="81"/>
      <c r="D208" s="82"/>
      <c r="E208" s="82"/>
      <c r="F208" s="83"/>
    </row>
    <row r="209" spans="3:6" s="8" customFormat="1" x14ac:dyDescent="0.25">
      <c r="C209" s="81"/>
      <c r="D209" s="82"/>
      <c r="E209" s="82"/>
      <c r="F209" s="83"/>
    </row>
    <row r="210" spans="3:6" s="8" customFormat="1" x14ac:dyDescent="0.25">
      <c r="C210" s="81"/>
      <c r="D210" s="82"/>
      <c r="E210" s="82"/>
      <c r="F210" s="83"/>
    </row>
    <row r="211" spans="3:6" s="8" customFormat="1" x14ac:dyDescent="0.25">
      <c r="C211" s="81"/>
      <c r="D211" s="82"/>
      <c r="E211" s="82"/>
      <c r="F211" s="83"/>
    </row>
    <row r="212" spans="3:6" s="8" customFormat="1" x14ac:dyDescent="0.25">
      <c r="C212" s="81"/>
      <c r="D212" s="82"/>
      <c r="E212" s="82"/>
      <c r="F212" s="83"/>
    </row>
    <row r="213" spans="3:6" s="8" customFormat="1" x14ac:dyDescent="0.25">
      <c r="C213" s="81"/>
      <c r="D213" s="82"/>
      <c r="E213" s="82"/>
      <c r="F213" s="83"/>
    </row>
    <row r="214" spans="3:6" s="8" customFormat="1" x14ac:dyDescent="0.25">
      <c r="C214" s="81"/>
      <c r="D214" s="82"/>
      <c r="E214" s="82"/>
      <c r="F214" s="83"/>
    </row>
    <row r="215" spans="3:6" s="8" customFormat="1" x14ac:dyDescent="0.25">
      <c r="C215" s="81"/>
      <c r="D215" s="82"/>
      <c r="E215" s="82"/>
      <c r="F215" s="83"/>
    </row>
    <row r="216" spans="3:6" s="8" customFormat="1" x14ac:dyDescent="0.25">
      <c r="C216" s="81"/>
      <c r="D216" s="82"/>
      <c r="E216" s="82"/>
      <c r="F216" s="83"/>
    </row>
    <row r="217" spans="3:6" s="8" customFormat="1" x14ac:dyDescent="0.25">
      <c r="C217" s="81"/>
      <c r="D217" s="82"/>
      <c r="E217" s="82"/>
      <c r="F217" s="83"/>
    </row>
    <row r="218" spans="3:6" s="8" customFormat="1" x14ac:dyDescent="0.25">
      <c r="C218" s="81"/>
      <c r="D218" s="82"/>
      <c r="E218" s="82"/>
      <c r="F218" s="83"/>
    </row>
    <row r="219" spans="3:6" s="8" customFormat="1" x14ac:dyDescent="0.25">
      <c r="C219" s="81"/>
      <c r="D219" s="82"/>
      <c r="E219" s="82"/>
      <c r="F219" s="83"/>
    </row>
    <row r="220" spans="3:6" s="8" customFormat="1" x14ac:dyDescent="0.25">
      <c r="C220" s="81"/>
      <c r="D220" s="82"/>
      <c r="E220" s="82"/>
      <c r="F220" s="83"/>
    </row>
    <row r="221" spans="3:6" s="8" customFormat="1" x14ac:dyDescent="0.25">
      <c r="C221" s="81"/>
      <c r="D221" s="82"/>
      <c r="E221" s="82"/>
      <c r="F221" s="83"/>
    </row>
    <row r="222" spans="3:6" s="8" customFormat="1" x14ac:dyDescent="0.25">
      <c r="C222" s="81"/>
      <c r="D222" s="82"/>
      <c r="E222" s="82"/>
      <c r="F222" s="83"/>
    </row>
    <row r="223" spans="3:6" s="8" customFormat="1" x14ac:dyDescent="0.25">
      <c r="C223" s="81"/>
      <c r="D223" s="82"/>
      <c r="E223" s="82"/>
      <c r="F223" s="83"/>
    </row>
    <row r="224" spans="3:6" s="8" customFormat="1" x14ac:dyDescent="0.25">
      <c r="C224" s="81"/>
      <c r="D224" s="82"/>
      <c r="E224" s="82"/>
      <c r="F224" s="83"/>
    </row>
    <row r="225" spans="3:6" s="8" customFormat="1" x14ac:dyDescent="0.25">
      <c r="C225" s="81"/>
      <c r="D225" s="82"/>
      <c r="E225" s="82"/>
      <c r="F225" s="83"/>
    </row>
    <row r="226" spans="3:6" s="8" customFormat="1" x14ac:dyDescent="0.25">
      <c r="C226" s="81"/>
      <c r="D226" s="82"/>
      <c r="E226" s="82"/>
      <c r="F226" s="83"/>
    </row>
    <row r="227" spans="3:6" s="8" customFormat="1" x14ac:dyDescent="0.25">
      <c r="C227" s="81"/>
      <c r="D227" s="82"/>
      <c r="E227" s="82"/>
      <c r="F227" s="83"/>
    </row>
    <row r="228" spans="3:6" s="8" customFormat="1" x14ac:dyDescent="0.25">
      <c r="C228" s="81"/>
      <c r="D228" s="82"/>
      <c r="E228" s="82"/>
      <c r="F228" s="83"/>
    </row>
    <row r="229" spans="3:6" s="8" customFormat="1" x14ac:dyDescent="0.25">
      <c r="C229" s="81"/>
      <c r="D229" s="82"/>
      <c r="E229" s="82"/>
      <c r="F229" s="83"/>
    </row>
    <row r="230" spans="3:6" s="8" customFormat="1" x14ac:dyDescent="0.25">
      <c r="C230" s="81"/>
      <c r="D230" s="82"/>
      <c r="E230" s="82"/>
      <c r="F230" s="83"/>
    </row>
    <row r="231" spans="3:6" s="8" customFormat="1" x14ac:dyDescent="0.25">
      <c r="C231" s="81"/>
      <c r="D231" s="82"/>
      <c r="E231" s="82"/>
      <c r="F231" s="83"/>
    </row>
    <row r="232" spans="3:6" s="8" customFormat="1" x14ac:dyDescent="0.25">
      <c r="C232" s="81"/>
      <c r="D232" s="82"/>
      <c r="E232" s="82"/>
      <c r="F232" s="83"/>
    </row>
    <row r="233" spans="3:6" s="8" customFormat="1" x14ac:dyDescent="0.25">
      <c r="C233" s="81"/>
      <c r="D233" s="82"/>
      <c r="E233" s="82"/>
      <c r="F233" s="83"/>
    </row>
    <row r="234" spans="3:6" s="8" customFormat="1" x14ac:dyDescent="0.25">
      <c r="C234" s="81"/>
      <c r="D234" s="82"/>
      <c r="E234" s="82"/>
      <c r="F234" s="83"/>
    </row>
    <row r="235" spans="3:6" s="8" customFormat="1" x14ac:dyDescent="0.25">
      <c r="C235" s="81"/>
      <c r="D235" s="82"/>
      <c r="E235" s="82"/>
      <c r="F235" s="83"/>
    </row>
    <row r="236" spans="3:6" s="8" customFormat="1" x14ac:dyDescent="0.25">
      <c r="C236" s="81"/>
      <c r="D236" s="82"/>
      <c r="E236" s="82"/>
      <c r="F236" s="83"/>
    </row>
    <row r="237" spans="3:6" s="8" customFormat="1" x14ac:dyDescent="0.25">
      <c r="C237" s="81"/>
      <c r="D237" s="82"/>
      <c r="E237" s="82"/>
      <c r="F237" s="83"/>
    </row>
    <row r="238" spans="3:6" s="8" customFormat="1" x14ac:dyDescent="0.25">
      <c r="C238" s="81"/>
      <c r="D238" s="82"/>
      <c r="E238" s="82"/>
      <c r="F238" s="83"/>
    </row>
    <row r="239" spans="3:6" s="8" customFormat="1" x14ac:dyDescent="0.25">
      <c r="C239" s="81"/>
      <c r="D239" s="82"/>
      <c r="E239" s="82"/>
      <c r="F239" s="83"/>
    </row>
    <row r="240" spans="3:6" s="8" customFormat="1" x14ac:dyDescent="0.25">
      <c r="C240" s="81"/>
      <c r="D240" s="82"/>
      <c r="E240" s="82"/>
      <c r="F240" s="83"/>
    </row>
    <row r="241" spans="3:6" s="8" customFormat="1" x14ac:dyDescent="0.25">
      <c r="C241" s="81"/>
      <c r="D241" s="82"/>
      <c r="E241" s="82"/>
      <c r="F241" s="83"/>
    </row>
    <row r="242" spans="3:6" s="8" customFormat="1" x14ac:dyDescent="0.25">
      <c r="C242" s="81"/>
      <c r="D242" s="82"/>
      <c r="E242" s="82"/>
      <c r="F242" s="83"/>
    </row>
    <row r="243" spans="3:6" s="8" customFormat="1" x14ac:dyDescent="0.25">
      <c r="C243" s="81"/>
      <c r="D243" s="82"/>
      <c r="E243" s="82"/>
      <c r="F243" s="83"/>
    </row>
    <row r="244" spans="3:6" s="8" customFormat="1" x14ac:dyDescent="0.25">
      <c r="C244" s="81"/>
      <c r="D244" s="82"/>
      <c r="E244" s="82"/>
      <c r="F244" s="83"/>
    </row>
    <row r="245" spans="3:6" s="8" customFormat="1" x14ac:dyDescent="0.25">
      <c r="C245" s="81"/>
      <c r="D245" s="82"/>
      <c r="E245" s="82"/>
      <c r="F245" s="83"/>
    </row>
    <row r="246" spans="3:6" s="8" customFormat="1" x14ac:dyDescent="0.25">
      <c r="C246" s="81"/>
      <c r="D246" s="82"/>
      <c r="E246" s="82"/>
      <c r="F246" s="83"/>
    </row>
    <row r="247" spans="3:6" s="8" customFormat="1" x14ac:dyDescent="0.25">
      <c r="C247" s="81"/>
      <c r="D247" s="82"/>
      <c r="E247" s="82"/>
      <c r="F247" s="83"/>
    </row>
    <row r="248" spans="3:6" s="8" customFormat="1" x14ac:dyDescent="0.25">
      <c r="C248" s="81"/>
      <c r="D248" s="82"/>
      <c r="E248" s="82"/>
      <c r="F248" s="83"/>
    </row>
    <row r="249" spans="3:6" s="8" customFormat="1" x14ac:dyDescent="0.25">
      <c r="C249" s="81"/>
      <c r="D249" s="82"/>
      <c r="E249" s="82"/>
      <c r="F249" s="83"/>
    </row>
    <row r="250" spans="3:6" s="8" customFormat="1" x14ac:dyDescent="0.25">
      <c r="C250" s="81"/>
      <c r="D250" s="82"/>
      <c r="E250" s="82"/>
      <c r="F250" s="83"/>
    </row>
    <row r="251" spans="3:6" s="8" customFormat="1" x14ac:dyDescent="0.25">
      <c r="C251" s="81"/>
      <c r="D251" s="82"/>
      <c r="E251" s="82"/>
      <c r="F251" s="83"/>
    </row>
    <row r="252" spans="3:6" s="8" customFormat="1" x14ac:dyDescent="0.25">
      <c r="C252" s="81"/>
      <c r="D252" s="82"/>
      <c r="E252" s="82"/>
      <c r="F252" s="83"/>
    </row>
    <row r="253" spans="3:6" s="8" customFormat="1" x14ac:dyDescent="0.25">
      <c r="C253" s="81"/>
      <c r="D253" s="82"/>
      <c r="E253" s="82"/>
      <c r="F253" s="83"/>
    </row>
    <row r="254" spans="3:6" s="8" customFormat="1" x14ac:dyDescent="0.25">
      <c r="C254" s="81"/>
      <c r="D254" s="82"/>
      <c r="E254" s="82"/>
      <c r="F254" s="83"/>
    </row>
    <row r="255" spans="3:6" s="8" customFormat="1" x14ac:dyDescent="0.25">
      <c r="C255" s="81"/>
      <c r="D255" s="82"/>
      <c r="E255" s="82"/>
      <c r="F255" s="83"/>
    </row>
    <row r="256" spans="3:6" s="8" customFormat="1" x14ac:dyDescent="0.25">
      <c r="C256" s="81"/>
      <c r="D256" s="82"/>
      <c r="E256" s="82"/>
      <c r="F256" s="83"/>
    </row>
    <row r="257" spans="3:6" s="8" customFormat="1" x14ac:dyDescent="0.25">
      <c r="C257" s="81"/>
      <c r="D257" s="82"/>
      <c r="E257" s="82"/>
      <c r="F257" s="83"/>
    </row>
    <row r="258" spans="3:6" s="8" customFormat="1" x14ac:dyDescent="0.25">
      <c r="C258" s="81"/>
      <c r="D258" s="82"/>
      <c r="E258" s="82"/>
      <c r="F258" s="83"/>
    </row>
    <row r="259" spans="3:6" s="8" customFormat="1" x14ac:dyDescent="0.25">
      <c r="C259" s="81"/>
      <c r="D259" s="82"/>
      <c r="E259" s="82"/>
      <c r="F259" s="83"/>
    </row>
    <row r="260" spans="3:6" s="8" customFormat="1" x14ac:dyDescent="0.25">
      <c r="C260" s="81"/>
      <c r="D260" s="82"/>
      <c r="E260" s="82"/>
      <c r="F260" s="83"/>
    </row>
    <row r="261" spans="3:6" s="8" customFormat="1" x14ac:dyDescent="0.25">
      <c r="C261" s="81"/>
      <c r="D261" s="82"/>
      <c r="E261" s="82"/>
      <c r="F261" s="83"/>
    </row>
    <row r="262" spans="3:6" s="8" customFormat="1" x14ac:dyDescent="0.25">
      <c r="C262" s="81"/>
      <c r="D262" s="82"/>
      <c r="E262" s="82"/>
      <c r="F262" s="83"/>
    </row>
    <row r="263" spans="3:6" s="8" customFormat="1" x14ac:dyDescent="0.25">
      <c r="C263" s="81"/>
      <c r="D263" s="82"/>
      <c r="E263" s="82"/>
      <c r="F263" s="83"/>
    </row>
    <row r="264" spans="3:6" s="8" customFormat="1" x14ac:dyDescent="0.25">
      <c r="C264" s="81"/>
      <c r="D264" s="82"/>
      <c r="E264" s="82"/>
      <c r="F264" s="83"/>
    </row>
    <row r="265" spans="3:6" s="8" customFormat="1" x14ac:dyDescent="0.25">
      <c r="C265" s="81"/>
      <c r="D265" s="82"/>
      <c r="E265" s="82"/>
      <c r="F265" s="83"/>
    </row>
    <row r="266" spans="3:6" s="8" customFormat="1" x14ac:dyDescent="0.25">
      <c r="C266" s="81"/>
      <c r="D266" s="82"/>
      <c r="E266" s="82"/>
      <c r="F266" s="83"/>
    </row>
    <row r="267" spans="3:6" s="8" customFormat="1" x14ac:dyDescent="0.25">
      <c r="C267" s="81"/>
      <c r="D267" s="82"/>
      <c r="E267" s="82"/>
      <c r="F267" s="83"/>
    </row>
    <row r="268" spans="3:6" s="8" customFormat="1" x14ac:dyDescent="0.25">
      <c r="C268" s="81"/>
      <c r="D268" s="82"/>
      <c r="E268" s="82"/>
      <c r="F268" s="83"/>
    </row>
    <row r="269" spans="3:6" s="8" customFormat="1" x14ac:dyDescent="0.25">
      <c r="C269" s="81"/>
      <c r="D269" s="82"/>
      <c r="E269" s="82"/>
      <c r="F269" s="83"/>
    </row>
    <row r="270" spans="3:6" s="8" customFormat="1" x14ac:dyDescent="0.25">
      <c r="C270" s="81"/>
      <c r="D270" s="82"/>
      <c r="E270" s="82"/>
      <c r="F270" s="83"/>
    </row>
    <row r="271" spans="3:6" s="8" customFormat="1" x14ac:dyDescent="0.25">
      <c r="C271" s="81"/>
      <c r="D271" s="82"/>
      <c r="E271" s="82"/>
      <c r="F271" s="83"/>
    </row>
    <row r="272" spans="3:6" s="8" customFormat="1" x14ac:dyDescent="0.25">
      <c r="C272" s="81"/>
      <c r="D272" s="82"/>
      <c r="E272" s="82"/>
      <c r="F272" s="83"/>
    </row>
    <row r="273" spans="3:6" s="8" customFormat="1" x14ac:dyDescent="0.25">
      <c r="C273" s="81"/>
      <c r="D273" s="82"/>
      <c r="E273" s="82"/>
      <c r="F273" s="83"/>
    </row>
    <row r="274" spans="3:6" s="8" customFormat="1" x14ac:dyDescent="0.25">
      <c r="C274" s="81"/>
      <c r="D274" s="82"/>
      <c r="E274" s="82"/>
      <c r="F274" s="83"/>
    </row>
    <row r="275" spans="3:6" s="8" customFormat="1" x14ac:dyDescent="0.25">
      <c r="C275" s="81"/>
      <c r="D275" s="82"/>
      <c r="E275" s="82"/>
      <c r="F275" s="83"/>
    </row>
    <row r="276" spans="3:6" s="8" customFormat="1" x14ac:dyDescent="0.25">
      <c r="C276" s="81"/>
      <c r="D276" s="82"/>
      <c r="E276" s="82"/>
      <c r="F276" s="83"/>
    </row>
    <row r="277" spans="3:6" s="8" customFormat="1" x14ac:dyDescent="0.25">
      <c r="C277" s="81"/>
      <c r="D277" s="82"/>
      <c r="E277" s="82"/>
      <c r="F277" s="83"/>
    </row>
    <row r="278" spans="3:6" s="8" customFormat="1" x14ac:dyDescent="0.25">
      <c r="C278" s="81"/>
      <c r="D278" s="82"/>
      <c r="E278" s="82"/>
      <c r="F278" s="83"/>
    </row>
    <row r="279" spans="3:6" s="8" customFormat="1" x14ac:dyDescent="0.25">
      <c r="C279" s="81"/>
      <c r="D279" s="82"/>
      <c r="E279" s="82"/>
      <c r="F279" s="83"/>
    </row>
    <row r="280" spans="3:6" s="8" customFormat="1" x14ac:dyDescent="0.25">
      <c r="C280" s="81"/>
      <c r="D280" s="82"/>
      <c r="E280" s="82"/>
      <c r="F280" s="83"/>
    </row>
    <row r="281" spans="3:6" s="8" customFormat="1" x14ac:dyDescent="0.25">
      <c r="C281" s="81"/>
      <c r="D281" s="82"/>
      <c r="E281" s="82"/>
      <c r="F281" s="83"/>
    </row>
    <row r="282" spans="3:6" s="8" customFormat="1" x14ac:dyDescent="0.25">
      <c r="C282" s="81"/>
      <c r="D282" s="82"/>
      <c r="E282" s="82"/>
      <c r="F282" s="83"/>
    </row>
    <row r="283" spans="3:6" s="8" customFormat="1" x14ac:dyDescent="0.25">
      <c r="C283" s="81"/>
      <c r="D283" s="82"/>
      <c r="E283" s="82"/>
      <c r="F283" s="83"/>
    </row>
    <row r="284" spans="3:6" s="8" customFormat="1" x14ac:dyDescent="0.25">
      <c r="C284" s="81"/>
      <c r="D284" s="82"/>
      <c r="E284" s="82"/>
      <c r="F284" s="83"/>
    </row>
    <row r="285" spans="3:6" s="8" customFormat="1" x14ac:dyDescent="0.25">
      <c r="C285" s="81"/>
      <c r="D285" s="82"/>
      <c r="E285" s="82"/>
      <c r="F285" s="83"/>
    </row>
    <row r="286" spans="3:6" s="8" customFormat="1" x14ac:dyDescent="0.25">
      <c r="C286" s="81"/>
      <c r="D286" s="82"/>
      <c r="E286" s="82"/>
      <c r="F286" s="83"/>
    </row>
    <row r="287" spans="3:6" s="8" customFormat="1" x14ac:dyDescent="0.25">
      <c r="C287" s="81"/>
      <c r="D287" s="82"/>
      <c r="E287" s="82"/>
      <c r="F287" s="83"/>
    </row>
    <row r="288" spans="3:6" s="8" customFormat="1" x14ac:dyDescent="0.25">
      <c r="C288" s="81"/>
      <c r="D288" s="82"/>
      <c r="E288" s="82"/>
      <c r="F288" s="83"/>
    </row>
    <row r="289" spans="3:6" s="8" customFormat="1" x14ac:dyDescent="0.25">
      <c r="C289" s="81"/>
      <c r="D289" s="82"/>
      <c r="E289" s="82"/>
      <c r="F289" s="83"/>
    </row>
    <row r="290" spans="3:6" s="8" customFormat="1" x14ac:dyDescent="0.25">
      <c r="C290" s="81"/>
      <c r="D290" s="82"/>
      <c r="E290" s="82"/>
      <c r="F290" s="83"/>
    </row>
    <row r="291" spans="3:6" s="8" customFormat="1" x14ac:dyDescent="0.25">
      <c r="C291" s="81"/>
      <c r="D291" s="82"/>
      <c r="E291" s="82"/>
      <c r="F291" s="83"/>
    </row>
    <row r="292" spans="3:6" s="8" customFormat="1" x14ac:dyDescent="0.25">
      <c r="C292" s="81"/>
      <c r="D292" s="82"/>
      <c r="E292" s="82"/>
      <c r="F292" s="83"/>
    </row>
    <row r="293" spans="3:6" s="8" customFormat="1" x14ac:dyDescent="0.25">
      <c r="C293" s="81"/>
      <c r="D293" s="82"/>
      <c r="E293" s="82"/>
      <c r="F293" s="83"/>
    </row>
    <row r="294" spans="3:6" s="8" customFormat="1" x14ac:dyDescent="0.25">
      <c r="C294" s="81"/>
      <c r="D294" s="82"/>
      <c r="E294" s="82"/>
      <c r="F294" s="83"/>
    </row>
    <row r="295" spans="3:6" s="8" customFormat="1" x14ac:dyDescent="0.25">
      <c r="C295" s="81"/>
      <c r="D295" s="82"/>
      <c r="E295" s="82"/>
      <c r="F295" s="83"/>
    </row>
    <row r="296" spans="3:6" s="8" customFormat="1" x14ac:dyDescent="0.25">
      <c r="C296" s="81"/>
      <c r="D296" s="82"/>
      <c r="E296" s="82"/>
      <c r="F296" s="83"/>
    </row>
    <row r="297" spans="3:6" s="8" customFormat="1" x14ac:dyDescent="0.25">
      <c r="C297" s="81"/>
      <c r="D297" s="82"/>
      <c r="E297" s="82"/>
      <c r="F297" s="83"/>
    </row>
    <row r="298" spans="3:6" s="8" customFormat="1" x14ac:dyDescent="0.25">
      <c r="C298" s="81"/>
      <c r="D298" s="82"/>
      <c r="E298" s="82"/>
      <c r="F298" s="83"/>
    </row>
    <row r="299" spans="3:6" s="8" customFormat="1" x14ac:dyDescent="0.25">
      <c r="C299" s="81"/>
      <c r="D299" s="82"/>
      <c r="E299" s="82"/>
      <c r="F299" s="83"/>
    </row>
    <row r="300" spans="3:6" s="8" customFormat="1" x14ac:dyDescent="0.25">
      <c r="C300" s="81"/>
      <c r="D300" s="82"/>
      <c r="E300" s="82"/>
      <c r="F300" s="83"/>
    </row>
    <row r="301" spans="3:6" s="8" customFormat="1" x14ac:dyDescent="0.25">
      <c r="C301" s="81"/>
      <c r="D301" s="82"/>
      <c r="E301" s="82"/>
      <c r="F301" s="83"/>
    </row>
    <row r="302" spans="3:6" s="8" customFormat="1" x14ac:dyDescent="0.25">
      <c r="C302" s="81"/>
      <c r="D302" s="82"/>
      <c r="E302" s="82"/>
      <c r="F302" s="83"/>
    </row>
    <row r="303" spans="3:6" s="8" customFormat="1" x14ac:dyDescent="0.25">
      <c r="C303" s="81"/>
      <c r="D303" s="82"/>
      <c r="E303" s="82"/>
      <c r="F303" s="83"/>
    </row>
    <row r="304" spans="3:6" s="8" customFormat="1" x14ac:dyDescent="0.25">
      <c r="C304" s="81"/>
      <c r="D304" s="82"/>
      <c r="E304" s="82"/>
      <c r="F304" s="83"/>
    </row>
    <row r="305" spans="3:6" s="8" customFormat="1" x14ac:dyDescent="0.25">
      <c r="C305" s="81"/>
      <c r="D305" s="82"/>
      <c r="E305" s="82"/>
      <c r="F305" s="83"/>
    </row>
    <row r="306" spans="3:6" s="8" customFormat="1" x14ac:dyDescent="0.25">
      <c r="C306" s="81"/>
      <c r="D306" s="82"/>
      <c r="E306" s="82"/>
      <c r="F306" s="83"/>
    </row>
    <row r="307" spans="3:6" s="8" customFormat="1" x14ac:dyDescent="0.25">
      <c r="C307" s="81"/>
      <c r="D307" s="82"/>
      <c r="E307" s="82"/>
      <c r="F307" s="83"/>
    </row>
    <row r="308" spans="3:6" s="8" customFormat="1" x14ac:dyDescent="0.25">
      <c r="C308" s="81"/>
      <c r="D308" s="82"/>
      <c r="E308" s="82"/>
      <c r="F308" s="83"/>
    </row>
    <row r="309" spans="3:6" s="8" customFormat="1" x14ac:dyDescent="0.25">
      <c r="C309" s="81"/>
      <c r="D309" s="82"/>
      <c r="E309" s="82"/>
      <c r="F309" s="83"/>
    </row>
    <row r="310" spans="3:6" s="8" customFormat="1" x14ac:dyDescent="0.25">
      <c r="C310" s="81"/>
      <c r="D310" s="82"/>
      <c r="E310" s="82"/>
      <c r="F310" s="83"/>
    </row>
    <row r="311" spans="3:6" s="8" customFormat="1" x14ac:dyDescent="0.25">
      <c r="C311" s="81"/>
      <c r="D311" s="82"/>
      <c r="E311" s="82"/>
      <c r="F311" s="83"/>
    </row>
    <row r="312" spans="3:6" s="8" customFormat="1" x14ac:dyDescent="0.25">
      <c r="C312" s="81"/>
      <c r="D312" s="82"/>
      <c r="E312" s="82"/>
      <c r="F312" s="83"/>
    </row>
    <row r="313" spans="3:6" s="8" customFormat="1" x14ac:dyDescent="0.25">
      <c r="C313" s="81"/>
      <c r="D313" s="82"/>
      <c r="E313" s="82"/>
      <c r="F313" s="83"/>
    </row>
    <row r="314" spans="3:6" s="8" customFormat="1" x14ac:dyDescent="0.25">
      <c r="C314" s="81"/>
      <c r="D314" s="82"/>
      <c r="E314" s="82"/>
      <c r="F314" s="83"/>
    </row>
    <row r="315" spans="3:6" s="8" customFormat="1" x14ac:dyDescent="0.25">
      <c r="C315" s="81"/>
      <c r="D315" s="82"/>
      <c r="E315" s="82"/>
      <c r="F315" s="83"/>
    </row>
    <row r="316" spans="3:6" s="8" customFormat="1" x14ac:dyDescent="0.25">
      <c r="C316" s="81"/>
      <c r="D316" s="82"/>
      <c r="E316" s="82"/>
      <c r="F316" s="83"/>
    </row>
    <row r="317" spans="3:6" s="8" customFormat="1" x14ac:dyDescent="0.25">
      <c r="C317" s="81"/>
      <c r="D317" s="82"/>
      <c r="E317" s="82"/>
      <c r="F317" s="83"/>
    </row>
    <row r="318" spans="3:6" s="8" customFormat="1" x14ac:dyDescent="0.25">
      <c r="C318" s="81"/>
      <c r="D318" s="82"/>
      <c r="E318" s="82"/>
      <c r="F318" s="83"/>
    </row>
    <row r="319" spans="3:6" s="8" customFormat="1" x14ac:dyDescent="0.25">
      <c r="C319" s="81"/>
      <c r="D319" s="82"/>
      <c r="E319" s="82"/>
      <c r="F319" s="83"/>
    </row>
    <row r="320" spans="3:6" s="8" customFormat="1" x14ac:dyDescent="0.25">
      <c r="C320" s="81"/>
      <c r="D320" s="82"/>
      <c r="E320" s="82"/>
      <c r="F320" s="83"/>
    </row>
    <row r="321" spans="3:6" s="8" customFormat="1" x14ac:dyDescent="0.25">
      <c r="C321" s="81"/>
      <c r="D321" s="82"/>
      <c r="E321" s="82"/>
      <c r="F321" s="83"/>
    </row>
    <row r="322" spans="3:6" s="8" customFormat="1" x14ac:dyDescent="0.25">
      <c r="C322" s="81"/>
      <c r="D322" s="82"/>
      <c r="E322" s="82"/>
      <c r="F322" s="83"/>
    </row>
    <row r="323" spans="3:6" s="8" customFormat="1" x14ac:dyDescent="0.25">
      <c r="C323" s="81"/>
      <c r="D323" s="82"/>
      <c r="E323" s="82"/>
      <c r="F323" s="83"/>
    </row>
    <row r="324" spans="3:6" s="8" customFormat="1" x14ac:dyDescent="0.25">
      <c r="C324" s="81"/>
      <c r="D324" s="82"/>
      <c r="E324" s="82"/>
      <c r="F324" s="83"/>
    </row>
    <row r="325" spans="3:6" s="8" customFormat="1" x14ac:dyDescent="0.25">
      <c r="C325" s="81"/>
      <c r="D325" s="82"/>
      <c r="E325" s="82"/>
      <c r="F325" s="83"/>
    </row>
    <row r="326" spans="3:6" s="8" customFormat="1" x14ac:dyDescent="0.25">
      <c r="C326" s="81"/>
      <c r="D326" s="82"/>
      <c r="E326" s="82"/>
      <c r="F326" s="83"/>
    </row>
    <row r="327" spans="3:6" s="8" customFormat="1" x14ac:dyDescent="0.25">
      <c r="C327" s="81"/>
      <c r="D327" s="82"/>
      <c r="E327" s="82"/>
      <c r="F327" s="83"/>
    </row>
    <row r="328" spans="3:6" s="8" customFormat="1" x14ac:dyDescent="0.25">
      <c r="C328" s="81"/>
      <c r="D328" s="82"/>
      <c r="E328" s="82"/>
      <c r="F328" s="83"/>
    </row>
    <row r="329" spans="3:6" s="8" customFormat="1" x14ac:dyDescent="0.25">
      <c r="C329" s="81"/>
      <c r="D329" s="82"/>
      <c r="E329" s="82"/>
      <c r="F329" s="83"/>
    </row>
    <row r="330" spans="3:6" s="8" customFormat="1" x14ac:dyDescent="0.25">
      <c r="C330" s="81"/>
      <c r="D330" s="82"/>
      <c r="E330" s="82"/>
      <c r="F330" s="83"/>
    </row>
    <row r="331" spans="3:6" s="8" customFormat="1" x14ac:dyDescent="0.25">
      <c r="C331" s="81"/>
      <c r="D331" s="82"/>
      <c r="E331" s="82"/>
      <c r="F331" s="83"/>
    </row>
    <row r="332" spans="3:6" s="8" customFormat="1" x14ac:dyDescent="0.25">
      <c r="C332" s="81"/>
      <c r="D332" s="82"/>
      <c r="E332" s="82"/>
      <c r="F332" s="83"/>
    </row>
    <row r="333" spans="3:6" s="8" customFormat="1" x14ac:dyDescent="0.25">
      <c r="C333" s="81"/>
      <c r="D333" s="82"/>
      <c r="E333" s="82"/>
      <c r="F333" s="83"/>
    </row>
    <row r="334" spans="3:6" s="8" customFormat="1" x14ac:dyDescent="0.25">
      <c r="C334" s="81"/>
      <c r="D334" s="82"/>
      <c r="E334" s="82"/>
      <c r="F334" s="83"/>
    </row>
    <row r="335" spans="3:6" s="8" customFormat="1" x14ac:dyDescent="0.25">
      <c r="C335" s="81"/>
      <c r="D335" s="82"/>
      <c r="E335" s="82"/>
      <c r="F335" s="83"/>
    </row>
    <row r="336" spans="3:6" s="8" customFormat="1" x14ac:dyDescent="0.25">
      <c r="C336" s="81"/>
      <c r="D336" s="82"/>
      <c r="E336" s="82"/>
      <c r="F336" s="83"/>
    </row>
    <row r="337" spans="3:6" s="8" customFormat="1" x14ac:dyDescent="0.25">
      <c r="C337" s="81"/>
      <c r="D337" s="82"/>
      <c r="E337" s="82"/>
      <c r="F337" s="83"/>
    </row>
    <row r="338" spans="3:6" s="8" customFormat="1" x14ac:dyDescent="0.25">
      <c r="C338" s="81"/>
      <c r="D338" s="82"/>
      <c r="E338" s="82"/>
      <c r="F338" s="83"/>
    </row>
    <row r="339" spans="3:6" s="8" customFormat="1" x14ac:dyDescent="0.25">
      <c r="C339" s="81"/>
      <c r="D339" s="82"/>
      <c r="E339" s="82"/>
      <c r="F339" s="83"/>
    </row>
    <row r="340" spans="3:6" s="8" customFormat="1" x14ac:dyDescent="0.25">
      <c r="C340" s="81"/>
      <c r="D340" s="82"/>
      <c r="E340" s="82"/>
      <c r="F340" s="83"/>
    </row>
    <row r="341" spans="3:6" s="8" customFormat="1" x14ac:dyDescent="0.25">
      <c r="C341" s="81"/>
      <c r="D341" s="82"/>
      <c r="E341" s="82"/>
      <c r="F341" s="83"/>
    </row>
    <row r="342" spans="3:6" s="8" customFormat="1" x14ac:dyDescent="0.25">
      <c r="C342" s="81"/>
      <c r="D342" s="82"/>
      <c r="E342" s="82"/>
      <c r="F342" s="83"/>
    </row>
    <row r="343" spans="3:6" s="8" customFormat="1" x14ac:dyDescent="0.25">
      <c r="C343" s="81"/>
      <c r="D343" s="82"/>
      <c r="E343" s="82"/>
      <c r="F343" s="83"/>
    </row>
    <row r="344" spans="3:6" s="8" customFormat="1" x14ac:dyDescent="0.25">
      <c r="C344" s="81"/>
      <c r="D344" s="82"/>
      <c r="E344" s="82"/>
      <c r="F344" s="83"/>
    </row>
    <row r="345" spans="3:6" s="8" customFormat="1" x14ac:dyDescent="0.25">
      <c r="C345" s="81"/>
      <c r="D345" s="82"/>
      <c r="E345" s="82"/>
      <c r="F345" s="83"/>
    </row>
    <row r="346" spans="3:6" s="8" customFormat="1" x14ac:dyDescent="0.25">
      <c r="C346" s="81"/>
      <c r="D346" s="82"/>
      <c r="E346" s="82"/>
      <c r="F346" s="83"/>
    </row>
    <row r="347" spans="3:6" s="8" customFormat="1" x14ac:dyDescent="0.25">
      <c r="C347" s="81"/>
      <c r="D347" s="82"/>
      <c r="E347" s="82"/>
      <c r="F347" s="83"/>
    </row>
    <row r="348" spans="3:6" s="8" customFormat="1" x14ac:dyDescent="0.25">
      <c r="C348" s="81"/>
      <c r="D348" s="82"/>
      <c r="E348" s="82"/>
      <c r="F348" s="83"/>
    </row>
    <row r="349" spans="3:6" s="8" customFormat="1" x14ac:dyDescent="0.25">
      <c r="C349" s="81"/>
      <c r="D349" s="82"/>
      <c r="E349" s="82"/>
      <c r="F349" s="83"/>
    </row>
    <row r="350" spans="3:6" s="8" customFormat="1" x14ac:dyDescent="0.25">
      <c r="C350" s="81"/>
      <c r="D350" s="82"/>
      <c r="E350" s="82"/>
      <c r="F350" s="83"/>
    </row>
    <row r="351" spans="3:6" s="8" customFormat="1" x14ac:dyDescent="0.25">
      <c r="C351" s="81"/>
      <c r="D351" s="82"/>
      <c r="E351" s="82"/>
      <c r="F351" s="83"/>
    </row>
    <row r="352" spans="3:6" s="8" customFormat="1" x14ac:dyDescent="0.25">
      <c r="C352" s="81"/>
      <c r="D352" s="82"/>
      <c r="E352" s="82"/>
      <c r="F352" s="83"/>
    </row>
    <row r="353" spans="1:15" s="8" customFormat="1" x14ac:dyDescent="0.25">
      <c r="C353" s="81"/>
      <c r="D353" s="82"/>
      <c r="E353" s="82"/>
      <c r="F353" s="83"/>
    </row>
    <row r="354" spans="1:15" s="8" customFormat="1" x14ac:dyDescent="0.25">
      <c r="C354" s="81"/>
      <c r="D354" s="82"/>
      <c r="E354" s="82"/>
      <c r="F354" s="83"/>
    </row>
    <row r="355" spans="1:15" s="8" customFormat="1" x14ac:dyDescent="0.25">
      <c r="C355" s="81"/>
      <c r="D355" s="82"/>
      <c r="E355" s="82"/>
      <c r="F355" s="83"/>
    </row>
    <row r="356" spans="1:15" s="8" customFormat="1" x14ac:dyDescent="0.25">
      <c r="C356" s="81"/>
      <c r="D356" s="82"/>
      <c r="E356" s="82"/>
      <c r="F356" s="83"/>
    </row>
    <row r="357" spans="1:15" s="8" customFormat="1" x14ac:dyDescent="0.25">
      <c r="C357" s="81"/>
      <c r="D357" s="82"/>
      <c r="E357" s="82"/>
      <c r="F357" s="83"/>
    </row>
    <row r="358" spans="1:15" s="8" customFormat="1" x14ac:dyDescent="0.25">
      <c r="C358" s="81"/>
      <c r="D358" s="82"/>
      <c r="E358" s="82"/>
      <c r="F358" s="83"/>
    </row>
    <row r="359" spans="1:15" s="8" customFormat="1" x14ac:dyDescent="0.25">
      <c r="C359" s="81"/>
      <c r="D359" s="82"/>
      <c r="E359" s="82"/>
      <c r="F359" s="83"/>
    </row>
    <row r="360" spans="1:15" s="8" customFormat="1" x14ac:dyDescent="0.25">
      <c r="C360" s="81"/>
      <c r="D360" s="82"/>
      <c r="E360" s="82"/>
      <c r="F360" s="83"/>
    </row>
    <row r="361" spans="1:15" s="8" customFormat="1" x14ac:dyDescent="0.25">
      <c r="C361" s="81"/>
      <c r="D361" s="82"/>
      <c r="E361" s="82"/>
      <c r="F361" s="83"/>
    </row>
    <row r="362" spans="1:15" s="8" customFormat="1" x14ac:dyDescent="0.25">
      <c r="C362" s="81"/>
      <c r="D362" s="82"/>
      <c r="E362" s="82"/>
      <c r="F362" s="83"/>
    </row>
    <row r="363" spans="1:15" s="8" customFormat="1" x14ac:dyDescent="0.25">
      <c r="C363" s="81"/>
      <c r="D363" s="82"/>
      <c r="E363" s="82"/>
      <c r="F363" s="83"/>
    </row>
    <row r="364" spans="1:15" s="8" customFormat="1" x14ac:dyDescent="0.25">
      <c r="C364" s="81"/>
      <c r="D364" s="82"/>
      <c r="E364" s="82"/>
      <c r="F364" s="83"/>
    </row>
    <row r="365" spans="1:15" s="8" customFormat="1" x14ac:dyDescent="0.25">
      <c r="C365" s="81"/>
      <c r="D365" s="82"/>
      <c r="E365" s="82"/>
      <c r="F365" s="83"/>
    </row>
    <row r="366" spans="1:15" s="8" customFormat="1" x14ac:dyDescent="0.3">
      <c r="A366" s="9"/>
      <c r="C366" s="81"/>
      <c r="D366" s="82"/>
      <c r="E366" s="82"/>
      <c r="F366" s="83"/>
      <c r="J366" s="7"/>
      <c r="M366" s="9"/>
      <c r="N366" s="9"/>
      <c r="O366" s="9"/>
    </row>
  </sheetData>
  <mergeCells count="82">
    <mergeCell ref="O6:S7"/>
    <mergeCell ref="C7:I7"/>
    <mergeCell ref="C24:I24"/>
    <mergeCell ref="B2:F2"/>
    <mergeCell ref="C3:D3"/>
    <mergeCell ref="C6:I6"/>
    <mergeCell ref="J6:N7"/>
    <mergeCell ref="C8:I8"/>
    <mergeCell ref="C9:D9"/>
    <mergeCell ref="D10:D11"/>
    <mergeCell ref="C12:I12"/>
    <mergeCell ref="C13:I13"/>
    <mergeCell ref="C29:I29"/>
    <mergeCell ref="C30:G30"/>
    <mergeCell ref="C31:G31"/>
    <mergeCell ref="O31:Q31"/>
    <mergeCell ref="C32:G32"/>
    <mergeCell ref="C36:I36"/>
    <mergeCell ref="D33:D34"/>
    <mergeCell ref="E33:E34"/>
    <mergeCell ref="H33:I33"/>
    <mergeCell ref="J33:J34"/>
    <mergeCell ref="R33:S33"/>
    <mergeCell ref="H34:I34"/>
    <mergeCell ref="M34:N34"/>
    <mergeCell ref="R34:S34"/>
    <mergeCell ref="C35:I35"/>
    <mergeCell ref="M33:N33"/>
    <mergeCell ref="O33:O34"/>
    <mergeCell ref="H37:I37"/>
    <mergeCell ref="M37:N37"/>
    <mergeCell ref="R37:S37"/>
    <mergeCell ref="C38:I38"/>
    <mergeCell ref="H39:I39"/>
    <mergeCell ref="M39:N39"/>
    <mergeCell ref="R39:S39"/>
    <mergeCell ref="H40:I40"/>
    <mergeCell ref="M40:N40"/>
    <mergeCell ref="R40:S40"/>
    <mergeCell ref="H41:I41"/>
    <mergeCell ref="M41:N41"/>
    <mergeCell ref="R41:S41"/>
    <mergeCell ref="H42:I42"/>
    <mergeCell ref="M42:N42"/>
    <mergeCell ref="R42:S42"/>
    <mergeCell ref="C43:I43"/>
    <mergeCell ref="H44:I44"/>
    <mergeCell ref="M44:N44"/>
    <mergeCell ref="R44:S44"/>
    <mergeCell ref="H45:I45"/>
    <mergeCell ref="M45:N45"/>
    <mergeCell ref="R45:S45"/>
    <mergeCell ref="H46:I46"/>
    <mergeCell ref="M46:N46"/>
    <mergeCell ref="R46:S46"/>
    <mergeCell ref="H47:I47"/>
    <mergeCell ref="M47:N47"/>
    <mergeCell ref="R47:S47"/>
    <mergeCell ref="H48:I48"/>
    <mergeCell ref="M48:N48"/>
    <mergeCell ref="R48:S48"/>
    <mergeCell ref="C60:I60"/>
    <mergeCell ref="C49:G49"/>
    <mergeCell ref="C50:G50"/>
    <mergeCell ref="C51:G51"/>
    <mergeCell ref="C52:G52"/>
    <mergeCell ref="C53:G53"/>
    <mergeCell ref="C54:I54"/>
    <mergeCell ref="C55:I55"/>
    <mergeCell ref="C56:I56"/>
    <mergeCell ref="C57:I57"/>
    <mergeCell ref="C58:I58"/>
    <mergeCell ref="C59:I59"/>
    <mergeCell ref="C67:I67"/>
    <mergeCell ref="C68:I68"/>
    <mergeCell ref="C74:E75"/>
    <mergeCell ref="C61:I61"/>
    <mergeCell ref="C62:I62"/>
    <mergeCell ref="C63:I63"/>
    <mergeCell ref="C64:I64"/>
    <mergeCell ref="C65:I65"/>
    <mergeCell ref="C66:I66"/>
  </mergeCells>
  <printOptions horizontalCentered="1" verticalCentered="1"/>
  <pageMargins left="0" right="0.11811023622047245" top="0" bottom="0" header="0" footer="0"/>
  <pageSetup scale="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A56E8-2084-4580-9E9A-DE9AC155BF17}">
  <dimension ref="B3:W37"/>
  <sheetViews>
    <sheetView zoomScale="80" zoomScaleNormal="80" workbookViewId="0">
      <selection activeCell="B3" sqref="B3:J19"/>
    </sheetView>
  </sheetViews>
  <sheetFormatPr baseColWidth="10" defaultRowHeight="12.75" x14ac:dyDescent="0.2"/>
  <cols>
    <col min="1" max="3" width="11.42578125" style="154"/>
    <col min="4" max="4" width="24" style="154" customWidth="1"/>
    <col min="5" max="6" width="11.42578125" style="154"/>
    <col min="7" max="7" width="16.28515625" style="154" customWidth="1"/>
    <col min="8" max="11" width="11.42578125" style="154"/>
    <col min="12" max="12" width="17.42578125" style="154" customWidth="1"/>
    <col min="13" max="13" width="16.42578125" style="154" bestFit="1" customWidth="1"/>
    <col min="14" max="15" width="13.85546875" style="154" bestFit="1" customWidth="1"/>
    <col min="16" max="16" width="15.42578125" style="154" bestFit="1" customWidth="1"/>
    <col min="17" max="17" width="16.42578125" style="154" bestFit="1" customWidth="1"/>
    <col min="18" max="20" width="13.85546875" style="154" bestFit="1" customWidth="1"/>
    <col min="21" max="22" width="16.42578125" style="154" bestFit="1" customWidth="1"/>
    <col min="23" max="23" width="18.5703125" style="154" bestFit="1" customWidth="1"/>
    <col min="24" max="259" width="11.42578125" style="154"/>
    <col min="260" max="260" width="24" style="154" customWidth="1"/>
    <col min="261" max="262" width="11.42578125" style="154"/>
    <col min="263" max="263" width="16.28515625" style="154" customWidth="1"/>
    <col min="264" max="267" width="11.42578125" style="154"/>
    <col min="268" max="268" width="17.42578125" style="154" customWidth="1"/>
    <col min="269" max="269" width="16.42578125" style="154" bestFit="1" customWidth="1"/>
    <col min="270" max="271" width="13.85546875" style="154" bestFit="1" customWidth="1"/>
    <col min="272" max="272" width="15.42578125" style="154" bestFit="1" customWidth="1"/>
    <col min="273" max="273" width="16.42578125" style="154" bestFit="1" customWidth="1"/>
    <col min="274" max="276" width="13.85546875" style="154" bestFit="1" customWidth="1"/>
    <col min="277" max="278" width="16.42578125" style="154" bestFit="1" customWidth="1"/>
    <col min="279" max="279" width="18.5703125" style="154" bestFit="1" customWidth="1"/>
    <col min="280" max="515" width="11.42578125" style="154"/>
    <col min="516" max="516" width="24" style="154" customWidth="1"/>
    <col min="517" max="518" width="11.42578125" style="154"/>
    <col min="519" max="519" width="16.28515625" style="154" customWidth="1"/>
    <col min="520" max="523" width="11.42578125" style="154"/>
    <col min="524" max="524" width="17.42578125" style="154" customWidth="1"/>
    <col min="525" max="525" width="16.42578125" style="154" bestFit="1" customWidth="1"/>
    <col min="526" max="527" width="13.85546875" style="154" bestFit="1" customWidth="1"/>
    <col min="528" max="528" width="15.42578125" style="154" bestFit="1" customWidth="1"/>
    <col min="529" max="529" width="16.42578125" style="154" bestFit="1" customWidth="1"/>
    <col min="530" max="532" width="13.85546875" style="154" bestFit="1" customWidth="1"/>
    <col min="533" max="534" width="16.42578125" style="154" bestFit="1" customWidth="1"/>
    <col min="535" max="535" width="18.5703125" style="154" bestFit="1" customWidth="1"/>
    <col min="536" max="771" width="11.42578125" style="154"/>
    <col min="772" max="772" width="24" style="154" customWidth="1"/>
    <col min="773" max="774" width="11.42578125" style="154"/>
    <col min="775" max="775" width="16.28515625" style="154" customWidth="1"/>
    <col min="776" max="779" width="11.42578125" style="154"/>
    <col min="780" max="780" width="17.42578125" style="154" customWidth="1"/>
    <col min="781" max="781" width="16.42578125" style="154" bestFit="1" customWidth="1"/>
    <col min="782" max="783" width="13.85546875" style="154" bestFit="1" customWidth="1"/>
    <col min="784" max="784" width="15.42578125" style="154" bestFit="1" customWidth="1"/>
    <col min="785" max="785" width="16.42578125" style="154" bestFit="1" customWidth="1"/>
    <col min="786" max="788" width="13.85546875" style="154" bestFit="1" customWidth="1"/>
    <col min="789" max="790" width="16.42578125" style="154" bestFit="1" customWidth="1"/>
    <col min="791" max="791" width="18.5703125" style="154" bestFit="1" customWidth="1"/>
    <col min="792" max="1027" width="11.42578125" style="154"/>
    <col min="1028" max="1028" width="24" style="154" customWidth="1"/>
    <col min="1029" max="1030" width="11.42578125" style="154"/>
    <col min="1031" max="1031" width="16.28515625" style="154" customWidth="1"/>
    <col min="1032" max="1035" width="11.42578125" style="154"/>
    <col min="1036" max="1036" width="17.42578125" style="154" customWidth="1"/>
    <col min="1037" max="1037" width="16.42578125" style="154" bestFit="1" customWidth="1"/>
    <col min="1038" max="1039" width="13.85546875" style="154" bestFit="1" customWidth="1"/>
    <col min="1040" max="1040" width="15.42578125" style="154" bestFit="1" customWidth="1"/>
    <col min="1041" max="1041" width="16.42578125" style="154" bestFit="1" customWidth="1"/>
    <col min="1042" max="1044" width="13.85546875" style="154" bestFit="1" customWidth="1"/>
    <col min="1045" max="1046" width="16.42578125" style="154" bestFit="1" customWidth="1"/>
    <col min="1047" max="1047" width="18.5703125" style="154" bestFit="1" customWidth="1"/>
    <col min="1048" max="1283" width="11.42578125" style="154"/>
    <col min="1284" max="1284" width="24" style="154" customWidth="1"/>
    <col min="1285" max="1286" width="11.42578125" style="154"/>
    <col min="1287" max="1287" width="16.28515625" style="154" customWidth="1"/>
    <col min="1288" max="1291" width="11.42578125" style="154"/>
    <col min="1292" max="1292" width="17.42578125" style="154" customWidth="1"/>
    <col min="1293" max="1293" width="16.42578125" style="154" bestFit="1" customWidth="1"/>
    <col min="1294" max="1295" width="13.85546875" style="154" bestFit="1" customWidth="1"/>
    <col min="1296" max="1296" width="15.42578125" style="154" bestFit="1" customWidth="1"/>
    <col min="1297" max="1297" width="16.42578125" style="154" bestFit="1" customWidth="1"/>
    <col min="1298" max="1300" width="13.85546875" style="154" bestFit="1" customWidth="1"/>
    <col min="1301" max="1302" width="16.42578125" style="154" bestFit="1" customWidth="1"/>
    <col min="1303" max="1303" width="18.5703125" style="154" bestFit="1" customWidth="1"/>
    <col min="1304" max="1539" width="11.42578125" style="154"/>
    <col min="1540" max="1540" width="24" style="154" customWidth="1"/>
    <col min="1541" max="1542" width="11.42578125" style="154"/>
    <col min="1543" max="1543" width="16.28515625" style="154" customWidth="1"/>
    <col min="1544" max="1547" width="11.42578125" style="154"/>
    <col min="1548" max="1548" width="17.42578125" style="154" customWidth="1"/>
    <col min="1549" max="1549" width="16.42578125" style="154" bestFit="1" customWidth="1"/>
    <col min="1550" max="1551" width="13.85546875" style="154" bestFit="1" customWidth="1"/>
    <col min="1552" max="1552" width="15.42578125" style="154" bestFit="1" customWidth="1"/>
    <col min="1553" max="1553" width="16.42578125" style="154" bestFit="1" customWidth="1"/>
    <col min="1554" max="1556" width="13.85546875" style="154" bestFit="1" customWidth="1"/>
    <col min="1557" max="1558" width="16.42578125" style="154" bestFit="1" customWidth="1"/>
    <col min="1559" max="1559" width="18.5703125" style="154" bestFit="1" customWidth="1"/>
    <col min="1560" max="1795" width="11.42578125" style="154"/>
    <col min="1796" max="1796" width="24" style="154" customWidth="1"/>
    <col min="1797" max="1798" width="11.42578125" style="154"/>
    <col min="1799" max="1799" width="16.28515625" style="154" customWidth="1"/>
    <col min="1800" max="1803" width="11.42578125" style="154"/>
    <col min="1804" max="1804" width="17.42578125" style="154" customWidth="1"/>
    <col min="1805" max="1805" width="16.42578125" style="154" bestFit="1" customWidth="1"/>
    <col min="1806" max="1807" width="13.85546875" style="154" bestFit="1" customWidth="1"/>
    <col min="1808" max="1808" width="15.42578125" style="154" bestFit="1" customWidth="1"/>
    <col min="1809" max="1809" width="16.42578125" style="154" bestFit="1" customWidth="1"/>
    <col min="1810" max="1812" width="13.85546875" style="154" bestFit="1" customWidth="1"/>
    <col min="1813" max="1814" width="16.42578125" style="154" bestFit="1" customWidth="1"/>
    <col min="1815" max="1815" width="18.5703125" style="154" bestFit="1" customWidth="1"/>
    <col min="1816" max="2051" width="11.42578125" style="154"/>
    <col min="2052" max="2052" width="24" style="154" customWidth="1"/>
    <col min="2053" max="2054" width="11.42578125" style="154"/>
    <col min="2055" max="2055" width="16.28515625" style="154" customWidth="1"/>
    <col min="2056" max="2059" width="11.42578125" style="154"/>
    <col min="2060" max="2060" width="17.42578125" style="154" customWidth="1"/>
    <col min="2061" max="2061" width="16.42578125" style="154" bestFit="1" customWidth="1"/>
    <col min="2062" max="2063" width="13.85546875" style="154" bestFit="1" customWidth="1"/>
    <col min="2064" max="2064" width="15.42578125" style="154" bestFit="1" customWidth="1"/>
    <col min="2065" max="2065" width="16.42578125" style="154" bestFit="1" customWidth="1"/>
    <col min="2066" max="2068" width="13.85546875" style="154" bestFit="1" customWidth="1"/>
    <col min="2069" max="2070" width="16.42578125" style="154" bestFit="1" customWidth="1"/>
    <col min="2071" max="2071" width="18.5703125" style="154" bestFit="1" customWidth="1"/>
    <col min="2072" max="2307" width="11.42578125" style="154"/>
    <col min="2308" max="2308" width="24" style="154" customWidth="1"/>
    <col min="2309" max="2310" width="11.42578125" style="154"/>
    <col min="2311" max="2311" width="16.28515625" style="154" customWidth="1"/>
    <col min="2312" max="2315" width="11.42578125" style="154"/>
    <col min="2316" max="2316" width="17.42578125" style="154" customWidth="1"/>
    <col min="2317" max="2317" width="16.42578125" style="154" bestFit="1" customWidth="1"/>
    <col min="2318" max="2319" width="13.85546875" style="154" bestFit="1" customWidth="1"/>
    <col min="2320" max="2320" width="15.42578125" style="154" bestFit="1" customWidth="1"/>
    <col min="2321" max="2321" width="16.42578125" style="154" bestFit="1" customWidth="1"/>
    <col min="2322" max="2324" width="13.85546875" style="154" bestFit="1" customWidth="1"/>
    <col min="2325" max="2326" width="16.42578125" style="154" bestFit="1" customWidth="1"/>
    <col min="2327" max="2327" width="18.5703125" style="154" bestFit="1" customWidth="1"/>
    <col min="2328" max="2563" width="11.42578125" style="154"/>
    <col min="2564" max="2564" width="24" style="154" customWidth="1"/>
    <col min="2565" max="2566" width="11.42578125" style="154"/>
    <col min="2567" max="2567" width="16.28515625" style="154" customWidth="1"/>
    <col min="2568" max="2571" width="11.42578125" style="154"/>
    <col min="2572" max="2572" width="17.42578125" style="154" customWidth="1"/>
    <col min="2573" max="2573" width="16.42578125" style="154" bestFit="1" customWidth="1"/>
    <col min="2574" max="2575" width="13.85546875" style="154" bestFit="1" customWidth="1"/>
    <col min="2576" max="2576" width="15.42578125" style="154" bestFit="1" customWidth="1"/>
    <col min="2577" max="2577" width="16.42578125" style="154" bestFit="1" customWidth="1"/>
    <col min="2578" max="2580" width="13.85546875" style="154" bestFit="1" customWidth="1"/>
    <col min="2581" max="2582" width="16.42578125" style="154" bestFit="1" customWidth="1"/>
    <col min="2583" max="2583" width="18.5703125" style="154" bestFit="1" customWidth="1"/>
    <col min="2584" max="2819" width="11.42578125" style="154"/>
    <col min="2820" max="2820" width="24" style="154" customWidth="1"/>
    <col min="2821" max="2822" width="11.42578125" style="154"/>
    <col min="2823" max="2823" width="16.28515625" style="154" customWidth="1"/>
    <col min="2824" max="2827" width="11.42578125" style="154"/>
    <col min="2828" max="2828" width="17.42578125" style="154" customWidth="1"/>
    <col min="2829" max="2829" width="16.42578125" style="154" bestFit="1" customWidth="1"/>
    <col min="2830" max="2831" width="13.85546875" style="154" bestFit="1" customWidth="1"/>
    <col min="2832" max="2832" width="15.42578125" style="154" bestFit="1" customWidth="1"/>
    <col min="2833" max="2833" width="16.42578125" style="154" bestFit="1" customWidth="1"/>
    <col min="2834" max="2836" width="13.85546875" style="154" bestFit="1" customWidth="1"/>
    <col min="2837" max="2838" width="16.42578125" style="154" bestFit="1" customWidth="1"/>
    <col min="2839" max="2839" width="18.5703125" style="154" bestFit="1" customWidth="1"/>
    <col min="2840" max="3075" width="11.42578125" style="154"/>
    <col min="3076" max="3076" width="24" style="154" customWidth="1"/>
    <col min="3077" max="3078" width="11.42578125" style="154"/>
    <col min="3079" max="3079" width="16.28515625" style="154" customWidth="1"/>
    <col min="3080" max="3083" width="11.42578125" style="154"/>
    <col min="3084" max="3084" width="17.42578125" style="154" customWidth="1"/>
    <col min="3085" max="3085" width="16.42578125" style="154" bestFit="1" customWidth="1"/>
    <col min="3086" max="3087" width="13.85546875" style="154" bestFit="1" customWidth="1"/>
    <col min="3088" max="3088" width="15.42578125" style="154" bestFit="1" customWidth="1"/>
    <col min="3089" max="3089" width="16.42578125" style="154" bestFit="1" customWidth="1"/>
    <col min="3090" max="3092" width="13.85546875" style="154" bestFit="1" customWidth="1"/>
    <col min="3093" max="3094" width="16.42578125" style="154" bestFit="1" customWidth="1"/>
    <col min="3095" max="3095" width="18.5703125" style="154" bestFit="1" customWidth="1"/>
    <col min="3096" max="3331" width="11.42578125" style="154"/>
    <col min="3332" max="3332" width="24" style="154" customWidth="1"/>
    <col min="3333" max="3334" width="11.42578125" style="154"/>
    <col min="3335" max="3335" width="16.28515625" style="154" customWidth="1"/>
    <col min="3336" max="3339" width="11.42578125" style="154"/>
    <col min="3340" max="3340" width="17.42578125" style="154" customWidth="1"/>
    <col min="3341" max="3341" width="16.42578125" style="154" bestFit="1" customWidth="1"/>
    <col min="3342" max="3343" width="13.85546875" style="154" bestFit="1" customWidth="1"/>
    <col min="3344" max="3344" width="15.42578125" style="154" bestFit="1" customWidth="1"/>
    <col min="3345" max="3345" width="16.42578125" style="154" bestFit="1" customWidth="1"/>
    <col min="3346" max="3348" width="13.85546875" style="154" bestFit="1" customWidth="1"/>
    <col min="3349" max="3350" width="16.42578125" style="154" bestFit="1" customWidth="1"/>
    <col min="3351" max="3351" width="18.5703125" style="154" bestFit="1" customWidth="1"/>
    <col min="3352" max="3587" width="11.42578125" style="154"/>
    <col min="3588" max="3588" width="24" style="154" customWidth="1"/>
    <col min="3589" max="3590" width="11.42578125" style="154"/>
    <col min="3591" max="3591" width="16.28515625" style="154" customWidth="1"/>
    <col min="3592" max="3595" width="11.42578125" style="154"/>
    <col min="3596" max="3596" width="17.42578125" style="154" customWidth="1"/>
    <col min="3597" max="3597" width="16.42578125" style="154" bestFit="1" customWidth="1"/>
    <col min="3598" max="3599" width="13.85546875" style="154" bestFit="1" customWidth="1"/>
    <col min="3600" max="3600" width="15.42578125" style="154" bestFit="1" customWidth="1"/>
    <col min="3601" max="3601" width="16.42578125" style="154" bestFit="1" customWidth="1"/>
    <col min="3602" max="3604" width="13.85546875" style="154" bestFit="1" customWidth="1"/>
    <col min="3605" max="3606" width="16.42578125" style="154" bestFit="1" customWidth="1"/>
    <col min="3607" max="3607" width="18.5703125" style="154" bestFit="1" customWidth="1"/>
    <col min="3608" max="3843" width="11.42578125" style="154"/>
    <col min="3844" max="3844" width="24" style="154" customWidth="1"/>
    <col min="3845" max="3846" width="11.42578125" style="154"/>
    <col min="3847" max="3847" width="16.28515625" style="154" customWidth="1"/>
    <col min="3848" max="3851" width="11.42578125" style="154"/>
    <col min="3852" max="3852" width="17.42578125" style="154" customWidth="1"/>
    <col min="3853" max="3853" width="16.42578125" style="154" bestFit="1" customWidth="1"/>
    <col min="3854" max="3855" width="13.85546875" style="154" bestFit="1" customWidth="1"/>
    <col min="3856" max="3856" width="15.42578125" style="154" bestFit="1" customWidth="1"/>
    <col min="3857" max="3857" width="16.42578125" style="154" bestFit="1" customWidth="1"/>
    <col min="3858" max="3860" width="13.85546875" style="154" bestFit="1" customWidth="1"/>
    <col min="3861" max="3862" width="16.42578125" style="154" bestFit="1" customWidth="1"/>
    <col min="3863" max="3863" width="18.5703125" style="154" bestFit="1" customWidth="1"/>
    <col min="3864" max="4099" width="11.42578125" style="154"/>
    <col min="4100" max="4100" width="24" style="154" customWidth="1"/>
    <col min="4101" max="4102" width="11.42578125" style="154"/>
    <col min="4103" max="4103" width="16.28515625" style="154" customWidth="1"/>
    <col min="4104" max="4107" width="11.42578125" style="154"/>
    <col min="4108" max="4108" width="17.42578125" style="154" customWidth="1"/>
    <col min="4109" max="4109" width="16.42578125" style="154" bestFit="1" customWidth="1"/>
    <col min="4110" max="4111" width="13.85546875" style="154" bestFit="1" customWidth="1"/>
    <col min="4112" max="4112" width="15.42578125" style="154" bestFit="1" customWidth="1"/>
    <col min="4113" max="4113" width="16.42578125" style="154" bestFit="1" customWidth="1"/>
    <col min="4114" max="4116" width="13.85546875" style="154" bestFit="1" customWidth="1"/>
    <col min="4117" max="4118" width="16.42578125" style="154" bestFit="1" customWidth="1"/>
    <col min="4119" max="4119" width="18.5703125" style="154" bestFit="1" customWidth="1"/>
    <col min="4120" max="4355" width="11.42578125" style="154"/>
    <col min="4356" max="4356" width="24" style="154" customWidth="1"/>
    <col min="4357" max="4358" width="11.42578125" style="154"/>
    <col min="4359" max="4359" width="16.28515625" style="154" customWidth="1"/>
    <col min="4360" max="4363" width="11.42578125" style="154"/>
    <col min="4364" max="4364" width="17.42578125" style="154" customWidth="1"/>
    <col min="4365" max="4365" width="16.42578125" style="154" bestFit="1" customWidth="1"/>
    <col min="4366" max="4367" width="13.85546875" style="154" bestFit="1" customWidth="1"/>
    <col min="4368" max="4368" width="15.42578125" style="154" bestFit="1" customWidth="1"/>
    <col min="4369" max="4369" width="16.42578125" style="154" bestFit="1" customWidth="1"/>
    <col min="4370" max="4372" width="13.85546875" style="154" bestFit="1" customWidth="1"/>
    <col min="4373" max="4374" width="16.42578125" style="154" bestFit="1" customWidth="1"/>
    <col min="4375" max="4375" width="18.5703125" style="154" bestFit="1" customWidth="1"/>
    <col min="4376" max="4611" width="11.42578125" style="154"/>
    <col min="4612" max="4612" width="24" style="154" customWidth="1"/>
    <col min="4613" max="4614" width="11.42578125" style="154"/>
    <col min="4615" max="4615" width="16.28515625" style="154" customWidth="1"/>
    <col min="4616" max="4619" width="11.42578125" style="154"/>
    <col min="4620" max="4620" width="17.42578125" style="154" customWidth="1"/>
    <col min="4621" max="4621" width="16.42578125" style="154" bestFit="1" customWidth="1"/>
    <col min="4622" max="4623" width="13.85546875" style="154" bestFit="1" customWidth="1"/>
    <col min="4624" max="4624" width="15.42578125" style="154" bestFit="1" customWidth="1"/>
    <col min="4625" max="4625" width="16.42578125" style="154" bestFit="1" customWidth="1"/>
    <col min="4626" max="4628" width="13.85546875" style="154" bestFit="1" customWidth="1"/>
    <col min="4629" max="4630" width="16.42578125" style="154" bestFit="1" customWidth="1"/>
    <col min="4631" max="4631" width="18.5703125" style="154" bestFit="1" customWidth="1"/>
    <col min="4632" max="4867" width="11.42578125" style="154"/>
    <col min="4868" max="4868" width="24" style="154" customWidth="1"/>
    <col min="4869" max="4870" width="11.42578125" style="154"/>
    <col min="4871" max="4871" width="16.28515625" style="154" customWidth="1"/>
    <col min="4872" max="4875" width="11.42578125" style="154"/>
    <col min="4876" max="4876" width="17.42578125" style="154" customWidth="1"/>
    <col min="4877" max="4877" width="16.42578125" style="154" bestFit="1" customWidth="1"/>
    <col min="4878" max="4879" width="13.85546875" style="154" bestFit="1" customWidth="1"/>
    <col min="4880" max="4880" width="15.42578125" style="154" bestFit="1" customWidth="1"/>
    <col min="4881" max="4881" width="16.42578125" style="154" bestFit="1" customWidth="1"/>
    <col min="4882" max="4884" width="13.85546875" style="154" bestFit="1" customWidth="1"/>
    <col min="4885" max="4886" width="16.42578125" style="154" bestFit="1" customWidth="1"/>
    <col min="4887" max="4887" width="18.5703125" style="154" bestFit="1" customWidth="1"/>
    <col min="4888" max="5123" width="11.42578125" style="154"/>
    <col min="5124" max="5124" width="24" style="154" customWidth="1"/>
    <col min="5125" max="5126" width="11.42578125" style="154"/>
    <col min="5127" max="5127" width="16.28515625" style="154" customWidth="1"/>
    <col min="5128" max="5131" width="11.42578125" style="154"/>
    <col min="5132" max="5132" width="17.42578125" style="154" customWidth="1"/>
    <col min="5133" max="5133" width="16.42578125" style="154" bestFit="1" customWidth="1"/>
    <col min="5134" max="5135" width="13.85546875" style="154" bestFit="1" customWidth="1"/>
    <col min="5136" max="5136" width="15.42578125" style="154" bestFit="1" customWidth="1"/>
    <col min="5137" max="5137" width="16.42578125" style="154" bestFit="1" customWidth="1"/>
    <col min="5138" max="5140" width="13.85546875" style="154" bestFit="1" customWidth="1"/>
    <col min="5141" max="5142" width="16.42578125" style="154" bestFit="1" customWidth="1"/>
    <col min="5143" max="5143" width="18.5703125" style="154" bestFit="1" customWidth="1"/>
    <col min="5144" max="5379" width="11.42578125" style="154"/>
    <col min="5380" max="5380" width="24" style="154" customWidth="1"/>
    <col min="5381" max="5382" width="11.42578125" style="154"/>
    <col min="5383" max="5383" width="16.28515625" style="154" customWidth="1"/>
    <col min="5384" max="5387" width="11.42578125" style="154"/>
    <col min="5388" max="5388" width="17.42578125" style="154" customWidth="1"/>
    <col min="5389" max="5389" width="16.42578125" style="154" bestFit="1" customWidth="1"/>
    <col min="5390" max="5391" width="13.85546875" style="154" bestFit="1" customWidth="1"/>
    <col min="5392" max="5392" width="15.42578125" style="154" bestFit="1" customWidth="1"/>
    <col min="5393" max="5393" width="16.42578125" style="154" bestFit="1" customWidth="1"/>
    <col min="5394" max="5396" width="13.85546875" style="154" bestFit="1" customWidth="1"/>
    <col min="5397" max="5398" width="16.42578125" style="154" bestFit="1" customWidth="1"/>
    <col min="5399" max="5399" width="18.5703125" style="154" bestFit="1" customWidth="1"/>
    <col min="5400" max="5635" width="11.42578125" style="154"/>
    <col min="5636" max="5636" width="24" style="154" customWidth="1"/>
    <col min="5637" max="5638" width="11.42578125" style="154"/>
    <col min="5639" max="5639" width="16.28515625" style="154" customWidth="1"/>
    <col min="5640" max="5643" width="11.42578125" style="154"/>
    <col min="5644" max="5644" width="17.42578125" style="154" customWidth="1"/>
    <col min="5645" max="5645" width="16.42578125" style="154" bestFit="1" customWidth="1"/>
    <col min="5646" max="5647" width="13.85546875" style="154" bestFit="1" customWidth="1"/>
    <col min="5648" max="5648" width="15.42578125" style="154" bestFit="1" customWidth="1"/>
    <col min="5649" max="5649" width="16.42578125" style="154" bestFit="1" customWidth="1"/>
    <col min="5650" max="5652" width="13.85546875" style="154" bestFit="1" customWidth="1"/>
    <col min="5653" max="5654" width="16.42578125" style="154" bestFit="1" customWidth="1"/>
    <col min="5655" max="5655" width="18.5703125" style="154" bestFit="1" customWidth="1"/>
    <col min="5656" max="5891" width="11.42578125" style="154"/>
    <col min="5892" max="5892" width="24" style="154" customWidth="1"/>
    <col min="5893" max="5894" width="11.42578125" style="154"/>
    <col min="5895" max="5895" width="16.28515625" style="154" customWidth="1"/>
    <col min="5896" max="5899" width="11.42578125" style="154"/>
    <col min="5900" max="5900" width="17.42578125" style="154" customWidth="1"/>
    <col min="5901" max="5901" width="16.42578125" style="154" bestFit="1" customWidth="1"/>
    <col min="5902" max="5903" width="13.85546875" style="154" bestFit="1" customWidth="1"/>
    <col min="5904" max="5904" width="15.42578125" style="154" bestFit="1" customWidth="1"/>
    <col min="5905" max="5905" width="16.42578125" style="154" bestFit="1" customWidth="1"/>
    <col min="5906" max="5908" width="13.85546875" style="154" bestFit="1" customWidth="1"/>
    <col min="5909" max="5910" width="16.42578125" style="154" bestFit="1" customWidth="1"/>
    <col min="5911" max="5911" width="18.5703125" style="154" bestFit="1" customWidth="1"/>
    <col min="5912" max="6147" width="11.42578125" style="154"/>
    <col min="6148" max="6148" width="24" style="154" customWidth="1"/>
    <col min="6149" max="6150" width="11.42578125" style="154"/>
    <col min="6151" max="6151" width="16.28515625" style="154" customWidth="1"/>
    <col min="6152" max="6155" width="11.42578125" style="154"/>
    <col min="6156" max="6156" width="17.42578125" style="154" customWidth="1"/>
    <col min="6157" max="6157" width="16.42578125" style="154" bestFit="1" customWidth="1"/>
    <col min="6158" max="6159" width="13.85546875" style="154" bestFit="1" customWidth="1"/>
    <col min="6160" max="6160" width="15.42578125" style="154" bestFit="1" customWidth="1"/>
    <col min="6161" max="6161" width="16.42578125" style="154" bestFit="1" customWidth="1"/>
    <col min="6162" max="6164" width="13.85546875" style="154" bestFit="1" customWidth="1"/>
    <col min="6165" max="6166" width="16.42578125" style="154" bestFit="1" customWidth="1"/>
    <col min="6167" max="6167" width="18.5703125" style="154" bestFit="1" customWidth="1"/>
    <col min="6168" max="6403" width="11.42578125" style="154"/>
    <col min="6404" max="6404" width="24" style="154" customWidth="1"/>
    <col min="6405" max="6406" width="11.42578125" style="154"/>
    <col min="6407" max="6407" width="16.28515625" style="154" customWidth="1"/>
    <col min="6408" max="6411" width="11.42578125" style="154"/>
    <col min="6412" max="6412" width="17.42578125" style="154" customWidth="1"/>
    <col min="6413" max="6413" width="16.42578125" style="154" bestFit="1" customWidth="1"/>
    <col min="6414" max="6415" width="13.85546875" style="154" bestFit="1" customWidth="1"/>
    <col min="6416" max="6416" width="15.42578125" style="154" bestFit="1" customWidth="1"/>
    <col min="6417" max="6417" width="16.42578125" style="154" bestFit="1" customWidth="1"/>
    <col min="6418" max="6420" width="13.85546875" style="154" bestFit="1" customWidth="1"/>
    <col min="6421" max="6422" width="16.42578125" style="154" bestFit="1" customWidth="1"/>
    <col min="6423" max="6423" width="18.5703125" style="154" bestFit="1" customWidth="1"/>
    <col min="6424" max="6659" width="11.42578125" style="154"/>
    <col min="6660" max="6660" width="24" style="154" customWidth="1"/>
    <col min="6661" max="6662" width="11.42578125" style="154"/>
    <col min="6663" max="6663" width="16.28515625" style="154" customWidth="1"/>
    <col min="6664" max="6667" width="11.42578125" style="154"/>
    <col min="6668" max="6668" width="17.42578125" style="154" customWidth="1"/>
    <col min="6669" max="6669" width="16.42578125" style="154" bestFit="1" customWidth="1"/>
    <col min="6670" max="6671" width="13.85546875" style="154" bestFit="1" customWidth="1"/>
    <col min="6672" max="6672" width="15.42578125" style="154" bestFit="1" customWidth="1"/>
    <col min="6673" max="6673" width="16.42578125" style="154" bestFit="1" customWidth="1"/>
    <col min="6674" max="6676" width="13.85546875" style="154" bestFit="1" customWidth="1"/>
    <col min="6677" max="6678" width="16.42578125" style="154" bestFit="1" customWidth="1"/>
    <col min="6679" max="6679" width="18.5703125" style="154" bestFit="1" customWidth="1"/>
    <col min="6680" max="6915" width="11.42578125" style="154"/>
    <col min="6916" max="6916" width="24" style="154" customWidth="1"/>
    <col min="6917" max="6918" width="11.42578125" style="154"/>
    <col min="6919" max="6919" width="16.28515625" style="154" customWidth="1"/>
    <col min="6920" max="6923" width="11.42578125" style="154"/>
    <col min="6924" max="6924" width="17.42578125" style="154" customWidth="1"/>
    <col min="6925" max="6925" width="16.42578125" style="154" bestFit="1" customWidth="1"/>
    <col min="6926" max="6927" width="13.85546875" style="154" bestFit="1" customWidth="1"/>
    <col min="6928" max="6928" width="15.42578125" style="154" bestFit="1" customWidth="1"/>
    <col min="6929" max="6929" width="16.42578125" style="154" bestFit="1" customWidth="1"/>
    <col min="6930" max="6932" width="13.85546875" style="154" bestFit="1" customWidth="1"/>
    <col min="6933" max="6934" width="16.42578125" style="154" bestFit="1" customWidth="1"/>
    <col min="6935" max="6935" width="18.5703125" style="154" bestFit="1" customWidth="1"/>
    <col min="6936" max="7171" width="11.42578125" style="154"/>
    <col min="7172" max="7172" width="24" style="154" customWidth="1"/>
    <col min="7173" max="7174" width="11.42578125" style="154"/>
    <col min="7175" max="7175" width="16.28515625" style="154" customWidth="1"/>
    <col min="7176" max="7179" width="11.42578125" style="154"/>
    <col min="7180" max="7180" width="17.42578125" style="154" customWidth="1"/>
    <col min="7181" max="7181" width="16.42578125" style="154" bestFit="1" customWidth="1"/>
    <col min="7182" max="7183" width="13.85546875" style="154" bestFit="1" customWidth="1"/>
    <col min="7184" max="7184" width="15.42578125" style="154" bestFit="1" customWidth="1"/>
    <col min="7185" max="7185" width="16.42578125" style="154" bestFit="1" customWidth="1"/>
    <col min="7186" max="7188" width="13.85546875" style="154" bestFit="1" customWidth="1"/>
    <col min="7189" max="7190" width="16.42578125" style="154" bestFit="1" customWidth="1"/>
    <col min="7191" max="7191" width="18.5703125" style="154" bestFit="1" customWidth="1"/>
    <col min="7192" max="7427" width="11.42578125" style="154"/>
    <col min="7428" max="7428" width="24" style="154" customWidth="1"/>
    <col min="7429" max="7430" width="11.42578125" style="154"/>
    <col min="7431" max="7431" width="16.28515625" style="154" customWidth="1"/>
    <col min="7432" max="7435" width="11.42578125" style="154"/>
    <col min="7436" max="7436" width="17.42578125" style="154" customWidth="1"/>
    <col min="7437" max="7437" width="16.42578125" style="154" bestFit="1" customWidth="1"/>
    <col min="7438" max="7439" width="13.85546875" style="154" bestFit="1" customWidth="1"/>
    <col min="7440" max="7440" width="15.42578125" style="154" bestFit="1" customWidth="1"/>
    <col min="7441" max="7441" width="16.42578125" style="154" bestFit="1" customWidth="1"/>
    <col min="7442" max="7444" width="13.85546875" style="154" bestFit="1" customWidth="1"/>
    <col min="7445" max="7446" width="16.42578125" style="154" bestFit="1" customWidth="1"/>
    <col min="7447" max="7447" width="18.5703125" style="154" bestFit="1" customWidth="1"/>
    <col min="7448" max="7683" width="11.42578125" style="154"/>
    <col min="7684" max="7684" width="24" style="154" customWidth="1"/>
    <col min="7685" max="7686" width="11.42578125" style="154"/>
    <col min="7687" max="7687" width="16.28515625" style="154" customWidth="1"/>
    <col min="7688" max="7691" width="11.42578125" style="154"/>
    <col min="7692" max="7692" width="17.42578125" style="154" customWidth="1"/>
    <col min="7693" max="7693" width="16.42578125" style="154" bestFit="1" customWidth="1"/>
    <col min="7694" max="7695" width="13.85546875" style="154" bestFit="1" customWidth="1"/>
    <col min="7696" max="7696" width="15.42578125" style="154" bestFit="1" customWidth="1"/>
    <col min="7697" max="7697" width="16.42578125" style="154" bestFit="1" customWidth="1"/>
    <col min="7698" max="7700" width="13.85546875" style="154" bestFit="1" customWidth="1"/>
    <col min="7701" max="7702" width="16.42578125" style="154" bestFit="1" customWidth="1"/>
    <col min="7703" max="7703" width="18.5703125" style="154" bestFit="1" customWidth="1"/>
    <col min="7704" max="7939" width="11.42578125" style="154"/>
    <col min="7940" max="7940" width="24" style="154" customWidth="1"/>
    <col min="7941" max="7942" width="11.42578125" style="154"/>
    <col min="7943" max="7943" width="16.28515625" style="154" customWidth="1"/>
    <col min="7944" max="7947" width="11.42578125" style="154"/>
    <col min="7948" max="7948" width="17.42578125" style="154" customWidth="1"/>
    <col min="7949" max="7949" width="16.42578125" style="154" bestFit="1" customWidth="1"/>
    <col min="7950" max="7951" width="13.85546875" style="154" bestFit="1" customWidth="1"/>
    <col min="7952" max="7952" width="15.42578125" style="154" bestFit="1" customWidth="1"/>
    <col min="7953" max="7953" width="16.42578125" style="154" bestFit="1" customWidth="1"/>
    <col min="7954" max="7956" width="13.85546875" style="154" bestFit="1" customWidth="1"/>
    <col min="7957" max="7958" width="16.42578125" style="154" bestFit="1" customWidth="1"/>
    <col min="7959" max="7959" width="18.5703125" style="154" bestFit="1" customWidth="1"/>
    <col min="7960" max="8195" width="11.42578125" style="154"/>
    <col min="8196" max="8196" width="24" style="154" customWidth="1"/>
    <col min="8197" max="8198" width="11.42578125" style="154"/>
    <col min="8199" max="8199" width="16.28515625" style="154" customWidth="1"/>
    <col min="8200" max="8203" width="11.42578125" style="154"/>
    <col min="8204" max="8204" width="17.42578125" style="154" customWidth="1"/>
    <col min="8205" max="8205" width="16.42578125" style="154" bestFit="1" customWidth="1"/>
    <col min="8206" max="8207" width="13.85546875" style="154" bestFit="1" customWidth="1"/>
    <col min="8208" max="8208" width="15.42578125" style="154" bestFit="1" customWidth="1"/>
    <col min="8209" max="8209" width="16.42578125" style="154" bestFit="1" customWidth="1"/>
    <col min="8210" max="8212" width="13.85546875" style="154" bestFit="1" customWidth="1"/>
    <col min="8213" max="8214" width="16.42578125" style="154" bestFit="1" customWidth="1"/>
    <col min="8215" max="8215" width="18.5703125" style="154" bestFit="1" customWidth="1"/>
    <col min="8216" max="8451" width="11.42578125" style="154"/>
    <col min="8452" max="8452" width="24" style="154" customWidth="1"/>
    <col min="8453" max="8454" width="11.42578125" style="154"/>
    <col min="8455" max="8455" width="16.28515625" style="154" customWidth="1"/>
    <col min="8456" max="8459" width="11.42578125" style="154"/>
    <col min="8460" max="8460" width="17.42578125" style="154" customWidth="1"/>
    <col min="8461" max="8461" width="16.42578125" style="154" bestFit="1" customWidth="1"/>
    <col min="8462" max="8463" width="13.85546875" style="154" bestFit="1" customWidth="1"/>
    <col min="8464" max="8464" width="15.42578125" style="154" bestFit="1" customWidth="1"/>
    <col min="8465" max="8465" width="16.42578125" style="154" bestFit="1" customWidth="1"/>
    <col min="8466" max="8468" width="13.85546875" style="154" bestFit="1" customWidth="1"/>
    <col min="8469" max="8470" width="16.42578125" style="154" bestFit="1" customWidth="1"/>
    <col min="8471" max="8471" width="18.5703125" style="154" bestFit="1" customWidth="1"/>
    <col min="8472" max="8707" width="11.42578125" style="154"/>
    <col min="8708" max="8708" width="24" style="154" customWidth="1"/>
    <col min="8709" max="8710" width="11.42578125" style="154"/>
    <col min="8711" max="8711" width="16.28515625" style="154" customWidth="1"/>
    <col min="8712" max="8715" width="11.42578125" style="154"/>
    <col min="8716" max="8716" width="17.42578125" style="154" customWidth="1"/>
    <col min="8717" max="8717" width="16.42578125" style="154" bestFit="1" customWidth="1"/>
    <col min="8718" max="8719" width="13.85546875" style="154" bestFit="1" customWidth="1"/>
    <col min="8720" max="8720" width="15.42578125" style="154" bestFit="1" customWidth="1"/>
    <col min="8721" max="8721" width="16.42578125" style="154" bestFit="1" customWidth="1"/>
    <col min="8722" max="8724" width="13.85546875" style="154" bestFit="1" customWidth="1"/>
    <col min="8725" max="8726" width="16.42578125" style="154" bestFit="1" customWidth="1"/>
    <col min="8727" max="8727" width="18.5703125" style="154" bestFit="1" customWidth="1"/>
    <col min="8728" max="8963" width="11.42578125" style="154"/>
    <col min="8964" max="8964" width="24" style="154" customWidth="1"/>
    <col min="8965" max="8966" width="11.42578125" style="154"/>
    <col min="8967" max="8967" width="16.28515625" style="154" customWidth="1"/>
    <col min="8968" max="8971" width="11.42578125" style="154"/>
    <col min="8972" max="8972" width="17.42578125" style="154" customWidth="1"/>
    <col min="8973" max="8973" width="16.42578125" style="154" bestFit="1" customWidth="1"/>
    <col min="8974" max="8975" width="13.85546875" style="154" bestFit="1" customWidth="1"/>
    <col min="8976" max="8976" width="15.42578125" style="154" bestFit="1" customWidth="1"/>
    <col min="8977" max="8977" width="16.42578125" style="154" bestFit="1" customWidth="1"/>
    <col min="8978" max="8980" width="13.85546875" style="154" bestFit="1" customWidth="1"/>
    <col min="8981" max="8982" width="16.42578125" style="154" bestFit="1" customWidth="1"/>
    <col min="8983" max="8983" width="18.5703125" style="154" bestFit="1" customWidth="1"/>
    <col min="8984" max="9219" width="11.42578125" style="154"/>
    <col min="9220" max="9220" width="24" style="154" customWidth="1"/>
    <col min="9221" max="9222" width="11.42578125" style="154"/>
    <col min="9223" max="9223" width="16.28515625" style="154" customWidth="1"/>
    <col min="9224" max="9227" width="11.42578125" style="154"/>
    <col min="9228" max="9228" width="17.42578125" style="154" customWidth="1"/>
    <col min="9229" max="9229" width="16.42578125" style="154" bestFit="1" customWidth="1"/>
    <col min="9230" max="9231" width="13.85546875" style="154" bestFit="1" customWidth="1"/>
    <col min="9232" max="9232" width="15.42578125" style="154" bestFit="1" customWidth="1"/>
    <col min="9233" max="9233" width="16.42578125" style="154" bestFit="1" customWidth="1"/>
    <col min="9234" max="9236" width="13.85546875" style="154" bestFit="1" customWidth="1"/>
    <col min="9237" max="9238" width="16.42578125" style="154" bestFit="1" customWidth="1"/>
    <col min="9239" max="9239" width="18.5703125" style="154" bestFit="1" customWidth="1"/>
    <col min="9240" max="9475" width="11.42578125" style="154"/>
    <col min="9476" max="9476" width="24" style="154" customWidth="1"/>
    <col min="9477" max="9478" width="11.42578125" style="154"/>
    <col min="9479" max="9479" width="16.28515625" style="154" customWidth="1"/>
    <col min="9480" max="9483" width="11.42578125" style="154"/>
    <col min="9484" max="9484" width="17.42578125" style="154" customWidth="1"/>
    <col min="9485" max="9485" width="16.42578125" style="154" bestFit="1" customWidth="1"/>
    <col min="9486" max="9487" width="13.85546875" style="154" bestFit="1" customWidth="1"/>
    <col min="9488" max="9488" width="15.42578125" style="154" bestFit="1" customWidth="1"/>
    <col min="9489" max="9489" width="16.42578125" style="154" bestFit="1" customWidth="1"/>
    <col min="9490" max="9492" width="13.85546875" style="154" bestFit="1" customWidth="1"/>
    <col min="9493" max="9494" width="16.42578125" style="154" bestFit="1" customWidth="1"/>
    <col min="9495" max="9495" width="18.5703125" style="154" bestFit="1" customWidth="1"/>
    <col min="9496" max="9731" width="11.42578125" style="154"/>
    <col min="9732" max="9732" width="24" style="154" customWidth="1"/>
    <col min="9733" max="9734" width="11.42578125" style="154"/>
    <col min="9735" max="9735" width="16.28515625" style="154" customWidth="1"/>
    <col min="9736" max="9739" width="11.42578125" style="154"/>
    <col min="9740" max="9740" width="17.42578125" style="154" customWidth="1"/>
    <col min="9741" max="9741" width="16.42578125" style="154" bestFit="1" customWidth="1"/>
    <col min="9742" max="9743" width="13.85546875" style="154" bestFit="1" customWidth="1"/>
    <col min="9744" max="9744" width="15.42578125" style="154" bestFit="1" customWidth="1"/>
    <col min="9745" max="9745" width="16.42578125" style="154" bestFit="1" customWidth="1"/>
    <col min="9746" max="9748" width="13.85546875" style="154" bestFit="1" customWidth="1"/>
    <col min="9749" max="9750" width="16.42578125" style="154" bestFit="1" customWidth="1"/>
    <col min="9751" max="9751" width="18.5703125" style="154" bestFit="1" customWidth="1"/>
    <col min="9752" max="9987" width="11.42578125" style="154"/>
    <col min="9988" max="9988" width="24" style="154" customWidth="1"/>
    <col min="9989" max="9990" width="11.42578125" style="154"/>
    <col min="9991" max="9991" width="16.28515625" style="154" customWidth="1"/>
    <col min="9992" max="9995" width="11.42578125" style="154"/>
    <col min="9996" max="9996" width="17.42578125" style="154" customWidth="1"/>
    <col min="9997" max="9997" width="16.42578125" style="154" bestFit="1" customWidth="1"/>
    <col min="9998" max="9999" width="13.85546875" style="154" bestFit="1" customWidth="1"/>
    <col min="10000" max="10000" width="15.42578125" style="154" bestFit="1" customWidth="1"/>
    <col min="10001" max="10001" width="16.42578125" style="154" bestFit="1" customWidth="1"/>
    <col min="10002" max="10004" width="13.85546875" style="154" bestFit="1" customWidth="1"/>
    <col min="10005" max="10006" width="16.42578125" style="154" bestFit="1" customWidth="1"/>
    <col min="10007" max="10007" width="18.5703125" style="154" bestFit="1" customWidth="1"/>
    <col min="10008" max="10243" width="11.42578125" style="154"/>
    <col min="10244" max="10244" width="24" style="154" customWidth="1"/>
    <col min="10245" max="10246" width="11.42578125" style="154"/>
    <col min="10247" max="10247" width="16.28515625" style="154" customWidth="1"/>
    <col min="10248" max="10251" width="11.42578125" style="154"/>
    <col min="10252" max="10252" width="17.42578125" style="154" customWidth="1"/>
    <col min="10253" max="10253" width="16.42578125" style="154" bestFit="1" customWidth="1"/>
    <col min="10254" max="10255" width="13.85546875" style="154" bestFit="1" customWidth="1"/>
    <col min="10256" max="10256" width="15.42578125" style="154" bestFit="1" customWidth="1"/>
    <col min="10257" max="10257" width="16.42578125" style="154" bestFit="1" customWidth="1"/>
    <col min="10258" max="10260" width="13.85546875" style="154" bestFit="1" customWidth="1"/>
    <col min="10261" max="10262" width="16.42578125" style="154" bestFit="1" customWidth="1"/>
    <col min="10263" max="10263" width="18.5703125" style="154" bestFit="1" customWidth="1"/>
    <col min="10264" max="10499" width="11.42578125" style="154"/>
    <col min="10500" max="10500" width="24" style="154" customWidth="1"/>
    <col min="10501" max="10502" width="11.42578125" style="154"/>
    <col min="10503" max="10503" width="16.28515625" style="154" customWidth="1"/>
    <col min="10504" max="10507" width="11.42578125" style="154"/>
    <col min="10508" max="10508" width="17.42578125" style="154" customWidth="1"/>
    <col min="10509" max="10509" width="16.42578125" style="154" bestFit="1" customWidth="1"/>
    <col min="10510" max="10511" width="13.85546875" style="154" bestFit="1" customWidth="1"/>
    <col min="10512" max="10512" width="15.42578125" style="154" bestFit="1" customWidth="1"/>
    <col min="10513" max="10513" width="16.42578125" style="154" bestFit="1" customWidth="1"/>
    <col min="10514" max="10516" width="13.85546875" style="154" bestFit="1" customWidth="1"/>
    <col min="10517" max="10518" width="16.42578125" style="154" bestFit="1" customWidth="1"/>
    <col min="10519" max="10519" width="18.5703125" style="154" bestFit="1" customWidth="1"/>
    <col min="10520" max="10755" width="11.42578125" style="154"/>
    <col min="10756" max="10756" width="24" style="154" customWidth="1"/>
    <col min="10757" max="10758" width="11.42578125" style="154"/>
    <col min="10759" max="10759" width="16.28515625" style="154" customWidth="1"/>
    <col min="10760" max="10763" width="11.42578125" style="154"/>
    <col min="10764" max="10764" width="17.42578125" style="154" customWidth="1"/>
    <col min="10765" max="10765" width="16.42578125" style="154" bestFit="1" customWidth="1"/>
    <col min="10766" max="10767" width="13.85546875" style="154" bestFit="1" customWidth="1"/>
    <col min="10768" max="10768" width="15.42578125" style="154" bestFit="1" customWidth="1"/>
    <col min="10769" max="10769" width="16.42578125" style="154" bestFit="1" customWidth="1"/>
    <col min="10770" max="10772" width="13.85546875" style="154" bestFit="1" customWidth="1"/>
    <col min="10773" max="10774" width="16.42578125" style="154" bestFit="1" customWidth="1"/>
    <col min="10775" max="10775" width="18.5703125" style="154" bestFit="1" customWidth="1"/>
    <col min="10776" max="11011" width="11.42578125" style="154"/>
    <col min="11012" max="11012" width="24" style="154" customWidth="1"/>
    <col min="11013" max="11014" width="11.42578125" style="154"/>
    <col min="11015" max="11015" width="16.28515625" style="154" customWidth="1"/>
    <col min="11016" max="11019" width="11.42578125" style="154"/>
    <col min="11020" max="11020" width="17.42578125" style="154" customWidth="1"/>
    <col min="11021" max="11021" width="16.42578125" style="154" bestFit="1" customWidth="1"/>
    <col min="11022" max="11023" width="13.85546875" style="154" bestFit="1" customWidth="1"/>
    <col min="11024" max="11024" width="15.42578125" style="154" bestFit="1" customWidth="1"/>
    <col min="11025" max="11025" width="16.42578125" style="154" bestFit="1" customWidth="1"/>
    <col min="11026" max="11028" width="13.85546875" style="154" bestFit="1" customWidth="1"/>
    <col min="11029" max="11030" width="16.42578125" style="154" bestFit="1" customWidth="1"/>
    <col min="11031" max="11031" width="18.5703125" style="154" bestFit="1" customWidth="1"/>
    <col min="11032" max="11267" width="11.42578125" style="154"/>
    <col min="11268" max="11268" width="24" style="154" customWidth="1"/>
    <col min="11269" max="11270" width="11.42578125" style="154"/>
    <col min="11271" max="11271" width="16.28515625" style="154" customWidth="1"/>
    <col min="11272" max="11275" width="11.42578125" style="154"/>
    <col min="11276" max="11276" width="17.42578125" style="154" customWidth="1"/>
    <col min="11277" max="11277" width="16.42578125" style="154" bestFit="1" customWidth="1"/>
    <col min="11278" max="11279" width="13.85546875" style="154" bestFit="1" customWidth="1"/>
    <col min="11280" max="11280" width="15.42578125" style="154" bestFit="1" customWidth="1"/>
    <col min="11281" max="11281" width="16.42578125" style="154" bestFit="1" customWidth="1"/>
    <col min="11282" max="11284" width="13.85546875" style="154" bestFit="1" customWidth="1"/>
    <col min="11285" max="11286" width="16.42578125" style="154" bestFit="1" customWidth="1"/>
    <col min="11287" max="11287" width="18.5703125" style="154" bestFit="1" customWidth="1"/>
    <col min="11288" max="11523" width="11.42578125" style="154"/>
    <col min="11524" max="11524" width="24" style="154" customWidth="1"/>
    <col min="11525" max="11526" width="11.42578125" style="154"/>
    <col min="11527" max="11527" width="16.28515625" style="154" customWidth="1"/>
    <col min="11528" max="11531" width="11.42578125" style="154"/>
    <col min="11532" max="11532" width="17.42578125" style="154" customWidth="1"/>
    <col min="11533" max="11533" width="16.42578125" style="154" bestFit="1" customWidth="1"/>
    <col min="11534" max="11535" width="13.85546875" style="154" bestFit="1" customWidth="1"/>
    <col min="11536" max="11536" width="15.42578125" style="154" bestFit="1" customWidth="1"/>
    <col min="11537" max="11537" width="16.42578125" style="154" bestFit="1" customWidth="1"/>
    <col min="11538" max="11540" width="13.85546875" style="154" bestFit="1" customWidth="1"/>
    <col min="11541" max="11542" width="16.42578125" style="154" bestFit="1" customWidth="1"/>
    <col min="11543" max="11543" width="18.5703125" style="154" bestFit="1" customWidth="1"/>
    <col min="11544" max="11779" width="11.42578125" style="154"/>
    <col min="11780" max="11780" width="24" style="154" customWidth="1"/>
    <col min="11781" max="11782" width="11.42578125" style="154"/>
    <col min="11783" max="11783" width="16.28515625" style="154" customWidth="1"/>
    <col min="11784" max="11787" width="11.42578125" style="154"/>
    <col min="11788" max="11788" width="17.42578125" style="154" customWidth="1"/>
    <col min="11789" max="11789" width="16.42578125" style="154" bestFit="1" customWidth="1"/>
    <col min="11790" max="11791" width="13.85546875" style="154" bestFit="1" customWidth="1"/>
    <col min="11792" max="11792" width="15.42578125" style="154" bestFit="1" customWidth="1"/>
    <col min="11793" max="11793" width="16.42578125" style="154" bestFit="1" customWidth="1"/>
    <col min="11794" max="11796" width="13.85546875" style="154" bestFit="1" customWidth="1"/>
    <col min="11797" max="11798" width="16.42578125" style="154" bestFit="1" customWidth="1"/>
    <col min="11799" max="11799" width="18.5703125" style="154" bestFit="1" customWidth="1"/>
    <col min="11800" max="12035" width="11.42578125" style="154"/>
    <col min="12036" max="12036" width="24" style="154" customWidth="1"/>
    <col min="12037" max="12038" width="11.42578125" style="154"/>
    <col min="12039" max="12039" width="16.28515625" style="154" customWidth="1"/>
    <col min="12040" max="12043" width="11.42578125" style="154"/>
    <col min="12044" max="12044" width="17.42578125" style="154" customWidth="1"/>
    <col min="12045" max="12045" width="16.42578125" style="154" bestFit="1" customWidth="1"/>
    <col min="12046" max="12047" width="13.85546875" style="154" bestFit="1" customWidth="1"/>
    <col min="12048" max="12048" width="15.42578125" style="154" bestFit="1" customWidth="1"/>
    <col min="12049" max="12049" width="16.42578125" style="154" bestFit="1" customWidth="1"/>
    <col min="12050" max="12052" width="13.85546875" style="154" bestFit="1" customWidth="1"/>
    <col min="12053" max="12054" width="16.42578125" style="154" bestFit="1" customWidth="1"/>
    <col min="12055" max="12055" width="18.5703125" style="154" bestFit="1" customWidth="1"/>
    <col min="12056" max="12291" width="11.42578125" style="154"/>
    <col min="12292" max="12292" width="24" style="154" customWidth="1"/>
    <col min="12293" max="12294" width="11.42578125" style="154"/>
    <col min="12295" max="12295" width="16.28515625" style="154" customWidth="1"/>
    <col min="12296" max="12299" width="11.42578125" style="154"/>
    <col min="12300" max="12300" width="17.42578125" style="154" customWidth="1"/>
    <col min="12301" max="12301" width="16.42578125" style="154" bestFit="1" customWidth="1"/>
    <col min="12302" max="12303" width="13.85546875" style="154" bestFit="1" customWidth="1"/>
    <col min="12304" max="12304" width="15.42578125" style="154" bestFit="1" customWidth="1"/>
    <col min="12305" max="12305" width="16.42578125" style="154" bestFit="1" customWidth="1"/>
    <col min="12306" max="12308" width="13.85546875" style="154" bestFit="1" customWidth="1"/>
    <col min="12309" max="12310" width="16.42578125" style="154" bestFit="1" customWidth="1"/>
    <col min="12311" max="12311" width="18.5703125" style="154" bestFit="1" customWidth="1"/>
    <col min="12312" max="12547" width="11.42578125" style="154"/>
    <col min="12548" max="12548" width="24" style="154" customWidth="1"/>
    <col min="12549" max="12550" width="11.42578125" style="154"/>
    <col min="12551" max="12551" width="16.28515625" style="154" customWidth="1"/>
    <col min="12552" max="12555" width="11.42578125" style="154"/>
    <col min="12556" max="12556" width="17.42578125" style="154" customWidth="1"/>
    <col min="12557" max="12557" width="16.42578125" style="154" bestFit="1" customWidth="1"/>
    <col min="12558" max="12559" width="13.85546875" style="154" bestFit="1" customWidth="1"/>
    <col min="12560" max="12560" width="15.42578125" style="154" bestFit="1" customWidth="1"/>
    <col min="12561" max="12561" width="16.42578125" style="154" bestFit="1" customWidth="1"/>
    <col min="12562" max="12564" width="13.85546875" style="154" bestFit="1" customWidth="1"/>
    <col min="12565" max="12566" width="16.42578125" style="154" bestFit="1" customWidth="1"/>
    <col min="12567" max="12567" width="18.5703125" style="154" bestFit="1" customWidth="1"/>
    <col min="12568" max="12803" width="11.42578125" style="154"/>
    <col min="12804" max="12804" width="24" style="154" customWidth="1"/>
    <col min="12805" max="12806" width="11.42578125" style="154"/>
    <col min="12807" max="12807" width="16.28515625" style="154" customWidth="1"/>
    <col min="12808" max="12811" width="11.42578125" style="154"/>
    <col min="12812" max="12812" width="17.42578125" style="154" customWidth="1"/>
    <col min="12813" max="12813" width="16.42578125" style="154" bestFit="1" customWidth="1"/>
    <col min="12814" max="12815" width="13.85546875" style="154" bestFit="1" customWidth="1"/>
    <col min="12816" max="12816" width="15.42578125" style="154" bestFit="1" customWidth="1"/>
    <col min="12817" max="12817" width="16.42578125" style="154" bestFit="1" customWidth="1"/>
    <col min="12818" max="12820" width="13.85546875" style="154" bestFit="1" customWidth="1"/>
    <col min="12821" max="12822" width="16.42578125" style="154" bestFit="1" customWidth="1"/>
    <col min="12823" max="12823" width="18.5703125" style="154" bestFit="1" customWidth="1"/>
    <col min="12824" max="13059" width="11.42578125" style="154"/>
    <col min="13060" max="13060" width="24" style="154" customWidth="1"/>
    <col min="13061" max="13062" width="11.42578125" style="154"/>
    <col min="13063" max="13063" width="16.28515625" style="154" customWidth="1"/>
    <col min="13064" max="13067" width="11.42578125" style="154"/>
    <col min="13068" max="13068" width="17.42578125" style="154" customWidth="1"/>
    <col min="13069" max="13069" width="16.42578125" style="154" bestFit="1" customWidth="1"/>
    <col min="13070" max="13071" width="13.85546875" style="154" bestFit="1" customWidth="1"/>
    <col min="13072" max="13072" width="15.42578125" style="154" bestFit="1" customWidth="1"/>
    <col min="13073" max="13073" width="16.42578125" style="154" bestFit="1" customWidth="1"/>
    <col min="13074" max="13076" width="13.85546875" style="154" bestFit="1" customWidth="1"/>
    <col min="13077" max="13078" width="16.42578125" style="154" bestFit="1" customWidth="1"/>
    <col min="13079" max="13079" width="18.5703125" style="154" bestFit="1" customWidth="1"/>
    <col min="13080" max="13315" width="11.42578125" style="154"/>
    <col min="13316" max="13316" width="24" style="154" customWidth="1"/>
    <col min="13317" max="13318" width="11.42578125" style="154"/>
    <col min="13319" max="13319" width="16.28515625" style="154" customWidth="1"/>
    <col min="13320" max="13323" width="11.42578125" style="154"/>
    <col min="13324" max="13324" width="17.42578125" style="154" customWidth="1"/>
    <col min="13325" max="13325" width="16.42578125" style="154" bestFit="1" customWidth="1"/>
    <col min="13326" max="13327" width="13.85546875" style="154" bestFit="1" customWidth="1"/>
    <col min="13328" max="13328" width="15.42578125" style="154" bestFit="1" customWidth="1"/>
    <col min="13329" max="13329" width="16.42578125" style="154" bestFit="1" customWidth="1"/>
    <col min="13330" max="13332" width="13.85546875" style="154" bestFit="1" customWidth="1"/>
    <col min="13333" max="13334" width="16.42578125" style="154" bestFit="1" customWidth="1"/>
    <col min="13335" max="13335" width="18.5703125" style="154" bestFit="1" customWidth="1"/>
    <col min="13336" max="13571" width="11.42578125" style="154"/>
    <col min="13572" max="13572" width="24" style="154" customWidth="1"/>
    <col min="13573" max="13574" width="11.42578125" style="154"/>
    <col min="13575" max="13575" width="16.28515625" style="154" customWidth="1"/>
    <col min="13576" max="13579" width="11.42578125" style="154"/>
    <col min="13580" max="13580" width="17.42578125" style="154" customWidth="1"/>
    <col min="13581" max="13581" width="16.42578125" style="154" bestFit="1" customWidth="1"/>
    <col min="13582" max="13583" width="13.85546875" style="154" bestFit="1" customWidth="1"/>
    <col min="13584" max="13584" width="15.42578125" style="154" bestFit="1" customWidth="1"/>
    <col min="13585" max="13585" width="16.42578125" style="154" bestFit="1" customWidth="1"/>
    <col min="13586" max="13588" width="13.85546875" style="154" bestFit="1" customWidth="1"/>
    <col min="13589" max="13590" width="16.42578125" style="154" bestFit="1" customWidth="1"/>
    <col min="13591" max="13591" width="18.5703125" style="154" bestFit="1" customWidth="1"/>
    <col min="13592" max="13827" width="11.42578125" style="154"/>
    <col min="13828" max="13828" width="24" style="154" customWidth="1"/>
    <col min="13829" max="13830" width="11.42578125" style="154"/>
    <col min="13831" max="13831" width="16.28515625" style="154" customWidth="1"/>
    <col min="13832" max="13835" width="11.42578125" style="154"/>
    <col min="13836" max="13836" width="17.42578125" style="154" customWidth="1"/>
    <col min="13837" max="13837" width="16.42578125" style="154" bestFit="1" customWidth="1"/>
    <col min="13838" max="13839" width="13.85546875" style="154" bestFit="1" customWidth="1"/>
    <col min="13840" max="13840" width="15.42578125" style="154" bestFit="1" customWidth="1"/>
    <col min="13841" max="13841" width="16.42578125" style="154" bestFit="1" customWidth="1"/>
    <col min="13842" max="13844" width="13.85546875" style="154" bestFit="1" customWidth="1"/>
    <col min="13845" max="13846" width="16.42578125" style="154" bestFit="1" customWidth="1"/>
    <col min="13847" max="13847" width="18.5703125" style="154" bestFit="1" customWidth="1"/>
    <col min="13848" max="14083" width="11.42578125" style="154"/>
    <col min="14084" max="14084" width="24" style="154" customWidth="1"/>
    <col min="14085" max="14086" width="11.42578125" style="154"/>
    <col min="14087" max="14087" width="16.28515625" style="154" customWidth="1"/>
    <col min="14088" max="14091" width="11.42578125" style="154"/>
    <col min="14092" max="14092" width="17.42578125" style="154" customWidth="1"/>
    <col min="14093" max="14093" width="16.42578125" style="154" bestFit="1" customWidth="1"/>
    <col min="14094" max="14095" width="13.85546875" style="154" bestFit="1" customWidth="1"/>
    <col min="14096" max="14096" width="15.42578125" style="154" bestFit="1" customWidth="1"/>
    <col min="14097" max="14097" width="16.42578125" style="154" bestFit="1" customWidth="1"/>
    <col min="14098" max="14100" width="13.85546875" style="154" bestFit="1" customWidth="1"/>
    <col min="14101" max="14102" width="16.42578125" style="154" bestFit="1" customWidth="1"/>
    <col min="14103" max="14103" width="18.5703125" style="154" bestFit="1" customWidth="1"/>
    <col min="14104" max="14339" width="11.42578125" style="154"/>
    <col min="14340" max="14340" width="24" style="154" customWidth="1"/>
    <col min="14341" max="14342" width="11.42578125" style="154"/>
    <col min="14343" max="14343" width="16.28515625" style="154" customWidth="1"/>
    <col min="14344" max="14347" width="11.42578125" style="154"/>
    <col min="14348" max="14348" width="17.42578125" style="154" customWidth="1"/>
    <col min="14349" max="14349" width="16.42578125" style="154" bestFit="1" customWidth="1"/>
    <col min="14350" max="14351" width="13.85546875" style="154" bestFit="1" customWidth="1"/>
    <col min="14352" max="14352" width="15.42578125" style="154" bestFit="1" customWidth="1"/>
    <col min="14353" max="14353" width="16.42578125" style="154" bestFit="1" customWidth="1"/>
    <col min="14354" max="14356" width="13.85546875" style="154" bestFit="1" customWidth="1"/>
    <col min="14357" max="14358" width="16.42578125" style="154" bestFit="1" customWidth="1"/>
    <col min="14359" max="14359" width="18.5703125" style="154" bestFit="1" customWidth="1"/>
    <col min="14360" max="14595" width="11.42578125" style="154"/>
    <col min="14596" max="14596" width="24" style="154" customWidth="1"/>
    <col min="14597" max="14598" width="11.42578125" style="154"/>
    <col min="14599" max="14599" width="16.28515625" style="154" customWidth="1"/>
    <col min="14600" max="14603" width="11.42578125" style="154"/>
    <col min="14604" max="14604" width="17.42578125" style="154" customWidth="1"/>
    <col min="14605" max="14605" width="16.42578125" style="154" bestFit="1" customWidth="1"/>
    <col min="14606" max="14607" width="13.85546875" style="154" bestFit="1" customWidth="1"/>
    <col min="14608" max="14608" width="15.42578125" style="154" bestFit="1" customWidth="1"/>
    <col min="14609" max="14609" width="16.42578125" style="154" bestFit="1" customWidth="1"/>
    <col min="14610" max="14612" width="13.85546875" style="154" bestFit="1" customWidth="1"/>
    <col min="14613" max="14614" width="16.42578125" style="154" bestFit="1" customWidth="1"/>
    <col min="14615" max="14615" width="18.5703125" style="154" bestFit="1" customWidth="1"/>
    <col min="14616" max="14851" width="11.42578125" style="154"/>
    <col min="14852" max="14852" width="24" style="154" customWidth="1"/>
    <col min="14853" max="14854" width="11.42578125" style="154"/>
    <col min="14855" max="14855" width="16.28515625" style="154" customWidth="1"/>
    <col min="14856" max="14859" width="11.42578125" style="154"/>
    <col min="14860" max="14860" width="17.42578125" style="154" customWidth="1"/>
    <col min="14861" max="14861" width="16.42578125" style="154" bestFit="1" customWidth="1"/>
    <col min="14862" max="14863" width="13.85546875" style="154" bestFit="1" customWidth="1"/>
    <col min="14864" max="14864" width="15.42578125" style="154" bestFit="1" customWidth="1"/>
    <col min="14865" max="14865" width="16.42578125" style="154" bestFit="1" customWidth="1"/>
    <col min="14866" max="14868" width="13.85546875" style="154" bestFit="1" customWidth="1"/>
    <col min="14869" max="14870" width="16.42578125" style="154" bestFit="1" customWidth="1"/>
    <col min="14871" max="14871" width="18.5703125" style="154" bestFit="1" customWidth="1"/>
    <col min="14872" max="15107" width="11.42578125" style="154"/>
    <col min="15108" max="15108" width="24" style="154" customWidth="1"/>
    <col min="15109" max="15110" width="11.42578125" style="154"/>
    <col min="15111" max="15111" width="16.28515625" style="154" customWidth="1"/>
    <col min="15112" max="15115" width="11.42578125" style="154"/>
    <col min="15116" max="15116" width="17.42578125" style="154" customWidth="1"/>
    <col min="15117" max="15117" width="16.42578125" style="154" bestFit="1" customWidth="1"/>
    <col min="15118" max="15119" width="13.85546875" style="154" bestFit="1" customWidth="1"/>
    <col min="15120" max="15120" width="15.42578125" style="154" bestFit="1" customWidth="1"/>
    <col min="15121" max="15121" width="16.42578125" style="154" bestFit="1" customWidth="1"/>
    <col min="15122" max="15124" width="13.85546875" style="154" bestFit="1" customWidth="1"/>
    <col min="15125" max="15126" width="16.42578125" style="154" bestFit="1" customWidth="1"/>
    <col min="15127" max="15127" width="18.5703125" style="154" bestFit="1" customWidth="1"/>
    <col min="15128" max="15363" width="11.42578125" style="154"/>
    <col min="15364" max="15364" width="24" style="154" customWidth="1"/>
    <col min="15365" max="15366" width="11.42578125" style="154"/>
    <col min="15367" max="15367" width="16.28515625" style="154" customWidth="1"/>
    <col min="15368" max="15371" width="11.42578125" style="154"/>
    <col min="15372" max="15372" width="17.42578125" style="154" customWidth="1"/>
    <col min="15373" max="15373" width="16.42578125" style="154" bestFit="1" customWidth="1"/>
    <col min="15374" max="15375" width="13.85546875" style="154" bestFit="1" customWidth="1"/>
    <col min="15376" max="15376" width="15.42578125" style="154" bestFit="1" customWidth="1"/>
    <col min="15377" max="15377" width="16.42578125" style="154" bestFit="1" customWidth="1"/>
    <col min="15378" max="15380" width="13.85546875" style="154" bestFit="1" customWidth="1"/>
    <col min="15381" max="15382" width="16.42578125" style="154" bestFit="1" customWidth="1"/>
    <col min="15383" max="15383" width="18.5703125" style="154" bestFit="1" customWidth="1"/>
    <col min="15384" max="15619" width="11.42578125" style="154"/>
    <col min="15620" max="15620" width="24" style="154" customWidth="1"/>
    <col min="15621" max="15622" width="11.42578125" style="154"/>
    <col min="15623" max="15623" width="16.28515625" style="154" customWidth="1"/>
    <col min="15624" max="15627" width="11.42578125" style="154"/>
    <col min="15628" max="15628" width="17.42578125" style="154" customWidth="1"/>
    <col min="15629" max="15629" width="16.42578125" style="154" bestFit="1" customWidth="1"/>
    <col min="15630" max="15631" width="13.85546875" style="154" bestFit="1" customWidth="1"/>
    <col min="15632" max="15632" width="15.42578125" style="154" bestFit="1" customWidth="1"/>
    <col min="15633" max="15633" width="16.42578125" style="154" bestFit="1" customWidth="1"/>
    <col min="15634" max="15636" width="13.85546875" style="154" bestFit="1" customWidth="1"/>
    <col min="15637" max="15638" width="16.42578125" style="154" bestFit="1" customWidth="1"/>
    <col min="15639" max="15639" width="18.5703125" style="154" bestFit="1" customWidth="1"/>
    <col min="15640" max="15875" width="11.42578125" style="154"/>
    <col min="15876" max="15876" width="24" style="154" customWidth="1"/>
    <col min="15877" max="15878" width="11.42578125" style="154"/>
    <col min="15879" max="15879" width="16.28515625" style="154" customWidth="1"/>
    <col min="15880" max="15883" width="11.42578125" style="154"/>
    <col min="15884" max="15884" width="17.42578125" style="154" customWidth="1"/>
    <col min="15885" max="15885" width="16.42578125" style="154" bestFit="1" customWidth="1"/>
    <col min="15886" max="15887" width="13.85546875" style="154" bestFit="1" customWidth="1"/>
    <col min="15888" max="15888" width="15.42578125" style="154" bestFit="1" customWidth="1"/>
    <col min="15889" max="15889" width="16.42578125" style="154" bestFit="1" customWidth="1"/>
    <col min="15890" max="15892" width="13.85546875" style="154" bestFit="1" customWidth="1"/>
    <col min="15893" max="15894" width="16.42578125" style="154" bestFit="1" customWidth="1"/>
    <col min="15895" max="15895" width="18.5703125" style="154" bestFit="1" customWidth="1"/>
    <col min="15896" max="16131" width="11.42578125" style="154"/>
    <col min="16132" max="16132" width="24" style="154" customWidth="1"/>
    <col min="16133" max="16134" width="11.42578125" style="154"/>
    <col min="16135" max="16135" width="16.28515625" style="154" customWidth="1"/>
    <col min="16136" max="16139" width="11.42578125" style="154"/>
    <col min="16140" max="16140" width="17.42578125" style="154" customWidth="1"/>
    <col min="16141" max="16141" width="16.42578125" style="154" bestFit="1" customWidth="1"/>
    <col min="16142" max="16143" width="13.85546875" style="154" bestFit="1" customWidth="1"/>
    <col min="16144" max="16144" width="15.42578125" style="154" bestFit="1" customWidth="1"/>
    <col min="16145" max="16145" width="16.42578125" style="154" bestFit="1" customWidth="1"/>
    <col min="16146" max="16148" width="13.85546875" style="154" bestFit="1" customWidth="1"/>
    <col min="16149" max="16150" width="16.42578125" style="154" bestFit="1" customWidth="1"/>
    <col min="16151" max="16151" width="18.5703125" style="154" bestFit="1" customWidth="1"/>
    <col min="16152" max="16384" width="11.42578125" style="154"/>
  </cols>
  <sheetData>
    <row r="3" spans="2:23" ht="16.5" x14ac:dyDescent="0.2">
      <c r="B3" s="151" t="s">
        <v>83</v>
      </c>
      <c r="C3" s="151"/>
      <c r="D3" s="151"/>
      <c r="E3" s="151"/>
      <c r="F3" s="151"/>
      <c r="G3" s="151"/>
      <c r="H3" s="152"/>
      <c r="I3" s="152"/>
      <c r="J3" s="151"/>
      <c r="K3" s="153"/>
    </row>
    <row r="4" spans="2:23" ht="27" x14ac:dyDescent="0.2">
      <c r="B4" s="152"/>
      <c r="C4" s="152"/>
      <c r="D4" s="155" t="s">
        <v>84</v>
      </c>
      <c r="E4" s="152"/>
      <c r="F4" s="152"/>
      <c r="G4" s="152"/>
      <c r="H4" s="152"/>
      <c r="I4" s="152"/>
      <c r="J4" s="151"/>
      <c r="K4" s="153"/>
    </row>
    <row r="5" spans="2:23" ht="16.5" x14ac:dyDescent="0.2">
      <c r="B5" s="152" t="s">
        <v>85</v>
      </c>
      <c r="C5" s="152"/>
      <c r="D5" s="156">
        <v>90000000</v>
      </c>
      <c r="E5" s="152"/>
      <c r="F5" s="152"/>
      <c r="G5" s="157" t="e">
        <f>AVERAGE(D6,D7,D9,D8)</f>
        <v>#REF!</v>
      </c>
      <c r="H5" s="158" t="s">
        <v>86</v>
      </c>
      <c r="I5" s="152"/>
      <c r="J5" s="151"/>
      <c r="K5" s="153"/>
    </row>
    <row r="6" spans="2:23" ht="16.5" x14ac:dyDescent="0.2">
      <c r="B6" s="152" t="s">
        <v>87</v>
      </c>
      <c r="C6" s="159"/>
      <c r="D6" s="156" t="e">
        <f>#REF!</f>
        <v>#REF!</v>
      </c>
      <c r="E6" s="152"/>
      <c r="F6" s="152"/>
      <c r="G6" s="160" t="e">
        <f>G5-F17</f>
        <v>#REF!</v>
      </c>
      <c r="H6" s="152" t="s">
        <v>88</v>
      </c>
      <c r="I6" s="152"/>
      <c r="J6" s="151"/>
      <c r="K6" s="153"/>
    </row>
    <row r="7" spans="2:23" ht="16.5" x14ac:dyDescent="0.2">
      <c r="B7" s="152" t="s">
        <v>89</v>
      </c>
      <c r="C7" s="159"/>
      <c r="D7" s="156" t="e">
        <f>#REF!</f>
        <v>#REF!</v>
      </c>
      <c r="E7" s="152"/>
      <c r="F7" s="152"/>
      <c r="G7" s="161" t="e">
        <f>D5-G5</f>
        <v>#REF!</v>
      </c>
      <c r="H7" s="152" t="s">
        <v>90</v>
      </c>
      <c r="I7" s="152"/>
      <c r="J7" s="151"/>
      <c r="K7" s="153"/>
    </row>
    <row r="8" spans="2:23" ht="16.5" x14ac:dyDescent="0.2">
      <c r="B8" s="152" t="s">
        <v>91</v>
      </c>
      <c r="C8" s="162"/>
      <c r="D8" s="156" t="e">
        <f>#REF!</f>
        <v>#REF!</v>
      </c>
      <c r="E8" s="152"/>
      <c r="F8" s="152"/>
      <c r="G8" s="161" t="e">
        <f>D6-G5</f>
        <v>#REF!</v>
      </c>
      <c r="H8" s="152" t="s">
        <v>92</v>
      </c>
      <c r="I8" s="152"/>
      <c r="J8" s="151"/>
      <c r="K8" s="153"/>
    </row>
    <row r="9" spans="2:23" ht="16.5" x14ac:dyDescent="0.2">
      <c r="B9" s="152" t="s">
        <v>93</v>
      </c>
      <c r="C9" s="162"/>
      <c r="D9" s="156" t="e">
        <f>#REF!</f>
        <v>#REF!</v>
      </c>
      <c r="E9" s="152"/>
      <c r="F9" s="152"/>
      <c r="G9" s="152"/>
      <c r="H9" s="152"/>
      <c r="I9" s="152"/>
      <c r="J9" s="151"/>
      <c r="K9" s="153"/>
    </row>
    <row r="10" spans="2:23" ht="16.5" x14ac:dyDescent="0.2">
      <c r="B10" s="152"/>
      <c r="C10" s="162"/>
      <c r="D10" s="156"/>
      <c r="E10" s="152"/>
      <c r="F10" s="152"/>
      <c r="G10" s="152"/>
      <c r="H10" s="152"/>
      <c r="I10" s="152"/>
      <c r="J10" s="151"/>
      <c r="K10" s="153"/>
    </row>
    <row r="11" spans="2:23" ht="16.5" x14ac:dyDescent="0.2">
      <c r="B11" s="152"/>
      <c r="C11" s="162"/>
      <c r="D11" s="156"/>
      <c r="E11" s="152"/>
      <c r="F11" s="152"/>
      <c r="G11" s="152"/>
      <c r="H11" s="152"/>
      <c r="I11" s="152"/>
      <c r="J11" s="151"/>
      <c r="K11" s="153"/>
    </row>
    <row r="12" spans="2:23" ht="16.5" x14ac:dyDescent="0.2">
      <c r="B12" s="152"/>
      <c r="C12" s="162"/>
      <c r="D12" s="156"/>
      <c r="E12" s="152"/>
      <c r="F12" s="152"/>
      <c r="G12" s="152"/>
      <c r="H12" s="152"/>
      <c r="I12" s="152"/>
      <c r="J12" s="151"/>
      <c r="K12" s="153"/>
      <c r="M12" s="154">
        <v>2013</v>
      </c>
      <c r="P12" s="154">
        <v>2016</v>
      </c>
      <c r="Q12" s="154">
        <v>2017</v>
      </c>
      <c r="U12" s="154">
        <v>2021</v>
      </c>
      <c r="V12" s="154">
        <v>2022</v>
      </c>
      <c r="W12" s="154">
        <v>2023</v>
      </c>
    </row>
    <row r="13" spans="2:23" ht="16.5" x14ac:dyDescent="0.25">
      <c r="B13" s="152"/>
      <c r="C13" s="162"/>
      <c r="D13" s="156"/>
      <c r="E13" s="152"/>
      <c r="F13" s="152"/>
      <c r="G13" s="152"/>
      <c r="H13" s="152"/>
      <c r="I13" s="152"/>
      <c r="J13" s="151"/>
      <c r="K13" s="153"/>
      <c r="L13" s="154" t="s">
        <v>95</v>
      </c>
      <c r="M13" s="163">
        <f>55856849.94*0.7</f>
        <v>39099794.957999997</v>
      </c>
      <c r="N13" s="163"/>
      <c r="O13" s="163"/>
      <c r="P13" s="163">
        <f>85692680*0.05</f>
        <v>4284634</v>
      </c>
      <c r="Q13" s="163">
        <v>20134750</v>
      </c>
      <c r="R13" s="163"/>
      <c r="S13" s="163"/>
      <c r="T13" s="163"/>
      <c r="U13" s="163">
        <v>40538386</v>
      </c>
      <c r="V13" s="163">
        <v>54306874</v>
      </c>
      <c r="W13" s="163"/>
    </row>
    <row r="14" spans="2:23" ht="16.5" x14ac:dyDescent="0.25">
      <c r="B14" s="152"/>
      <c r="C14" s="162"/>
      <c r="D14" s="156"/>
      <c r="E14" s="152"/>
      <c r="F14" s="152"/>
      <c r="G14" s="152"/>
      <c r="H14" s="152"/>
      <c r="I14" s="152"/>
      <c r="J14" s="151"/>
      <c r="K14" s="153"/>
      <c r="L14" s="154" t="s">
        <v>96</v>
      </c>
      <c r="M14" s="163">
        <v>589500</v>
      </c>
      <c r="N14" s="163">
        <v>616000</v>
      </c>
      <c r="O14" s="163">
        <v>644350</v>
      </c>
      <c r="P14" s="163">
        <v>689455</v>
      </c>
      <c r="Q14" s="163">
        <v>737717</v>
      </c>
      <c r="R14" s="163">
        <v>781242</v>
      </c>
      <c r="S14" s="163">
        <v>828116</v>
      </c>
      <c r="T14" s="163">
        <v>877803</v>
      </c>
      <c r="U14" s="163">
        <v>908526</v>
      </c>
      <c r="V14" s="163">
        <v>1000000</v>
      </c>
      <c r="W14" s="163">
        <v>1160000</v>
      </c>
    </row>
    <row r="15" spans="2:23" ht="16.5" x14ac:dyDescent="0.25">
      <c r="B15" s="152"/>
      <c r="C15" s="162"/>
      <c r="D15" s="156"/>
      <c r="E15" s="152"/>
      <c r="F15" s="152"/>
      <c r="G15" s="152"/>
      <c r="H15" s="152"/>
      <c r="I15" s="152"/>
      <c r="J15" s="151"/>
      <c r="K15" s="153"/>
      <c r="L15" s="154" t="s">
        <v>97</v>
      </c>
      <c r="M15" s="154">
        <f>M13/M14</f>
        <v>66.327048274809158</v>
      </c>
      <c r="P15" s="154">
        <f>P13/P14</f>
        <v>6.2145230653197094</v>
      </c>
      <c r="Q15" s="164">
        <f>Q13/Q14</f>
        <v>27.293325218206981</v>
      </c>
      <c r="U15" s="165">
        <f>U13/908526</f>
        <v>44.619951437823467</v>
      </c>
      <c r="W15" s="166">
        <f>W14*1160000</f>
        <v>1345600000000</v>
      </c>
    </row>
    <row r="16" spans="2:23" ht="16.5" x14ac:dyDescent="0.25">
      <c r="B16" s="152"/>
      <c r="C16" s="159"/>
      <c r="D16" s="156"/>
      <c r="E16" s="152"/>
      <c r="F16" s="263" t="e">
        <f>MEDIAN(D6,D7,D8,D9)</f>
        <v>#REF!</v>
      </c>
      <c r="G16" s="263"/>
      <c r="H16" s="167" t="s">
        <v>98</v>
      </c>
      <c r="I16" s="152"/>
      <c r="J16" s="151"/>
      <c r="K16" s="153"/>
      <c r="L16" s="154" t="s">
        <v>95</v>
      </c>
      <c r="M16" s="163">
        <f>66669480*0.7</f>
        <v>46668636</v>
      </c>
      <c r="U16" s="165">
        <f>U13/877803</f>
        <v>46.181644400850757</v>
      </c>
      <c r="V16" s="165">
        <f>V13/1000000</f>
        <v>54.306874000000001</v>
      </c>
      <c r="W16" s="168">
        <f>U16+V16</f>
        <v>100.48851840085075</v>
      </c>
    </row>
    <row r="17" spans="2:23" ht="16.5" x14ac:dyDescent="0.25">
      <c r="B17" s="152"/>
      <c r="C17" s="159"/>
      <c r="D17" s="156"/>
      <c r="E17" s="152" t="s">
        <v>99</v>
      </c>
      <c r="F17" s="152" t="e">
        <f>STDEV(D6,D7,D8,D9)</f>
        <v>#REF!</v>
      </c>
      <c r="G17" s="169" t="e">
        <f>F16-F17</f>
        <v>#REF!</v>
      </c>
      <c r="H17" s="170" t="s">
        <v>100</v>
      </c>
      <c r="I17" s="170"/>
      <c r="J17" s="151"/>
      <c r="K17" s="171"/>
      <c r="L17" s="154" t="s">
        <v>96</v>
      </c>
      <c r="M17" s="163">
        <v>589500</v>
      </c>
      <c r="W17" s="168">
        <f>W16*1160000</f>
        <v>116566681.34498687</v>
      </c>
    </row>
    <row r="18" spans="2:23" ht="16.5" x14ac:dyDescent="0.2">
      <c r="B18" s="152"/>
      <c r="C18" s="152"/>
      <c r="D18" s="156"/>
      <c r="E18" s="152"/>
      <c r="F18" s="152"/>
      <c r="G18" s="161" t="e">
        <f>D5-F16</f>
        <v>#REF!</v>
      </c>
      <c r="H18" s="152" t="s">
        <v>101</v>
      </c>
      <c r="I18" s="152"/>
      <c r="J18" s="151"/>
      <c r="K18" s="153"/>
      <c r="L18" s="154" t="s">
        <v>97</v>
      </c>
      <c r="M18" s="154">
        <f>M16/M17</f>
        <v>79.166473282442752</v>
      </c>
      <c r="P18" s="164">
        <f>Q15+P15+M15+M18+M21</f>
        <v>245.81069978140624</v>
      </c>
    </row>
    <row r="19" spans="2:23" ht="16.5" x14ac:dyDescent="0.25">
      <c r="B19" s="152"/>
      <c r="C19" s="152"/>
      <c r="D19" s="156"/>
      <c r="E19" s="152"/>
      <c r="F19" s="152"/>
      <c r="G19" s="161" t="e">
        <f>D6-F16</f>
        <v>#REF!</v>
      </c>
      <c r="H19" s="152" t="s">
        <v>102</v>
      </c>
      <c r="I19" s="152"/>
      <c r="J19" s="151"/>
      <c r="K19" s="153"/>
      <c r="L19" s="154" t="s">
        <v>95</v>
      </c>
      <c r="M19" s="163">
        <f>56263000*0.7</f>
        <v>39384100</v>
      </c>
    </row>
    <row r="20" spans="2:23" ht="15" x14ac:dyDescent="0.25">
      <c r="B20" s="153"/>
      <c r="C20" s="153"/>
      <c r="D20" s="153"/>
      <c r="E20" s="153"/>
      <c r="F20" s="153"/>
      <c r="G20" s="153"/>
      <c r="H20" s="153"/>
      <c r="I20" s="153"/>
      <c r="J20" s="153"/>
      <c r="K20" s="153"/>
      <c r="L20" s="154" t="s">
        <v>96</v>
      </c>
      <c r="M20" s="163">
        <v>589500</v>
      </c>
    </row>
    <row r="21" spans="2:23" x14ac:dyDescent="0.2">
      <c r="B21" s="153"/>
      <c r="C21" s="153"/>
      <c r="D21" s="153"/>
      <c r="E21" s="153"/>
      <c r="F21" s="153"/>
      <c r="G21" s="153"/>
      <c r="H21" s="153"/>
      <c r="I21" s="153"/>
      <c r="J21" s="153"/>
      <c r="K21" s="153"/>
      <c r="L21" s="154" t="s">
        <v>97</v>
      </c>
      <c r="M21" s="154">
        <f>M19/M20</f>
        <v>66.809329940627649</v>
      </c>
    </row>
    <row r="22" spans="2:23" ht="16.5" x14ac:dyDescent="0.2">
      <c r="B22" s="151" t="s">
        <v>83</v>
      </c>
      <c r="C22" s="151"/>
      <c r="D22" s="151"/>
      <c r="E22" s="151"/>
      <c r="F22" s="151"/>
      <c r="G22" s="151"/>
      <c r="H22" s="152"/>
      <c r="I22" s="152"/>
      <c r="J22" s="151"/>
      <c r="K22" s="153"/>
    </row>
    <row r="23" spans="2:23" ht="16.5" x14ac:dyDescent="0.2">
      <c r="B23" s="152"/>
      <c r="C23" s="152"/>
      <c r="D23" s="152" t="s">
        <v>103</v>
      </c>
      <c r="E23" s="152"/>
      <c r="F23" s="152"/>
      <c r="G23" s="152"/>
      <c r="H23" s="152"/>
      <c r="I23" s="152"/>
      <c r="J23" s="151"/>
      <c r="K23" s="153"/>
    </row>
    <row r="24" spans="2:23" ht="16.5" x14ac:dyDescent="0.2">
      <c r="B24" s="152" t="s">
        <v>85</v>
      </c>
      <c r="C24" s="152"/>
      <c r="D24" s="156">
        <f>D5</f>
        <v>90000000</v>
      </c>
      <c r="E24" s="152"/>
      <c r="F24" s="152"/>
      <c r="G24" s="157">
        <f>AVERAGE(D25,D26,D28,D27)</f>
        <v>88534202.9375</v>
      </c>
      <c r="H24" s="158" t="s">
        <v>86</v>
      </c>
      <c r="I24" s="152"/>
      <c r="J24" s="151"/>
      <c r="K24" s="153"/>
    </row>
    <row r="25" spans="2:23" ht="16.5" x14ac:dyDescent="0.2">
      <c r="B25" s="152" t="s">
        <v>87</v>
      </c>
      <c r="C25" s="159"/>
      <c r="D25" s="156">
        <v>81138680.75</v>
      </c>
      <c r="E25" s="152"/>
      <c r="F25" s="152"/>
      <c r="G25" s="160">
        <f>G24-F36</f>
        <v>80619335.667163685</v>
      </c>
      <c r="H25" s="152" t="s">
        <v>88</v>
      </c>
      <c r="I25" s="152"/>
      <c r="J25" s="151"/>
      <c r="K25" s="153"/>
    </row>
    <row r="26" spans="2:23" ht="16.5" x14ac:dyDescent="0.2">
      <c r="B26" s="152" t="s">
        <v>89</v>
      </c>
      <c r="C26" s="159"/>
      <c r="D26" s="156">
        <v>99274532</v>
      </c>
      <c r="E26" s="152"/>
      <c r="F26" s="152"/>
      <c r="G26" s="152"/>
      <c r="H26" s="152" t="s">
        <v>90</v>
      </c>
      <c r="I26" s="152"/>
      <c r="J26" s="151"/>
      <c r="K26" s="153"/>
    </row>
    <row r="27" spans="2:23" ht="16.5" x14ac:dyDescent="0.2">
      <c r="B27" s="152" t="s">
        <v>91</v>
      </c>
      <c r="C27" s="162"/>
      <c r="D27" s="156">
        <v>89341022</v>
      </c>
      <c r="E27" s="152"/>
      <c r="F27" s="152"/>
      <c r="G27" s="152"/>
      <c r="H27" s="152" t="s">
        <v>92</v>
      </c>
      <c r="I27" s="152"/>
      <c r="J27" s="151"/>
      <c r="K27" s="153"/>
    </row>
    <row r="28" spans="2:23" ht="16.5" x14ac:dyDescent="0.2">
      <c r="B28" s="152" t="s">
        <v>94</v>
      </c>
      <c r="C28" s="162"/>
      <c r="D28" s="156">
        <v>84382577</v>
      </c>
      <c r="E28" s="152"/>
      <c r="F28" s="152"/>
      <c r="G28" s="152"/>
      <c r="H28" s="152"/>
      <c r="I28" s="152"/>
      <c r="J28" s="151"/>
      <c r="K28" s="153"/>
    </row>
    <row r="29" spans="2:23" ht="16.5" x14ac:dyDescent="0.2">
      <c r="B29" s="152"/>
      <c r="C29" s="162"/>
      <c r="D29" s="156"/>
      <c r="E29" s="152"/>
      <c r="F29" s="152"/>
      <c r="G29" s="152"/>
      <c r="H29" s="152"/>
      <c r="I29" s="152"/>
      <c r="J29" s="151"/>
      <c r="K29" s="153"/>
    </row>
    <row r="30" spans="2:23" ht="16.5" x14ac:dyDescent="0.2">
      <c r="B30" s="152"/>
      <c r="C30" s="162"/>
      <c r="D30" s="156"/>
      <c r="E30" s="152"/>
      <c r="F30" s="152"/>
      <c r="G30" s="152"/>
      <c r="H30" s="152"/>
      <c r="I30" s="152"/>
      <c r="J30" s="151"/>
      <c r="K30" s="153"/>
    </row>
    <row r="31" spans="2:23" ht="16.5" x14ac:dyDescent="0.2">
      <c r="B31" s="152"/>
      <c r="C31" s="162"/>
      <c r="D31" s="156"/>
      <c r="E31" s="152"/>
      <c r="F31" s="152"/>
      <c r="G31" s="152"/>
      <c r="H31" s="152"/>
      <c r="I31" s="152"/>
      <c r="J31" s="151"/>
      <c r="K31" s="153"/>
    </row>
    <row r="32" spans="2:23" ht="16.5" x14ac:dyDescent="0.2">
      <c r="B32" s="152"/>
      <c r="C32" s="162"/>
      <c r="D32" s="156"/>
      <c r="E32" s="152"/>
      <c r="F32" s="152"/>
      <c r="G32" s="152"/>
      <c r="H32" s="152"/>
      <c r="I32" s="152"/>
      <c r="J32" s="151"/>
      <c r="K32" s="153"/>
    </row>
    <row r="33" spans="2:11" ht="16.5" x14ac:dyDescent="0.2">
      <c r="B33" s="152"/>
      <c r="C33" s="162"/>
      <c r="D33" s="156"/>
      <c r="E33" s="152"/>
      <c r="F33" s="152"/>
      <c r="G33" s="152"/>
      <c r="H33" s="152"/>
      <c r="I33" s="152"/>
      <c r="J33" s="151"/>
      <c r="K33" s="153"/>
    </row>
    <row r="34" spans="2:11" ht="16.5" x14ac:dyDescent="0.2">
      <c r="B34" s="152"/>
      <c r="C34" s="162"/>
      <c r="D34" s="156"/>
      <c r="E34" s="152"/>
      <c r="F34" s="152"/>
      <c r="G34" s="152"/>
      <c r="H34" s="152"/>
      <c r="I34" s="152"/>
      <c r="J34" s="151"/>
      <c r="K34" s="153"/>
    </row>
    <row r="35" spans="2:11" ht="16.5" x14ac:dyDescent="0.2">
      <c r="B35" s="152"/>
      <c r="C35" s="159"/>
      <c r="D35" s="156"/>
      <c r="E35" s="152"/>
      <c r="F35" s="263">
        <f>MEDIAN(D25,D26,D27,D28)</f>
        <v>86861799.5</v>
      </c>
      <c r="G35" s="263"/>
      <c r="H35" s="167" t="s">
        <v>98</v>
      </c>
      <c r="I35" s="152"/>
      <c r="J35" s="151"/>
      <c r="K35" s="153"/>
    </row>
    <row r="36" spans="2:11" ht="16.5" x14ac:dyDescent="0.2">
      <c r="B36" s="152"/>
      <c r="C36" s="159"/>
      <c r="D36" s="156"/>
      <c r="E36" s="152" t="s">
        <v>99</v>
      </c>
      <c r="F36" s="152">
        <f>STDEV(D25,D26,D27,D28)</f>
        <v>7914867.2703363132</v>
      </c>
      <c r="G36" s="169">
        <f>F35-F36</f>
        <v>78946932.229663685</v>
      </c>
      <c r="H36" s="170" t="s">
        <v>100</v>
      </c>
      <c r="I36" s="170"/>
      <c r="J36" s="151"/>
      <c r="K36" s="153"/>
    </row>
    <row r="37" spans="2:11" ht="16.5" x14ac:dyDescent="0.2">
      <c r="B37" s="152"/>
      <c r="C37" s="152"/>
      <c r="D37" s="156"/>
      <c r="E37" s="152"/>
      <c r="F37" s="152"/>
      <c r="G37" s="161">
        <f>D24-F35</f>
        <v>3138200.5</v>
      </c>
      <c r="H37" s="152" t="s">
        <v>101</v>
      </c>
      <c r="I37" s="152"/>
      <c r="J37" s="151"/>
      <c r="K37" s="153"/>
    </row>
  </sheetData>
  <mergeCells count="2">
    <mergeCell ref="F16:G16"/>
    <mergeCell ref="F35:G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1 - DETALLADO</vt:lpstr>
      <vt:lpstr>FORMULARIO 1 PROPUESTA ECONÓMIC</vt:lpstr>
      <vt:lpstr>Hoja1</vt:lpstr>
      <vt:lpstr>'FORMULARIO 1 - DETALLADO'!Área_de_impresión</vt:lpstr>
      <vt:lpstr>'FORMULARIO 1 PROPUESTA ECONÓMIC'!Área_de_impresión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Jorge Hernan Hurtado Garcia</cp:lastModifiedBy>
  <cp:lastPrinted>2022-11-07T00:15:01Z</cp:lastPrinted>
  <dcterms:created xsi:type="dcterms:W3CDTF">2022-09-12T16:14:49Z</dcterms:created>
  <dcterms:modified xsi:type="dcterms:W3CDTF">2023-11-20T13:31:24Z</dcterms:modified>
</cp:coreProperties>
</file>