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dcamargo\Documents\Back up 2021-02-05\POA\2023\Compra de equipos\"/>
    </mc:Choice>
  </mc:AlternateContent>
  <xr:revisionPtr revIDLastSave="0" documentId="8_{9861781C-4439-4155-A433-CB2B32A5FF81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LOTE 1" sheetId="3" r:id="rId1"/>
    <sheet name="LOTE 2" sheetId="4" r:id="rId2"/>
  </sheets>
  <externalReferences>
    <externalReference r:id="rId3"/>
  </externalReferences>
  <definedNames>
    <definedName name="_xlnm.Print_Area" localSheetId="0">'LOTE 1'!$A$1:$L$19</definedName>
    <definedName name="RUBRO_LEY">'[1]RUBRO LEY'!$A$2:$A$94</definedName>
    <definedName name="RUBRO_LEY2">'[1]RUBRO LEY'!$A$73:$A$94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10" i="3"/>
  <c r="H11" i="3"/>
  <c r="E12" i="3"/>
  <c r="E13" i="4"/>
  <c r="J12" i="4"/>
  <c r="H12" i="4"/>
  <c r="J11" i="4"/>
  <c r="H11" i="4"/>
  <c r="J10" i="4"/>
  <c r="H10" i="4"/>
  <c r="K6" i="4"/>
  <c r="K7" i="4"/>
  <c r="K8" i="4"/>
  <c r="K9" i="4"/>
  <c r="K5" i="4"/>
  <c r="I6" i="4"/>
  <c r="I7" i="4"/>
  <c r="I8" i="4"/>
  <c r="I9" i="4"/>
  <c r="I5" i="4"/>
  <c r="J10" i="3"/>
  <c r="J11" i="3"/>
  <c r="J9" i="3"/>
  <c r="K7" i="3"/>
  <c r="K8" i="3"/>
  <c r="K6" i="3"/>
  <c r="K5" i="3"/>
  <c r="I8" i="3"/>
  <c r="I6" i="3"/>
  <c r="I7" i="3"/>
  <c r="I5" i="3"/>
</calcChain>
</file>

<file path=xl/sharedStrings.xml><?xml version="1.0" encoding="utf-8"?>
<sst xmlns="http://schemas.openxmlformats.org/spreadsheetml/2006/main" count="87" uniqueCount="48">
  <si>
    <t>ITEM</t>
  </si>
  <si>
    <t>UNIDAD DE MEDIDA</t>
  </si>
  <si>
    <t>SI</t>
  </si>
  <si>
    <t xml:space="preserve">NO </t>
  </si>
  <si>
    <t xml:space="preserve">
ESTUDIO DE MERCADO - CENTRO DE DISEÑO Y METROLOGIA SENA. </t>
  </si>
  <si>
    <t xml:space="preserve">Centro de Diseño y Metrología Sena, Regional Distrito Capital </t>
  </si>
  <si>
    <t>DESCRIPCIÓN COMPLETA DEL SERVICIO</t>
  </si>
  <si>
    <t xml:space="preserve">Realizo: Maria Alejandra Useche - Apoyo Contratación </t>
  </si>
  <si>
    <t xml:space="preserve">TIPO DE EJECUCIÓN DEL PROYECTO EN MESES O DíAS (CALENDARIO/HÁBILES):  
</t>
  </si>
  <si>
    <t>ELEMENTO</t>
  </si>
  <si>
    <t xml:space="preserve">CANTIDAD </t>
  </si>
  <si>
    <t xml:space="preserve">NOTAS: 
-ESTE FORMATO APLICARÁ PARA ESTUDIOS DE MERCADO,  SI HUBIESE EL CASO DE TOMAR UN VALOR MENOR O MAYOR FAVOR DETERMINAR EL POR QUÉ EN OBSERVACIONES CORRESPONDIENTES AL ÍTEMS, ASÍ MISMO TENER EN CUENTA EL IVA. VALOR UNITARIO + IVA 
-SE ADJUNTAN COTIZACIONES DE EMPRESAS LEGALEMENTE CONSTITUIDAS 
</t>
  </si>
  <si>
    <t>CONCEPTO TÉCNICO EN GENERAL: Las cotizaciones si cumplen con los elementos solicitados y pueden tenerse en cuenta para la estimación del presupuesto del proceso contractual</t>
  </si>
  <si>
    <t xml:space="preserve">VALOR UNITARIO </t>
  </si>
  <si>
    <t>Reviso: Jhon Hernandez, Dinamizador SENOVA</t>
  </si>
  <si>
    <t>Reviso: Eva Sandoval- Abogada CDM</t>
  </si>
  <si>
    <t>1 Mes</t>
  </si>
  <si>
    <t>Unidad</t>
  </si>
  <si>
    <t xml:space="preserve">TOTAL </t>
  </si>
  <si>
    <t>IVA</t>
  </si>
  <si>
    <t>TOAL + IVA</t>
  </si>
  <si>
    <t>OBJETO: 11_9216_701 Contratar la compra de equipos patrón y auxiliares del proyecto 10301 de la línea 68 para el fortalecimiento de los servicios tecnológicos del laboratorio de calibración y mediciones industriales del Centro de Diseño y Metrología</t>
  </si>
  <si>
    <t>FECHA: noviembre  de 2023</t>
  </si>
  <si>
    <t>Reviso: Diana Camargo</t>
  </si>
  <si>
    <t>COTIZACIÓN 1. 
MANTENIMIENTO Y CONTROL DE INGENIERIA S.A.S.</t>
  </si>
  <si>
    <t>COTIZACIÓN 2.
INVERTEC</t>
  </si>
  <si>
    <t>Manometro Digital ADT681-02-GP 500-PSI-N2</t>
  </si>
  <si>
    <t>Manometro Digital ADT681-02-GP5K-PSI-N2</t>
  </si>
  <si>
    <t>PT100 a 100Ω Secundaria PRT</t>
  </si>
  <si>
    <t>Bloque seco con indicador Digital</t>
  </si>
  <si>
    <t>VALOR TOTAL</t>
  </si>
  <si>
    <t xml:space="preserve">VALOR TOTAL </t>
  </si>
  <si>
    <t>COTIZACIÓN 1. 
ECI</t>
  </si>
  <si>
    <t>COTIZACIÓN 2.
QUIMMEC</t>
  </si>
  <si>
    <t>BLOQUE PATRON</t>
  </si>
  <si>
    <t>JUEGO DE OPTICAS PARALELAS</t>
  </si>
  <si>
    <t>PRECIO TOTAL ESTIMADO LOTE 2</t>
  </si>
  <si>
    <t>PRECIO TOTAL ESTIMADO LOTE 1</t>
  </si>
  <si>
    <t xml:space="preserve">TIPO DE ADQUISICIÓN: Compra  </t>
  </si>
  <si>
    <t>Manometro Digital
Capacidad: 500 psi
Resolución; 0,01 ps
Clase de Exactitud: 0,02% FS
Conexión: NPT Macho 1/2 "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</si>
  <si>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Manometro Digital
Capacidad: 5 000 psi
Resolución; 0,1 psi
Clase de Exactitud: 0,02% FS
Conexión: NPT Macho 1/2 "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</si>
  <si>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PRT PT 100 (-200 a 420) °C
Diametro del sensor:entre 4 mm a 6,5 mm
Longitud del sensor minimo:300 mm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</si>
  <si>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Bloque seco con indicador  Digital
Rango de temperatura -25 °C a 140 °C
Resolución: 0.01°C 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</si>
  <si>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Bloque de calibre rectangular métrico 
Material: Acero
 Grado: K 
Valor nominal: 70 mm 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</si>
  <si>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Bloque de calibre rectangular métrico 
Material: Acero 
Grado: K 
Valor nominal: 60 mm 
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</si>
  <si>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Bloque de calibre rectangular métrico
Material: Acero 
Grado: K
Valor nominal: 80 mm
 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</si>
  <si>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Bloque de calibre rectangular métrico
Material: Acero 
Grado: K
Valor nominal: 90 mm
 Incluye Certificado de calibración: La calibración debe realizarse por Laboratorio Nacional Acreditado por el ONAC, según Norma NTC ISO/IEC 17025, o Laboratorio Internacional Acreditado ISO/IEC 17025 que haga parte de los acuerdos multilaterales de reconocimiento (MLA/MRA) donde participe ONAC, o por INM´s (Institutos Nacionales de Metrología).</t>
  </si>
  <si>
    <t>JUEGO DE OPTICAS PARALELAS
Set de 4 planos ópticosDiametro: 30 mm
Planitud: 0,1 μm
Paralelismo: 0,2 μm
Valores nominales: 12,0 mm; 12,12 mm;12,25 mm; 12,37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</si>
</sst>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_-&quot;$&quot;\ * #,##0_-;\-&quot;$&quot;\ * #,##0_-;_-&quot;$&quot;\ * &quot;-&quot;??_-;_-@_-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Century Gothic"/>
      <family val="2"/>
    </font>
    <font>
      <b/>
      <sz val="10"/>
      <color indexed="63"/>
      <name val="Century Gothic"/>
      <family val="2"/>
    </font>
    <font>
      <sz val="10"/>
      <color indexed="63"/>
      <name val="Century Gothic"/>
      <family val="2"/>
    </font>
    <font>
      <b/>
      <sz val="10"/>
      <color indexed="8"/>
      <name val="Century Gothic"/>
      <family val="2"/>
    </font>
    <font>
      <sz val="10"/>
      <color theme="1"/>
      <name val="Century Gothic"/>
      <family val="2"/>
    </font>
    <font>
      <b/>
      <sz val="11"/>
      <name val="Century Gothic"/>
      <family val="2"/>
    </font>
    <font>
      <b/>
      <sz val="10"/>
      <name val="Century Gothic"/>
      <family val="2"/>
    </font>
    <font>
      <b/>
      <sz val="14"/>
      <name val="Century Gothic"/>
      <family val="2"/>
    </font>
    <font>
      <b/>
      <sz val="18"/>
      <name val="Century Gothic"/>
      <family val="2"/>
    </font>
    <font>
      <sz val="10"/>
      <color rgb="FF333333"/>
      <name val="Century Gothic"/>
      <family val="2"/>
    </font>
    <font>
      <sz val="14"/>
      <name val="Century Gothic"/>
      <family val="2"/>
    </font>
    <font>
      <b/>
      <sz val="9"/>
      <name val="Century Gothic"/>
      <family val="2"/>
    </font>
    <font>
      <b/>
      <sz val="9"/>
      <color indexed="63"/>
      <name val="Century Gothic"/>
      <family val="2"/>
    </font>
    <font>
      <sz val="9"/>
      <color rgb="FF333333"/>
      <name val="Century Gothic"/>
      <family val="2"/>
    </font>
    <font>
      <sz val="9"/>
      <color indexed="63"/>
      <name val="Century Gothic"/>
      <family val="2"/>
    </font>
    <font>
      <sz val="9"/>
      <name val="Century Gothic"/>
      <family val="2"/>
    </font>
    <font>
      <b/>
      <sz val="9"/>
      <color indexed="8"/>
      <name val="Century Gothic"/>
      <family val="2"/>
    </font>
    <font>
      <sz val="9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0" fontId="5" fillId="0" borderId="0"/>
    <xf numFmtId="44" fontId="3" fillId="0" borderId="0" applyFont="0" applyFill="0" applyBorder="0" applyAlignment="0" applyProtection="0"/>
  </cellStyleXfs>
  <cellXfs count="137">
    <xf numFmtId="0" fontId="0" fillId="0" borderId="0" xfId="0"/>
    <xf numFmtId="0" fontId="7" fillId="2" borderId="6" xfId="2" applyFont="1" applyFill="1" applyBorder="1" applyAlignment="1">
      <alignment horizontal="left" vertical="center" wrapText="1"/>
    </xf>
    <xf numFmtId="0" fontId="6" fillId="0" borderId="1" xfId="2" applyFont="1" applyBorder="1"/>
    <xf numFmtId="0" fontId="6" fillId="0" borderId="3" xfId="0" applyFont="1" applyBorder="1" applyAlignment="1">
      <alignment horizontal="center" vertical="center" wrapText="1"/>
    </xf>
    <xf numFmtId="14" fontId="7" fillId="0" borderId="3" xfId="2" applyNumberFormat="1" applyFont="1" applyBorder="1" applyAlignment="1">
      <alignment horizontal="center" vertical="center" wrapText="1"/>
    </xf>
    <xf numFmtId="42" fontId="6" fillId="4" borderId="3" xfId="5" applyFont="1" applyFill="1" applyBorder="1" applyAlignment="1">
      <alignment vertical="center" wrapText="1"/>
    </xf>
    <xf numFmtId="0" fontId="12" fillId="0" borderId="14" xfId="2" applyFont="1" applyBorder="1" applyAlignment="1">
      <alignment horizontal="center" vertical="center" wrapText="1"/>
    </xf>
    <xf numFmtId="0" fontId="7" fillId="2" borderId="3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7" fillId="4" borderId="13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8" fillId="4" borderId="13" xfId="2" applyFont="1" applyFill="1" applyBorder="1" applyAlignment="1">
      <alignment horizontal="center" vertical="center" wrapText="1"/>
    </xf>
    <xf numFmtId="0" fontId="18" fillId="4" borderId="11" xfId="2" applyFont="1" applyFill="1" applyBorder="1" applyAlignment="1">
      <alignment horizontal="center" vertical="center" wrapText="1"/>
    </xf>
    <xf numFmtId="0" fontId="21" fillId="0" borderId="7" xfId="2" applyFont="1" applyBorder="1" applyAlignment="1">
      <alignment horizontal="center" vertical="center"/>
    </xf>
    <xf numFmtId="0" fontId="17" fillId="0" borderId="14" xfId="2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42" fontId="21" fillId="4" borderId="3" xfId="5" applyFont="1" applyFill="1" applyBorder="1" applyAlignment="1">
      <alignment vertical="center" wrapText="1"/>
    </xf>
    <xf numFmtId="0" fontId="17" fillId="0" borderId="3" xfId="2" applyFont="1" applyBorder="1" applyAlignment="1">
      <alignment horizontal="center" vertical="center" wrapText="1"/>
    </xf>
    <xf numFmtId="0" fontId="18" fillId="2" borderId="3" xfId="2" applyFont="1" applyFill="1" applyBorder="1" applyAlignment="1">
      <alignment vertical="center" wrapText="1"/>
    </xf>
    <xf numFmtId="0" fontId="20" fillId="2" borderId="3" xfId="2" applyFont="1" applyFill="1" applyBorder="1" applyAlignment="1">
      <alignment vertical="center" wrapText="1"/>
    </xf>
    <xf numFmtId="0" fontId="20" fillId="2" borderId="10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7" fillId="4" borderId="10" xfId="2" applyFont="1" applyFill="1" applyBorder="1" applyAlignment="1">
      <alignment horizontal="center" vertical="center" wrapText="1"/>
    </xf>
    <xf numFmtId="42" fontId="14" fillId="4" borderId="4" xfId="5" applyFont="1" applyFill="1" applyBorder="1" applyAlignment="1">
      <alignment horizontal="right" vertical="center" wrapText="1"/>
    </xf>
    <xf numFmtId="42" fontId="14" fillId="4" borderId="2" xfId="5" applyFont="1" applyFill="1" applyBorder="1" applyAlignment="1">
      <alignment horizontal="right" vertical="center" wrapText="1"/>
    </xf>
    <xf numFmtId="0" fontId="9" fillId="0" borderId="11" xfId="2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2" xfId="2" applyFont="1" applyBorder="1" applyAlignment="1">
      <alignment vertical="center" wrapText="1"/>
    </xf>
    <xf numFmtId="0" fontId="6" fillId="0" borderId="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42" fontId="6" fillId="4" borderId="3" xfId="5" applyFont="1" applyFill="1" applyBorder="1" applyAlignment="1">
      <alignment horizontal="center" vertical="center" wrapText="1"/>
    </xf>
    <xf numFmtId="42" fontId="13" fillId="0" borderId="3" xfId="2" applyNumberFormat="1" applyFont="1" applyBorder="1" applyAlignment="1">
      <alignment horizontal="center"/>
    </xf>
    <xf numFmtId="42" fontId="13" fillId="0" borderId="6" xfId="2" applyNumberFormat="1" applyFont="1" applyBorder="1" applyAlignment="1">
      <alignment horizontal="center"/>
    </xf>
    <xf numFmtId="0" fontId="7" fillId="0" borderId="4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11" xfId="2" applyFont="1" applyFill="1" applyBorder="1" applyAlignment="1">
      <alignment horizontal="center" vertical="center" wrapText="1"/>
    </xf>
    <xf numFmtId="0" fontId="7" fillId="3" borderId="12" xfId="2" applyFont="1" applyFill="1" applyBorder="1" applyAlignment="1">
      <alignment horizontal="center" vertical="center" wrapText="1"/>
    </xf>
    <xf numFmtId="0" fontId="7" fillId="3" borderId="14" xfId="2" applyFont="1" applyFill="1" applyBorder="1" applyAlignment="1">
      <alignment horizontal="center" vertical="center" wrapText="1"/>
    </xf>
    <xf numFmtId="0" fontId="7" fillId="3" borderId="13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42" fontId="16" fillId="0" borderId="3" xfId="2" applyNumberFormat="1" applyFont="1" applyBorder="1" applyAlignment="1">
      <alignment horizontal="center"/>
    </xf>
    <xf numFmtId="42" fontId="16" fillId="0" borderId="6" xfId="2" applyNumberFormat="1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9" fillId="0" borderId="4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3" borderId="5" xfId="2" applyFont="1" applyFill="1" applyBorder="1" applyAlignment="1">
      <alignment horizontal="center" vertical="center" wrapText="1"/>
    </xf>
    <xf numFmtId="0" fontId="18" fillId="3" borderId="7" xfId="2" applyFont="1" applyFill="1" applyBorder="1" applyAlignment="1">
      <alignment horizontal="center" vertical="center" wrapText="1"/>
    </xf>
    <xf numFmtId="0" fontId="18" fillId="3" borderId="11" xfId="2" applyFont="1" applyFill="1" applyBorder="1" applyAlignment="1">
      <alignment horizontal="center" vertical="center" wrapText="1"/>
    </xf>
    <xf numFmtId="0" fontId="18" fillId="3" borderId="12" xfId="2" applyFont="1" applyFill="1" applyBorder="1" applyAlignment="1">
      <alignment horizontal="center" vertical="center" wrapText="1"/>
    </xf>
    <xf numFmtId="0" fontId="18" fillId="3" borderId="14" xfId="2" applyFont="1" applyFill="1" applyBorder="1" applyAlignment="1">
      <alignment horizontal="center" vertical="center" wrapText="1"/>
    </xf>
    <xf numFmtId="0" fontId="18" fillId="3" borderId="13" xfId="2" applyFont="1" applyFill="1" applyBorder="1" applyAlignment="1">
      <alignment horizontal="center" vertical="center" wrapText="1"/>
    </xf>
    <xf numFmtId="0" fontId="18" fillId="4" borderId="3" xfId="2" applyFont="1" applyFill="1" applyBorder="1" applyAlignment="1">
      <alignment horizontal="center" vertical="center" wrapText="1"/>
    </xf>
    <xf numFmtId="0" fontId="18" fillId="4" borderId="2" xfId="2" applyFont="1" applyFill="1" applyBorder="1" applyAlignment="1">
      <alignment horizontal="center" vertical="center" wrapText="1"/>
    </xf>
    <xf numFmtId="0" fontId="18" fillId="4" borderId="10" xfId="2" applyFont="1" applyFill="1" applyBorder="1" applyAlignment="1">
      <alignment horizontal="center" vertical="center" wrapText="1"/>
    </xf>
    <xf numFmtId="0" fontId="18" fillId="4" borderId="11" xfId="2" applyFont="1" applyFill="1" applyBorder="1" applyAlignment="1">
      <alignment horizontal="center" vertical="center" wrapText="1"/>
    </xf>
    <xf numFmtId="0" fontId="21" fillId="0" borderId="7" xfId="2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/>
    </xf>
    <xf numFmtId="42" fontId="21" fillId="4" borderId="3" xfId="5" applyFont="1" applyFill="1" applyBorder="1" applyAlignment="1">
      <alignment horizontal="center" vertical="center" wrapText="1"/>
    </xf>
    <xf numFmtId="42" fontId="21" fillId="0" borderId="3" xfId="2" applyNumberFormat="1" applyFont="1" applyBorder="1" applyAlignment="1">
      <alignment horizontal="center"/>
    </xf>
    <xf numFmtId="42" fontId="21" fillId="0" borderId="6" xfId="2" applyNumberFormat="1" applyFont="1" applyBorder="1" applyAlignment="1">
      <alignment horizontal="center"/>
    </xf>
    <xf numFmtId="0" fontId="18" fillId="2" borderId="5" xfId="2" applyFont="1" applyFill="1" applyBorder="1" applyAlignment="1">
      <alignment horizontal="center" vertical="center" wrapText="1"/>
    </xf>
    <xf numFmtId="0" fontId="18" fillId="2" borderId="6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8" fillId="2" borderId="9" xfId="2" applyFont="1" applyFill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/>
    </xf>
    <xf numFmtId="42" fontId="17" fillId="0" borderId="3" xfId="2" applyNumberFormat="1" applyFont="1" applyBorder="1" applyAlignment="1">
      <alignment horizontal="center"/>
    </xf>
    <xf numFmtId="42" fontId="17" fillId="0" borderId="6" xfId="2" applyNumberFormat="1" applyFont="1" applyBorder="1" applyAlignment="1">
      <alignment horizontal="center"/>
    </xf>
    <xf numFmtId="42" fontId="17" fillId="4" borderId="4" xfId="5" applyFont="1" applyFill="1" applyBorder="1" applyAlignment="1">
      <alignment horizontal="right" vertical="center" wrapText="1"/>
    </xf>
    <xf numFmtId="42" fontId="17" fillId="4" borderId="2" xfId="5" applyFont="1" applyFill="1" applyBorder="1" applyAlignment="1">
      <alignment horizontal="right" vertical="center" wrapText="1"/>
    </xf>
    <xf numFmtId="0" fontId="23" fillId="0" borderId="1" xfId="2" applyFont="1" applyBorder="1" applyAlignment="1">
      <alignment vertical="center" wrapText="1"/>
    </xf>
    <xf numFmtId="0" fontId="23" fillId="0" borderId="2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/>
    </xf>
    <xf numFmtId="42" fontId="0" fillId="0" borderId="0" xfId="0" applyNumberFormat="1"/>
    <xf numFmtId="166" fontId="0" fillId="0" borderId="0" xfId="7" applyNumberFormat="1" applyFont="1"/>
    <xf numFmtId="0" fontId="17" fillId="0" borderId="15" xfId="2" applyFont="1" applyBorder="1" applyAlignment="1">
      <alignment horizontal="center" vertical="center"/>
    </xf>
    <xf numFmtId="0" fontId="17" fillId="0" borderId="16" xfId="2" applyFont="1" applyBorder="1" applyAlignment="1">
      <alignment horizontal="center" vertical="center"/>
    </xf>
    <xf numFmtId="0" fontId="17" fillId="0" borderId="17" xfId="2" applyFont="1" applyBorder="1" applyAlignment="1">
      <alignment horizontal="center" vertical="center"/>
    </xf>
    <xf numFmtId="0" fontId="18" fillId="0" borderId="18" xfId="2" applyFont="1" applyBorder="1" applyAlignment="1">
      <alignment horizontal="center" vertical="center" wrapText="1"/>
    </xf>
    <xf numFmtId="14" fontId="18" fillId="0" borderId="19" xfId="2" applyNumberFormat="1" applyFont="1" applyBorder="1" applyAlignment="1">
      <alignment horizontal="center" vertical="center" wrapText="1"/>
    </xf>
    <xf numFmtId="0" fontId="18" fillId="3" borderId="20" xfId="2" applyFont="1" applyFill="1" applyBorder="1" applyAlignment="1">
      <alignment horizontal="center" vertical="center" wrapText="1"/>
    </xf>
    <xf numFmtId="0" fontId="18" fillId="4" borderId="21" xfId="2" applyFont="1" applyFill="1" applyBorder="1" applyAlignment="1">
      <alignment horizontal="center" vertical="center" wrapText="1"/>
    </xf>
    <xf numFmtId="0" fontId="18" fillId="3" borderId="22" xfId="2" applyFont="1" applyFill="1" applyBorder="1" applyAlignment="1">
      <alignment horizontal="center" vertical="center" wrapText="1"/>
    </xf>
    <xf numFmtId="0" fontId="18" fillId="4" borderId="23" xfId="2" applyFont="1" applyFill="1" applyBorder="1" applyAlignment="1">
      <alignment horizontal="center" vertical="center" wrapText="1"/>
    </xf>
    <xf numFmtId="0" fontId="21" fillId="0" borderId="20" xfId="2" applyFont="1" applyBorder="1" applyAlignment="1">
      <alignment horizontal="center" vertical="center"/>
    </xf>
    <xf numFmtId="42" fontId="21" fillId="4" borderId="19" xfId="5" applyFont="1" applyFill="1" applyBorder="1" applyAlignment="1">
      <alignment horizontal="center" vertical="center" wrapText="1"/>
    </xf>
    <xf numFmtId="0" fontId="21" fillId="0" borderId="20" xfId="2" applyFont="1" applyBorder="1" applyAlignment="1">
      <alignment horizontal="center" vertical="center"/>
    </xf>
    <xf numFmtId="0" fontId="18" fillId="0" borderId="22" xfId="2" applyFont="1" applyBorder="1" applyAlignment="1">
      <alignment horizontal="center" vertical="center"/>
    </xf>
    <xf numFmtId="42" fontId="21" fillId="0" borderId="24" xfId="2" applyNumberFormat="1" applyFont="1" applyBorder="1" applyAlignment="1">
      <alignment horizontal="center"/>
    </xf>
    <xf numFmtId="0" fontId="18" fillId="0" borderId="25" xfId="2" applyFont="1" applyBorder="1" applyAlignment="1">
      <alignment horizontal="center" vertical="center"/>
    </xf>
    <xf numFmtId="42" fontId="17" fillId="0" borderId="24" xfId="2" applyNumberFormat="1" applyFont="1" applyBorder="1" applyAlignment="1">
      <alignment horizontal="center"/>
    </xf>
    <xf numFmtId="0" fontId="18" fillId="4" borderId="25" xfId="2" applyFont="1" applyFill="1" applyBorder="1" applyAlignment="1">
      <alignment horizontal="center" vertical="center" wrapText="1"/>
    </xf>
    <xf numFmtId="42" fontId="17" fillId="4" borderId="21" xfId="5" applyFont="1" applyFill="1" applyBorder="1" applyAlignment="1">
      <alignment horizontal="right" vertical="center" wrapText="1"/>
    </xf>
    <xf numFmtId="0" fontId="22" fillId="0" borderId="22" xfId="2" applyFont="1" applyBorder="1" applyAlignment="1">
      <alignment vertical="center" wrapText="1"/>
    </xf>
    <xf numFmtId="0" fontId="23" fillId="0" borderId="21" xfId="2" applyFont="1" applyBorder="1" applyAlignment="1">
      <alignment vertical="center" wrapText="1"/>
    </xf>
    <xf numFmtId="0" fontId="18" fillId="2" borderId="20" xfId="2" applyFont="1" applyFill="1" applyBorder="1" applyAlignment="1">
      <alignment horizontal="center" vertical="center" wrapText="1"/>
    </xf>
    <xf numFmtId="0" fontId="18" fillId="2" borderId="24" xfId="2" applyFont="1" applyFill="1" applyBorder="1" applyAlignment="1">
      <alignment horizontal="left" vertical="center" wrapText="1"/>
    </xf>
    <xf numFmtId="0" fontId="18" fillId="2" borderId="22" xfId="2" applyFont="1" applyFill="1" applyBorder="1" applyAlignment="1">
      <alignment horizontal="center" vertical="center" wrapText="1"/>
    </xf>
    <xf numFmtId="0" fontId="21" fillId="0" borderId="23" xfId="2" applyFont="1" applyBorder="1"/>
    <xf numFmtId="0" fontId="18" fillId="2" borderId="26" xfId="2" applyFont="1" applyFill="1" applyBorder="1" applyAlignment="1">
      <alignment horizontal="center"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21" fillId="2" borderId="19" xfId="2" applyFont="1" applyFill="1" applyBorder="1" applyAlignment="1">
      <alignment horizontal="center" vertical="center" wrapText="1"/>
    </xf>
    <xf numFmtId="0" fontId="18" fillId="2" borderId="27" xfId="2" applyFont="1" applyFill="1" applyBorder="1" applyAlignment="1">
      <alignment horizontal="center" vertical="center" wrapText="1"/>
    </xf>
    <xf numFmtId="0" fontId="18" fillId="2" borderId="28" xfId="2" applyFont="1" applyFill="1" applyBorder="1" applyAlignment="1">
      <alignment horizontal="center" vertical="center" wrapText="1"/>
    </xf>
    <xf numFmtId="0" fontId="18" fillId="2" borderId="29" xfId="2" applyFont="1" applyFill="1" applyBorder="1" applyAlignment="1">
      <alignment horizontal="center" vertical="center" wrapText="1"/>
    </xf>
    <xf numFmtId="0" fontId="18" fillId="2" borderId="30" xfId="2" applyFont="1" applyFill="1" applyBorder="1" applyAlignment="1">
      <alignment vertical="center" wrapText="1"/>
    </xf>
    <xf numFmtId="0" fontId="20" fillId="2" borderId="30" xfId="2" applyFont="1" applyFill="1" applyBorder="1" applyAlignment="1">
      <alignment vertical="center" wrapText="1"/>
    </xf>
    <xf numFmtId="0" fontId="20" fillId="2" borderId="31" xfId="2" applyFont="1" applyFill="1" applyBorder="1" applyAlignment="1">
      <alignment vertical="center" wrapText="1"/>
    </xf>
    <xf numFmtId="0" fontId="18" fillId="2" borderId="32" xfId="2" applyFont="1" applyFill="1" applyBorder="1" applyAlignment="1">
      <alignment horizontal="center" vertical="center" wrapText="1"/>
    </xf>
    <xf numFmtId="0" fontId="21" fillId="2" borderId="33" xfId="2" applyFont="1" applyFill="1" applyBorder="1" applyAlignment="1">
      <alignment horizontal="center" vertical="center" wrapText="1"/>
    </xf>
  </cellXfs>
  <cellStyles count="8">
    <cellStyle name="Moneda" xfId="7" builtinId="4"/>
    <cellStyle name="Moneda [0]" xfId="5" builtinId="7"/>
    <cellStyle name="Moneda [0] 2" xfId="1" xr:uid="{00000000-0005-0000-0000-000001000000}"/>
    <cellStyle name="Moneda 2" xfId="3" xr:uid="{00000000-0005-0000-0000-000002000000}"/>
    <cellStyle name="Normal" xfId="0" builtinId="0"/>
    <cellStyle name="Normal 2" xfId="2" xr:uid="{00000000-0005-0000-0000-000004000000}"/>
    <cellStyle name="Normal 3" xfId="6" xr:uid="{00000000-0005-0000-0000-000005000000}"/>
    <cellStyle name="Normal 7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fi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371475</xdr:colOff>
      <xdr:row>14</xdr:row>
      <xdr:rowOff>66675</xdr:rowOff>
    </xdr:from>
    <xdr:to>
      <xdr:col>11</xdr:col>
      <xdr:colOff>895350</xdr:colOff>
      <xdr:row>14</xdr:row>
      <xdr:rowOff>276225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182975" y="14144625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11</xdr:col>
      <xdr:colOff>371474</xdr:colOff>
      <xdr:row>13</xdr:row>
      <xdr:rowOff>9526</xdr:rowOff>
    </xdr:from>
    <xdr:to>
      <xdr:col>11</xdr:col>
      <xdr:colOff>895349</xdr:colOff>
      <xdr:row>13</xdr:row>
      <xdr:rowOff>219076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182974" y="13849351"/>
          <a:ext cx="5238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 </a:t>
          </a:r>
        </a:p>
      </xdr:txBody>
    </xdr:sp>
    <xdr:clientData/>
  </xdr:twoCellAnchor>
  <xdr:twoCellAnchor>
    <xdr:from>
      <xdr:col>6</xdr:col>
      <xdr:colOff>227008</xdr:colOff>
      <xdr:row>15</xdr:row>
      <xdr:rowOff>168737</xdr:rowOff>
    </xdr:from>
    <xdr:to>
      <xdr:col>6</xdr:col>
      <xdr:colOff>1131093</xdr:colOff>
      <xdr:row>15</xdr:row>
      <xdr:rowOff>403113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050865" y="13653416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6</xdr:col>
      <xdr:colOff>151758</xdr:colOff>
      <xdr:row>18</xdr:row>
      <xdr:rowOff>193712</xdr:rowOff>
    </xdr:from>
    <xdr:to>
      <xdr:col>6</xdr:col>
      <xdr:colOff>1059656</xdr:colOff>
      <xdr:row>18</xdr:row>
      <xdr:rowOff>413316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975615" y="14875819"/>
          <a:ext cx="907898" cy="21960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5</xdr:col>
      <xdr:colOff>217715</xdr:colOff>
      <xdr:row>15</xdr:row>
      <xdr:rowOff>163286</xdr:rowOff>
    </xdr:from>
    <xdr:to>
      <xdr:col>5</xdr:col>
      <xdr:colOff>863034</xdr:colOff>
      <xdr:row>15</xdr:row>
      <xdr:rowOff>439511</xdr:rowOff>
    </xdr:to>
    <xdr:pic>
      <xdr:nvPicPr>
        <xdr:cNvPr id="8" name="Imagen 6" descr="image00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7170965" y="17036143"/>
          <a:ext cx="64531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231322</xdr:colOff>
      <xdr:row>16</xdr:row>
      <xdr:rowOff>163285</xdr:rowOff>
    </xdr:from>
    <xdr:to>
      <xdr:col>6</xdr:col>
      <xdr:colOff>1135407</xdr:colOff>
      <xdr:row>16</xdr:row>
      <xdr:rowOff>397661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341179" y="17621249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6</xdr:col>
      <xdr:colOff>190500</xdr:colOff>
      <xdr:row>17</xdr:row>
      <xdr:rowOff>176893</xdr:rowOff>
    </xdr:from>
    <xdr:to>
      <xdr:col>6</xdr:col>
      <xdr:colOff>1094585</xdr:colOff>
      <xdr:row>17</xdr:row>
      <xdr:rowOff>411269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00357" y="18219964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 editAs="oneCell">
    <xdr:from>
      <xdr:col>5</xdr:col>
      <xdr:colOff>71438</xdr:colOff>
      <xdr:row>16</xdr:row>
      <xdr:rowOff>71438</xdr:rowOff>
    </xdr:from>
    <xdr:to>
      <xdr:col>5</xdr:col>
      <xdr:colOff>1055838</xdr:colOff>
      <xdr:row>16</xdr:row>
      <xdr:rowOff>404813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6D56CA5-3AA3-ED58-1CC0-22974E34A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17407" y="13025438"/>
          <a:ext cx="984400" cy="333375"/>
        </a:xfrm>
        <a:prstGeom prst="rect">
          <a:avLst/>
        </a:prstGeom>
      </xdr:spPr>
    </xdr:pic>
    <xdr:clientData/>
  </xdr:twoCellAnchor>
  <xdr:twoCellAnchor editAs="oneCell">
    <xdr:from>
      <xdr:col>5</xdr:col>
      <xdr:colOff>107156</xdr:colOff>
      <xdr:row>17</xdr:row>
      <xdr:rowOff>47625</xdr:rowOff>
    </xdr:from>
    <xdr:to>
      <xdr:col>5</xdr:col>
      <xdr:colOff>1028376</xdr:colOff>
      <xdr:row>17</xdr:row>
      <xdr:rowOff>333374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E66F8D6-6BE8-C018-D921-9218E1820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53125" y="13596938"/>
          <a:ext cx="921220" cy="2857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371475</xdr:colOff>
      <xdr:row>15</xdr:row>
      <xdr:rowOff>66675</xdr:rowOff>
    </xdr:from>
    <xdr:to>
      <xdr:col>11</xdr:col>
      <xdr:colOff>895350</xdr:colOff>
      <xdr:row>15</xdr:row>
      <xdr:rowOff>276225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916150" y="9896475"/>
          <a:ext cx="409575" cy="209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11</xdr:col>
      <xdr:colOff>371474</xdr:colOff>
      <xdr:row>14</xdr:row>
      <xdr:rowOff>9526</xdr:rowOff>
    </xdr:from>
    <xdr:to>
      <xdr:col>11</xdr:col>
      <xdr:colOff>895349</xdr:colOff>
      <xdr:row>14</xdr:row>
      <xdr:rowOff>219076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4916149" y="9677401"/>
          <a:ext cx="409575" cy="1524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 </a:t>
          </a:r>
        </a:p>
      </xdr:txBody>
    </xdr:sp>
    <xdr:clientData/>
  </xdr:twoCellAnchor>
  <xdr:twoCellAnchor>
    <xdr:from>
      <xdr:col>6</xdr:col>
      <xdr:colOff>227008</xdr:colOff>
      <xdr:row>16</xdr:row>
      <xdr:rowOff>168737</xdr:rowOff>
    </xdr:from>
    <xdr:to>
      <xdr:col>6</xdr:col>
      <xdr:colOff>1131093</xdr:colOff>
      <xdr:row>16</xdr:row>
      <xdr:rowOff>403113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227883" y="10455737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6</xdr:col>
      <xdr:colOff>151758</xdr:colOff>
      <xdr:row>19</xdr:row>
      <xdr:rowOff>193712</xdr:rowOff>
    </xdr:from>
    <xdr:to>
      <xdr:col>6</xdr:col>
      <xdr:colOff>1059656</xdr:colOff>
      <xdr:row>19</xdr:row>
      <xdr:rowOff>413316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152633" y="12252362"/>
          <a:ext cx="907898" cy="21960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5</xdr:col>
      <xdr:colOff>217715</xdr:colOff>
      <xdr:row>16</xdr:row>
      <xdr:rowOff>163286</xdr:rowOff>
    </xdr:from>
    <xdr:to>
      <xdr:col>5</xdr:col>
      <xdr:colOff>863034</xdr:colOff>
      <xdr:row>16</xdr:row>
      <xdr:rowOff>439511</xdr:rowOff>
    </xdr:to>
    <xdr:pic>
      <xdr:nvPicPr>
        <xdr:cNvPr id="6" name="Imagen 6" descr="image00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6066065" y="10450286"/>
          <a:ext cx="64531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231322</xdr:colOff>
      <xdr:row>17</xdr:row>
      <xdr:rowOff>163285</xdr:rowOff>
    </xdr:from>
    <xdr:to>
      <xdr:col>6</xdr:col>
      <xdr:colOff>1135407</xdr:colOff>
      <xdr:row>17</xdr:row>
      <xdr:rowOff>397661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7232197" y="11040835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>
    <xdr:from>
      <xdr:col>6</xdr:col>
      <xdr:colOff>190500</xdr:colOff>
      <xdr:row>18</xdr:row>
      <xdr:rowOff>176893</xdr:rowOff>
    </xdr:from>
    <xdr:to>
      <xdr:col>6</xdr:col>
      <xdr:colOff>1094585</xdr:colOff>
      <xdr:row>18</xdr:row>
      <xdr:rowOff>411269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7191375" y="11644993"/>
          <a:ext cx="904085" cy="2343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 X</a:t>
          </a:r>
        </a:p>
      </xdr:txBody>
    </xdr:sp>
    <xdr:clientData/>
  </xdr:twoCellAnchor>
  <xdr:twoCellAnchor editAs="oneCell">
    <xdr:from>
      <xdr:col>5</xdr:col>
      <xdr:colOff>38099</xdr:colOff>
      <xdr:row>17</xdr:row>
      <xdr:rowOff>85725</xdr:rowOff>
    </xdr:from>
    <xdr:to>
      <xdr:col>5</xdr:col>
      <xdr:colOff>800100</xdr:colOff>
      <xdr:row>17</xdr:row>
      <xdr:rowOff>343783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B465FF5-9549-9945-1187-6368CD32D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5349" y="14039850"/>
          <a:ext cx="762001" cy="258058"/>
        </a:xfrm>
        <a:prstGeom prst="rect">
          <a:avLst/>
        </a:prstGeom>
      </xdr:spPr>
    </xdr:pic>
    <xdr:clientData/>
  </xdr:twoCellAnchor>
  <xdr:twoCellAnchor editAs="oneCell">
    <xdr:from>
      <xdr:col>5</xdr:col>
      <xdr:colOff>66676</xdr:colOff>
      <xdr:row>18</xdr:row>
      <xdr:rowOff>152400</xdr:rowOff>
    </xdr:from>
    <xdr:to>
      <xdr:col>5</xdr:col>
      <xdr:colOff>834362</xdr:colOff>
      <xdr:row>18</xdr:row>
      <xdr:rowOff>390525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DD2D70A-E965-4B33-8FBF-6E3E2BC7D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33926" y="14563725"/>
          <a:ext cx="767686" cy="238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OLUCION%20VARIOS%20TRASLADOS%20-%2015%20ENERO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7"/>
      <sheetName val="RUBRO LEY"/>
      <sheetName val="CENTROS EN REGIONALES"/>
      <sheetName val="Ejemplo"/>
      <sheetName val="DEPENDENCIAS"/>
      <sheetName val="Hoja4"/>
      <sheetName val="DATOS"/>
      <sheetName val="PLANTILLA"/>
      <sheetName val="RUBROS Y DEPENDENCIAS"/>
      <sheetName val="Hoja1"/>
      <sheetName val="Hoja3"/>
      <sheetName val="Hoja2"/>
    </sheetNames>
    <sheetDataSet>
      <sheetData sheetId="0"/>
      <sheetData sheetId="1">
        <row r="2">
          <cell r="A2" t="str">
            <v>A-1-0-1-1-1</v>
          </cell>
        </row>
        <row r="3">
          <cell r="A3" t="str">
            <v>A-1-0-1-1-2</v>
          </cell>
        </row>
        <row r="4">
          <cell r="A4" t="str">
            <v>A-1-0-1-1-4</v>
          </cell>
        </row>
        <row r="5">
          <cell r="A5" t="str">
            <v>A-1-0-1-4-1</v>
          </cell>
        </row>
        <row r="6">
          <cell r="A6" t="str">
            <v>A-1-0-1-4-2</v>
          </cell>
        </row>
        <row r="7">
          <cell r="A7" t="str">
            <v>A-1-0-1-5-12</v>
          </cell>
        </row>
        <row r="8">
          <cell r="A8" t="str">
            <v>A-1-0-1-5-13</v>
          </cell>
        </row>
        <row r="9">
          <cell r="A9" t="str">
            <v>A-1-0-1-5-14</v>
          </cell>
        </row>
        <row r="10">
          <cell r="A10" t="str">
            <v>A-1-0-1-5-15</v>
          </cell>
        </row>
        <row r="11">
          <cell r="A11" t="str">
            <v>A-1-0-1-5-16</v>
          </cell>
        </row>
        <row r="12">
          <cell r="A12" t="str">
            <v>A-1-0-1-5-17</v>
          </cell>
        </row>
        <row r="13">
          <cell r="A13" t="str">
            <v>A-1-0-1-5-2</v>
          </cell>
        </row>
        <row r="14">
          <cell r="A14" t="str">
            <v>A-1-0-1-5-37</v>
          </cell>
        </row>
        <row r="15">
          <cell r="A15" t="str">
            <v>A-1-0-1-5-47</v>
          </cell>
        </row>
        <row r="16">
          <cell r="A16" t="str">
            <v>A-1-0-1-5-5</v>
          </cell>
        </row>
        <row r="17">
          <cell r="A17" t="str">
            <v>A-1-0-1-5-92</v>
          </cell>
        </row>
        <row r="18">
          <cell r="A18" t="str">
            <v>A-1-0-1-9-1</v>
          </cell>
        </row>
        <row r="19">
          <cell r="A19" t="str">
            <v>A-1-0-1-9-3</v>
          </cell>
        </row>
        <row r="20">
          <cell r="A20" t="str">
            <v>A-1-0-2-100</v>
          </cell>
        </row>
        <row r="21">
          <cell r="A21" t="str">
            <v>A-1-0-2-14</v>
          </cell>
        </row>
        <row r="22">
          <cell r="A22" t="str">
            <v>A-1-0-5-1-1</v>
          </cell>
        </row>
        <row r="23">
          <cell r="A23" t="str">
            <v>A-1-0-5-1-3</v>
          </cell>
        </row>
        <row r="24">
          <cell r="A24" t="str">
            <v>A-1-0-5-1-4</v>
          </cell>
        </row>
        <row r="25">
          <cell r="A25" t="str">
            <v>A-1-0-5-2-3</v>
          </cell>
        </row>
        <row r="26">
          <cell r="A26" t="str">
            <v>A-1-0-5-2-6</v>
          </cell>
        </row>
        <row r="27">
          <cell r="A27" t="str">
            <v>A-1-0-5-2-7</v>
          </cell>
        </row>
        <row r="28">
          <cell r="A28" t="str">
            <v>A-1-0-5-6</v>
          </cell>
        </row>
        <row r="29">
          <cell r="A29" t="str">
            <v>A-2-0-3-50-2</v>
          </cell>
        </row>
        <row r="30">
          <cell r="A30" t="str">
            <v>A-2-0-3-50-3</v>
          </cell>
        </row>
        <row r="31">
          <cell r="A31" t="str">
            <v>A-2-0-3-50-90</v>
          </cell>
        </row>
        <row r="32">
          <cell r="A32" t="str">
            <v>A-2-0-3-51-1</v>
          </cell>
        </row>
        <row r="33">
          <cell r="A33" t="str">
            <v>A-2-0-3-51-2</v>
          </cell>
        </row>
        <row r="34">
          <cell r="A34" t="str">
            <v>A-2-0-4-10-1</v>
          </cell>
        </row>
        <row r="35">
          <cell r="A35" t="str">
            <v>A-2-0-4-10-2</v>
          </cell>
        </row>
        <row r="36">
          <cell r="A36" t="str">
            <v>A-2-0-4-11-1</v>
          </cell>
        </row>
        <row r="37">
          <cell r="A37" t="str">
            <v>A-2-0-4-11-2</v>
          </cell>
        </row>
        <row r="38">
          <cell r="A38" t="str">
            <v>A-2-0-4-14</v>
          </cell>
        </row>
        <row r="39">
          <cell r="A39" t="str">
            <v>A-2-0-4-17-2</v>
          </cell>
        </row>
        <row r="40">
          <cell r="A40" t="str">
            <v>A-2-0-4-21-11</v>
          </cell>
        </row>
        <row r="41">
          <cell r="A41" t="str">
            <v>A-2-0-4-21-4</v>
          </cell>
        </row>
        <row r="42">
          <cell r="A42" t="str">
            <v>A-2-0-4-21-8</v>
          </cell>
        </row>
        <row r="43">
          <cell r="A43" t="str">
            <v>A-2-0-4-4-1</v>
          </cell>
        </row>
        <row r="44">
          <cell r="A44" t="str">
            <v>A-2-0-4-4-15</v>
          </cell>
        </row>
        <row r="45">
          <cell r="A45" t="str">
            <v>A-2-0-4-4-17</v>
          </cell>
        </row>
        <row r="46">
          <cell r="A46" t="str">
            <v>A-2-0-4-4-18</v>
          </cell>
        </row>
        <row r="47">
          <cell r="A47" t="str">
            <v>A-2-0-4-4-2</v>
          </cell>
        </row>
        <row r="48">
          <cell r="A48" t="str">
            <v>A-2-0-4-4-6</v>
          </cell>
        </row>
        <row r="49">
          <cell r="A49" t="str">
            <v>A-2-0-4-5-1</v>
          </cell>
        </row>
        <row r="50">
          <cell r="A50" t="str">
            <v>A-2-0-4-5-10</v>
          </cell>
        </row>
        <row r="51">
          <cell r="A51" t="str">
            <v>A-2-0-4-5-2</v>
          </cell>
        </row>
        <row r="52">
          <cell r="A52" t="str">
            <v>A-2-0-4-5-6</v>
          </cell>
        </row>
        <row r="53">
          <cell r="A53" t="str">
            <v>A-2-0-4-5-8</v>
          </cell>
        </row>
        <row r="54">
          <cell r="A54" t="str">
            <v>A-2-0-4-6-7</v>
          </cell>
        </row>
        <row r="55">
          <cell r="A55" t="str">
            <v>A-2-0-4-6-8</v>
          </cell>
        </row>
        <row r="56">
          <cell r="A56" t="str">
            <v>A-2-0-4-7-6</v>
          </cell>
        </row>
        <row r="57">
          <cell r="A57" t="str">
            <v>A-2-0-4-8-1</v>
          </cell>
        </row>
        <row r="58">
          <cell r="A58" t="str">
            <v>A-2-0-4-8-2</v>
          </cell>
        </row>
        <row r="59">
          <cell r="A59" t="str">
            <v>A-2-0-4-8-3</v>
          </cell>
        </row>
        <row r="60">
          <cell r="A60" t="str">
            <v>A-2-0-4-8-5</v>
          </cell>
        </row>
        <row r="61">
          <cell r="A61" t="str">
            <v>A-2-0-4-8-6</v>
          </cell>
        </row>
        <row r="62">
          <cell r="A62" t="str">
            <v>A-2-0-4-9-1</v>
          </cell>
        </row>
        <row r="63">
          <cell r="A63" t="str">
            <v>A-2-0-4-9-13</v>
          </cell>
        </row>
        <row r="64">
          <cell r="A64" t="str">
            <v>A-2-0-4-9-6</v>
          </cell>
        </row>
        <row r="65">
          <cell r="A65" t="str">
            <v>A-3-2-1-1</v>
          </cell>
        </row>
        <row r="66">
          <cell r="A66" t="str">
            <v>A-3-4-1-72</v>
          </cell>
        </row>
        <row r="67">
          <cell r="A67" t="str">
            <v>A-3-5-3-48</v>
          </cell>
        </row>
        <row r="68">
          <cell r="A68" t="str">
            <v>A-3-6-1-1</v>
          </cell>
        </row>
        <row r="69">
          <cell r="A69" t="str">
            <v>A-3-6-1-8</v>
          </cell>
        </row>
        <row r="70">
          <cell r="A70" t="str">
            <v>A-3-6-3-158</v>
          </cell>
        </row>
        <row r="71">
          <cell r="A71" t="str">
            <v>B-6-1-2</v>
          </cell>
        </row>
        <row r="72">
          <cell r="A72" t="str">
            <v>B-6-2-2-1</v>
          </cell>
        </row>
        <row r="73">
          <cell r="A73" t="str">
            <v>C-111-704-1</v>
          </cell>
        </row>
        <row r="74">
          <cell r="A74" t="str">
            <v>C-310-704-121</v>
          </cell>
        </row>
        <row r="75">
          <cell r="A75" t="str">
            <v>C-310-704-157</v>
          </cell>
        </row>
        <row r="76">
          <cell r="A76" t="str">
            <v>C-310-704-158</v>
          </cell>
        </row>
        <row r="77">
          <cell r="A77" t="str">
            <v>C-310-704-180</v>
          </cell>
        </row>
        <row r="78">
          <cell r="A78" t="str">
            <v>C-310-704-181</v>
          </cell>
        </row>
        <row r="79">
          <cell r="A79" t="str">
            <v>C-310-704-2</v>
          </cell>
        </row>
        <row r="80">
          <cell r="A80" t="str">
            <v>C-310-704-206</v>
          </cell>
        </row>
        <row r="81">
          <cell r="A81" t="str">
            <v>C-310-704-207</v>
          </cell>
        </row>
        <row r="82">
          <cell r="A82" t="str">
            <v>C-310-704-218</v>
          </cell>
        </row>
        <row r="83">
          <cell r="A83" t="str">
            <v>C-310-704-222</v>
          </cell>
        </row>
        <row r="84">
          <cell r="A84" t="str">
            <v>C-310-704-228</v>
          </cell>
        </row>
        <row r="85">
          <cell r="A85" t="str">
            <v>C-310-704-231</v>
          </cell>
        </row>
        <row r="86">
          <cell r="A86" t="str">
            <v>C-310-704-232</v>
          </cell>
        </row>
        <row r="87">
          <cell r="A87" t="str">
            <v>C-310-704-3</v>
          </cell>
        </row>
        <row r="88">
          <cell r="A88" t="str">
            <v>C-310-704-4</v>
          </cell>
        </row>
        <row r="89">
          <cell r="A89" t="str">
            <v>C-310-704-5</v>
          </cell>
        </row>
        <row r="90">
          <cell r="A90" t="str">
            <v>C-320-1304-1</v>
          </cell>
        </row>
        <row r="91">
          <cell r="A91" t="str">
            <v>C-410-704-4</v>
          </cell>
        </row>
        <row r="92">
          <cell r="A92" t="str">
            <v>C-410-704-8</v>
          </cell>
        </row>
        <row r="93">
          <cell r="A93" t="str">
            <v>C-610-1304-1</v>
          </cell>
        </row>
        <row r="94">
          <cell r="A94" t="str">
            <v>C-620-1300-2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view="pageBreakPreview" topLeftCell="A6" zoomScale="80" zoomScaleNormal="80" zoomScaleSheetLayoutView="80" workbookViewId="0">
      <selection activeCell="H16" sqref="H16:K19"/>
    </sheetView>
  </sheetViews>
  <sheetFormatPr baseColWidth="10" defaultRowHeight="12.75" x14ac:dyDescent="0.2"/>
  <cols>
    <col min="1" max="1" width="0.85546875" customWidth="1"/>
    <col min="2" max="2" width="4.7109375" customWidth="1"/>
    <col min="3" max="3" width="23.7109375" customWidth="1"/>
    <col min="5" max="5" width="47" customWidth="1"/>
    <col min="6" max="6" width="17.28515625" customWidth="1"/>
    <col min="7" max="7" width="19" customWidth="1"/>
    <col min="8" max="10" width="26.85546875" customWidth="1"/>
    <col min="11" max="11" width="13.5703125" customWidth="1"/>
    <col min="12" max="12" width="11.7109375" customWidth="1"/>
    <col min="14" max="14" width="25.85546875" customWidth="1"/>
    <col min="16" max="16" width="15" bestFit="1" customWidth="1"/>
  </cols>
  <sheetData>
    <row r="1" spans="1:16" ht="14.25" x14ac:dyDescent="0.2">
      <c r="A1" s="47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6" ht="60" customHeight="1" x14ac:dyDescent="0.2">
      <c r="A2" s="49" t="s">
        <v>5</v>
      </c>
      <c r="B2" s="50"/>
      <c r="C2" s="50"/>
      <c r="D2" s="50"/>
      <c r="E2" s="50"/>
      <c r="F2" s="50"/>
      <c r="G2" s="51" t="s">
        <v>21</v>
      </c>
      <c r="H2" s="52"/>
      <c r="I2" s="52"/>
      <c r="J2" s="52"/>
      <c r="K2" s="52"/>
      <c r="L2" s="4" t="s">
        <v>22</v>
      </c>
    </row>
    <row r="3" spans="1:16" ht="28.5" customHeight="1" x14ac:dyDescent="0.2">
      <c r="A3" s="53" t="s">
        <v>0</v>
      </c>
      <c r="B3" s="54"/>
      <c r="C3" s="57" t="s">
        <v>9</v>
      </c>
      <c r="D3" s="53" t="s">
        <v>6</v>
      </c>
      <c r="E3" s="54"/>
      <c r="F3" s="57" t="s">
        <v>1</v>
      </c>
      <c r="G3" s="57" t="s">
        <v>10</v>
      </c>
      <c r="H3" s="61" t="s">
        <v>24</v>
      </c>
      <c r="I3" s="61"/>
      <c r="J3" s="33" t="s">
        <v>25</v>
      </c>
      <c r="K3" s="33"/>
      <c r="L3" s="34"/>
    </row>
    <row r="4" spans="1:16" ht="25.5" customHeight="1" x14ac:dyDescent="0.2">
      <c r="A4" s="55"/>
      <c r="B4" s="56"/>
      <c r="C4" s="58"/>
      <c r="D4" s="55"/>
      <c r="E4" s="56"/>
      <c r="F4" s="58"/>
      <c r="G4" s="58"/>
      <c r="H4" s="10" t="s">
        <v>13</v>
      </c>
      <c r="I4" s="11" t="s">
        <v>30</v>
      </c>
      <c r="J4" s="11" t="s">
        <v>13</v>
      </c>
      <c r="K4" s="59" t="s">
        <v>31</v>
      </c>
      <c r="L4" s="60"/>
    </row>
    <row r="5" spans="1:16" ht="163.5" customHeight="1" x14ac:dyDescent="0.2">
      <c r="A5" s="62">
        <v>1</v>
      </c>
      <c r="B5" s="63"/>
      <c r="C5" s="6" t="s">
        <v>26</v>
      </c>
      <c r="D5" s="64" t="s">
        <v>39</v>
      </c>
      <c r="E5" s="64"/>
      <c r="F5" s="3" t="s">
        <v>17</v>
      </c>
      <c r="G5" s="3">
        <v>1</v>
      </c>
      <c r="H5" s="5">
        <v>9825000</v>
      </c>
      <c r="I5" s="5">
        <f>H5*G5</f>
        <v>9825000</v>
      </c>
      <c r="J5" s="5">
        <v>9900000</v>
      </c>
      <c r="K5" s="42">
        <f>J5*G5</f>
        <v>9900000</v>
      </c>
      <c r="L5" s="42"/>
    </row>
    <row r="6" spans="1:16" ht="169.5" customHeight="1" x14ac:dyDescent="0.2">
      <c r="A6" s="62">
        <v>2</v>
      </c>
      <c r="B6" s="63"/>
      <c r="C6" s="6" t="s">
        <v>27</v>
      </c>
      <c r="D6" s="64" t="s">
        <v>40</v>
      </c>
      <c r="E6" s="64"/>
      <c r="F6" s="3" t="s">
        <v>17</v>
      </c>
      <c r="G6" s="3">
        <v>1</v>
      </c>
      <c r="H6" s="5">
        <v>9825000</v>
      </c>
      <c r="I6" s="5">
        <f t="shared" ref="I6:I7" si="0">H6*G6</f>
        <v>9825000</v>
      </c>
      <c r="J6" s="5">
        <v>9900000</v>
      </c>
      <c r="K6" s="42">
        <f>J6*G6</f>
        <v>9900000</v>
      </c>
      <c r="L6" s="42"/>
    </row>
    <row r="7" spans="1:16" ht="141" customHeight="1" x14ac:dyDescent="0.2">
      <c r="A7" s="62">
        <v>3</v>
      </c>
      <c r="B7" s="63"/>
      <c r="C7" s="6" t="s">
        <v>28</v>
      </c>
      <c r="D7" s="64" t="s">
        <v>41</v>
      </c>
      <c r="E7" s="64"/>
      <c r="F7" s="3" t="s">
        <v>17</v>
      </c>
      <c r="G7" s="3">
        <v>1</v>
      </c>
      <c r="H7" s="5">
        <v>7215000</v>
      </c>
      <c r="I7" s="5">
        <f t="shared" si="0"/>
        <v>7215000</v>
      </c>
      <c r="J7" s="5">
        <v>7200000</v>
      </c>
      <c r="K7" s="42">
        <f t="shared" ref="K7:K8" si="1">J7*G7</f>
        <v>7200000</v>
      </c>
      <c r="L7" s="42"/>
    </row>
    <row r="8" spans="1:16" ht="159" customHeight="1" x14ac:dyDescent="0.2">
      <c r="A8" s="40">
        <v>4</v>
      </c>
      <c r="B8" s="41"/>
      <c r="C8" s="12" t="s">
        <v>29</v>
      </c>
      <c r="D8" s="64" t="s">
        <v>42</v>
      </c>
      <c r="E8" s="64"/>
      <c r="F8" s="3" t="s">
        <v>17</v>
      </c>
      <c r="G8" s="3">
        <v>1</v>
      </c>
      <c r="H8" s="5">
        <v>58330000</v>
      </c>
      <c r="I8" s="5">
        <f>H8*G8</f>
        <v>58330000</v>
      </c>
      <c r="J8" s="5">
        <v>58300000</v>
      </c>
      <c r="K8" s="42">
        <f t="shared" si="1"/>
        <v>58300000</v>
      </c>
      <c r="L8" s="42"/>
    </row>
    <row r="9" spans="1:16" ht="18" x14ac:dyDescent="0.25">
      <c r="A9" s="67" t="s">
        <v>18</v>
      </c>
      <c r="B9" s="68"/>
      <c r="C9" s="68"/>
      <c r="D9" s="68"/>
      <c r="E9" s="68"/>
      <c r="F9" s="68"/>
      <c r="G9" s="68"/>
      <c r="H9" s="65">
        <f>SUM(I5:I8)</f>
        <v>85195000</v>
      </c>
      <c r="I9" s="65"/>
      <c r="J9" s="66">
        <f>SUM(K5:L8)</f>
        <v>85300000</v>
      </c>
      <c r="K9" s="66"/>
      <c r="L9" s="66"/>
      <c r="N9" s="100"/>
    </row>
    <row r="10" spans="1:16" ht="18" customHeight="1" x14ac:dyDescent="0.25">
      <c r="A10" s="45" t="s">
        <v>19</v>
      </c>
      <c r="B10" s="46"/>
      <c r="C10" s="46"/>
      <c r="D10" s="46"/>
      <c r="E10" s="46"/>
      <c r="F10" s="46"/>
      <c r="G10" s="46"/>
      <c r="H10" s="65">
        <f>H9*0.19</f>
        <v>16187050</v>
      </c>
      <c r="I10" s="65"/>
      <c r="J10" s="66">
        <f>J9*0.19</f>
        <v>16207000</v>
      </c>
      <c r="K10" s="66"/>
      <c r="L10" s="66"/>
    </row>
    <row r="11" spans="1:16" ht="18" customHeight="1" x14ac:dyDescent="0.25">
      <c r="A11" s="45" t="s">
        <v>20</v>
      </c>
      <c r="B11" s="46"/>
      <c r="C11" s="46"/>
      <c r="D11" s="46"/>
      <c r="E11" s="46"/>
      <c r="F11" s="46"/>
      <c r="G11" s="46"/>
      <c r="H11" s="43">
        <f>SUM(H9:I10)</f>
        <v>101382050</v>
      </c>
      <c r="I11" s="43"/>
      <c r="J11" s="44">
        <f>SUM(J9:L10)</f>
        <v>101507000</v>
      </c>
      <c r="K11" s="44"/>
      <c r="L11" s="44"/>
    </row>
    <row r="12" spans="1:16" ht="45.75" customHeight="1" x14ac:dyDescent="0.2">
      <c r="A12" s="32" t="s">
        <v>37</v>
      </c>
      <c r="B12" s="33"/>
      <c r="C12" s="33"/>
      <c r="D12" s="34"/>
      <c r="E12" s="35">
        <f>AVERAGE(H11:L11)</f>
        <v>101444525</v>
      </c>
      <c r="F12" s="36"/>
      <c r="G12" s="36"/>
      <c r="H12" s="36"/>
      <c r="I12" s="36"/>
      <c r="J12" s="36"/>
      <c r="K12" s="36"/>
      <c r="L12" s="36"/>
      <c r="P12" s="100"/>
    </row>
    <row r="13" spans="1:16" ht="64.5" customHeight="1" x14ac:dyDescent="0.2">
      <c r="A13" s="37" t="s">
        <v>11</v>
      </c>
      <c r="B13" s="38"/>
      <c r="C13" s="38"/>
      <c r="D13" s="39"/>
      <c r="E13" s="39"/>
      <c r="F13" s="39"/>
      <c r="G13" s="39"/>
      <c r="H13" s="39"/>
      <c r="I13" s="39"/>
      <c r="J13" s="39"/>
      <c r="K13" s="39"/>
      <c r="L13" s="39"/>
      <c r="N13" s="100"/>
    </row>
    <row r="14" spans="1:16" x14ac:dyDescent="0.2">
      <c r="A14" s="23" t="s">
        <v>12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1" t="s">
        <v>2</v>
      </c>
    </row>
    <row r="15" spans="1:16" ht="36" customHeight="1" x14ac:dyDescent="0.25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" t="s">
        <v>3</v>
      </c>
    </row>
    <row r="16" spans="1:16" ht="46.5" customHeight="1" x14ac:dyDescent="0.2">
      <c r="A16" s="27" t="s">
        <v>38</v>
      </c>
      <c r="B16" s="28"/>
      <c r="C16" s="28"/>
      <c r="D16" s="29"/>
      <c r="E16" s="7" t="s">
        <v>7</v>
      </c>
      <c r="F16" s="9"/>
      <c r="G16" s="8"/>
      <c r="H16" s="23" t="s">
        <v>8</v>
      </c>
      <c r="I16" s="24"/>
      <c r="J16" s="24"/>
      <c r="K16" s="24"/>
      <c r="L16" s="31" t="s">
        <v>16</v>
      </c>
    </row>
    <row r="17" spans="1:12" ht="46.5" customHeight="1" x14ac:dyDescent="0.2">
      <c r="A17" s="27"/>
      <c r="B17" s="28"/>
      <c r="C17" s="28"/>
      <c r="D17" s="29"/>
      <c r="E17" s="7" t="s">
        <v>23</v>
      </c>
      <c r="F17" s="9"/>
      <c r="G17" s="8"/>
      <c r="H17" s="27"/>
      <c r="I17" s="28"/>
      <c r="J17" s="28"/>
      <c r="K17" s="28"/>
      <c r="L17" s="31"/>
    </row>
    <row r="18" spans="1:12" ht="46.5" customHeight="1" x14ac:dyDescent="0.2">
      <c r="A18" s="27"/>
      <c r="B18" s="28"/>
      <c r="C18" s="28"/>
      <c r="D18" s="29"/>
      <c r="E18" s="7" t="s">
        <v>14</v>
      </c>
      <c r="F18" s="9"/>
      <c r="G18" s="8"/>
      <c r="H18" s="27"/>
      <c r="I18" s="28"/>
      <c r="J18" s="28"/>
      <c r="K18" s="28"/>
      <c r="L18" s="31"/>
    </row>
    <row r="19" spans="1:12" ht="42" customHeight="1" x14ac:dyDescent="0.2">
      <c r="A19" s="25"/>
      <c r="B19" s="26"/>
      <c r="C19" s="26"/>
      <c r="D19" s="30"/>
      <c r="E19" s="7" t="s">
        <v>15</v>
      </c>
      <c r="F19" s="9"/>
      <c r="G19" s="8"/>
      <c r="H19" s="25"/>
      <c r="I19" s="26"/>
      <c r="J19" s="26"/>
      <c r="K19" s="26"/>
      <c r="L19" s="31"/>
    </row>
  </sheetData>
  <mergeCells count="39">
    <mergeCell ref="D7:E7"/>
    <mergeCell ref="A7:B7"/>
    <mergeCell ref="K7:L7"/>
    <mergeCell ref="H9:I9"/>
    <mergeCell ref="H10:I10"/>
    <mergeCell ref="J9:L9"/>
    <mergeCell ref="J10:L10"/>
    <mergeCell ref="A9:G9"/>
    <mergeCell ref="A10:G10"/>
    <mergeCell ref="D8:E8"/>
    <mergeCell ref="A5:B5"/>
    <mergeCell ref="D5:E5"/>
    <mergeCell ref="K5:L5"/>
    <mergeCell ref="A6:B6"/>
    <mergeCell ref="D6:E6"/>
    <mergeCell ref="K6:L6"/>
    <mergeCell ref="A1:L1"/>
    <mergeCell ref="A2:F2"/>
    <mergeCell ref="G2:K2"/>
    <mergeCell ref="A3:B4"/>
    <mergeCell ref="C3:C4"/>
    <mergeCell ref="D3:E4"/>
    <mergeCell ref="F3:F4"/>
    <mergeCell ref="G3:G4"/>
    <mergeCell ref="K4:L4"/>
    <mergeCell ref="H3:I3"/>
    <mergeCell ref="J3:L3"/>
    <mergeCell ref="A8:B8"/>
    <mergeCell ref="K8:L8"/>
    <mergeCell ref="H11:I11"/>
    <mergeCell ref="J11:L11"/>
    <mergeCell ref="A11:G11"/>
    <mergeCell ref="A14:K15"/>
    <mergeCell ref="A16:D19"/>
    <mergeCell ref="H16:K19"/>
    <mergeCell ref="L16:L19"/>
    <mergeCell ref="A12:D12"/>
    <mergeCell ref="E12:L12"/>
    <mergeCell ref="A13:L13"/>
  </mergeCells>
  <pageMargins left="0.7" right="0.7" top="0.75" bottom="0.75" header="0.3" footer="0.3"/>
  <pageSetup paperSize="9" scale="38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"/>
  <sheetViews>
    <sheetView view="pageBreakPreview" topLeftCell="B7" zoomScale="90" zoomScaleNormal="100" zoomScaleSheetLayoutView="90" workbookViewId="0">
      <selection activeCell="H17" sqref="H17:K20"/>
    </sheetView>
  </sheetViews>
  <sheetFormatPr baseColWidth="10" defaultRowHeight="12.75" x14ac:dyDescent="0.2"/>
  <cols>
    <col min="1" max="1" width="11.42578125" hidden="1" customWidth="1"/>
    <col min="2" max="2" width="5.42578125" customWidth="1"/>
    <col min="3" max="3" width="23.140625" customWidth="1"/>
    <col min="5" max="5" width="30" customWidth="1"/>
    <col min="6" max="6" width="14" customWidth="1"/>
    <col min="8" max="8" width="22.85546875" customWidth="1"/>
    <col min="9" max="9" width="23" customWidth="1"/>
    <col min="10" max="10" width="23.28515625" customWidth="1"/>
    <col min="11" max="11" width="10.140625" customWidth="1"/>
    <col min="14" max="14" width="15.42578125" bestFit="1" customWidth="1"/>
    <col min="15" max="15" width="17.5703125" bestFit="1" customWidth="1"/>
  </cols>
  <sheetData>
    <row r="1" spans="1:16" ht="13.5" x14ac:dyDescent="0.2">
      <c r="A1" s="102" t="s">
        <v>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4"/>
    </row>
    <row r="2" spans="1:16" ht="60.75" customHeight="1" x14ac:dyDescent="0.2">
      <c r="A2" s="105" t="s">
        <v>5</v>
      </c>
      <c r="B2" s="69"/>
      <c r="C2" s="69"/>
      <c r="D2" s="69"/>
      <c r="E2" s="69"/>
      <c r="F2" s="69"/>
      <c r="G2" s="70" t="s">
        <v>21</v>
      </c>
      <c r="H2" s="71"/>
      <c r="I2" s="71"/>
      <c r="J2" s="71"/>
      <c r="K2" s="71"/>
      <c r="L2" s="106" t="s">
        <v>22</v>
      </c>
    </row>
    <row r="3" spans="1:16" ht="30.75" customHeight="1" x14ac:dyDescent="0.2">
      <c r="A3" s="107" t="s">
        <v>0</v>
      </c>
      <c r="B3" s="73"/>
      <c r="C3" s="76" t="s">
        <v>9</v>
      </c>
      <c r="D3" s="72" t="s">
        <v>6</v>
      </c>
      <c r="E3" s="73"/>
      <c r="F3" s="76" t="s">
        <v>1</v>
      </c>
      <c r="G3" s="76" t="s">
        <v>10</v>
      </c>
      <c r="H3" s="78" t="s">
        <v>32</v>
      </c>
      <c r="I3" s="78"/>
      <c r="J3" s="79" t="s">
        <v>33</v>
      </c>
      <c r="K3" s="79"/>
      <c r="L3" s="108"/>
    </row>
    <row r="4" spans="1:16" ht="13.5" x14ac:dyDescent="0.2">
      <c r="A4" s="109"/>
      <c r="B4" s="75"/>
      <c r="C4" s="77"/>
      <c r="D4" s="74"/>
      <c r="E4" s="75"/>
      <c r="F4" s="77"/>
      <c r="G4" s="77"/>
      <c r="H4" s="13" t="s">
        <v>13</v>
      </c>
      <c r="I4" s="14" t="s">
        <v>30</v>
      </c>
      <c r="J4" s="14" t="s">
        <v>13</v>
      </c>
      <c r="K4" s="81" t="s">
        <v>31</v>
      </c>
      <c r="L4" s="110"/>
    </row>
    <row r="5" spans="1:16" ht="168" customHeight="1" x14ac:dyDescent="0.2">
      <c r="A5" s="111">
        <v>1</v>
      </c>
      <c r="B5" s="82"/>
      <c r="C5" s="16" t="s">
        <v>34</v>
      </c>
      <c r="D5" s="83" t="s">
        <v>44</v>
      </c>
      <c r="E5" s="83"/>
      <c r="F5" s="17" t="s">
        <v>17</v>
      </c>
      <c r="G5" s="17">
        <v>1</v>
      </c>
      <c r="H5" s="18">
        <v>848513</v>
      </c>
      <c r="I5" s="18">
        <f>H5*G5</f>
        <v>848513</v>
      </c>
      <c r="J5" s="18">
        <v>850000</v>
      </c>
      <c r="K5" s="84">
        <f>J5*G5</f>
        <v>850000</v>
      </c>
      <c r="L5" s="112"/>
    </row>
    <row r="6" spans="1:16" ht="165" customHeight="1" x14ac:dyDescent="0.2">
      <c r="A6" s="111">
        <v>2</v>
      </c>
      <c r="B6" s="82"/>
      <c r="C6" s="16" t="s">
        <v>34</v>
      </c>
      <c r="D6" s="83" t="s">
        <v>43</v>
      </c>
      <c r="E6" s="83"/>
      <c r="F6" s="17" t="s">
        <v>17</v>
      </c>
      <c r="G6" s="17">
        <v>1</v>
      </c>
      <c r="H6" s="18">
        <v>893954</v>
      </c>
      <c r="I6" s="18">
        <f t="shared" ref="I6:I9" si="0">H6*G6</f>
        <v>893954</v>
      </c>
      <c r="J6" s="18">
        <v>895000</v>
      </c>
      <c r="K6" s="84">
        <f t="shared" ref="K6:K9" si="1">J6*G6</f>
        <v>895000</v>
      </c>
      <c r="L6" s="112"/>
    </row>
    <row r="7" spans="1:16" ht="191.25" customHeight="1" x14ac:dyDescent="0.2">
      <c r="A7" s="111">
        <v>3</v>
      </c>
      <c r="B7" s="82"/>
      <c r="C7" s="16" t="s">
        <v>34</v>
      </c>
      <c r="D7" s="83" t="s">
        <v>45</v>
      </c>
      <c r="E7" s="83"/>
      <c r="F7" s="17" t="s">
        <v>17</v>
      </c>
      <c r="G7" s="17">
        <v>1</v>
      </c>
      <c r="H7" s="18">
        <v>939395</v>
      </c>
      <c r="I7" s="18">
        <f t="shared" si="0"/>
        <v>939395</v>
      </c>
      <c r="J7" s="18">
        <v>950000</v>
      </c>
      <c r="K7" s="84">
        <f t="shared" si="1"/>
        <v>950000</v>
      </c>
      <c r="L7" s="112"/>
    </row>
    <row r="8" spans="1:16" ht="189.75" customHeight="1" x14ac:dyDescent="0.2">
      <c r="A8" s="113"/>
      <c r="B8" s="15">
        <v>4</v>
      </c>
      <c r="C8" s="16" t="s">
        <v>34</v>
      </c>
      <c r="D8" s="83" t="s">
        <v>46</v>
      </c>
      <c r="E8" s="83"/>
      <c r="F8" s="17" t="s">
        <v>17</v>
      </c>
      <c r="G8" s="17">
        <v>1</v>
      </c>
      <c r="H8" s="18">
        <v>954448</v>
      </c>
      <c r="I8" s="18">
        <f t="shared" si="0"/>
        <v>954448</v>
      </c>
      <c r="J8" s="18">
        <v>960000</v>
      </c>
      <c r="K8" s="84">
        <f t="shared" si="1"/>
        <v>960000</v>
      </c>
      <c r="L8" s="112"/>
    </row>
    <row r="9" spans="1:16" ht="110.25" customHeight="1" x14ac:dyDescent="0.2">
      <c r="A9" s="111">
        <v>5</v>
      </c>
      <c r="B9" s="82"/>
      <c r="C9" s="19" t="s">
        <v>35</v>
      </c>
      <c r="D9" s="83" t="s">
        <v>47</v>
      </c>
      <c r="E9" s="83"/>
      <c r="F9" s="17" t="s">
        <v>17</v>
      </c>
      <c r="G9" s="17">
        <v>1</v>
      </c>
      <c r="H9" s="18">
        <v>7294557</v>
      </c>
      <c r="I9" s="18">
        <f t="shared" si="0"/>
        <v>7294557</v>
      </c>
      <c r="J9" s="18">
        <v>7350000</v>
      </c>
      <c r="K9" s="84">
        <f t="shared" si="1"/>
        <v>7350000</v>
      </c>
      <c r="L9" s="112"/>
    </row>
    <row r="10" spans="1:16" ht="14.25" x14ac:dyDescent="0.3">
      <c r="A10" s="114" t="s">
        <v>18</v>
      </c>
      <c r="B10" s="99"/>
      <c r="C10" s="99"/>
      <c r="D10" s="99"/>
      <c r="E10" s="99"/>
      <c r="F10" s="99"/>
      <c r="G10" s="99"/>
      <c r="H10" s="85">
        <f>SUM(I5:I9)</f>
        <v>10930867</v>
      </c>
      <c r="I10" s="85"/>
      <c r="J10" s="86">
        <f>SUM(K5:L9)</f>
        <v>11005000</v>
      </c>
      <c r="K10" s="86"/>
      <c r="L10" s="115"/>
      <c r="N10" s="101"/>
    </row>
    <row r="11" spans="1:16" ht="14.25" x14ac:dyDescent="0.3">
      <c r="A11" s="116" t="s">
        <v>19</v>
      </c>
      <c r="B11" s="92"/>
      <c r="C11" s="92"/>
      <c r="D11" s="92"/>
      <c r="E11" s="92"/>
      <c r="F11" s="92"/>
      <c r="G11" s="92"/>
      <c r="H11" s="85">
        <f>H10*0.19</f>
        <v>2076864.73</v>
      </c>
      <c r="I11" s="85"/>
      <c r="J11" s="86">
        <f>J10*0.19</f>
        <v>2090950</v>
      </c>
      <c r="K11" s="86"/>
      <c r="L11" s="115"/>
    </row>
    <row r="12" spans="1:16" ht="13.5" x14ac:dyDescent="0.25">
      <c r="A12" s="116" t="s">
        <v>20</v>
      </c>
      <c r="B12" s="92"/>
      <c r="C12" s="92"/>
      <c r="D12" s="92"/>
      <c r="E12" s="92"/>
      <c r="F12" s="92"/>
      <c r="G12" s="92"/>
      <c r="H12" s="93">
        <f>SUM(H10:I11)</f>
        <v>13007731.73</v>
      </c>
      <c r="I12" s="93"/>
      <c r="J12" s="94">
        <f>SUM(J10:L11)</f>
        <v>13095950</v>
      </c>
      <c r="K12" s="94"/>
      <c r="L12" s="117"/>
    </row>
    <row r="13" spans="1:16" ht="36" customHeight="1" x14ac:dyDescent="0.2">
      <c r="A13" s="118" t="s">
        <v>36</v>
      </c>
      <c r="B13" s="79"/>
      <c r="C13" s="79"/>
      <c r="D13" s="80"/>
      <c r="E13" s="95">
        <f>AVERAGE(H12:L12)</f>
        <v>13051840.865</v>
      </c>
      <c r="F13" s="96"/>
      <c r="G13" s="96"/>
      <c r="H13" s="96"/>
      <c r="I13" s="96"/>
      <c r="J13" s="96"/>
      <c r="K13" s="96"/>
      <c r="L13" s="119"/>
      <c r="N13" s="100"/>
      <c r="O13" s="101"/>
      <c r="P13" s="100"/>
    </row>
    <row r="14" spans="1:16" ht="14.25" x14ac:dyDescent="0.2">
      <c r="A14" s="120" t="s">
        <v>11</v>
      </c>
      <c r="B14" s="97"/>
      <c r="C14" s="97"/>
      <c r="D14" s="98"/>
      <c r="E14" s="98"/>
      <c r="F14" s="98"/>
      <c r="G14" s="98"/>
      <c r="H14" s="98"/>
      <c r="I14" s="98"/>
      <c r="J14" s="98"/>
      <c r="K14" s="98"/>
      <c r="L14" s="121"/>
    </row>
    <row r="15" spans="1:16" ht="13.5" x14ac:dyDescent="0.2">
      <c r="A15" s="122" t="s">
        <v>12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123" t="s">
        <v>2</v>
      </c>
    </row>
    <row r="16" spans="1:16" ht="14.25" x14ac:dyDescent="0.3">
      <c r="A16" s="124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125" t="s">
        <v>3</v>
      </c>
    </row>
    <row r="17" spans="1:12" ht="36" customHeight="1" x14ac:dyDescent="0.2">
      <c r="A17" s="126" t="s">
        <v>38</v>
      </c>
      <c r="B17" s="127"/>
      <c r="C17" s="127"/>
      <c r="D17" s="91"/>
      <c r="E17" s="20" t="s">
        <v>7</v>
      </c>
      <c r="F17" s="21"/>
      <c r="G17" s="22"/>
      <c r="H17" s="87" t="s">
        <v>8</v>
      </c>
      <c r="I17" s="88"/>
      <c r="J17" s="88"/>
      <c r="K17" s="88"/>
      <c r="L17" s="128" t="s">
        <v>16</v>
      </c>
    </row>
    <row r="18" spans="1:12" ht="36" customHeight="1" x14ac:dyDescent="0.2">
      <c r="A18" s="126"/>
      <c r="B18" s="127"/>
      <c r="C18" s="127"/>
      <c r="D18" s="91"/>
      <c r="E18" s="20" t="s">
        <v>23</v>
      </c>
      <c r="F18" s="21"/>
      <c r="G18" s="22"/>
      <c r="H18" s="90"/>
      <c r="I18" s="127"/>
      <c r="J18" s="127"/>
      <c r="K18" s="127"/>
      <c r="L18" s="128"/>
    </row>
    <row r="19" spans="1:12" ht="39.75" customHeight="1" x14ac:dyDescent="0.2">
      <c r="A19" s="126"/>
      <c r="B19" s="127"/>
      <c r="C19" s="127"/>
      <c r="D19" s="91"/>
      <c r="E19" s="20" t="s">
        <v>14</v>
      </c>
      <c r="F19" s="21"/>
      <c r="G19" s="22"/>
      <c r="H19" s="90"/>
      <c r="I19" s="127"/>
      <c r="J19" s="127"/>
      <c r="K19" s="127"/>
      <c r="L19" s="128"/>
    </row>
    <row r="20" spans="1:12" ht="37.5" customHeight="1" thickBot="1" x14ac:dyDescent="0.25">
      <c r="A20" s="129"/>
      <c r="B20" s="130"/>
      <c r="C20" s="130"/>
      <c r="D20" s="131"/>
      <c r="E20" s="132" t="s">
        <v>15</v>
      </c>
      <c r="F20" s="133"/>
      <c r="G20" s="134"/>
      <c r="H20" s="135"/>
      <c r="I20" s="130"/>
      <c r="J20" s="130"/>
      <c r="K20" s="130"/>
      <c r="L20" s="136"/>
    </row>
  </sheetData>
  <mergeCells count="41">
    <mergeCell ref="A15:K16"/>
    <mergeCell ref="A17:D20"/>
    <mergeCell ref="H17:K20"/>
    <mergeCell ref="L17:L20"/>
    <mergeCell ref="D8:E8"/>
    <mergeCell ref="K8:L8"/>
    <mergeCell ref="A12:G12"/>
    <mergeCell ref="H12:I12"/>
    <mergeCell ref="J12:L12"/>
    <mergeCell ref="A13:D13"/>
    <mergeCell ref="E13:L13"/>
    <mergeCell ref="A14:L14"/>
    <mergeCell ref="A10:G10"/>
    <mergeCell ref="H10:I10"/>
    <mergeCell ref="J10:L10"/>
    <mergeCell ref="A11:G11"/>
    <mergeCell ref="H11:I11"/>
    <mergeCell ref="J11:L11"/>
    <mergeCell ref="A7:B7"/>
    <mergeCell ref="D7:E7"/>
    <mergeCell ref="K7:L7"/>
    <mergeCell ref="A9:B9"/>
    <mergeCell ref="D9:E9"/>
    <mergeCell ref="K9:L9"/>
    <mergeCell ref="A5:B5"/>
    <mergeCell ref="D5:E5"/>
    <mergeCell ref="K5:L5"/>
    <mergeCell ref="A6:B6"/>
    <mergeCell ref="D6:E6"/>
    <mergeCell ref="K6:L6"/>
    <mergeCell ref="A1:L1"/>
    <mergeCell ref="A2:F2"/>
    <mergeCell ref="G2:K2"/>
    <mergeCell ref="A3:B4"/>
    <mergeCell ref="C3:C4"/>
    <mergeCell ref="D3:E4"/>
    <mergeCell ref="F3:F4"/>
    <mergeCell ref="G3:G4"/>
    <mergeCell ref="H3:I3"/>
    <mergeCell ref="J3:L3"/>
    <mergeCell ref="K4:L4"/>
  </mergeCells>
  <pageMargins left="0.7" right="0.7" top="0.75" bottom="0.75" header="0.3" footer="0.3"/>
  <pageSetup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LOTE 1</vt:lpstr>
      <vt:lpstr>LOTE 2</vt:lpstr>
      <vt:lpstr>'LOTE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 P</dc:creator>
  <cp:keywords/>
  <dc:description/>
  <cp:lastModifiedBy>Diana Jimena Camargo Hormaza</cp:lastModifiedBy>
  <cp:revision/>
  <cp:lastPrinted>2019-08-22T23:59:44Z</cp:lastPrinted>
  <dcterms:created xsi:type="dcterms:W3CDTF">2017-01-29T16:26:36Z</dcterms:created>
  <dcterms:modified xsi:type="dcterms:W3CDTF">2023-11-10T22:11:17Z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2023-03-02T17:08:49Z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fe0744be-0d70-4892-a204-52cd5b08c24c</vt:lpwstr>
  </property>
  <property fmtid="{D5CDD505-2E9C-101B-9397-08002B2CF9AE}" pid="8" name="MSIP_Label_1299739c-ad3d-4908-806e-4d91151a6e13_ContentBits">
    <vt:lpwstr>0</vt:lpwstr>
  </property>
</Properties>
</file>