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https://invias-my.sharepoint.com/personal/oegomez_invias_gov_co/Documents/Documentos/OMAR/2023/PROCESOS/IP-DT-CES-019-2023 INTERVENTORIA CAMINOS COMUNITARIOS/"/>
    </mc:Choice>
  </mc:AlternateContent>
  <xr:revisionPtr revIDLastSave="2" documentId="13_ncr:1_{09183F3E-50C1-4FD3-A9CC-426ACFEDBD3F}" xr6:coauthVersionLast="46" xr6:coauthVersionMax="47" xr10:uidLastSave="{2F5F6559-AA87-486D-ADDB-BAD55846C5A5}"/>
  <bookViews>
    <workbookView xWindow="-120" yWindow="-120" windowWidth="29040" windowHeight="15840" xr2:uid="{EC6D6C93-7514-434F-97BE-599EDFA9DE4E}"/>
  </bookViews>
  <sheets>
    <sheet name="PRESUPUESTO OFICIAL"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6" i="1" l="1"/>
  <c r="H85" i="1"/>
  <c r="F82" i="1"/>
  <c r="G82" i="1" s="1"/>
  <c r="G81" i="1"/>
  <c r="F81" i="1"/>
  <c r="E81" i="1"/>
  <c r="G80" i="1"/>
  <c r="F80" i="1"/>
  <c r="G79" i="1"/>
  <c r="H78" i="1"/>
  <c r="G77" i="1"/>
  <c r="F77" i="1"/>
  <c r="F76" i="1"/>
  <c r="G76" i="1" s="1"/>
  <c r="G75" i="1"/>
  <c r="G74" i="1"/>
  <c r="G71" i="1"/>
  <c r="G53" i="1"/>
  <c r="G52" i="1"/>
  <c r="H36" i="1"/>
  <c r="D34" i="1"/>
  <c r="D35" i="1" s="1"/>
  <c r="D36" i="1" s="1"/>
  <c r="D32" i="1"/>
  <c r="G30" i="1"/>
  <c r="F20" i="1"/>
  <c r="G20" i="1" s="1"/>
  <c r="D20" i="1"/>
  <c r="J19" i="1"/>
  <c r="F19" i="1"/>
  <c r="G19" i="1" s="1"/>
  <c r="G18" i="1"/>
  <c r="F18" i="1"/>
  <c r="F73" i="1" s="1"/>
  <c r="G73" i="1" s="1"/>
  <c r="G17" i="1"/>
  <c r="G63" i="1" s="1"/>
  <c r="G65" i="1" s="1"/>
  <c r="I5" i="1"/>
  <c r="G83" i="1" l="1"/>
  <c r="G84" i="1" s="1"/>
  <c r="G87" i="1" s="1"/>
  <c r="G8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tc={A5922268-4140-4398-93C0-F8A8D74E72FF}</author>
  </authors>
  <commentList>
    <comment ref="B8" authorId="0" shapeId="0" xr:uid="{A5922268-4140-4398-93C0-F8A8D74E72FF}">
      <text>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text>
    </comment>
  </commentList>
</comments>
</file>

<file path=xl/sharedStrings.xml><?xml version="1.0" encoding="utf-8"?>
<sst xmlns="http://schemas.openxmlformats.org/spreadsheetml/2006/main" count="119" uniqueCount="105">
  <si>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</si>
  <si>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</si>
  <si>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</si>
  <si>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</si>
  <si>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</si>
  <si>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</si>
  <si>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</si>
  <si>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</si>
  <si>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</si>
  <si>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</si>
  <si>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</si>
  <si>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</si>
  <si>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</si>
  <si>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</si>
  <si>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</si>
  <si>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</si>
  <si>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</si>
  <si>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</si>
  <si>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</si>
  <si>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</si>
  <si>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</si>
  <si>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</si>
  <si>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</si>
  <si>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</si>
  <si>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</si>
  <si>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 xml:space="preserve"> 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</si>
  <si>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</si>
  <si>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</si>
  <si>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</si>
  <si>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</si>
  <si>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</si>
  <si>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</si>
  <si>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</si>
  <si>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</si>
  <si>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</si>
  <si>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</si>
  <si>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</si>
  <si>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</si>
  <si>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</si>
  <si>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</si>
  <si>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</si>
  <si>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</si>
  <si>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</si>
  <si>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</si>
  <si>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</si>
  <si>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</si>
  <si>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</si>
  <si>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</si>
  <si>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</si>
  <si>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</si>
  <si>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</si>
  <si>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</si>
  <si>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</si>
  <si>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</si>
  <si>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</si>
  <si>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</si>
  <si>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</si>
  <si>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</si>
  <si>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</si>
  <si>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</si>
  <si>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</si>
  <si>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</si>
  <si>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</si>
  <si>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</si>
  <si>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</si>
  <si>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</si>
  <si>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</si>
  <si>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</si>
  <si>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</si>
  <si>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</si>
  <si>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</si>
  <si>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</si>
  <si>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</si>
  <si>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</si>
  <si>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</si>
  <si>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</si>
  <si>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</si>
  <si>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</si>
  <si>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</si>
  <si>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</si>
  <si>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</si>
  <si>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</si>
  <si>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</si>
  <si>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</si>
  <si>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</si>
  <si>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</si>
  <si>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</si>
  <si>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</si>
  <si>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</si>
  <si>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</si>
  <si>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</si>
  <si>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</si>
  <si>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</si>
  <si>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</si>
  <si>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</si>
  <si>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</si>
  <si>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</si>
  <si>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</si>
  <si>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</si>
  <si>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</si>
  <si>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</si>
  <si>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</si>
  <si>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</si>
  <si>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IP-DT-CES-019-2023</t>
  </si>
  <si>
    <t xml:space="preserve">OBJETO: INTERVENTORÍA TECNICA, ADMINISTRATIVA, AMBIENTAL Y FINANCIERA PARA LOS CONVENIOS SOLIDARIOS, SUSCRITO ENTRE EL INVIAS Y LOS ORGANISMOS DE ACCIÓN COMUNAL PARA EL MEJORAMIENTO Y/O MANTENIMIENTO DE VIAS TERCIARIAS DE LOS MUNICIPIOS DE BECERRIL, CURUMANÍ Y TAMALAMEQUE DEL DEPARTAMENTO DEL CESAR EN EL MARCO DEL PROGRAMA CAMINOS COMUNITARIOS DE LA PAZ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</si>
</sst>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thin">
        <color indexed="64"/>
      </top>
      <bottom/>
      <diagonal/>
    </border>
  </borders>
  <cellStyleXfs count="20">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cellStyleXfs>
  <cellXfs count="234">
    <xf numFmtId="0" fontId="0" fillId="0" borderId="0" xfId="0"/>
    <xf numFmtId="0" fontId="3" fillId="2" borderId="1" xfId="5" applyFont="1" applyFill="1" applyBorder="1" applyAlignment="1">
      <alignment horizontal="center" vertical="center" wrapText="1"/>
    </xf>
    <xf numFmtId="0" fontId="3" fillId="2" borderId="2" xfId="5" applyFont="1" applyFill="1" applyBorder="1" applyAlignment="1">
      <alignment horizontal="center" vertical="center" wrapText="1"/>
    </xf>
    <xf numFmtId="164" fontId="3" fillId="2" borderId="2" xfId="5" applyNumberFormat="1" applyFont="1" applyFill="1" applyBorder="1" applyAlignment="1">
      <alignment horizontal="justify" vertical="center" wrapText="1"/>
    </xf>
    <xf numFmtId="0" fontId="3" fillId="2" borderId="2" xfId="5" applyFont="1" applyFill="1" applyBorder="1" applyAlignment="1">
      <alignment vertical="center" wrapText="1"/>
    </xf>
    <xf numFmtId="164" fontId="3" fillId="2" borderId="3" xfId="5" applyNumberFormat="1" applyFont="1" applyFill="1" applyBorder="1" applyAlignment="1">
      <alignment vertical="center" wrapText="1"/>
    </xf>
    <xf numFmtId="0" fontId="3" fillId="2" borderId="0" xfId="5" applyFont="1" applyFill="1" applyAlignment="1">
      <alignment vertical="center" wrapText="1"/>
    </xf>
    <xf numFmtId="44" fontId="4" fillId="2" borderId="0" xfId="2" applyFont="1" applyFill="1" applyAlignment="1">
      <alignment vertical="center" wrapText="1"/>
    </xf>
    <xf numFmtId="0" fontId="6" fillId="2" borderId="8" xfId="5" applyFont="1" applyFill="1" applyBorder="1" applyAlignment="1">
      <alignment horizontal="center" vertical="center" wrapText="1"/>
    </xf>
    <xf numFmtId="44" fontId="4" fillId="0" borderId="0" xfId="2" applyFont="1" applyFill="1" applyAlignment="1">
      <alignment vertical="center" wrapText="1"/>
    </xf>
    <xf numFmtId="0" fontId="3" fillId="0" borderId="0" xfId="5" applyFont="1" applyFill="1" applyAlignment="1">
      <alignment vertical="center" wrapText="1"/>
    </xf>
    <xf numFmtId="0" fontId="6" fillId="2" borderId="1" xfId="5" applyFont="1" applyFill="1" applyBorder="1" applyAlignment="1">
      <alignment horizontal="center" vertical="center" wrapText="1"/>
    </xf>
    <xf numFmtId="0" fontId="6" fillId="2" borderId="1" xfId="5" applyFont="1" applyFill="1" applyBorder="1" applyAlignment="1">
      <alignment vertical="center" wrapText="1"/>
    </xf>
    <xf numFmtId="0" fontId="8" fillId="2" borderId="2" xfId="5" applyFont="1" applyFill="1" applyBorder="1" applyAlignment="1">
      <alignment vertical="center" wrapText="1"/>
    </xf>
    <xf numFmtId="164" fontId="8" fillId="2" borderId="2" xfId="5" applyNumberFormat="1" applyFont="1" applyFill="1" applyBorder="1" applyAlignment="1">
      <alignment vertical="center" wrapText="1"/>
    </xf>
    <xf numFmtId="164" fontId="8" fillId="2" borderId="3" xfId="5" applyNumberFormat="1" applyFont="1" applyFill="1" applyBorder="1" applyAlignment="1">
      <alignment vertical="center" wrapText="1"/>
    </xf>
    <xf numFmtId="0" fontId="3" fillId="2" borderId="0" xfId="5" applyFont="1" applyFill="1" applyAlignment="1">
      <alignment horizontal="right" vertical="center" wrapText="1"/>
    </xf>
    <xf numFmtId="0" fontId="3" fillId="2" borderId="15" xfId="5" applyFont="1" applyFill="1" applyBorder="1" applyAlignment="1">
      <alignment horizontal="center" vertical="center" wrapText="1"/>
    </xf>
    <xf numFmtId="164" fontId="3" fillId="2" borderId="15" xfId="5" applyNumberFormat="1" applyFont="1" applyFill="1" applyBorder="1" applyAlignment="1">
      <alignment horizontal="center" vertical="center" wrapText="1"/>
    </xf>
    <xf numFmtId="164" fontId="3" fillId="2" borderId="3" xfId="5" applyNumberFormat="1" applyFont="1" applyFill="1" applyBorder="1" applyAlignment="1">
      <alignment horizontal="center" vertical="center" wrapText="1"/>
    </xf>
    <xf numFmtId="0" fontId="4" fillId="2" borderId="0" xfId="5" applyFont="1" applyFill="1" applyAlignment="1">
      <alignment vertical="center" wrapText="1"/>
    </xf>
    <xf numFmtId="0" fontId="3" fillId="2" borderId="7" xfId="5" applyFont="1" applyFill="1" applyBorder="1" applyAlignment="1">
      <alignment horizontal="center" vertical="center" wrapText="1"/>
    </xf>
    <xf numFmtId="164" fontId="3" fillId="2" borderId="7" xfId="5" applyNumberFormat="1" applyFont="1" applyFill="1" applyBorder="1" applyAlignment="1">
      <alignment horizontal="center" vertical="center" wrapText="1"/>
    </xf>
    <xf numFmtId="164" fontId="3" fillId="2" borderId="17" xfId="5" applyNumberFormat="1" applyFont="1" applyFill="1" applyBorder="1" applyAlignment="1">
      <alignment horizontal="center" vertical="center" wrapText="1"/>
    </xf>
    <xf numFmtId="0" fontId="9" fillId="2" borderId="19" xfId="5" quotePrefix="1" applyFont="1" applyFill="1" applyBorder="1" applyAlignment="1">
      <alignment horizontal="center" vertical="center" wrapText="1"/>
    </xf>
    <xf numFmtId="164" fontId="9" fillId="2" borderId="19" xfId="5" quotePrefix="1" applyNumberFormat="1" applyFont="1" applyFill="1" applyBorder="1" applyAlignment="1">
      <alignment horizontal="center" vertical="center" wrapText="1"/>
    </xf>
    <xf numFmtId="0" fontId="10" fillId="2" borderId="5" xfId="8" applyFont="1" applyFill="1" applyBorder="1" applyAlignment="1">
      <alignment horizontal="center" vertical="center" wrapText="1"/>
    </xf>
    <xf numFmtId="0" fontId="6" fillId="2" borderId="20" xfId="5" applyFont="1" applyFill="1" applyBorder="1" applyAlignment="1">
      <alignment vertical="center" wrapText="1"/>
    </xf>
    <xf numFmtId="0" fontId="12" fillId="4" borderId="21" xfId="5" applyFont="1" applyFill="1" applyBorder="1" applyAlignment="1">
      <alignment vertical="center" wrapText="1"/>
    </xf>
    <xf numFmtId="0" fontId="12" fillId="4" borderId="22" xfId="5" applyFont="1" applyFill="1" applyBorder="1" applyAlignment="1">
      <alignment vertical="center" wrapText="1"/>
    </xf>
    <xf numFmtId="0" fontId="3" fillId="5" borderId="23" xfId="5" applyFont="1" applyFill="1" applyBorder="1" applyAlignment="1">
      <alignment horizontal="center" vertical="center" wrapText="1"/>
    </xf>
    <xf numFmtId="0" fontId="6" fillId="6" borderId="8" xfId="5" applyFont="1" applyFill="1" applyBorder="1" applyAlignment="1">
      <alignment vertical="center" wrapText="1"/>
    </xf>
    <xf numFmtId="164" fontId="6" fillId="6" borderId="8" xfId="5" applyNumberFormat="1" applyFont="1" applyFill="1" applyBorder="1" applyAlignment="1">
      <alignment vertical="center" wrapText="1"/>
    </xf>
    <xf numFmtId="164" fontId="6" fillId="6" borderId="24" xfId="5" applyNumberFormat="1" applyFont="1" applyFill="1" applyBorder="1" applyAlignment="1">
      <alignment vertical="center" wrapText="1"/>
    </xf>
    <xf numFmtId="0" fontId="3" fillId="0" borderId="23" xfId="5" applyFont="1" applyBorder="1" applyAlignment="1">
      <alignment horizontal="center" vertical="center" wrapText="1"/>
    </xf>
    <xf numFmtId="0" fontId="3" fillId="0" borderId="8" xfId="9" applyFont="1" applyFill="1" applyBorder="1" applyAlignment="1">
      <alignment vertical="center" wrapText="1"/>
    </xf>
    <xf numFmtId="165" fontId="3" fillId="0" borderId="8" xfId="8" applyNumberFormat="1" applyFont="1" applyFill="1" applyBorder="1" applyAlignment="1">
      <alignment horizontal="center" vertical="center" wrapText="1"/>
    </xf>
    <xf numFmtId="164" fontId="3" fillId="0" borderId="8" xfId="5" applyNumberFormat="1" applyFont="1" applyBorder="1" applyAlignment="1">
      <alignment horizontal="right" vertical="center" wrapText="1"/>
    </xf>
    <xf numFmtId="2" fontId="3" fillId="0" borderId="8" xfId="8" applyNumberFormat="1" applyFont="1" applyFill="1" applyBorder="1" applyAlignment="1">
      <alignment horizontal="center" vertical="center" wrapText="1"/>
    </xf>
    <xf numFmtId="164" fontId="3" fillId="0" borderId="24" xfId="10" applyNumberFormat="1" applyFont="1" applyBorder="1" applyAlignment="1">
      <alignment horizontal="right" vertical="center" wrapText="1"/>
    </xf>
    <xf numFmtId="0" fontId="3" fillId="0" borderId="8" xfId="8" applyFont="1" applyFill="1" applyBorder="1" applyAlignment="1">
      <alignment vertical="center" wrapText="1"/>
    </xf>
    <xf numFmtId="44" fontId="3" fillId="2" borderId="0" xfId="2" applyFont="1" applyFill="1" applyAlignment="1">
      <alignment vertical="center" wrapText="1"/>
    </xf>
    <xf numFmtId="0" fontId="3" fillId="0" borderId="8" xfId="8" applyFont="1" applyFill="1" applyBorder="1" applyAlignment="1">
      <alignment vertical="center"/>
    </xf>
    <xf numFmtId="165" fontId="3" fillId="0" borderId="8" xfId="8" applyNumberFormat="1" applyFont="1" applyFill="1" applyBorder="1" applyAlignment="1">
      <alignment vertical="center" wrapText="1"/>
    </xf>
    <xf numFmtId="165" fontId="3" fillId="0" borderId="8" xfId="11" applyNumberFormat="1" applyFont="1" applyBorder="1" applyAlignment="1">
      <alignment horizontal="center" vertical="center" wrapText="1"/>
    </xf>
    <xf numFmtId="42" fontId="14" fillId="0" borderId="0" xfId="3" applyFont="1" applyFill="1" applyBorder="1" applyAlignment="1">
      <alignment vertical="center" wrapText="1"/>
    </xf>
    <xf numFmtId="0" fontId="3" fillId="0" borderId="0" xfId="5" applyFont="1" applyFill="1" applyAlignment="1">
      <alignment horizontal="right" vertical="center" wrapText="1"/>
    </xf>
    <xf numFmtId="0" fontId="3" fillId="0" borderId="23" xfId="5" applyFont="1" applyFill="1" applyBorder="1" applyAlignment="1">
      <alignment horizontal="center" vertical="center" wrapText="1"/>
    </xf>
    <xf numFmtId="0" fontId="15" fillId="3" borderId="8" xfId="0" applyFont="1" applyFill="1" applyBorder="1" applyAlignment="1">
      <alignment wrapText="1"/>
    </xf>
    <xf numFmtId="165" fontId="3" fillId="3" borderId="8" xfId="8" applyNumberFormat="1" applyFont="1" applyFill="1" applyBorder="1" applyAlignment="1">
      <alignment vertical="center" wrapText="1"/>
    </xf>
    <xf numFmtId="165" fontId="3" fillId="3" borderId="8" xfId="11" applyNumberFormat="1" applyFont="1" applyFill="1" applyBorder="1" applyAlignment="1">
      <alignment horizontal="center" vertical="center" wrapText="1"/>
    </xf>
    <xf numFmtId="2" fontId="3" fillId="3" borderId="8" xfId="8" applyNumberFormat="1" applyFont="1" applyFill="1" applyBorder="1" applyAlignment="1">
      <alignment horizontal="center" vertical="center" wrapText="1"/>
    </xf>
    <xf numFmtId="164" fontId="3" fillId="3" borderId="24" xfId="10" applyNumberFormat="1" applyFont="1" applyFill="1" applyBorder="1" applyAlignment="1">
      <alignment horizontal="right" vertical="center" wrapText="1"/>
    </xf>
    <xf numFmtId="0" fontId="14" fillId="3" borderId="25" xfId="5" applyFont="1" applyFill="1" applyBorder="1" applyAlignment="1">
      <alignment horizontal="center" vertical="center" wrapText="1"/>
    </xf>
    <xf numFmtId="0" fontId="3" fillId="3" borderId="8" xfId="8" applyFont="1" applyFill="1" applyBorder="1" applyAlignment="1">
      <alignment vertical="center"/>
    </xf>
    <xf numFmtId="165" fontId="3" fillId="2" borderId="8" xfId="8" applyNumberFormat="1" applyFont="1" applyFill="1" applyBorder="1" applyAlignment="1">
      <alignment vertical="center" wrapText="1"/>
    </xf>
    <xf numFmtId="165" fontId="3" fillId="2" borderId="8" xfId="11" applyNumberFormat="1" applyFont="1" applyFill="1" applyBorder="1" applyAlignment="1">
      <alignment horizontal="center" vertical="center" wrapText="1"/>
    </xf>
    <xf numFmtId="2" fontId="3" fillId="2" borderId="8" xfId="8" applyNumberFormat="1" applyFont="1" applyFill="1" applyBorder="1" applyAlignment="1">
      <alignment horizontal="center" vertical="center" wrapText="1"/>
    </xf>
    <xf numFmtId="164" fontId="3" fillId="2" borderId="24" xfId="10" applyNumberFormat="1" applyFont="1" applyFill="1" applyBorder="1" applyAlignment="1">
      <alignment horizontal="right" vertical="center" wrapText="1"/>
    </xf>
    <xf numFmtId="0" fontId="16" fillId="6" borderId="26" xfId="5" applyFont="1" applyFill="1" applyBorder="1" applyAlignment="1">
      <alignment horizontal="center" vertical="center" wrapText="1"/>
    </xf>
    <xf numFmtId="0" fontId="6" fillId="6" borderId="27" xfId="5" applyFont="1" applyFill="1" applyBorder="1" applyAlignment="1">
      <alignment vertical="center" wrapText="1"/>
    </xf>
    <xf numFmtId="164" fontId="3" fillId="6" borderId="27" xfId="5" applyNumberFormat="1" applyFont="1" applyFill="1" applyBorder="1" applyAlignment="1">
      <alignment vertical="center" wrapText="1"/>
    </xf>
    <xf numFmtId="165" fontId="3" fillId="6" borderId="27" xfId="5" applyNumberFormat="1" applyFont="1" applyFill="1" applyBorder="1" applyAlignment="1">
      <alignment horizontal="center" vertical="center" wrapText="1"/>
    </xf>
    <xf numFmtId="164" fontId="3" fillId="6" borderId="28" xfId="10" applyNumberFormat="1" applyFont="1" applyFill="1" applyBorder="1" applyAlignment="1">
      <alignment vertical="center" wrapText="1"/>
    </xf>
    <xf numFmtId="0" fontId="3" fillId="0" borderId="23" xfId="5" applyFont="1" applyBorder="1" applyAlignment="1">
      <alignment horizontal="center" vertical="center"/>
    </xf>
    <xf numFmtId="0" fontId="3" fillId="2" borderId="25" xfId="9" applyFont="1" applyFill="1" applyBorder="1" applyAlignment="1">
      <alignment vertical="center"/>
    </xf>
    <xf numFmtId="165" fontId="3" fillId="0" borderId="8" xfId="8" applyNumberFormat="1" applyFont="1" applyFill="1" applyBorder="1" applyAlignment="1">
      <alignment vertical="center"/>
    </xf>
    <xf numFmtId="164" fontId="3" fillId="0" borderId="8" xfId="5" applyNumberFormat="1" applyFont="1" applyBorder="1" applyAlignment="1">
      <alignment horizontal="right" vertical="center"/>
    </xf>
    <xf numFmtId="2" fontId="3" fillId="0" borderId="8" xfId="9" applyNumberFormat="1" applyFont="1" applyFill="1" applyBorder="1" applyAlignment="1">
      <alignment horizontal="center" vertical="center"/>
    </xf>
    <xf numFmtId="0" fontId="4" fillId="2" borderId="0" xfId="5" applyFont="1" applyFill="1" applyAlignment="1">
      <alignment horizontal="right" vertical="center"/>
    </xf>
    <xf numFmtId="44" fontId="4" fillId="2" borderId="0" xfId="2" applyFont="1" applyFill="1" applyAlignment="1">
      <alignment vertical="center"/>
    </xf>
    <xf numFmtId="0" fontId="3" fillId="2" borderId="0" xfId="5" applyFont="1" applyFill="1" applyAlignment="1">
      <alignment vertical="center"/>
    </xf>
    <xf numFmtId="0" fontId="3" fillId="2" borderId="0" xfId="5" applyFont="1" applyFill="1" applyAlignment="1">
      <alignment horizontal="right" vertical="center"/>
    </xf>
    <xf numFmtId="0" fontId="3" fillId="0" borderId="25" xfId="9" applyFont="1" applyFill="1" applyBorder="1" applyAlignment="1">
      <alignment vertical="center"/>
    </xf>
    <xf numFmtId="2" fontId="3" fillId="0" borderId="8" xfId="9" applyNumberFormat="1" applyFont="1" applyBorder="1" applyAlignment="1">
      <alignment horizontal="center" vertical="center" wrapText="1"/>
    </xf>
    <xf numFmtId="164" fontId="3" fillId="0" borderId="8" xfId="5" applyNumberFormat="1" applyFont="1" applyFill="1" applyBorder="1" applyAlignment="1">
      <alignment horizontal="right" vertical="center" wrapText="1"/>
    </xf>
    <xf numFmtId="2" fontId="3" fillId="0" borderId="8" xfId="9" applyNumberFormat="1" applyFont="1" applyFill="1" applyBorder="1" applyAlignment="1">
      <alignment horizontal="center" vertical="center" wrapText="1"/>
    </xf>
    <xf numFmtId="0" fontId="3" fillId="7" borderId="25" xfId="9" applyFont="1" applyFill="1" applyBorder="1" applyAlignment="1">
      <alignment vertical="center"/>
    </xf>
    <xf numFmtId="165" fontId="3" fillId="7" borderId="8" xfId="8" applyNumberFormat="1" applyFont="1" applyFill="1" applyBorder="1" applyAlignment="1">
      <alignment vertical="center" wrapText="1"/>
    </xf>
    <xf numFmtId="0" fontId="3" fillId="2" borderId="27" xfId="9" applyFont="1" applyFill="1" applyBorder="1" applyAlignment="1">
      <alignment vertical="center" wrapText="1"/>
    </xf>
    <xf numFmtId="165" fontId="3" fillId="0" borderId="8" xfId="9" applyNumberFormat="1" applyFont="1" applyFill="1" applyBorder="1" applyAlignment="1">
      <alignment vertical="center" wrapText="1"/>
    </xf>
    <xf numFmtId="165" fontId="3" fillId="2" borderId="8" xfId="9" applyNumberFormat="1" applyFont="1" applyFill="1" applyBorder="1" applyAlignment="1">
      <alignment vertical="center" wrapText="1"/>
    </xf>
    <xf numFmtId="0" fontId="3" fillId="5" borderId="23" xfId="8" applyFont="1" applyFill="1" applyBorder="1" applyAlignment="1">
      <alignment horizontal="center"/>
    </xf>
    <xf numFmtId="0" fontId="3" fillId="0" borderId="8" xfId="5" applyFont="1" applyBorder="1" applyAlignment="1">
      <alignment vertical="center"/>
    </xf>
    <xf numFmtId="0" fontId="3" fillId="0" borderId="25" xfId="9" applyFont="1" applyBorder="1" applyAlignment="1">
      <alignment vertical="center"/>
    </xf>
    <xf numFmtId="165" fontId="3" fillId="0" borderId="8" xfId="9" applyNumberFormat="1" applyFont="1" applyBorder="1" applyAlignment="1">
      <alignment vertical="center" wrapText="1"/>
    </xf>
    <xf numFmtId="0" fontId="12" fillId="8" borderId="24" xfId="11" applyFont="1" applyFill="1" applyBorder="1" applyAlignment="1">
      <alignment vertical="center" wrapText="1"/>
    </xf>
    <xf numFmtId="0" fontId="3" fillId="6" borderId="23" xfId="5" applyFont="1" applyFill="1" applyBorder="1" applyAlignment="1">
      <alignment horizontal="center" vertical="center" wrapText="1"/>
    </xf>
    <xf numFmtId="164" fontId="3" fillId="6" borderId="8" xfId="5" applyNumberFormat="1" applyFont="1" applyFill="1" applyBorder="1" applyAlignment="1">
      <alignment vertical="center" wrapText="1"/>
    </xf>
    <xf numFmtId="165" fontId="3" fillId="6" borderId="8" xfId="5" applyNumberFormat="1" applyFont="1" applyFill="1" applyBorder="1" applyAlignment="1">
      <alignment vertical="center" wrapText="1"/>
    </xf>
    <xf numFmtId="164" fontId="3" fillId="6" borderId="24" xfId="10" applyNumberFormat="1" applyFont="1" applyFill="1" applyBorder="1" applyAlignment="1">
      <alignment vertical="center" wrapText="1"/>
    </xf>
    <xf numFmtId="0" fontId="3" fillId="0" borderId="30" xfId="5" applyFont="1" applyBorder="1" applyAlignment="1">
      <alignment vertical="center" wrapText="1"/>
    </xf>
    <xf numFmtId="164" fontId="3" fillId="0" borderId="31" xfId="5" applyNumberFormat="1" applyFont="1" applyBorder="1" applyAlignment="1">
      <alignment horizontal="right" vertical="center" wrapText="1"/>
    </xf>
    <xf numFmtId="0" fontId="3" fillId="2" borderId="25" xfId="5" applyFont="1" applyFill="1" applyBorder="1" applyAlignment="1">
      <alignment horizontal="right" vertical="center" wrapText="1"/>
    </xf>
    <xf numFmtId="164" fontId="3" fillId="3" borderId="32" xfId="10" applyNumberFormat="1" applyFont="1" applyFill="1" applyBorder="1" applyAlignment="1">
      <alignment horizontal="right" vertical="center" wrapText="1"/>
    </xf>
    <xf numFmtId="0" fontId="17" fillId="0" borderId="0" xfId="11" applyFont="1" applyAlignment="1">
      <alignment vertical="center" wrapText="1"/>
    </xf>
    <xf numFmtId="0" fontId="17" fillId="0" borderId="0" xfId="11" applyFont="1" applyAlignment="1">
      <alignment horizontal="right" vertical="center" wrapText="1"/>
    </xf>
    <xf numFmtId="164" fontId="6" fillId="6" borderId="32" xfId="10" applyNumberFormat="1" applyFont="1" applyFill="1" applyBorder="1" applyAlignment="1">
      <alignment horizontal="right" vertical="center" wrapText="1"/>
    </xf>
    <xf numFmtId="44" fontId="4" fillId="0" borderId="0" xfId="2" applyFont="1" applyFill="1" applyBorder="1" applyAlignment="1">
      <alignment vertical="center" wrapText="1"/>
    </xf>
    <xf numFmtId="44" fontId="18" fillId="0" borderId="0" xfId="2" applyFont="1" applyAlignment="1">
      <alignment vertical="center" wrapText="1"/>
    </xf>
    <xf numFmtId="0" fontId="3" fillId="2" borderId="23" xfId="5" applyFont="1" applyFill="1" applyBorder="1" applyAlignment="1">
      <alignment horizontal="center" vertical="center" wrapText="1"/>
    </xf>
    <xf numFmtId="167" fontId="6" fillId="3" borderId="24" xfId="12" applyNumberFormat="1" applyFont="1" applyFill="1" applyBorder="1" applyAlignment="1">
      <alignment vertical="center" wrapText="1"/>
    </xf>
    <xf numFmtId="42" fontId="14" fillId="3" borderId="13" xfId="3" applyFont="1" applyFill="1" applyBorder="1" applyAlignment="1">
      <alignment vertical="center" wrapText="1"/>
    </xf>
    <xf numFmtId="164" fontId="6" fillId="6" borderId="8" xfId="10" applyNumberFormat="1" applyFont="1" applyFill="1" applyBorder="1" applyAlignment="1">
      <alignment horizontal="right" vertical="center" wrapText="1"/>
    </xf>
    <xf numFmtId="168" fontId="3" fillId="2" borderId="0" xfId="3" applyNumberFormat="1" applyFont="1" applyFill="1" applyAlignment="1">
      <alignment vertical="center" wrapText="1"/>
    </xf>
    <xf numFmtId="164" fontId="3" fillId="2" borderId="8" xfId="5" applyNumberFormat="1" applyFont="1" applyFill="1" applyBorder="1" applyAlignment="1">
      <alignment horizontal="center" vertical="center" wrapText="1"/>
    </xf>
    <xf numFmtId="164" fontId="3" fillId="2" borderId="32" xfId="5" applyNumberFormat="1" applyFont="1" applyFill="1" applyBorder="1" applyAlignment="1">
      <alignment horizontal="center" vertical="center" wrapText="1"/>
    </xf>
    <xf numFmtId="164" fontId="3" fillId="2" borderId="24" xfId="5" applyNumberFormat="1" applyFont="1" applyFill="1" applyBorder="1" applyAlignment="1">
      <alignment horizontal="center" vertical="center" wrapText="1"/>
    </xf>
    <xf numFmtId="164" fontId="6" fillId="2" borderId="8" xfId="5" quotePrefix="1" applyNumberFormat="1" applyFont="1" applyFill="1" applyBorder="1" applyAlignment="1">
      <alignment horizontal="center" vertical="center" wrapText="1"/>
    </xf>
    <xf numFmtId="0" fontId="6" fillId="2" borderId="8" xfId="5" quotePrefix="1" applyFont="1" applyFill="1" applyBorder="1" applyAlignment="1">
      <alignment horizontal="center" vertical="center" wrapText="1"/>
    </xf>
    <xf numFmtId="0" fontId="12" fillId="2" borderId="8" xfId="5" applyFont="1" applyFill="1" applyBorder="1" applyAlignment="1">
      <alignment vertical="center" wrapText="1"/>
    </xf>
    <xf numFmtId="164" fontId="12" fillId="2" borderId="8" xfId="5" applyNumberFormat="1" applyFont="1" applyFill="1" applyBorder="1" applyAlignment="1">
      <alignment vertical="center" wrapText="1"/>
    </xf>
    <xf numFmtId="164" fontId="12" fillId="2" borderId="24" xfId="5" applyNumberFormat="1" applyFont="1" applyFill="1" applyBorder="1" applyAlignment="1">
      <alignment vertical="center" wrapText="1"/>
    </xf>
    <xf numFmtId="0" fontId="3" fillId="9" borderId="23" xfId="5" applyFont="1" applyFill="1" applyBorder="1" applyAlignment="1">
      <alignment horizontal="center" vertical="center" wrapText="1"/>
    </xf>
    <xf numFmtId="0" fontId="3" fillId="0" borderId="26" xfId="5" applyFont="1" applyBorder="1" applyAlignment="1">
      <alignment horizontal="center" vertical="center" wrapText="1"/>
    </xf>
    <xf numFmtId="0" fontId="3" fillId="0" borderId="8" xfId="5" applyFont="1" applyBorder="1" applyAlignment="1">
      <alignment vertical="center" wrapText="1"/>
    </xf>
    <xf numFmtId="0" fontId="3" fillId="0" borderId="8" xfId="5" applyFont="1" applyBorder="1" applyAlignment="1">
      <alignment horizontal="center" vertical="center" wrapText="1"/>
    </xf>
    <xf numFmtId="165" fontId="3" fillId="0" borderId="8" xfId="13" applyNumberFormat="1" applyFont="1" applyBorder="1" applyAlignment="1">
      <alignment vertical="center" wrapText="1"/>
    </xf>
    <xf numFmtId="169" fontId="3" fillId="0" borderId="8" xfId="14" applyNumberFormat="1" applyFont="1" applyFill="1" applyBorder="1" applyAlignment="1">
      <alignment vertical="center" wrapText="1"/>
    </xf>
    <xf numFmtId="164" fontId="3" fillId="0" borderId="24" xfId="10" applyNumberFormat="1" applyFont="1" applyBorder="1" applyAlignment="1">
      <alignment vertical="center" wrapText="1"/>
    </xf>
    <xf numFmtId="2" fontId="3" fillId="6" borderId="8" xfId="5" applyNumberFormat="1" applyFont="1" applyFill="1" applyBorder="1" applyAlignment="1">
      <alignment horizontal="center" vertical="center" wrapText="1"/>
    </xf>
    <xf numFmtId="164" fontId="3" fillId="6" borderId="24" xfId="5" applyNumberFormat="1" applyFont="1" applyFill="1" applyBorder="1" applyAlignment="1">
      <alignment horizontal="center" vertical="center" wrapText="1"/>
    </xf>
    <xf numFmtId="0" fontId="3" fillId="0" borderId="26" xfId="5" applyFont="1" applyFill="1" applyBorder="1" applyAlignment="1">
      <alignment horizontal="center" vertical="center" wrapText="1"/>
    </xf>
    <xf numFmtId="0" fontId="3" fillId="0" borderId="8" xfId="5" applyFont="1" applyFill="1" applyBorder="1" applyAlignment="1">
      <alignment horizontal="justify" vertical="center" wrapText="1"/>
    </xf>
    <xf numFmtId="0" fontId="3" fillId="0" borderId="8" xfId="5" applyFont="1" applyFill="1" applyBorder="1" applyAlignment="1">
      <alignment horizontal="center" vertical="center" wrapText="1"/>
    </xf>
    <xf numFmtId="2" fontId="3" fillId="0" borderId="8" xfId="13" applyNumberFormat="1" applyFont="1" applyBorder="1" applyAlignment="1">
      <alignment vertical="center" wrapText="1"/>
    </xf>
    <xf numFmtId="0" fontId="3" fillId="0" borderId="8" xfId="5" applyFont="1" applyFill="1" applyBorder="1" applyAlignment="1">
      <alignment vertical="center" wrapText="1"/>
    </xf>
    <xf numFmtId="2" fontId="3" fillId="0" borderId="8" xfId="8" applyNumberFormat="1" applyFont="1" applyBorder="1" applyAlignment="1">
      <alignment horizontal="right" vertical="center" wrapText="1"/>
    </xf>
    <xf numFmtId="43" fontId="3" fillId="0" borderId="8" xfId="1" applyFont="1" applyBorder="1" applyAlignment="1">
      <alignment vertical="center" wrapText="1"/>
    </xf>
    <xf numFmtId="0" fontId="3" fillId="0" borderId="0" xfId="5" applyFont="1" applyFill="1" applyAlignment="1">
      <alignment horizontal="center" vertical="center" wrapText="1"/>
    </xf>
    <xf numFmtId="44" fontId="4" fillId="0" borderId="0" xfId="2" applyFont="1" applyFill="1" applyAlignment="1">
      <alignment horizontal="center" vertical="center" wrapText="1"/>
    </xf>
    <xf numFmtId="0" fontId="3" fillId="2" borderId="0" xfId="5" applyFont="1" applyFill="1" applyAlignment="1">
      <alignment horizontal="center" vertical="center" wrapText="1"/>
    </xf>
    <xf numFmtId="44" fontId="4" fillId="2" borderId="0" xfId="2" applyFont="1" applyFill="1" applyAlignment="1">
      <alignment horizontal="center" vertical="center" wrapText="1"/>
    </xf>
    <xf numFmtId="0" fontId="3" fillId="0" borderId="8" xfId="15" applyFont="1" applyBorder="1" applyAlignment="1">
      <alignment vertical="center" wrapText="1"/>
    </xf>
    <xf numFmtId="0" fontId="3" fillId="0" borderId="8" xfId="15" applyFont="1" applyBorder="1" applyAlignment="1">
      <alignment horizontal="center" vertical="center" wrapText="1"/>
    </xf>
    <xf numFmtId="2" fontId="3" fillId="0" borderId="6" xfId="13" applyNumberFormat="1" applyFont="1" applyBorder="1" applyAlignment="1">
      <alignment vertical="center" wrapText="1"/>
    </xf>
    <xf numFmtId="0" fontId="3" fillId="3" borderId="33" xfId="5" applyFont="1" applyFill="1" applyBorder="1" applyAlignment="1">
      <alignment horizontal="center" vertical="center" wrapText="1"/>
    </xf>
    <xf numFmtId="0" fontId="3" fillId="3" borderId="6" xfId="5" applyFont="1" applyFill="1" applyBorder="1" applyAlignment="1">
      <alignment vertical="center" wrapText="1"/>
    </xf>
    <xf numFmtId="0" fontId="3" fillId="3" borderId="6" xfId="5" applyFont="1" applyFill="1" applyBorder="1" applyAlignment="1">
      <alignment horizontal="center" vertical="center" wrapText="1"/>
    </xf>
    <xf numFmtId="165" fontId="3" fillId="3" borderId="8" xfId="13" applyNumberFormat="1" applyFont="1" applyFill="1" applyBorder="1" applyAlignment="1">
      <alignment vertical="center" wrapText="1"/>
    </xf>
    <xf numFmtId="2" fontId="3" fillId="3" borderId="8" xfId="13" applyNumberFormat="1" applyFont="1" applyFill="1" applyBorder="1" applyAlignment="1">
      <alignment vertical="center" wrapText="1"/>
    </xf>
    <xf numFmtId="164" fontId="3" fillId="3" borderId="24" xfId="10" applyNumberFormat="1" applyFont="1" applyFill="1" applyBorder="1" applyAlignment="1">
      <alignment vertical="center" wrapText="1"/>
    </xf>
    <xf numFmtId="0" fontId="14" fillId="3" borderId="0" xfId="5" applyFont="1" applyFill="1" applyAlignment="1">
      <alignment horizontal="center" vertical="center" wrapText="1"/>
    </xf>
    <xf numFmtId="0" fontId="3" fillId="6" borderId="20" xfId="5" applyFont="1" applyFill="1" applyBorder="1" applyAlignment="1">
      <alignment vertical="center" wrapText="1"/>
    </xf>
    <xf numFmtId="164" fontId="6" fillId="6" borderId="37" xfId="16" applyNumberFormat="1" applyFont="1" applyFill="1" applyBorder="1" applyAlignment="1">
      <alignment vertical="center" wrapText="1"/>
    </xf>
    <xf numFmtId="0" fontId="3" fillId="2" borderId="40" xfId="5" applyFont="1" applyFill="1" applyBorder="1" applyAlignment="1">
      <alignment vertical="center" wrapText="1"/>
    </xf>
    <xf numFmtId="0" fontId="3" fillId="6" borderId="23" xfId="5" applyFont="1" applyFill="1" applyBorder="1" applyAlignment="1">
      <alignment vertical="center" wrapText="1"/>
    </xf>
    <xf numFmtId="164" fontId="6" fillId="6" borderId="24" xfId="16" applyNumberFormat="1" applyFont="1" applyFill="1" applyBorder="1" applyAlignment="1">
      <alignment vertical="center" wrapText="1"/>
    </xf>
    <xf numFmtId="44" fontId="3" fillId="2" borderId="7" xfId="5" applyNumberFormat="1" applyFont="1" applyFill="1" applyBorder="1" applyAlignment="1">
      <alignment vertical="center" wrapText="1"/>
    </xf>
    <xf numFmtId="164" fontId="6" fillId="3" borderId="24" xfId="16" applyNumberFormat="1" applyFont="1" applyFill="1" applyBorder="1" applyAlignment="1">
      <alignment vertical="center" wrapText="1"/>
    </xf>
    <xf numFmtId="164" fontId="6" fillId="6" borderId="24" xfId="17" applyNumberFormat="1" applyFont="1" applyFill="1" applyBorder="1" applyAlignment="1">
      <alignment vertical="center" wrapText="1"/>
    </xf>
    <xf numFmtId="0" fontId="3" fillId="6" borderId="41" xfId="5" applyFont="1" applyFill="1" applyBorder="1" applyAlignment="1">
      <alignment vertical="center" wrapText="1"/>
    </xf>
    <xf numFmtId="9" fontId="3" fillId="2" borderId="0" xfId="4" applyFont="1" applyFill="1" applyAlignment="1">
      <alignment vertical="center" wrapText="1"/>
    </xf>
    <xf numFmtId="0" fontId="23" fillId="2" borderId="0" xfId="18" applyFont="1" applyFill="1" applyAlignment="1">
      <alignment vertical="center"/>
    </xf>
    <xf numFmtId="0" fontId="23" fillId="0" borderId="0" xfId="18" applyFont="1" applyAlignment="1">
      <alignment vertical="center"/>
    </xf>
    <xf numFmtId="0" fontId="24" fillId="2" borderId="0" xfId="8" applyFont="1" applyFill="1" applyBorder="1" applyAlignment="1">
      <alignment horizontal="left" vertical="center" wrapText="1"/>
    </xf>
    <xf numFmtId="0" fontId="24" fillId="0" borderId="0" xfId="8" applyNumberFormat="1" applyFont="1" applyFill="1" applyBorder="1" applyAlignment="1">
      <alignment horizontal="center" vertical="center" wrapText="1"/>
    </xf>
    <xf numFmtId="0" fontId="24" fillId="0" borderId="0" xfId="8" applyNumberFormat="1" applyFont="1" applyFill="1" applyBorder="1" applyAlignment="1">
      <alignment horizontal="justify" vertical="center" wrapText="1"/>
    </xf>
    <xf numFmtId="0" fontId="24" fillId="0" borderId="0" xfId="8" applyNumberFormat="1" applyFont="1" applyFill="1" applyBorder="1" applyAlignment="1">
      <alignment vertical="center" wrapText="1"/>
    </xf>
    <xf numFmtId="0" fontId="17" fillId="2" borderId="31" xfId="19" applyFont="1" applyFill="1" applyBorder="1" applyAlignment="1">
      <alignment vertical="center"/>
    </xf>
    <xf numFmtId="0" fontId="24" fillId="0" borderId="31" xfId="8" applyNumberFormat="1" applyFont="1" applyFill="1" applyBorder="1" applyAlignment="1">
      <alignment horizontal="center" vertical="center" wrapText="1"/>
    </xf>
    <xf numFmtId="0" fontId="24" fillId="0" borderId="31" xfId="8" applyNumberFormat="1" applyFont="1" applyFill="1" applyBorder="1" applyAlignment="1">
      <alignment horizontal="justify" vertical="center" wrapText="1"/>
    </xf>
    <xf numFmtId="0" fontId="24" fillId="0" borderId="31" xfId="8" applyNumberFormat="1" applyFont="1" applyFill="1" applyBorder="1" applyAlignment="1">
      <alignment vertical="center" wrapText="1"/>
    </xf>
    <xf numFmtId="0" fontId="17" fillId="2" borderId="0" xfId="19" applyFont="1" applyFill="1" applyAlignment="1">
      <alignment horizontal="left" vertical="center"/>
    </xf>
    <xf numFmtId="164" fontId="3" fillId="2" borderId="0" xfId="5" applyNumberFormat="1" applyFont="1" applyFill="1" applyAlignment="1">
      <alignment horizontal="justify" vertical="center" wrapText="1"/>
    </xf>
    <xf numFmtId="164" fontId="3" fillId="2" borderId="0" xfId="5" applyNumberFormat="1" applyFont="1" applyFill="1" applyAlignment="1">
      <alignment vertical="center" wrapText="1"/>
    </xf>
    <xf numFmtId="0" fontId="22" fillId="2" borderId="26" xfId="8" applyFont="1" applyFill="1" applyBorder="1" applyAlignment="1">
      <alignment horizontal="justify" vertical="center" wrapText="1"/>
    </xf>
    <xf numFmtId="0" fontId="22" fillId="2" borderId="27" xfId="8" applyFont="1" applyFill="1" applyBorder="1" applyAlignment="1">
      <alignment horizontal="justify" vertical="center" wrapText="1"/>
    </xf>
    <xf numFmtId="0" fontId="22" fillId="2" borderId="28" xfId="8" applyFont="1" applyFill="1" applyBorder="1" applyAlignment="1">
      <alignment horizontal="justify" vertical="center" wrapText="1"/>
    </xf>
    <xf numFmtId="0" fontId="22" fillId="0" borderId="23" xfId="8" applyFont="1" applyFill="1" applyBorder="1" applyAlignment="1">
      <alignment horizontal="justify" vertical="center" wrapText="1"/>
    </xf>
    <xf numFmtId="0" fontId="22" fillId="0" borderId="8" xfId="8" applyFont="1" applyFill="1" applyBorder="1" applyAlignment="1">
      <alignment horizontal="justify" vertical="center" wrapText="1"/>
    </xf>
    <xf numFmtId="0" fontId="22" fillId="0" borderId="24" xfId="8" applyFont="1" applyFill="1" applyBorder="1" applyAlignment="1">
      <alignment horizontal="justify" vertical="center" wrapText="1"/>
    </xf>
    <xf numFmtId="0" fontId="22" fillId="2" borderId="26" xfId="8" applyFont="1" applyFill="1" applyBorder="1" applyAlignment="1">
      <alignment horizontal="left" vertical="center" wrapText="1"/>
    </xf>
    <xf numFmtId="0" fontId="22" fillId="2" borderId="27" xfId="8" applyFont="1" applyFill="1" applyBorder="1" applyAlignment="1">
      <alignment horizontal="left" vertical="center" wrapText="1"/>
    </xf>
    <xf numFmtId="0" fontId="22" fillId="2" borderId="28" xfId="8" applyFont="1" applyFill="1" applyBorder="1" applyAlignment="1">
      <alignment horizontal="left" vertical="center" wrapText="1"/>
    </xf>
    <xf numFmtId="0" fontId="24" fillId="0" borderId="46" xfId="8" applyNumberFormat="1" applyFont="1" applyFill="1" applyBorder="1" applyAlignment="1">
      <alignment horizontal="center" vertical="center" wrapText="1"/>
    </xf>
    <xf numFmtId="0" fontId="6" fillId="6" borderId="29" xfId="5" applyFont="1" applyFill="1" applyBorder="1" applyAlignment="1">
      <alignment horizontal="left" vertical="center" wrapText="1"/>
    </xf>
    <xf numFmtId="0" fontId="6" fillId="6" borderId="27" xfId="5" applyFont="1" applyFill="1" applyBorder="1" applyAlignment="1">
      <alignment horizontal="left" vertical="center" wrapText="1"/>
    </xf>
    <xf numFmtId="0" fontId="6" fillId="6" borderId="25" xfId="5" applyFont="1" applyFill="1" applyBorder="1" applyAlignment="1">
      <alignment horizontal="left" vertical="center" wrapText="1"/>
    </xf>
    <xf numFmtId="0" fontId="6" fillId="6" borderId="42" xfId="5" applyFont="1" applyFill="1" applyBorder="1" applyAlignment="1">
      <alignment horizontal="left" vertical="center" wrapText="1"/>
    </xf>
    <xf numFmtId="0" fontId="6" fillId="6" borderId="43" xfId="5" applyFont="1" applyFill="1" applyBorder="1" applyAlignment="1">
      <alignment horizontal="left" vertical="center" wrapText="1"/>
    </xf>
    <xf numFmtId="0" fontId="6" fillId="6" borderId="44" xfId="5" applyFont="1" applyFill="1" applyBorder="1" applyAlignment="1">
      <alignment horizontal="left" vertical="center" wrapText="1"/>
    </xf>
    <xf numFmtId="0" fontId="21" fillId="2" borderId="45" xfId="18" applyFont="1" applyFill="1" applyBorder="1" applyAlignment="1">
      <alignment horizontal="left" vertical="center" wrapText="1"/>
    </xf>
    <xf numFmtId="0" fontId="21" fillId="2" borderId="38" xfId="18" applyFont="1" applyFill="1" applyBorder="1" applyAlignment="1">
      <alignment horizontal="left" vertical="center" wrapText="1"/>
    </xf>
    <xf numFmtId="0" fontId="3" fillId="2" borderId="33" xfId="5" applyFont="1" applyFill="1" applyBorder="1" applyAlignment="1">
      <alignment horizontal="center" vertical="center" wrapText="1"/>
    </xf>
    <xf numFmtId="0" fontId="3" fillId="2" borderId="34" xfId="5" applyFont="1" applyFill="1" applyBorder="1" applyAlignment="1">
      <alignment horizontal="center" vertical="center" wrapText="1"/>
    </xf>
    <xf numFmtId="0" fontId="3" fillId="2" borderId="4" xfId="5" applyFont="1" applyFill="1" applyBorder="1" applyAlignment="1">
      <alignment horizontal="center" vertical="center" wrapText="1"/>
    </xf>
    <xf numFmtId="0" fontId="3" fillId="2" borderId="16" xfId="5" applyFont="1" applyFill="1" applyBorder="1" applyAlignment="1">
      <alignment horizontal="center" vertical="center" wrapText="1"/>
    </xf>
    <xf numFmtId="0" fontId="3" fillId="2" borderId="35" xfId="5" applyFont="1" applyFill="1" applyBorder="1" applyAlignment="1">
      <alignment horizontal="center" vertical="center" wrapText="1"/>
    </xf>
    <xf numFmtId="0" fontId="3" fillId="2" borderId="36" xfId="5" applyFont="1" applyFill="1" applyBorder="1" applyAlignment="1">
      <alignment horizontal="center" vertical="center" wrapText="1"/>
    </xf>
    <xf numFmtId="0" fontId="3" fillId="2" borderId="6" xfId="5" applyFont="1" applyFill="1" applyBorder="1" applyAlignment="1">
      <alignment horizontal="center" vertical="center" wrapText="1"/>
    </xf>
    <xf numFmtId="0" fontId="3" fillId="2" borderId="19" xfId="5" applyFont="1" applyFill="1" applyBorder="1" applyAlignment="1">
      <alignment horizontal="center" vertical="center" wrapText="1"/>
    </xf>
    <xf numFmtId="0" fontId="3" fillId="2" borderId="7" xfId="5" applyFont="1" applyFill="1" applyBorder="1" applyAlignment="1">
      <alignment horizontal="center" vertical="center" wrapText="1"/>
    </xf>
    <xf numFmtId="169" fontId="3" fillId="2" borderId="6" xfId="5" applyNumberFormat="1" applyFont="1" applyFill="1" applyBorder="1" applyAlignment="1">
      <alignment horizontal="center" vertical="center" wrapText="1"/>
    </xf>
    <xf numFmtId="169" fontId="3" fillId="2" borderId="7" xfId="5" applyNumberFormat="1" applyFont="1" applyFill="1" applyBorder="1" applyAlignment="1">
      <alignment horizontal="center" vertical="center" wrapText="1"/>
    </xf>
    <xf numFmtId="0" fontId="6" fillId="6" borderId="37" xfId="5" applyFont="1" applyFill="1" applyBorder="1" applyAlignment="1">
      <alignment horizontal="left" vertical="center" wrapText="1"/>
    </xf>
    <xf numFmtId="0" fontId="6" fillId="6" borderId="38" xfId="5" applyFont="1" applyFill="1" applyBorder="1" applyAlignment="1">
      <alignment horizontal="left" vertical="center" wrapText="1"/>
    </xf>
    <xf numFmtId="0" fontId="6" fillId="6" borderId="39" xfId="5" applyFont="1" applyFill="1" applyBorder="1" applyAlignment="1">
      <alignment horizontal="left" vertical="center" wrapText="1"/>
    </xf>
    <xf numFmtId="0" fontId="6" fillId="3" borderId="29" xfId="5" applyFont="1" applyFill="1" applyBorder="1" applyAlignment="1">
      <alignment horizontal="left" vertical="center" wrapText="1"/>
    </xf>
    <xf numFmtId="0" fontId="6" fillId="3" borderId="27" xfId="5" applyFont="1" applyFill="1" applyBorder="1" applyAlignment="1">
      <alignment horizontal="left" vertical="center" wrapText="1"/>
    </xf>
    <xf numFmtId="0" fontId="6" fillId="3" borderId="25" xfId="5" applyFont="1" applyFill="1" applyBorder="1" applyAlignment="1">
      <alignment horizontal="left" vertical="center" wrapText="1"/>
    </xf>
    <xf numFmtId="0" fontId="3" fillId="2" borderId="1" xfId="5" applyFont="1" applyFill="1" applyBorder="1" applyAlignment="1">
      <alignment horizontal="center" vertical="center" wrapText="1"/>
    </xf>
    <xf numFmtId="0" fontId="3" fillId="2" borderId="14" xfId="5" applyFont="1" applyFill="1" applyBorder="1" applyAlignment="1">
      <alignment horizontal="center" vertical="center" wrapText="1"/>
    </xf>
    <xf numFmtId="0" fontId="3" fillId="2" borderId="9" xfId="5" applyFont="1" applyFill="1" applyBorder="1" applyAlignment="1">
      <alignment horizontal="center" vertical="center" wrapText="1"/>
    </xf>
    <xf numFmtId="0" fontId="3" fillId="2" borderId="18" xfId="5" applyFont="1" applyFill="1" applyBorder="1" applyAlignment="1">
      <alignment horizontal="center" vertical="center" wrapText="1"/>
    </xf>
    <xf numFmtId="0" fontId="6" fillId="6" borderId="28" xfId="5" applyFont="1" applyFill="1" applyBorder="1" applyAlignment="1">
      <alignment horizontal="left" vertical="center" wrapText="1"/>
    </xf>
    <xf numFmtId="0" fontId="12" fillId="8" borderId="26" xfId="11" applyFont="1" applyFill="1" applyBorder="1" applyAlignment="1">
      <alignment horizontal="left" vertical="center" wrapText="1"/>
    </xf>
    <xf numFmtId="0" fontId="12" fillId="8" borderId="27" xfId="11" applyFont="1" applyFill="1" applyBorder="1" applyAlignment="1">
      <alignment horizontal="left" vertical="center" wrapText="1"/>
    </xf>
    <xf numFmtId="0" fontId="12" fillId="8" borderId="25" xfId="11" applyFont="1" applyFill="1" applyBorder="1" applyAlignment="1">
      <alignment horizontal="left" vertical="center" wrapText="1"/>
    </xf>
    <xf numFmtId="0" fontId="6" fillId="2" borderId="29" xfId="5" applyFont="1" applyFill="1" applyBorder="1" applyAlignment="1">
      <alignment horizontal="left" vertical="center" wrapText="1"/>
    </xf>
    <xf numFmtId="0" fontId="6" fillId="2" borderId="27" xfId="5" applyFont="1" applyFill="1" applyBorder="1" applyAlignment="1">
      <alignment horizontal="left" vertical="center" wrapText="1"/>
    </xf>
    <xf numFmtId="0" fontId="6" fillId="2" borderId="25" xfId="5" applyFont="1" applyFill="1" applyBorder="1" applyAlignment="1">
      <alignment horizontal="left" vertical="center" wrapText="1"/>
    </xf>
    <xf numFmtId="0" fontId="6" fillId="2" borderId="4" xfId="6" applyFont="1" applyFill="1" applyBorder="1" applyAlignment="1">
      <alignment horizontal="center" vertical="center"/>
    </xf>
    <xf numFmtId="0" fontId="6" fillId="2" borderId="0" xfId="6" applyFont="1" applyFill="1" applyAlignment="1">
      <alignment horizontal="center" vertical="center"/>
    </xf>
    <xf numFmtId="0" fontId="6" fillId="2" borderId="5" xfId="6" applyFont="1" applyFill="1" applyBorder="1" applyAlignment="1">
      <alignment horizontal="center" vertical="center"/>
    </xf>
    <xf numFmtId="0" fontId="6" fillId="3" borderId="4" xfId="6" applyFont="1" applyFill="1" applyBorder="1" applyAlignment="1">
      <alignment horizontal="center" vertical="center"/>
    </xf>
    <xf numFmtId="0" fontId="6" fillId="3" borderId="0" xfId="6" applyFont="1" applyFill="1" applyAlignment="1">
      <alignment horizontal="center" vertical="center"/>
    </xf>
    <xf numFmtId="0" fontId="6" fillId="3" borderId="5" xfId="6" applyFont="1" applyFill="1" applyBorder="1" applyAlignment="1">
      <alignment horizontal="center" vertical="center"/>
    </xf>
    <xf numFmtId="0" fontId="6" fillId="0" borderId="4" xfId="7" applyFont="1" applyBorder="1" applyAlignment="1">
      <alignment horizontal="center" vertical="center" wrapText="1"/>
    </xf>
    <xf numFmtId="0" fontId="6" fillId="0" borderId="0" xfId="7" applyFont="1" applyAlignment="1">
      <alignment horizontal="center" vertical="center" wrapText="1"/>
    </xf>
    <xf numFmtId="0" fontId="6" fillId="0" borderId="5" xfId="7" applyFont="1" applyBorder="1" applyAlignment="1">
      <alignment horizontal="center" vertical="center" wrapText="1"/>
    </xf>
    <xf numFmtId="0" fontId="6" fillId="2" borderId="4" xfId="7" applyFont="1" applyFill="1" applyBorder="1" applyAlignment="1">
      <alignment horizontal="center" vertical="center" wrapText="1"/>
    </xf>
    <xf numFmtId="0" fontId="6" fillId="2" borderId="0" xfId="7" applyFont="1" applyFill="1" applyAlignment="1">
      <alignment horizontal="center" vertical="center" wrapText="1"/>
    </xf>
    <xf numFmtId="0" fontId="6" fillId="2" borderId="5" xfId="7" applyFont="1" applyFill="1" applyBorder="1" applyAlignment="1">
      <alignment horizontal="center" vertical="center" wrapText="1"/>
    </xf>
    <xf numFmtId="0" fontId="6" fillId="2" borderId="9" xfId="7" applyFont="1" applyFill="1" applyBorder="1" applyAlignment="1">
      <alignment horizontal="center" vertical="center" wrapText="1"/>
    </xf>
    <xf numFmtId="0" fontId="6" fillId="2" borderId="10" xfId="7" applyFont="1" applyFill="1" applyBorder="1" applyAlignment="1">
      <alignment horizontal="center" vertical="center" wrapText="1"/>
    </xf>
    <xf numFmtId="0" fontId="6" fillId="2" borderId="11" xfId="7" applyFont="1" applyFill="1" applyBorder="1" applyAlignment="1">
      <alignment horizontal="center" vertical="center" wrapText="1"/>
    </xf>
    <xf numFmtId="0" fontId="6" fillId="2" borderId="12" xfId="5" applyFont="1" applyFill="1" applyBorder="1" applyAlignment="1">
      <alignment horizontal="center" vertical="center" wrapText="1"/>
    </xf>
    <xf numFmtId="0" fontId="6" fillId="2" borderId="13" xfId="5" applyFont="1" applyFill="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Border="1" applyAlignment="1">
      <alignment horizontal="center" vertical="center" wrapText="1"/>
    </xf>
    <xf numFmtId="0" fontId="5" fillId="2" borderId="5" xfId="5" applyFont="1" applyFill="1" applyBorder="1" applyAlignment="1">
      <alignment horizontal="center" vertical="center" wrapText="1"/>
    </xf>
    <xf numFmtId="0" fontId="6" fillId="2" borderId="6" xfId="5" applyFont="1" applyFill="1" applyBorder="1" applyAlignment="1">
      <alignment horizontal="center" vertical="center" wrapText="1"/>
    </xf>
    <xf numFmtId="0" fontId="6" fillId="2" borderId="7" xfId="5" applyFont="1" applyFill="1" applyBorder="1" applyAlignment="1">
      <alignment horizontal="center" vertical="center" wrapText="1"/>
    </xf>
  </cellXfs>
  <cellStyles count="20">
    <cellStyle name="Millares" xfId="1" builtinId="3"/>
    <cellStyle name="Millares 2 2 2 2" xfId="10" xr:uid="{357A33C6-59A0-454E-86B9-3E89C65837D8}"/>
    <cellStyle name="Millares 2 2 5" xfId="14" xr:uid="{8224BDF9-0643-4C58-977E-12DCDC39D66D}"/>
    <cellStyle name="Moneda" xfId="2" builtinId="4"/>
    <cellStyle name="Moneda [0]" xfId="3" builtinId="7"/>
    <cellStyle name="Moneda 3 2" xfId="16" xr:uid="{B401A848-DFBD-4059-A931-0C25A1E570A7}"/>
    <cellStyle name="Moneda 3 4" xfId="17" xr:uid="{DFAD4D80-A7C3-4C95-94A7-7D72A142F8E3}"/>
    <cellStyle name="Normal" xfId="0" builtinId="0"/>
    <cellStyle name="Normal 10 3" xfId="18" xr:uid="{A19D206B-5162-4685-A9DE-677F4FB621BF}"/>
    <cellStyle name="Normal 10 5 2" xfId="6" xr:uid="{AE666744-5E3A-4E15-9BF8-A1AA75BC8F49}"/>
    <cellStyle name="Normal 2 3" xfId="7" xr:uid="{27CBF390-EE4E-4451-849A-29B7AC5B8B07}"/>
    <cellStyle name="Normal 3 11 2" xfId="8" xr:uid="{9C57D76F-6B6D-4C36-AD41-EF42620FC6DF}"/>
    <cellStyle name="Normal 3 2" xfId="5" xr:uid="{688FCF72-882A-4799-A60A-B3BCC04AA24E}"/>
    <cellStyle name="Normal 3 2 2" xfId="11" xr:uid="{F4467093-E994-471A-B323-65CBA9B33B67}"/>
    <cellStyle name="Normal 3 2 3" xfId="13" xr:uid="{B9298781-F967-40BB-BF83-EF4B72D84343}"/>
    <cellStyle name="Normal 3 3" xfId="9" xr:uid="{5DC9B29D-DCEE-4DCF-AF17-C8A3274C2E17}"/>
    <cellStyle name="Normal 3 4 10" xfId="15" xr:uid="{2FD1DDA6-8EF1-4142-9024-E6D23FBD6AAB}"/>
    <cellStyle name="Normal_ESTABLECIMIENTO Y MANTENIMIENTO 2" xfId="19" xr:uid="{2B785CAB-BA36-422B-B356-816B1EE72CFE}"/>
    <cellStyle name="Porcentaje" xfId="4" builtinId="5"/>
    <cellStyle name="Porcentaje 2 2" xfId="12" xr:uid="{F25C52C9-8E8C-4D0B-B05B-8DF2F30019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alcChain" Target="calcChain.xml"/><Relationship Id="rId5" Type="http://schemas.openxmlformats.org/officeDocument/2006/relationships/externalLink" Target="externalLinks/externalLink4.xml"/><Relationship Id="rId10" Type="http://schemas.microsoft.com/office/2017/10/relationships/person" Target="persons/perso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8F0BCBF3-E6C8-4BFB-9D06-8344344E2AC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77340" cy="67893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528FC42E-39F5-4AD0-A156-9891D504D99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5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F38A50A0-4C3E-4950-8A21-461D3CCD565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F38A50A0-4C3E-4950-8A21-461D3CCD5650}" id="{A5922268-4140-4398-93C0-F8A8D74E72FF}">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7315-CF8C-47FE-8060-ABFFB2F8F889}">
  <sheetPr>
    <tabColor rgb="FF00B050"/>
  </sheetPr>
  <dimension ref="A1:GV106"/>
  <sheetViews>
    <sheetView tabSelected="1" zoomScaleNormal="100" workbookViewId="0">
      <selection activeCell="D30" sqref="D30"/>
    </sheetView>
  </sheetViews>
  <sheetFormatPr baseColWidth="10" defaultColWidth="12.5703125" defaultRowHeight="13.5" x14ac:dyDescent="0.25"/>
  <cols>
    <col min="1" max="1" width="1.85546875" style="6" customWidth="1"/>
    <col min="2" max="2" width="10.28515625" style="131" customWidth="1"/>
    <col min="3" max="3" width="51.28515625" style="131" customWidth="1"/>
    <col min="4" max="4" width="19" style="131" customWidth="1"/>
    <col min="5" max="5" width="15.85546875" style="164" customWidth="1"/>
    <col min="6" max="6" width="13.85546875" style="6" customWidth="1"/>
    <col min="7" max="7" width="25" style="165"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29" t="s">
        <v>0</v>
      </c>
      <c r="C2" s="230"/>
      <c r="D2" s="230"/>
      <c r="E2" s="230"/>
      <c r="F2" s="230"/>
      <c r="G2" s="231"/>
    </row>
    <row r="3" spans="2:195" x14ac:dyDescent="0.25">
      <c r="B3" s="229" t="s">
        <v>1</v>
      </c>
      <c r="C3" s="230"/>
      <c r="D3" s="230"/>
      <c r="E3" s="230"/>
      <c r="F3" s="230"/>
      <c r="G3" s="230"/>
      <c r="H3" s="232" t="s">
        <v>2</v>
      </c>
      <c r="I3" s="232" t="s">
        <v>3</v>
      </c>
    </row>
    <row r="4" spans="2:195" x14ac:dyDescent="0.25">
      <c r="B4" s="229" t="s">
        <v>4</v>
      </c>
      <c r="C4" s="230"/>
      <c r="D4" s="230"/>
      <c r="E4" s="230"/>
      <c r="F4" s="230"/>
      <c r="G4" s="230"/>
      <c r="H4" s="233"/>
      <c r="I4" s="233"/>
    </row>
    <row r="5" spans="2:195" ht="15" customHeight="1" x14ac:dyDescent="0.25">
      <c r="B5" s="229" t="s">
        <v>5</v>
      </c>
      <c r="C5" s="230"/>
      <c r="D5" s="230"/>
      <c r="E5" s="230"/>
      <c r="F5" s="230"/>
      <c r="G5" s="230"/>
      <c r="H5" s="8">
        <v>3</v>
      </c>
      <c r="I5" s="8">
        <f>+H5-1</f>
        <v>2</v>
      </c>
    </row>
    <row r="6" spans="2:195" ht="15" x14ac:dyDescent="0.25">
      <c r="B6" s="212" t="s">
        <v>6</v>
      </c>
      <c r="C6" s="213"/>
      <c r="D6" s="213"/>
      <c r="E6" s="213"/>
      <c r="F6" s="213"/>
      <c r="G6" s="214"/>
      <c r="H6"/>
    </row>
    <row r="7" spans="2:195" x14ac:dyDescent="0.25">
      <c r="B7" s="215" t="s">
        <v>103</v>
      </c>
      <c r="C7" s="216"/>
      <c r="D7" s="216"/>
      <c r="E7" s="216"/>
      <c r="F7" s="216"/>
      <c r="G7" s="217"/>
    </row>
    <row r="8" spans="2:195" ht="70.900000000000006" customHeight="1" x14ac:dyDescent="0.25">
      <c r="B8" s="218" t="s">
        <v>104</v>
      </c>
      <c r="C8" s="219"/>
      <c r="D8" s="219"/>
      <c r="E8" s="219"/>
      <c r="F8" s="219"/>
      <c r="G8" s="220"/>
      <c r="J8" s="9"/>
      <c r="K8" s="10"/>
    </row>
    <row r="9" spans="2:195" ht="14.25" thickBot="1" x14ac:dyDescent="0.3">
      <c r="B9" s="221"/>
      <c r="C9" s="222"/>
      <c r="D9" s="222"/>
      <c r="E9" s="222"/>
      <c r="F9" s="222"/>
      <c r="G9" s="223"/>
      <c r="J9" s="9"/>
      <c r="K9" s="10"/>
    </row>
    <row r="10" spans="2:195" ht="15" customHeight="1" thickBot="1" x14ac:dyDescent="0.3">
      <c r="B10" s="224" t="s">
        <v>7</v>
      </c>
      <c r="C10" s="225"/>
      <c r="D10" s="226"/>
      <c r="E10" s="11" t="s">
        <v>8</v>
      </c>
      <c r="F10" s="227" t="s">
        <v>9</v>
      </c>
      <c r="G10" s="228"/>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201" t="s">
        <v>10</v>
      </c>
      <c r="C12" s="202"/>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86"/>
      <c r="C13" s="187"/>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203"/>
      <c r="C14" s="204"/>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25</v>
      </c>
      <c r="D17" s="36">
        <v>5800000</v>
      </c>
      <c r="E17" s="37"/>
      <c r="F17" s="38">
        <v>0.8</v>
      </c>
      <c r="G17" s="39">
        <f>+F17*D17</f>
        <v>4640000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27</v>
      </c>
      <c r="D18" s="36">
        <v>2600000</v>
      </c>
      <c r="E18" s="37"/>
      <c r="F18" s="38">
        <f>+H5</f>
        <v>3</v>
      </c>
      <c r="G18" s="39">
        <f>+F18*D18</f>
        <v>7800000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28</v>
      </c>
      <c r="D19" s="36">
        <v>2800000</v>
      </c>
      <c r="E19" s="37"/>
      <c r="F19" s="38">
        <f>0.15*H5</f>
        <v>0.44999999999999996</v>
      </c>
      <c r="G19" s="39">
        <f>+F19*D19</f>
        <v>1259999.9999999998</v>
      </c>
      <c r="H19" s="20"/>
      <c r="I19" s="7"/>
      <c r="J19" s="41">
        <f>90*0.45</f>
        <v>40.5</v>
      </c>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29</v>
      </c>
      <c r="D20" s="36">
        <f>+D19</f>
        <v>2800000</v>
      </c>
      <c r="E20" s="37"/>
      <c r="F20" s="38">
        <f>0.15*H5</f>
        <v>0.44999999999999996</v>
      </c>
      <c r="G20" s="39">
        <f>+F20*D20</f>
        <v>1259999.9999999998</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6" customFormat="1" ht="12.6" hidden="1" customHeight="1" x14ac:dyDescent="0.25">
      <c r="B26" s="34"/>
      <c r="C26" s="42" t="s">
        <v>31</v>
      </c>
      <c r="D26" s="43">
        <v>2900000</v>
      </c>
      <c r="E26" s="44"/>
      <c r="F26" s="38">
        <v>4</v>
      </c>
      <c r="G26" s="39"/>
      <c r="H26" s="45"/>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2"/>
      <c r="D27" s="43"/>
      <c r="E27" s="44"/>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2"/>
      <c r="D28" s="43"/>
      <c r="E28" s="44"/>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2"/>
      <c r="D29" s="43"/>
      <c r="E29" s="44"/>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7"/>
      <c r="C30" s="48" t="s">
        <v>32</v>
      </c>
      <c r="D30" s="49"/>
      <c r="E30" s="50"/>
      <c r="F30" s="51"/>
      <c r="G30" s="52">
        <f>+D31*(0.18*4)+131200+449</f>
        <v>3875649</v>
      </c>
      <c r="H30" s="53" t="s">
        <v>33</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7"/>
      <c r="C31" s="54" t="s">
        <v>34</v>
      </c>
      <c r="D31" s="55">
        <v>5200000</v>
      </c>
      <c r="E31" s="56"/>
      <c r="F31" s="57"/>
      <c r="G31" s="58"/>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7"/>
      <c r="C32" s="54" t="s">
        <v>35</v>
      </c>
      <c r="D32" s="55">
        <f>+D31</f>
        <v>5200000</v>
      </c>
      <c r="E32" s="56"/>
      <c r="F32" s="57"/>
      <c r="G32" s="58"/>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6" customFormat="1" hidden="1" x14ac:dyDescent="0.25">
      <c r="B33" s="47"/>
      <c r="C33" s="54"/>
      <c r="D33" s="55"/>
      <c r="E33" s="56"/>
      <c r="F33" s="57"/>
      <c r="G33" s="58"/>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6" customFormat="1" x14ac:dyDescent="0.25">
      <c r="B34" s="47"/>
      <c r="C34" s="54" t="s">
        <v>36</v>
      </c>
      <c r="D34" s="55">
        <f>+D32</f>
        <v>5200000</v>
      </c>
      <c r="E34" s="56"/>
      <c r="F34" s="57"/>
      <c r="G34" s="58"/>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6" customFormat="1" x14ac:dyDescent="0.25">
      <c r="B35" s="47"/>
      <c r="C35" s="54" t="s">
        <v>37</v>
      </c>
      <c r="D35" s="55">
        <f>+D34</f>
        <v>5200000</v>
      </c>
      <c r="E35" s="56"/>
      <c r="F35" s="57"/>
      <c r="G35" s="58"/>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6" customFormat="1" x14ac:dyDescent="0.25">
      <c r="B36" s="47"/>
      <c r="C36" s="54" t="s">
        <v>39</v>
      </c>
      <c r="D36" s="55">
        <f>+D35</f>
        <v>5200000</v>
      </c>
      <c r="E36" s="56"/>
      <c r="F36" s="57"/>
      <c r="G36" s="58"/>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6" customFormat="1" hidden="1" x14ac:dyDescent="0.25">
      <c r="B37" s="47"/>
      <c r="C37" s="54"/>
      <c r="D37" s="49"/>
      <c r="E37" s="50"/>
      <c r="F37" s="51"/>
      <c r="G37" s="52"/>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6" customFormat="1" hidden="1" x14ac:dyDescent="0.25">
      <c r="B38" s="47"/>
      <c r="C38" s="54"/>
      <c r="D38" s="49"/>
      <c r="E38" s="50"/>
      <c r="F38" s="51"/>
      <c r="G38" s="52"/>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6" customFormat="1" hidden="1" x14ac:dyDescent="0.25">
      <c r="B39" s="47"/>
      <c r="C39" s="54"/>
      <c r="D39" s="49"/>
      <c r="E39" s="50"/>
      <c r="F39" s="51"/>
      <c r="G39" s="52"/>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6" customFormat="1" hidden="1" x14ac:dyDescent="0.25">
      <c r="B40" s="47"/>
      <c r="C40" s="54"/>
      <c r="D40" s="49"/>
      <c r="E40" s="50"/>
      <c r="F40" s="51"/>
      <c r="G40" s="52"/>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6" customFormat="1" hidden="1" x14ac:dyDescent="0.25">
      <c r="B41" s="47"/>
      <c r="C41" s="54"/>
      <c r="D41" s="49"/>
      <c r="E41" s="50"/>
      <c r="F41" s="51"/>
      <c r="G41" s="52"/>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6" customFormat="1" hidden="1" x14ac:dyDescent="0.25">
      <c r="B42" s="47"/>
      <c r="C42" s="54"/>
      <c r="D42" s="49"/>
      <c r="E42" s="50"/>
      <c r="F42" s="51"/>
      <c r="G42" s="52"/>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6" customFormat="1" hidden="1" x14ac:dyDescent="0.25">
      <c r="B43" s="47"/>
      <c r="C43" s="54"/>
      <c r="D43" s="49"/>
      <c r="E43" s="50"/>
      <c r="F43" s="51"/>
      <c r="G43" s="52"/>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6" customFormat="1" hidden="1" x14ac:dyDescent="0.25">
      <c r="B44" s="47"/>
      <c r="C44" s="54"/>
      <c r="D44" s="49"/>
      <c r="E44" s="50"/>
      <c r="F44" s="51"/>
      <c r="G44" s="52"/>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6" customFormat="1" hidden="1" x14ac:dyDescent="0.25">
      <c r="B45" s="47"/>
      <c r="C45" s="54"/>
      <c r="D45" s="49"/>
      <c r="E45" s="50"/>
      <c r="F45" s="51"/>
      <c r="G45" s="52"/>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6" customFormat="1" hidden="1" x14ac:dyDescent="0.25">
      <c r="B46" s="47"/>
      <c r="C46" s="54"/>
      <c r="D46" s="49"/>
      <c r="E46" s="50"/>
      <c r="F46" s="51"/>
      <c r="G46" s="52"/>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6" customFormat="1" hidden="1" x14ac:dyDescent="0.25">
      <c r="B47" s="47"/>
      <c r="C47" s="54"/>
      <c r="D47" s="49"/>
      <c r="E47" s="50"/>
      <c r="F47" s="51"/>
      <c r="G47" s="52"/>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6" customFormat="1" hidden="1" x14ac:dyDescent="0.25">
      <c r="B48" s="47"/>
      <c r="C48" s="54"/>
      <c r="D48" s="49"/>
      <c r="E48" s="50"/>
      <c r="F48" s="51"/>
      <c r="G48" s="52"/>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6" customFormat="1" hidden="1" x14ac:dyDescent="0.25">
      <c r="B49" s="47"/>
      <c r="C49" s="54"/>
      <c r="D49" s="49"/>
      <c r="E49" s="50"/>
      <c r="F49" s="51"/>
      <c r="G49" s="52"/>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9"/>
      <c r="C50" s="60" t="s">
        <v>40</v>
      </c>
      <c r="D50" s="61"/>
      <c r="E50" s="61"/>
      <c r="F50" s="62"/>
      <c r="G50" s="63"/>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72" customFormat="1" hidden="1" x14ac:dyDescent="0.25">
      <c r="B51" s="64"/>
      <c r="C51" s="65"/>
      <c r="D51" s="66"/>
      <c r="E51" s="67"/>
      <c r="F51" s="68"/>
      <c r="G51" s="39"/>
      <c r="H51" s="69" t="s">
        <v>41</v>
      </c>
      <c r="I51" s="70"/>
      <c r="J51" s="70">
        <v>2000000</v>
      </c>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1"/>
      <c r="BA51" s="71"/>
      <c r="BB51" s="71"/>
      <c r="BC51" s="71"/>
      <c r="BD51" s="71"/>
      <c r="BE51" s="71"/>
      <c r="BF51" s="71"/>
      <c r="BG51" s="71"/>
      <c r="BH51" s="71"/>
      <c r="BI51" s="71"/>
      <c r="BJ51" s="71"/>
      <c r="BK51" s="71"/>
      <c r="BL51" s="71"/>
      <c r="BM51" s="71"/>
      <c r="BN51" s="71"/>
      <c r="BO51" s="71"/>
      <c r="BP51" s="71"/>
      <c r="BQ51" s="71"/>
      <c r="BR51" s="71"/>
      <c r="BS51" s="71"/>
      <c r="BT51" s="71"/>
      <c r="BU51" s="71"/>
      <c r="BV51" s="71"/>
      <c r="BW51" s="71"/>
      <c r="BX51" s="71"/>
      <c r="BY51" s="71"/>
      <c r="BZ51" s="71"/>
      <c r="CA51" s="71"/>
      <c r="CB51" s="71"/>
      <c r="CC51" s="71"/>
      <c r="CD51" s="71"/>
      <c r="CE51" s="71"/>
      <c r="CF51" s="71"/>
      <c r="CG51" s="71"/>
      <c r="CH51" s="71"/>
      <c r="CI51" s="71"/>
      <c r="CJ51" s="71"/>
      <c r="CK51" s="71"/>
      <c r="CL51" s="71"/>
      <c r="CM51" s="71"/>
      <c r="CN51" s="71"/>
      <c r="CO51" s="71"/>
      <c r="CP51" s="71"/>
      <c r="CQ51" s="71"/>
      <c r="CR51" s="71"/>
      <c r="CS51" s="71"/>
      <c r="CT51" s="71"/>
      <c r="CU51" s="71"/>
      <c r="CV51" s="71"/>
      <c r="CW51" s="71"/>
      <c r="CX51" s="71"/>
      <c r="CY51" s="71"/>
      <c r="CZ51" s="71"/>
      <c r="DA51" s="71"/>
      <c r="DB51" s="71"/>
      <c r="DC51" s="71"/>
      <c r="DD51" s="71"/>
      <c r="DE51" s="71"/>
      <c r="DF51" s="71"/>
      <c r="DG51" s="71"/>
      <c r="DH51" s="71"/>
      <c r="DI51" s="71"/>
      <c r="DJ51" s="71"/>
      <c r="DK51" s="71"/>
      <c r="DL51" s="71"/>
      <c r="DM51" s="71"/>
      <c r="DN51" s="71"/>
      <c r="DO51" s="71"/>
      <c r="DP51" s="71"/>
      <c r="DQ51" s="71"/>
      <c r="DR51" s="71"/>
      <c r="DS51" s="71"/>
      <c r="DT51" s="71"/>
      <c r="DU51" s="71"/>
      <c r="DV51" s="71"/>
      <c r="DW51" s="71"/>
      <c r="DX51" s="71"/>
      <c r="DY51" s="71"/>
      <c r="DZ51" s="71"/>
      <c r="EA51" s="71"/>
      <c r="EB51" s="71"/>
      <c r="EC51" s="71"/>
      <c r="ED51" s="71"/>
      <c r="EE51" s="71"/>
      <c r="EF51" s="71"/>
      <c r="EG51" s="71"/>
      <c r="EH51" s="71"/>
      <c r="EI51" s="71"/>
      <c r="EJ51" s="71"/>
      <c r="EK51" s="71"/>
      <c r="EL51" s="71"/>
      <c r="EM51" s="71"/>
      <c r="EN51" s="71"/>
      <c r="EO51" s="71"/>
      <c r="EP51" s="71"/>
      <c r="EQ51" s="71"/>
      <c r="ER51" s="71"/>
      <c r="ES51" s="71"/>
      <c r="ET51" s="71"/>
      <c r="EU51" s="71"/>
      <c r="EV51" s="71"/>
      <c r="EW51" s="71"/>
      <c r="EX51" s="71"/>
      <c r="EY51" s="71"/>
      <c r="EZ51" s="71"/>
      <c r="FA51" s="71"/>
      <c r="FB51" s="71"/>
      <c r="FC51" s="71"/>
      <c r="FD51" s="71"/>
      <c r="FE51" s="71"/>
      <c r="FF51" s="71"/>
      <c r="FG51" s="71"/>
      <c r="FH51" s="71"/>
      <c r="FI51" s="71"/>
      <c r="FJ51" s="71"/>
      <c r="FK51" s="71"/>
      <c r="FL51" s="71"/>
      <c r="FM51" s="71"/>
      <c r="FN51" s="71"/>
      <c r="FO51" s="71"/>
      <c r="FP51" s="71"/>
      <c r="FQ51" s="71"/>
      <c r="FR51" s="71"/>
      <c r="FS51" s="71"/>
      <c r="FT51" s="71"/>
      <c r="FU51" s="71"/>
      <c r="FV51" s="71"/>
      <c r="FW51" s="71"/>
      <c r="FX51" s="71"/>
      <c r="FY51" s="71"/>
      <c r="FZ51" s="71"/>
      <c r="GA51" s="71"/>
      <c r="GB51" s="71"/>
      <c r="GC51" s="71"/>
      <c r="GD51" s="71"/>
      <c r="GE51" s="71"/>
      <c r="GF51" s="71"/>
      <c r="GG51" s="71"/>
      <c r="GH51" s="71"/>
      <c r="GI51" s="71"/>
      <c r="GJ51" s="71"/>
      <c r="GK51" s="71"/>
      <c r="GL51" s="71"/>
      <c r="GM51" s="71"/>
    </row>
    <row r="52" spans="2:204" s="16" customFormat="1" x14ac:dyDescent="0.25">
      <c r="B52" s="34"/>
      <c r="C52" s="73" t="s">
        <v>42</v>
      </c>
      <c r="D52" s="43">
        <v>1200000</v>
      </c>
      <c r="E52" s="37"/>
      <c r="F52" s="74">
        <v>8</v>
      </c>
      <c r="G52" s="39">
        <f>+F52*D52</f>
        <v>9600000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73" t="s">
        <v>43</v>
      </c>
      <c r="D53" s="43">
        <v>1200000</v>
      </c>
      <c r="E53" s="75"/>
      <c r="F53" s="76">
        <v>3</v>
      </c>
      <c r="G53" s="39">
        <f>+F53*D53</f>
        <v>3600000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7"/>
      <c r="D54" s="78"/>
      <c r="E54" s="37"/>
      <c r="F54" s="74"/>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9"/>
      <c r="C55" s="60" t="s">
        <v>44</v>
      </c>
      <c r="D55" s="61"/>
      <c r="E55" s="61"/>
      <c r="F55" s="62"/>
      <c r="G55" s="63"/>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9"/>
      <c r="D56" s="80"/>
      <c r="E56" s="81"/>
      <c r="F56" s="74"/>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82"/>
      <c r="C57" s="176" t="s">
        <v>45</v>
      </c>
      <c r="D57" s="177"/>
      <c r="E57" s="177"/>
      <c r="F57" s="177"/>
      <c r="G57" s="205"/>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83"/>
      <c r="D58" s="80"/>
      <c r="E58" s="37"/>
      <c r="F58" s="76"/>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84"/>
      <c r="D59" s="80"/>
      <c r="E59" s="85"/>
      <c r="F59" s="74"/>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206" t="s">
        <v>46</v>
      </c>
      <c r="C60" s="207"/>
      <c r="D60" s="207"/>
      <c r="E60" s="207"/>
      <c r="F60" s="208"/>
      <c r="G60" s="86"/>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7"/>
      <c r="C61" s="31" t="s">
        <v>47</v>
      </c>
      <c r="D61" s="88"/>
      <c r="E61" s="88"/>
      <c r="F61" s="89"/>
      <c r="G61" s="90"/>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6" customFormat="1" ht="16.5" hidden="1" customHeight="1" x14ac:dyDescent="0.25">
      <c r="B62" s="34"/>
      <c r="C62" s="91" t="s">
        <v>48</v>
      </c>
      <c r="D62" s="92"/>
      <c r="E62" s="92"/>
      <c r="F62" s="93"/>
      <c r="G62" s="94"/>
      <c r="H62" s="53" t="s">
        <v>33</v>
      </c>
      <c r="I62" s="7"/>
      <c r="J62" s="7"/>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row>
    <row r="63" spans="2:204" s="16" customFormat="1" ht="17.25" thickBot="1" x14ac:dyDescent="0.3">
      <c r="B63" s="30"/>
      <c r="C63" s="176" t="s">
        <v>49</v>
      </c>
      <c r="D63" s="177"/>
      <c r="E63" s="177"/>
      <c r="F63" s="178"/>
      <c r="G63" s="97">
        <f>+SUM(G17:G30)+SUM(G51:G62)</f>
        <v>32035649</v>
      </c>
      <c r="H63" s="6"/>
      <c r="I63" s="98"/>
      <c r="J63" s="99"/>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100"/>
      <c r="C64" s="209" t="s">
        <v>50</v>
      </c>
      <c r="D64" s="210"/>
      <c r="E64" s="210"/>
      <c r="F64" s="211"/>
      <c r="G64" s="101">
        <v>2.36</v>
      </c>
      <c r="H64" s="102" t="s">
        <v>51</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76" t="s">
        <v>52</v>
      </c>
      <c r="D65" s="177"/>
      <c r="E65" s="177"/>
      <c r="F65" s="178"/>
      <c r="G65" s="103">
        <f>+ROUND(G63*G64,0)</f>
        <v>75604132</v>
      </c>
      <c r="H65" s="104"/>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184" t="s">
        <v>53</v>
      </c>
      <c r="C66" s="185"/>
      <c r="D66" s="190" t="s">
        <v>54</v>
      </c>
      <c r="E66" s="105" t="s">
        <v>55</v>
      </c>
      <c r="F66" s="193" t="s">
        <v>56</v>
      </c>
      <c r="G66" s="106"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186"/>
      <c r="C67" s="187"/>
      <c r="D67" s="191"/>
      <c r="E67" s="105" t="s">
        <v>57</v>
      </c>
      <c r="F67" s="194"/>
      <c r="G67" s="107"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188"/>
      <c r="C68" s="189"/>
      <c r="D68" s="192"/>
      <c r="E68" s="108" t="s">
        <v>58</v>
      </c>
      <c r="F68" s="109" t="s">
        <v>59</v>
      </c>
      <c r="G68" s="107" t="s">
        <v>60</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100"/>
      <c r="C69" s="110" t="s">
        <v>61</v>
      </c>
      <c r="D69" s="110"/>
      <c r="E69" s="111"/>
      <c r="F69" s="110"/>
      <c r="G69" s="112"/>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13"/>
      <c r="C70" s="31" t="s">
        <v>62</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14"/>
      <c r="C71" s="115" t="s">
        <v>63</v>
      </c>
      <c r="D71" s="116" t="s">
        <v>64</v>
      </c>
      <c r="E71" s="117">
        <v>140000</v>
      </c>
      <c r="F71" s="118">
        <v>10</v>
      </c>
      <c r="G71" s="119">
        <f>+F71*E71</f>
        <v>1400000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13"/>
      <c r="C72" s="31" t="s">
        <v>65</v>
      </c>
      <c r="D72" s="31"/>
      <c r="E72" s="88"/>
      <c r="F72" s="120"/>
      <c r="G72" s="121"/>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25">
      <c r="B73" s="122"/>
      <c r="C73" s="123" t="s">
        <v>66</v>
      </c>
      <c r="D73" s="124" t="s">
        <v>67</v>
      </c>
      <c r="E73" s="117">
        <v>600000</v>
      </c>
      <c r="F73" s="125">
        <f>+F18+F52+F53</f>
        <v>14</v>
      </c>
      <c r="G73" s="119">
        <f>+F73*E73</f>
        <v>8400000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25">
      <c r="B74" s="122"/>
      <c r="C74" s="123" t="s">
        <v>68</v>
      </c>
      <c r="D74" s="124" t="s">
        <v>67</v>
      </c>
      <c r="E74" s="117">
        <v>4000000</v>
      </c>
      <c r="F74" s="125"/>
      <c r="G74" s="119">
        <f>+F74*E74</f>
        <v>0</v>
      </c>
      <c r="H74" s="20">
        <v>4000000</v>
      </c>
      <c r="I74" s="7"/>
      <c r="J74" s="7" t="s">
        <v>69</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25">
      <c r="B75" s="122"/>
      <c r="C75" s="126" t="s">
        <v>70</v>
      </c>
      <c r="D75" s="124" t="s">
        <v>71</v>
      </c>
      <c r="E75" s="117">
        <v>3000000</v>
      </c>
      <c r="F75" s="127">
        <v>2</v>
      </c>
      <c r="G75" s="119">
        <f>+F75*E75</f>
        <v>6000000</v>
      </c>
      <c r="H75" s="20">
        <v>3000000</v>
      </c>
      <c r="I75" s="7"/>
      <c r="J75" s="7" t="s">
        <v>72</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6" customFormat="1" ht="34.15" customHeight="1" x14ac:dyDescent="0.25">
      <c r="B76" s="122"/>
      <c r="C76" s="40" t="s">
        <v>73</v>
      </c>
      <c r="D76" s="124" t="s">
        <v>71</v>
      </c>
      <c r="E76" s="128">
        <v>408186</v>
      </c>
      <c r="F76" s="125">
        <f>+H5</f>
        <v>3</v>
      </c>
      <c r="G76" s="119">
        <f>+F76*E76</f>
        <v>1224558</v>
      </c>
      <c r="H76" s="20">
        <v>400000</v>
      </c>
      <c r="I76" s="7"/>
      <c r="J76" s="7"/>
      <c r="K76" s="129"/>
      <c r="L76" s="129"/>
      <c r="M76" s="129"/>
      <c r="N76" s="129"/>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25">
      <c r="B77" s="122"/>
      <c r="C77" s="115" t="s">
        <v>74</v>
      </c>
      <c r="D77" s="116" t="s">
        <v>71</v>
      </c>
      <c r="E77" s="117">
        <v>400000</v>
      </c>
      <c r="F77" s="125">
        <f>+H5</f>
        <v>3</v>
      </c>
      <c r="G77" s="119">
        <f>+F77*E77</f>
        <v>1200000</v>
      </c>
      <c r="H77" s="20">
        <v>700000</v>
      </c>
      <c r="I77" s="9"/>
      <c r="J77" s="130"/>
      <c r="K77" s="131"/>
      <c r="L77" s="131"/>
      <c r="M77" s="131"/>
      <c r="N77" s="131"/>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25">
      <c r="B78" s="113"/>
      <c r="C78" s="31" t="s">
        <v>75</v>
      </c>
      <c r="D78" s="31"/>
      <c r="E78" s="88"/>
      <c r="F78" s="120"/>
      <c r="G78" s="121"/>
      <c r="H78" s="7">
        <f>+H77/2.3</f>
        <v>304347.82608695654</v>
      </c>
      <c r="I78" s="7"/>
      <c r="J78" s="132"/>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22"/>
      <c r="C79" s="133" t="s">
        <v>76</v>
      </c>
      <c r="D79" s="134" t="s">
        <v>71</v>
      </c>
      <c r="E79" s="117">
        <v>200000</v>
      </c>
      <c r="F79" s="125">
        <v>2</v>
      </c>
      <c r="G79" s="119">
        <f>+F79*E79</f>
        <v>400000</v>
      </c>
      <c r="H79" s="20">
        <v>1000000</v>
      </c>
      <c r="I79" s="7"/>
      <c r="J79" s="7"/>
      <c r="K79" s="129"/>
      <c r="L79" s="129"/>
      <c r="M79" s="129"/>
      <c r="N79" s="129"/>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25">
      <c r="B80" s="122"/>
      <c r="C80" s="115" t="s">
        <v>77</v>
      </c>
      <c r="D80" s="116" t="s">
        <v>71</v>
      </c>
      <c r="E80" s="117">
        <v>100000</v>
      </c>
      <c r="F80" s="125">
        <f>+H5</f>
        <v>3</v>
      </c>
      <c r="G80" s="119">
        <f>+F80*E80</f>
        <v>300000</v>
      </c>
      <c r="H80" s="20">
        <v>100000</v>
      </c>
      <c r="I80" s="7"/>
      <c r="J80" s="130"/>
      <c r="K80" s="131"/>
      <c r="L80" s="131"/>
      <c r="M80" s="131"/>
      <c r="N80" s="131"/>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15" customHeight="1" x14ac:dyDescent="0.25">
      <c r="B81" s="122"/>
      <c r="C81" s="115" t="s">
        <v>78</v>
      </c>
      <c r="D81" s="116" t="s">
        <v>71</v>
      </c>
      <c r="E81" s="117">
        <f>+H81</f>
        <v>200000</v>
      </c>
      <c r="F81" s="135">
        <f>+H5</f>
        <v>3</v>
      </c>
      <c r="G81" s="119">
        <f>+F81*E81</f>
        <v>600000</v>
      </c>
      <c r="H81" s="20">
        <v>200000</v>
      </c>
      <c r="I81" s="7"/>
      <c r="J81" s="132"/>
      <c r="K81" s="131"/>
      <c r="L81" s="131"/>
      <c r="M81" s="131"/>
      <c r="N81" s="131"/>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
      <c r="B82" s="136"/>
      <c r="C82" s="137" t="s">
        <v>79</v>
      </c>
      <c r="D82" s="138" t="s">
        <v>71</v>
      </c>
      <c r="E82" s="139">
        <v>38500</v>
      </c>
      <c r="F82" s="140">
        <f>+H5</f>
        <v>3</v>
      </c>
      <c r="G82" s="141">
        <f>+F82*E82</f>
        <v>115500</v>
      </c>
      <c r="H82" s="142" t="s">
        <v>33</v>
      </c>
      <c r="I82" s="7"/>
      <c r="J82" s="132"/>
      <c r="K82" s="131"/>
      <c r="L82" s="131"/>
      <c r="M82" s="131"/>
      <c r="N82" s="131"/>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14.25" thickBot="1" x14ac:dyDescent="0.3">
      <c r="B83" s="143"/>
      <c r="C83" s="195" t="s">
        <v>80</v>
      </c>
      <c r="D83" s="196"/>
      <c r="E83" s="196"/>
      <c r="F83" s="197"/>
      <c r="G83" s="144">
        <f>+SUM(G71:G82)</f>
        <v>19640058</v>
      </c>
      <c r="H83" s="145"/>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25">
      <c r="B84" s="146"/>
      <c r="C84" s="176" t="s">
        <v>81</v>
      </c>
      <c r="D84" s="177"/>
      <c r="E84" s="177"/>
      <c r="F84" s="178"/>
      <c r="G84" s="147">
        <f>+G83+G65</f>
        <v>95244190</v>
      </c>
      <c r="H84" s="148"/>
      <c r="I84" s="41"/>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15" hidden="1" customHeight="1" x14ac:dyDescent="0.25">
      <c r="B85" s="146"/>
      <c r="C85" s="198" t="s">
        <v>82</v>
      </c>
      <c r="D85" s="199"/>
      <c r="E85" s="199"/>
      <c r="F85" s="200"/>
      <c r="G85" s="149"/>
      <c r="H85" s="148" t="e">
        <f>G85-#REF!</f>
        <v>#REF!</v>
      </c>
      <c r="I85" s="41"/>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15" hidden="1" customHeight="1" x14ac:dyDescent="0.25">
      <c r="B86" s="146"/>
      <c r="C86" s="176" t="s">
        <v>83</v>
      </c>
      <c r="D86" s="177"/>
      <c r="E86" s="177"/>
      <c r="F86" s="178"/>
      <c r="G86" s="147"/>
      <c r="H86" s="148" t="e">
        <f>G86-#REF!</f>
        <v>#REF!</v>
      </c>
      <c r="I86" s="41"/>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25">
      <c r="B87" s="146"/>
      <c r="C87" s="176" t="s">
        <v>84</v>
      </c>
      <c r="D87" s="177"/>
      <c r="E87" s="177"/>
      <c r="F87" s="178"/>
      <c r="G87" s="150">
        <f>+ROUND(G84*0.19,0)</f>
        <v>18096396</v>
      </c>
      <c r="H87" s="148"/>
      <c r="I87" s="41"/>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26.45" customHeight="1" thickBot="1" x14ac:dyDescent="0.3">
      <c r="A88" s="46"/>
      <c r="B88" s="151"/>
      <c r="C88" s="179" t="s">
        <v>85</v>
      </c>
      <c r="D88" s="180"/>
      <c r="E88" s="180"/>
      <c r="F88" s="181"/>
      <c r="G88" s="150">
        <f>+G87+G84</f>
        <v>113340586</v>
      </c>
      <c r="H88" s="148"/>
      <c r="I88" s="41"/>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25">
      <c r="B89" s="182" t="s">
        <v>86</v>
      </c>
      <c r="C89" s="183"/>
      <c r="D89" s="183"/>
      <c r="E89" s="183"/>
      <c r="F89" s="183"/>
      <c r="G89" s="183"/>
      <c r="H89" s="7"/>
      <c r="K89" s="20"/>
      <c r="L89" s="20"/>
      <c r="M89" s="20"/>
    </row>
    <row r="90" spans="1:195" ht="28.5" customHeight="1" x14ac:dyDescent="0.25">
      <c r="B90" s="166" t="s">
        <v>87</v>
      </c>
      <c r="C90" s="167"/>
      <c r="D90" s="167"/>
      <c r="E90" s="167"/>
      <c r="F90" s="167"/>
      <c r="G90" s="168"/>
      <c r="H90" s="7"/>
      <c r="K90" s="20"/>
      <c r="L90" s="20"/>
      <c r="M90" s="20"/>
    </row>
    <row r="91" spans="1:195" ht="27" customHeight="1" x14ac:dyDescent="0.25">
      <c r="B91" s="166" t="s">
        <v>88</v>
      </c>
      <c r="C91" s="167"/>
      <c r="D91" s="167"/>
      <c r="E91" s="167"/>
      <c r="F91" s="167"/>
      <c r="G91" s="168"/>
      <c r="H91" s="7"/>
      <c r="K91" s="20"/>
      <c r="L91" s="20"/>
      <c r="M91" s="20"/>
    </row>
    <row r="92" spans="1:195" ht="24.75" customHeight="1" x14ac:dyDescent="0.25">
      <c r="B92" s="166" t="s">
        <v>89</v>
      </c>
      <c r="C92" s="167"/>
      <c r="D92" s="167"/>
      <c r="E92" s="167"/>
      <c r="F92" s="167"/>
      <c r="G92" s="168"/>
      <c r="H92" s="7"/>
      <c r="K92" s="20"/>
      <c r="L92" s="20"/>
      <c r="M92" s="20"/>
    </row>
    <row r="93" spans="1:195" ht="38.450000000000003" customHeight="1" x14ac:dyDescent="0.25">
      <c r="B93" s="166" t="s">
        <v>90</v>
      </c>
      <c r="C93" s="167"/>
      <c r="D93" s="167"/>
      <c r="E93" s="167"/>
      <c r="F93" s="167"/>
      <c r="G93" s="168"/>
      <c r="H93" s="7"/>
      <c r="K93" s="20"/>
      <c r="L93" s="20"/>
      <c r="M93" s="20"/>
    </row>
    <row r="94" spans="1:195" ht="28.5" customHeight="1" x14ac:dyDescent="0.25">
      <c r="B94" s="166" t="s">
        <v>91</v>
      </c>
      <c r="C94" s="167"/>
      <c r="D94" s="167"/>
      <c r="E94" s="167"/>
      <c r="F94" s="167"/>
      <c r="G94" s="168"/>
      <c r="I94" s="152"/>
    </row>
    <row r="95" spans="1:195" ht="28.5" customHeight="1" x14ac:dyDescent="0.25">
      <c r="B95" s="166" t="s">
        <v>92</v>
      </c>
      <c r="C95" s="167"/>
      <c r="D95" s="167"/>
      <c r="E95" s="167"/>
      <c r="F95" s="167"/>
      <c r="G95" s="168"/>
    </row>
    <row r="96" spans="1:195" ht="28.5" customHeight="1" x14ac:dyDescent="0.25">
      <c r="B96" s="166" t="s">
        <v>93</v>
      </c>
      <c r="C96" s="167"/>
      <c r="D96" s="167"/>
      <c r="E96" s="167"/>
      <c r="F96" s="167"/>
      <c r="G96" s="168"/>
    </row>
    <row r="97" spans="2:7" ht="28.5" customHeight="1" x14ac:dyDescent="0.25">
      <c r="B97" s="166" t="s">
        <v>94</v>
      </c>
      <c r="C97" s="167"/>
      <c r="D97" s="167"/>
      <c r="E97" s="167"/>
      <c r="F97" s="167"/>
      <c r="G97" s="168"/>
    </row>
    <row r="98" spans="2:7" ht="48" customHeight="1" x14ac:dyDescent="0.25">
      <c r="B98" s="166" t="s">
        <v>95</v>
      </c>
      <c r="C98" s="167"/>
      <c r="D98" s="167"/>
      <c r="E98" s="167"/>
      <c r="F98" s="167"/>
      <c r="G98" s="168"/>
    </row>
    <row r="99" spans="2:7" ht="43.9" customHeight="1" x14ac:dyDescent="0.25">
      <c r="B99" s="169" t="s">
        <v>96</v>
      </c>
      <c r="C99" s="170"/>
      <c r="D99" s="170"/>
      <c r="E99" s="170"/>
      <c r="F99" s="170"/>
      <c r="G99" s="171"/>
    </row>
    <row r="100" spans="2:7" ht="44.25" customHeight="1" x14ac:dyDescent="0.25">
      <c r="B100" s="172" t="s">
        <v>97</v>
      </c>
      <c r="C100" s="173"/>
      <c r="D100" s="173"/>
      <c r="E100" s="173"/>
      <c r="F100" s="173"/>
      <c r="G100" s="174"/>
    </row>
    <row r="101" spans="2:7" ht="30" customHeight="1" x14ac:dyDescent="0.25">
      <c r="B101" s="166" t="s">
        <v>98</v>
      </c>
      <c r="C101" s="167"/>
      <c r="D101" s="167"/>
      <c r="E101" s="167"/>
      <c r="F101" s="167"/>
      <c r="G101" s="168"/>
    </row>
    <row r="102" spans="2:7" ht="29.45" customHeight="1" x14ac:dyDescent="0.25">
      <c r="B102" s="172" t="s">
        <v>99</v>
      </c>
      <c r="C102" s="173"/>
      <c r="D102" s="173"/>
      <c r="E102" s="173"/>
      <c r="F102" s="173"/>
      <c r="G102" s="174"/>
    </row>
    <row r="103" spans="2:7" ht="13.15" customHeight="1" x14ac:dyDescent="0.25">
      <c r="B103" s="153"/>
      <c r="C103" s="154"/>
      <c r="D103" s="154"/>
      <c r="E103" s="154"/>
      <c r="F103" s="154"/>
      <c r="G103" s="154"/>
    </row>
    <row r="104" spans="2:7" ht="15.75" x14ac:dyDescent="0.25">
      <c r="B104" s="155" t="s">
        <v>100</v>
      </c>
      <c r="C104" s="156"/>
      <c r="D104" s="156"/>
      <c r="E104" s="157"/>
      <c r="F104" s="158"/>
      <c r="G104" s="158"/>
    </row>
    <row r="105" spans="2:7" ht="38.25" customHeight="1" x14ac:dyDescent="0.25">
      <c r="B105" s="159"/>
      <c r="C105" s="160"/>
      <c r="D105" s="156"/>
      <c r="E105" s="161"/>
      <c r="F105" s="162"/>
      <c r="G105" s="162"/>
    </row>
    <row r="106" spans="2:7" ht="16.5" x14ac:dyDescent="0.25">
      <c r="B106" s="163" t="s">
        <v>101</v>
      </c>
      <c r="C106" s="156"/>
      <c r="D106" s="156"/>
      <c r="E106" s="175" t="s">
        <v>102</v>
      </c>
      <c r="F106" s="175"/>
      <c r="G106" s="175"/>
    </row>
  </sheetData>
  <mergeCells count="42">
    <mergeCell ref="B5:G5"/>
    <mergeCell ref="B2:G2"/>
    <mergeCell ref="B3:G3"/>
    <mergeCell ref="H3:H4"/>
    <mergeCell ref="I3:I4"/>
    <mergeCell ref="B4:G4"/>
    <mergeCell ref="C65:F65"/>
    <mergeCell ref="B6:G6"/>
    <mergeCell ref="B7:G7"/>
    <mergeCell ref="B8:G8"/>
    <mergeCell ref="B9:G9"/>
    <mergeCell ref="B10:D10"/>
    <mergeCell ref="F10:G10"/>
    <mergeCell ref="B12:C14"/>
    <mergeCell ref="C57:G57"/>
    <mergeCell ref="B60:F60"/>
    <mergeCell ref="C63:F63"/>
    <mergeCell ref="C64:F64"/>
    <mergeCell ref="B91:G91"/>
    <mergeCell ref="B66:C68"/>
    <mergeCell ref="D66:D68"/>
    <mergeCell ref="F66:F67"/>
    <mergeCell ref="C83:F83"/>
    <mergeCell ref="C84:F84"/>
    <mergeCell ref="C85:F85"/>
    <mergeCell ref="C86:F86"/>
    <mergeCell ref="C87:F87"/>
    <mergeCell ref="C88:F88"/>
    <mergeCell ref="B89:G89"/>
    <mergeCell ref="B90:G90"/>
    <mergeCell ref="E106:G106"/>
    <mergeCell ref="B92:G92"/>
    <mergeCell ref="B93:G93"/>
    <mergeCell ref="B94:G94"/>
    <mergeCell ref="B95:G95"/>
    <mergeCell ref="B96:G96"/>
    <mergeCell ref="B97:G97"/>
    <mergeCell ref="B98:G98"/>
    <mergeCell ref="B99:G99"/>
    <mergeCell ref="B100:G100"/>
    <mergeCell ref="B101:G101"/>
    <mergeCell ref="B102:G102"/>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Gilberto Elias Perez Armella</dc:creator>
  <cp:lastModifiedBy>Omar Edil Gomez Navia</cp:lastModifiedBy>
  <dcterms:created xsi:type="dcterms:W3CDTF">2023-10-30T16:50:31Z</dcterms:created>
  <dcterms:modified xsi:type="dcterms:W3CDTF">2023-11-21T20:17:34Z</dcterms:modified>
</cp:coreProperties>
</file>