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partida ALMACEN\DOCUMENTOS MAURO\2023\MANTENIMIENTO DE AIRES ACONDICIONADOS\"/>
    </mc:Choice>
  </mc:AlternateContent>
  <xr:revisionPtr revIDLastSave="0" documentId="13_ncr:1_{8FED6D18-F4A6-4922-9A5F-D397C0A48AF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ES ACONDICIONADOS" sheetId="3" r:id="rId1"/>
    <sheet name="SIST. VENTILACIÓN ARMENIA" sheetId="4" r:id="rId2"/>
    <sheet name="SIST. VENTILACIÓN CALARCÁ" sheetId="5" r:id="rId3"/>
    <sheet name="TOTALES" sheetId="2" r:id="rId4"/>
  </sheets>
  <definedNames>
    <definedName name="_xlnm._FilterDatabase" localSheetId="0" hidden="1">'AIRES ACONDICIONADOS'!$A$2:$F$56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1" i="3" l="1"/>
  <c r="A170" i="3" l="1"/>
  <c r="H170" i="3"/>
  <c r="A171" i="3"/>
  <c r="A172" i="3"/>
  <c r="H172" i="3" l="1"/>
  <c r="E174" i="3" l="1"/>
  <c r="H174" i="3"/>
  <c r="H111" i="3"/>
  <c r="H112" i="3"/>
  <c r="H53" i="3"/>
  <c r="H54" i="3"/>
  <c r="H55" i="3"/>
  <c r="H4" i="3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6" i="3"/>
  <c r="H61" i="3"/>
  <c r="H62" i="3"/>
  <c r="H63" i="3"/>
  <c r="H64" i="3"/>
  <c r="H65" i="3"/>
  <c r="H66" i="3"/>
  <c r="H67" i="3"/>
  <c r="H68" i="3"/>
  <c r="H69" i="3"/>
  <c r="H70" i="3"/>
  <c r="H75" i="3"/>
  <c r="H76" i="3"/>
  <c r="H77" i="3"/>
  <c r="H78" i="3"/>
  <c r="H79" i="3"/>
  <c r="H84" i="3"/>
  <c r="H85" i="3"/>
  <c r="H86" i="3"/>
  <c r="H91" i="3"/>
  <c r="H92" i="3"/>
  <c r="H93" i="3"/>
  <c r="H94" i="3"/>
  <c r="H95" i="3"/>
  <c r="H96" i="3"/>
  <c r="H97" i="3"/>
  <c r="H102" i="3"/>
  <c r="H103" i="3"/>
  <c r="H104" i="3"/>
  <c r="H105" i="3"/>
  <c r="H106" i="3"/>
  <c r="H113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07" i="3" l="1"/>
  <c r="H87" i="3"/>
  <c r="H71" i="3"/>
  <c r="H80" i="3"/>
  <c r="H57" i="3"/>
  <c r="H98" i="3"/>
  <c r="H114" i="3"/>
  <c r="H160" i="3"/>
  <c r="E160" i="3"/>
  <c r="H162" i="3" l="1"/>
  <c r="H176" i="3" s="1"/>
  <c r="H179" i="3" s="1"/>
  <c r="H181" i="3" s="1"/>
  <c r="B3" i="2" l="1"/>
  <c r="F4" i="5"/>
  <c r="F17" i="4" l="1"/>
  <c r="F16" i="4"/>
  <c r="F15" i="4"/>
  <c r="F14" i="4"/>
  <c r="F13" i="4"/>
  <c r="F12" i="4"/>
  <c r="F10" i="4"/>
  <c r="F8" i="4"/>
  <c r="F7" i="4"/>
  <c r="F6" i="4"/>
  <c r="F5" i="4"/>
  <c r="F17" i="5" l="1"/>
  <c r="F16" i="5"/>
  <c r="F15" i="5"/>
  <c r="F14" i="5"/>
  <c r="F13" i="5"/>
  <c r="F12" i="5"/>
  <c r="F11" i="5"/>
  <c r="F10" i="5"/>
  <c r="F9" i="5"/>
  <c r="F8" i="5"/>
  <c r="A28" i="5"/>
  <c r="F24" i="5"/>
  <c r="F23" i="5"/>
  <c r="F22" i="5"/>
  <c r="A22" i="5"/>
  <c r="A23" i="5" s="1"/>
  <c r="A24" i="5" s="1"/>
  <c r="F20" i="5"/>
  <c r="A20" i="5"/>
  <c r="F18" i="5"/>
  <c r="F7" i="5"/>
  <c r="F6" i="5"/>
  <c r="F5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F25" i="5" l="1"/>
  <c r="F4" i="4"/>
  <c r="A21" i="4"/>
  <c r="A12" i="4"/>
  <c r="A13" i="4" s="1"/>
  <c r="A14" i="4" s="1"/>
  <c r="A15" i="4" s="1"/>
  <c r="A16" i="4" s="1"/>
  <c r="A17" i="4" s="1"/>
  <c r="A10" i="4"/>
  <c r="A4" i="4"/>
  <c r="A5" i="4" s="1"/>
  <c r="A6" i="4" s="1"/>
  <c r="A7" i="4" s="1"/>
  <c r="A8" i="4" s="1"/>
  <c r="A4" i="3"/>
  <c r="A118" i="3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F28" i="5" l="1"/>
  <c r="F18" i="4"/>
  <c r="E114" i="3"/>
  <c r="A102" i="3"/>
  <c r="A103" i="3" s="1"/>
  <c r="A104" i="3" s="1"/>
  <c r="A105" i="3" s="1"/>
  <c r="A106" i="3" s="1"/>
  <c r="A91" i="3"/>
  <c r="A92" i="3" s="1"/>
  <c r="A93" i="3" s="1"/>
  <c r="A94" i="3" s="1"/>
  <c r="A95" i="3" s="1"/>
  <c r="A96" i="3" s="1"/>
  <c r="A97" i="3" s="1"/>
  <c r="A84" i="3"/>
  <c r="A85" i="3" s="1"/>
  <c r="A86" i="3" s="1"/>
  <c r="E57" i="3"/>
  <c r="F30" i="5" l="1"/>
  <c r="B5" i="2" s="1"/>
  <c r="F21" i="4"/>
  <c r="A179" i="3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F23" i="4" l="1"/>
  <c r="B4" i="2" s="1"/>
  <c r="A29" i="3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28" i="3"/>
  <c r="A76" i="3"/>
  <c r="A77" i="3" s="1"/>
  <c r="A78" i="3" s="1"/>
  <c r="A79" i="3" s="1"/>
  <c r="A62" i="3"/>
  <c r="A63" i="3" s="1"/>
  <c r="A64" i="3" s="1"/>
  <c r="A65" i="3" s="1"/>
  <c r="A66" i="3" s="1"/>
  <c r="A67" i="3" s="1"/>
  <c r="A68" i="3" s="1"/>
  <c r="A69" i="3" s="1"/>
  <c r="A70" i="3" s="1"/>
  <c r="A53" i="3" l="1"/>
  <c r="A54" i="3" s="1"/>
  <c r="A55" i="3" s="1"/>
  <c r="A56" i="3" s="1"/>
  <c r="B6" i="2"/>
  <c r="E107" i="3"/>
  <c r="E98" i="3"/>
  <c r="E87" i="3"/>
  <c r="E71" i="3"/>
  <c r="E80" i="3"/>
  <c r="E16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Hugo Londoño Orozco</author>
  </authors>
  <commentList>
    <comment ref="B3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AVERIGUAR EN QUE SALA</t>
        </r>
      </text>
    </comment>
  </commentList>
</comments>
</file>

<file path=xl/sharedStrings.xml><?xml version="1.0" encoding="utf-8"?>
<sst xmlns="http://schemas.openxmlformats.org/spreadsheetml/2006/main" count="617" uniqueCount="252">
  <si>
    <t>Ítem</t>
  </si>
  <si>
    <t>Ubicación</t>
  </si>
  <si>
    <t>Descripción aire acondicionado</t>
  </si>
  <si>
    <t>Tipo de mantenimiento</t>
  </si>
  <si>
    <t>Cantidad de Aires</t>
  </si>
  <si>
    <t>Cantidad de Mantenimientos</t>
  </si>
  <si>
    <t>Valor Unitario incluido IVA</t>
  </si>
  <si>
    <t>Valor Total Incluido IVA</t>
  </si>
  <si>
    <t xml:space="preserve">MANTENIMIENTO PREVENTIVO  PALACIO DE JUSTICIA “FABIO CALDERÓN BOTERO” DE ARMENIA QUINDÍO </t>
  </si>
  <si>
    <t>Mini Split Marca York By Johnson Controls de 9.000 BTU</t>
  </si>
  <si>
    <t>Preventivo</t>
  </si>
  <si>
    <t>Piso Techo, Marca York de 36.000 BTU</t>
  </si>
  <si>
    <t>Tipo Central Marca York de 7.5 Toneladas</t>
  </si>
  <si>
    <t>Mini Split Marca York de 9.000 BTU</t>
  </si>
  <si>
    <t xml:space="preserve">Tipo Portátil Marca LG Modelo P131CM Capacidad 13.000 BTU </t>
  </si>
  <si>
    <t xml:space="preserve">Tipo Portátil Marca Electrolux o Challenger  Capacidad 12.000 BTU </t>
  </si>
  <si>
    <t xml:space="preserve">MANTENIMIENTO PREVENTIVO EDIFICIO CERVANTES DE ARMENIA QUINDÍO </t>
  </si>
  <si>
    <t>Sala de Audiencias 301</t>
  </si>
  <si>
    <t xml:space="preserve">Sala de Audiencias 309 </t>
  </si>
  <si>
    <t>Mini Split Marca York de 24.000 BTU</t>
  </si>
  <si>
    <t xml:space="preserve">Sala de Audiencias 310 </t>
  </si>
  <si>
    <t>Tipo Portátil Marca LG Modelo P131CM Capacidad 13.000 BTU</t>
  </si>
  <si>
    <t xml:space="preserve">MANTENIMIENTO PREVENTIVO  EDIFICIO GOMEZ DE ARMENIA QUINDÍO </t>
  </si>
  <si>
    <t>MANTENIMIENTO PREVENTIVO UNIDAD DE INFANCIA Y ADOLESCENCIA DE ARMENIA QUINDÍO</t>
  </si>
  <si>
    <t>MANTENIMIENTO PREVENTIVO - MUNICIPIO DE LA TEBAIDA QUINDÍO</t>
  </si>
  <si>
    <t>Piso Techo Marca CIAC de 36.000 BTU</t>
  </si>
  <si>
    <t>Mini Split Marca CIAC de 12.000 BTU</t>
  </si>
  <si>
    <t>Mini Split Marca CIAC de 24.000 BTU</t>
  </si>
  <si>
    <t xml:space="preserve">Preventivo </t>
  </si>
  <si>
    <t xml:space="preserve">MANTENIMIENTO PREVENTIVO - MUNICIPIO DE MONTENEGRO QUINDÍO </t>
  </si>
  <si>
    <t>MANTENIMIENTO PREVENTIVO - MUNICIPIO DE QUIMBAYA QUINDÍO</t>
  </si>
  <si>
    <t xml:space="preserve">Tipo piso techo Marca CIAC de 36.000 BTU </t>
  </si>
  <si>
    <t>Mini Split Marca LG de 24.000 BTU</t>
  </si>
  <si>
    <t>MANTENIMIENTO PREVENTIVO - MUNICIPIO DE CALARCÁ QUINDÍO</t>
  </si>
  <si>
    <t xml:space="preserve">Sótano B-3 Calabozos </t>
  </si>
  <si>
    <t>Cassette 1 vía de 9.000 BTU</t>
  </si>
  <si>
    <t xml:space="preserve">Sótano – Recepción Archivo General </t>
  </si>
  <si>
    <t>Cassette 1 vía de 7.000 BTU</t>
  </si>
  <si>
    <t>Sótano – Archivo General</t>
  </si>
  <si>
    <t>Fan Col Desnudo 36.000 BTU</t>
  </si>
  <si>
    <t>Oficina Policía Nacional primer piso</t>
  </si>
  <si>
    <t>Cassette 4 vías de 24.000 BTU</t>
  </si>
  <si>
    <t xml:space="preserve">Sala de audiencias Nro. 1, 2, 3 y 4 </t>
  </si>
  <si>
    <t xml:space="preserve">Cassette 4 vías de 36.000 BTU </t>
  </si>
  <si>
    <t>Sala de audiencias Nro. 5</t>
  </si>
  <si>
    <t xml:space="preserve">Cassette 4 vías de 28.000 BTU </t>
  </si>
  <si>
    <t xml:space="preserve">Sala de audiencias Nro. 6 y 7 </t>
  </si>
  <si>
    <t xml:space="preserve">Cassette 4 vías de 24.000 BTU </t>
  </si>
  <si>
    <t>Archivo de servicios 1 y 2</t>
  </si>
  <si>
    <t>Cassette 4 vías de 8.000 BTU</t>
  </si>
  <si>
    <t xml:space="preserve">Centro de Servicios Primer Piso  </t>
  </si>
  <si>
    <t xml:space="preserve">Centro de Servicios Primer Piso </t>
  </si>
  <si>
    <t>Cassette 4 vías de 28.000 BTU</t>
  </si>
  <si>
    <t>Centro de Servicios (Archivo)</t>
  </si>
  <si>
    <t xml:space="preserve">Juzgado de Familia del Circuito </t>
  </si>
  <si>
    <t>Cassette 1 vía de 8.000 BTU</t>
  </si>
  <si>
    <t>Juzgado de Familia del Circuito</t>
  </si>
  <si>
    <t>Cassette 4 vías de 48.000 BTU</t>
  </si>
  <si>
    <t>Juzgado Primero Disponible</t>
  </si>
  <si>
    <t>Cassette 1 vía de 12.000 BTU</t>
  </si>
  <si>
    <t xml:space="preserve">Juzgado Primero Disponible </t>
  </si>
  <si>
    <t>Juzgado Segundo Disponible</t>
  </si>
  <si>
    <t xml:space="preserve">Juzgado Segundo Disponible </t>
  </si>
  <si>
    <t>Juzgado Tercero Disponible</t>
  </si>
  <si>
    <t xml:space="preserve">Juzgado Tercero Disponible </t>
  </si>
  <si>
    <t>Juzgado Único Civil Circuito</t>
  </si>
  <si>
    <t>Cassette 4 vías de 42.000 BTU</t>
  </si>
  <si>
    <t>Juzgado Único Penal del Circuito</t>
  </si>
  <si>
    <t>Cassette 4 vías de 36.000 BTU</t>
  </si>
  <si>
    <t xml:space="preserve">Rack segundo piso </t>
  </si>
  <si>
    <t xml:space="preserve">Sala de Reuniones DESAJ Segundo piso </t>
  </si>
  <si>
    <t xml:space="preserve">Oficina SJIN – Segundo piso </t>
  </si>
  <si>
    <t>Cassette 1 vía de 18.000 BTU</t>
  </si>
  <si>
    <t>Oficina SJIN – Segundo piso</t>
  </si>
  <si>
    <t xml:space="preserve">Oficina de zona restringida </t>
  </si>
  <si>
    <t>Dirección Seccional</t>
  </si>
  <si>
    <t xml:space="preserve">Juzgado 2º Penal Municipal </t>
  </si>
  <si>
    <t>Juzgado 2º Penal Municipal</t>
  </si>
  <si>
    <t>Juzgado 1º Penal Municipal</t>
  </si>
  <si>
    <t>Juzgado 2º Civil Municipal</t>
  </si>
  <si>
    <t>Juzgado 1º Civil Municipal</t>
  </si>
  <si>
    <t xml:space="preserve">Monitoreo primero piso </t>
  </si>
  <si>
    <t>Cámara Gessel</t>
  </si>
  <si>
    <t>Cuarto de sonido - Auditorio</t>
  </si>
  <si>
    <t xml:space="preserve">Auditorio </t>
  </si>
  <si>
    <t xml:space="preserve">MANTENIMIENTO CORRECTIVO </t>
  </si>
  <si>
    <t>VALOR TOTAL DE LA PROPUESTA (PREVENTIVO + CORRECTIVO)</t>
  </si>
  <si>
    <t xml:space="preserve">SUBTOTAL MANTENIMIENTO PREVENTIVO  PALACIO DE JUSTICIA “FABIO CALDERÓN BOTERO” DE ARMENIA QUINDÍO </t>
  </si>
  <si>
    <t xml:space="preserve">SUBTOTAL MANTENIMIENTO PREVENTIVO EDIFICIO CERVANTES DE ARMENIA QUINDÍO </t>
  </si>
  <si>
    <t xml:space="preserve">SUBTOTAL MANTENIMIENTO PREVENTIVO  EDIFICIO GOMEZ DE ARMENIA QUINDÍO </t>
  </si>
  <si>
    <t>SUBTOTAL MANTENIMIENTO PREVENTIVO UNIDAD DE INFANCIA Y ADOLESCENCIA DE ARMENIA QUINDÍO</t>
  </si>
  <si>
    <t>SUBTOTAL MANTENIMIENTO PREVENTIVO - MUNICIPIO DE LA TEBAIDA QUINDÍO</t>
  </si>
  <si>
    <t xml:space="preserve">SUBTOTAL MANTENIMIENTO PREVENTIVO - MUNICIPIO DE MONTENEGRO QUINDÍO </t>
  </si>
  <si>
    <t>SUBTOTAL MANTENIMIENTO PREVENTIVO - MUNICIPIO DE QUIMBAYA QUINDÍO</t>
  </si>
  <si>
    <t>Central (Fan Col Desnudo de 96.000 BTU (incluye ductería con rejillas)</t>
  </si>
  <si>
    <t>SUBTOTAL MANTENIMIENTO PREVENTIVO - MUNICIPIO DE CALARCÁ QUINDÍO</t>
  </si>
  <si>
    <r>
      <t>NOTA:</t>
    </r>
    <r>
      <rPr>
        <sz val="11"/>
        <color theme="1"/>
        <rFont val="Arial"/>
        <family val="2"/>
      </rPr>
      <t xml:space="preserve"> El valor del mantenimiento preventivo de los Aires Acondicionados antes descritos, incluyen el mantenimiento preventivo de las respectivas unidades condensadoras.</t>
    </r>
  </si>
  <si>
    <t xml:space="preserve">Tipo Portátil Marca TRIPP-LITE Capacidad 12.000 BTU </t>
  </si>
  <si>
    <t>Cuarto piso - Oficina 432T - Despacho 02 Consejo Seccional - Magistrado JAIME ARTEAGA CESPEDES
19-000036206</t>
  </si>
  <si>
    <t>Cuarto piso - Oficina 433T - Despacho 01 Comisión Disciplina Judicial - Magistrado JOSE ERASMO GUARNIZO NIETO
19-000036197</t>
  </si>
  <si>
    <t>Cuarto piso - Oficina 435T - Despacho 02 Comisión Disciplina Judicial - Magistrado ALVARO FERNAN GARCÍA MARÍN
19-000036198</t>
  </si>
  <si>
    <t>Cuarto piso - Oficina 430T - Despacho 01 Consejo Seccional - Magistrado JAIRO ENRIQUE VERA CASTELLANOS
19-000036186</t>
  </si>
  <si>
    <t>Cuarto piso - Oficina 403 - Despacho 01 Sala Laboral - Magistrado JORGE ARTURO UNIGARRO ROSERO
19-000036185</t>
  </si>
  <si>
    <t>Cuarto piso - Oficina 404 - Despacho 03 Sala Penal - Magistrado LUIS FERNANDO CASAS MIRANDA
19-000036188</t>
  </si>
  <si>
    <t>Cuarto piso - Oficina 405 - Despacho 04 Sala Penal - Magistrado JUAN CARLOS SOCHA MAZO
19-000036189</t>
  </si>
  <si>
    <t>Cuarto piso - Oficina 406 - Despacho 01 Sala Penal - Magistrado JHON JAIRO CARDONA CASTAÑO
19-000036190</t>
  </si>
  <si>
    <t>Cuarto piso - Oficina 413 - Despacho 02 Sala Civil Familia - Magistrada ADRIANA DEL PILAR RODRIGUEZ RODRIGUEZ
19-000036192</t>
  </si>
  <si>
    <t>Tercer piso - Oficina 335T - Dirección Seccional - Dr. CARLOS ALBERTO ROCHA MARTINEZ
19-000036207</t>
  </si>
  <si>
    <t>Cuarto piso - Oficina 419 - Despacho 02 Tribunal Administrativo - Magistrado LUIS CARLOS MARÍN PULGARÍN
19-000036194</t>
  </si>
  <si>
    <t>Cuarto piso - Oficina 423 - Despacho 01 Tribunal Administrativo - Magistrado LUIS JAVIER ROSERO VILLOTA
19-000036195</t>
  </si>
  <si>
    <t>Cuarto piso - Oficina 418 - Secretaria Tribunal Administrativo - Dra. DIOSELINA OLIVEIRA AVENDAÑO HERNANDEZ</t>
  </si>
  <si>
    <t>Tercer piso - Oficina 309 - Jdo. 5º Penal del Circuito de Conocimiento - Dra. GERMÁN ALONSO OSPINA
19-000040359</t>
  </si>
  <si>
    <t>Segundo piso - Oficina 201 - Jdo. 6º Penal Municipal con Función de Garantías - Dra. ELIZABETH CUBILLOS PATIÑO
19-000040351</t>
  </si>
  <si>
    <t>Segundo piso - Sala de Audiencias No. 3 Laboral - Dra. MARIA CIELO ALZATE FRANCO
19-000040356</t>
  </si>
  <si>
    <t>Segundo piso - Sala de Audiencias Jdo. 2º Penal Municipal de Conocimiento - Dr. OSCAR FERNANDO MONTALVO FIERRO
19-000036193</t>
  </si>
  <si>
    <t>Primer Piso - Centro de Servicios Judiciales para Juzgados Civiles y Familia - Dra. IVONN ALEXANDRA GARCIA BELTRAN
19-000036203</t>
  </si>
  <si>
    <t>Segundo piso - Rack - Cuarto Mantenimiento - Ing. ALLEN DAVID  ZULUAGA MATEUS
19-000040354</t>
  </si>
  <si>
    <t>Primer Piso - Oficina 122T - Jdo. 08 Civil Municipal - Dr. JORGE IVAN HOYOS HURTADO
19-000040361</t>
  </si>
  <si>
    <t>Primer Piso - Oficina 123T - Jdo. 07 Civil Municipal - Dra. CAROLINA HURTADO GUTIERREZ
19-000036184</t>
  </si>
  <si>
    <t>Primer Piso - Oficina 124T - Jdo. 06 Civil Municipal - Dr. JUAN SEBASTIÁN VILLAMIL RODRÍGUEZ
19-000040363</t>
  </si>
  <si>
    <t>Cuarto piso - Oficina 429T - Secretaria Consejo Seccional - Dra. SANDRA LILIANA SERNA TABARES
19-000000045395</t>
  </si>
  <si>
    <t>Cuarto piso - Oficina 427T - Secretaria Comisión Disciplina Judicial - Dr. GERMAN CALDERON AROCA
19-000000045401</t>
  </si>
  <si>
    <t>Cuarto piso - Oficina 411 - Despacho 05 Tribunal Administrativo - Magistrado LUIS CARLOS ALZATE RIOS
19-000000045410</t>
  </si>
  <si>
    <t>Cuarto piso - Oficina 415 - Despacho 02 Sala Laboral - Magistrado LUIS FERNANDO SALAZAR LONGAS
19-000000045399</t>
  </si>
  <si>
    <t>Cuarto piso - Secretaria Tribunal Administrativo del Quindío</t>
  </si>
  <si>
    <t>Cuarto piso - Sala audiencia 1 Tribunal Administrativo del Quindío</t>
  </si>
  <si>
    <t>Cuarto piso - Sala Audiencia 3 Tribunal Administrativo del Quindío</t>
  </si>
  <si>
    <t>Cuarto piso - Sala audiencia 2 Tribunal Administrativo del Quindío</t>
  </si>
  <si>
    <t>Primer piso - Sala de Audiencia 1 Centro de Servicios Judiciales para los Juzgados Penales</t>
  </si>
  <si>
    <t>Tercer piso - Sala de Audiencias 2 Comisión de Disciplina Judicial - Dr. ÁLVARO  FERNAN GARCIA  MARIN
19-000000045408</t>
  </si>
  <si>
    <t>Cuarto piso - Sala de Audiencias 9 Civil Familia Laboral - Dra. JENNY JAFITH HERRERA TOVAR
19-000000045411</t>
  </si>
  <si>
    <t>Segundo piso - Sala de Audiencias 1 Disciplinaria - Dr. JOSE ERASMO GUARNIZO NIETO
19-000000045412</t>
  </si>
  <si>
    <t>Segundo piso - Oficina 206 - Jdo 2º Penal Municipal con Función de Garantías – Dra. OLGA PATRICIA CACERES LOAIZA
19-000000045396</t>
  </si>
  <si>
    <t>Primer piso - Oficina 125T - Jdo 5º Civil Municipal - Dr. DIEGO ALEJANDRO SIERRA ARIAS
19-000000045400</t>
  </si>
  <si>
    <t>Tercer piso - Oficina 307.- Dr. DIEGO GIRALDO LOPEZ
19-000036208</t>
  </si>
  <si>
    <t>Sótano 2 - Bodega Reintegrados
19-000036205</t>
  </si>
  <si>
    <t>Sótano 1 - Sistemas - Ing. ALLEN DAVID ZULUAGA MATEUS
19-000000042129</t>
  </si>
  <si>
    <t>Sótano 1 - Monitoreo - Ing. ALLEN DAVID ZULUAGA MATEUS
19-000040350</t>
  </si>
  <si>
    <t xml:space="preserve">Primer piso - Rack </t>
  </si>
  <si>
    <t>Sala de audiencias 505 - Juzgado 5° Administrativo - Dr. HECTOR FERNANDO SOLORZANO DUARTE
19-000040355</t>
  </si>
  <si>
    <t>*Corrección de fugas.
*Presurización sistema.
*Soldadura de tuberías.</t>
  </si>
  <si>
    <t>Juzgado Segundo Promiscuo Municipal de Quimbaya - 19-000031461</t>
  </si>
  <si>
    <t>Cuarto piso - Oficina 407 - Despacho 04 Sala Civil Familia - Magistrada SONIA ALINE NATES GAVILANES
19-000036191</t>
  </si>
  <si>
    <t>Cuarto piso - Oficina 402 - Despacho 03 Sala Laboral - Magistrado CESAR AUGUSTO GUERRERO DIAZ
19-000000045402</t>
  </si>
  <si>
    <t>Cuarto piso - Rack Tribunal Administrativo del Quindío</t>
  </si>
  <si>
    <t>Segundo piso - Rack - VICTOR SOLORZA
19-000000045397</t>
  </si>
  <si>
    <t>Sótano 2 - Bodega Reintegrados - CARLOS HUGO LONDOÑO
19-000000045398</t>
  </si>
  <si>
    <t>Sótano 2 - Bodega Reintegrados - CARLOS HUGO LONDOÑO
19-000036209</t>
  </si>
  <si>
    <t>Juzgado 4º de Familia del Circuito - FREDDY ARTURO GUERRA GARZON
19-000036182</t>
  </si>
  <si>
    <t>Coordinación Operativa Centro de Servicios - Oficina 504 - CLAUDIA  ANDREA OSPINA  GOMEZ
19-000036202</t>
  </si>
  <si>
    <t>Centro de Servicios Juzgados Civiles y de Familia - Oficina 502 - JHON FABER ARIAS COLMENARES
19-000036181</t>
  </si>
  <si>
    <t>Juzgado de Pequeñas Causas Laborales -  Oficina 608 - LAURA ESTHER MURCIA JARAMILLO
19-000040349</t>
  </si>
  <si>
    <t>Archivo del Centro de Servicios Civiles y de Familia - Oficina 507 - OLGA LUCIA PINEDA RAMIREZ
19-000036180</t>
  </si>
  <si>
    <t>Juzgado 2º Civil del Circuito - Piso 7 - GINA CAROLINA DEL SOCORRO MORENO GOMEZ 19-000036204</t>
  </si>
  <si>
    <t>Juzgado 1º Civil del Circuito - Piso 3 - MARIA ANDREA ARANGO ECHEVERRI
19-000040362</t>
  </si>
  <si>
    <t>Sala de audiencias Juzgado Pequeñas Causas Laborales - Piso 7 - LAURA ESTHER MURCIA JARAMILLO
19-000000045409</t>
  </si>
  <si>
    <t>Juzgado 1º Administrativo - Cuarto Piso - Dr. JAIME PERDOMO GOMEZ
19-000036201</t>
  </si>
  <si>
    <t>Cuarto piso - Oficina 421 - Despacho 3 Tribunal Administrativo - JUAN CARLOS BOTINA GOMEZ
19-000036196</t>
  </si>
  <si>
    <t>Juzgado 2º Penal del Circuito con Función de Conocimiento - Dr. JOSE MEJIA  MEJIA
19-000040352</t>
  </si>
  <si>
    <t>Juzgado 1º Penal Municipal de Garantías - Dr. JOSE GEOVANNY SUAREZ  MARTINEZ 
19-000040353</t>
  </si>
  <si>
    <t>Juzgado 4º de Familia del Circuito - Oficina 406 - Dr. FREDDY ARTURO GUERRA GARZON
19-000000045403</t>
  </si>
  <si>
    <t>Sala de audiencias No. 3 - NICOLAY ALEXANDER BARAHONA SANCHEZ
19-000036199</t>
  </si>
  <si>
    <t>Juzgado Primero Promiscuo Municipal - Dra. DIANA  KARINA PINEDA  CASTRO</t>
  </si>
  <si>
    <t>Juzgado Segundo Promiscuo Municipal - Dr. GUILLERMO  JESUS CAMACHO  ASPRILLA
19-000031464</t>
  </si>
  <si>
    <t>Juzgado Segundo Promiscuo Municipal - Dr. GUILLERMO  JESUS CAMACHO  ASPRILLA
19-000031463</t>
  </si>
  <si>
    <t>Juzgado Primero Promiscuo Municipal - Dra. DIANA  KARINA PINEDA  CASTRO
19-000040360</t>
  </si>
  <si>
    <t>Sala de audiencias Juzgado 2 Promiscuo Municipal de la Tebaida - Dr. GUILLERMO  JESUS CAMACHO  ASPRILLA
19-000000045414</t>
  </si>
  <si>
    <t>Juzgado Primero Promiscuo Municipal - Dra. DIANA  KARINA PINEDA  CASTRO
19-000031462</t>
  </si>
  <si>
    <t>Sala de audiencias Juzgado 1 Promiscuo Municipal - Dra. DIANA  KARINA PINEDA  CASTRO
19-000000045413</t>
  </si>
  <si>
    <t>Sala de audiencias Juzgado Segundo Promiscuo Municipal - Dr. ANDRES  FELIPE MATIZ  FRANCO
19-000031466</t>
  </si>
  <si>
    <t>Sala de audiencias Juzgado Primero Promiscuo Municipal - Dr. MANFREDY DAZA GAITAN
19-000031458</t>
  </si>
  <si>
    <t>Juzgado Segundo Promiscuo Municipal - Dr. ANDRES  FELIPE MATIZ  FRANCO
19-000031459</t>
  </si>
  <si>
    <t>Juzgado Primero Promiscuo Municipal - Dr. MANFREDY DAZA GAITAN
19-000040358</t>
  </si>
  <si>
    <t>Juzgado Segundo Promiscuo Municipal - Dr. ANDRES  FELIPE MATIZ  FRANCO
19-000040357</t>
  </si>
  <si>
    <t>Juzgado Primero Promiscuo Municipal - Dra. ASTRID  ELIANA IMUES  MAZO
19-000031460</t>
  </si>
  <si>
    <t>Segundo piso - Sala de Audiencias - Dra. MARTHA LUCIA LOPEZ RAMIREZ
19-000000045404</t>
  </si>
  <si>
    <t>Segundo piso - Sala de Audiencias 12 Penal -  Dra. MARTHA LUCIA LOPEZ RAMIREZ
19-000000045405</t>
  </si>
  <si>
    <t>Segundo piso - Sala de Audiencias 2 Penal - Dra. MARTHA LUCIA LOPEZ RAMIREZ
19-000000045407</t>
  </si>
  <si>
    <t>Tercer piso - Sala de Audiencias 10 Penal -  Dra. MARTHA LUCIA LOPEZ RAMIREZ
19-000000045406</t>
  </si>
  <si>
    <r>
      <rPr>
        <b/>
        <sz val="11"/>
        <color rgb="FF000000"/>
        <rFont val="Arial"/>
        <family val="2"/>
      </rPr>
      <t>Sólo si se requiere y deberá contar con registro fotográfico antes y después, de igual manera las facturas y soportes de compra de repuestos originales.</t>
    </r>
    <r>
      <rPr>
        <sz val="11"/>
        <color rgb="FF000000"/>
        <rFont val="Arial"/>
        <family val="2"/>
      </rPr>
      <t xml:space="preserve">
Este mantenimiento correctivo deberá garantizar su cabal y oportuna ejecución. (el cual no podrá exceder en ningún caso del 10% del valor total de las sumatoria del mantenimiento preventivo y correctivo del presente proceso, situación que deberá ser informada a la supervisión del contrato)</t>
    </r>
  </si>
  <si>
    <t>ÍTEM</t>
  </si>
  <si>
    <t>DESCRIPCIÓN</t>
  </si>
  <si>
    <t xml:space="preserve">CANTIDAD EQUIPOS </t>
  </si>
  <si>
    <t>CANTIDAD MANTENIMIENTOS</t>
  </si>
  <si>
    <t xml:space="preserve"> VALOR UNITARIO INCLUIDO IVA</t>
  </si>
  <si>
    <t>VALOR TOTAL INCLUIDO IVA</t>
  </si>
  <si>
    <t>MANTENIMIENTO PREVENTIVO PARTE ELÉCTRICA</t>
  </si>
  <si>
    <t>REVISIÓN UNIDAD VENTILADORA, SIMPLE OIDO CON ÁLABES INCLINADOS HACIA ADELANTE, MANEJO DE CAUDAL DE 4200 CMF Y CAÍDA DE 3.5 IN WG CON MOTOR TRIFÁSICO A 220 VOLT DE 5 H.P. Y EFICACIA DEL 76 %</t>
  </si>
  <si>
    <t>REVISIÓN UNIDAD EXTRACTORA, SIMPLE OIDO CON ÁLABES INCLINADOS HACIA ADELANTE, MANEJO DE CAUDAL DE 4200 CMF Y CAÍDA DE 3.5 IN WG CON MOTOR TRIFÁSICO A 220 VOLT DE 5 H.P. Y EFICACIA DEL 76 %</t>
  </si>
  <si>
    <t>ARRANCADOR PARA MOTOR TRIFÁSICO DE 5 H.P.</t>
  </si>
  <si>
    <t>MANTENIMIENTO Y AJUSTE GENERAL A TODAS LAS PROTECCIONES, BORNERAS, AUTOMÁTICOS Y TABLEROS QUE ALIMENTAN AL SISTEMA DE EXTRACCIÓN Y VENTILACIÓN DEL ARCHIVO CENTRAL DEL PALACIO DE JUSTICIA DE ARMENIA.(2 tableros, 4 pulsadores)</t>
  </si>
  <si>
    <t>MANTENIMIENTO PREVENTIVO FILTROS UNIDAD VENTILADORA Y EXTRACTORA</t>
  </si>
  <si>
    <t xml:space="preserve">FILTRO DE 60-65% DE CAPTACIÓN DE PARTÍCULAS 25X25X14 </t>
  </si>
  <si>
    <t>MANTENIMIENTO PREVENTIVO DUCTOS Y REJILLAS</t>
  </si>
  <si>
    <t>LIMPIEZA Y VERIFICACIÓN DEL ESTADO DE LOS DUCTOS. (Tramo de 280 ML).</t>
  </si>
  <si>
    <t xml:space="preserve">REJILLA DE RETORNO ALETA FIJA CON DAMPER 16X112”. (CANTIDAD 2). </t>
  </si>
  <si>
    <t>LIMPIEZA Y VERIFICACIÓN DE LAS REJILLAS</t>
  </si>
  <si>
    <t>DIFUSOR ALETA CURVA DE CUATRO VÍAS CON DAMPER 12X12”.</t>
  </si>
  <si>
    <t xml:space="preserve">REJILLA DE RETORNO ALETA FIJA 10X10”. </t>
  </si>
  <si>
    <t>AJUSTE EN GENERAL DE TORNILLERÍA Y SISTEMA DE SUJECIÓN DE LOS DUCTOS. (Tramo de 280 ML).</t>
  </si>
  <si>
    <t>SUBTOTAL MANTENIMIENTO PREVENTIVO</t>
  </si>
  <si>
    <t>MANTENIMIENTO CORRECTIVO 10% DEL VALOR DEL MANTENIMIENTO PREVENTIVO</t>
  </si>
  <si>
    <t>Los mantenimientos correctivos necesarios y repuestos originales, que garanticen su cabal y oportuna ejecución. (El mismo debe ser igual al 10% del valor total del mantenimiento preventivo del presente proceso,  con previo conocimiento y aprobación por parte de la supervisión).</t>
  </si>
  <si>
    <t>TOTAL COTIZACIÓN (MANTENIMIENTO PREVENTIVO+MANTENIMIENTO CORRECTIVO)</t>
  </si>
  <si>
    <t>EXTRACTORES HELIOCENTRÍFUGOS – SILENCIOSOS, CON LA SIGUIENTES CARACTERÍSTICAS:
Extractor hélico-centrífugo en línea, marca S&amp;P modelo TD 800 súper silencioso, caudal de 647 CMF, 120 VOLT/ 1.3 AMP</t>
  </si>
  <si>
    <t>MANTENIMIENTO PREVENTIVO Y CORRECTIVO DEL SISTEMA DE EXTRACCIÓN Y VENTILACIÓN MECÁNICA DEL ARCHIVO Y ESPACIOS FÍSICOS DEL PALACIO DE JUSTICIA “RAFAEL URIBE URIBE” DE CALARCÁ. QUINDÍO</t>
  </si>
  <si>
    <t>MANTENIMIENTO PREVENTIVO Y CORRECTIVO DEL SISTEMA DE EXTRACCIÓN Y VENTILACIÓN MECÁNICA DEL ARCHIVO CENTRAL DEL PALACIO DE JUSTICIA “FABIO CALDERÓN BOTERO” DE ARMENIA. QUINDÍO</t>
  </si>
  <si>
    <t>MANTENIMIENTO PREVENTIVO Y CORRECTIVO DE LOS EQUIPOS DE AIRE ACONDICIONADO UBICADOS EN LAS SEDES DONDE FUNCIONAN ACTUALMENTE LOS DIFERENTES DESPACHOS DEL DISTRITO JUDICIAL DE ARMENIA Y ADMINISTRATIVO DEL QUINDÍO</t>
  </si>
  <si>
    <t>REVISIÓN UNIDAD Y CAJA VENTILADORA, SIMPLE OIDO CON ÁLABES INCLINADOS HACIA ADELANTE, MANEJO DE CAUDAL DE 3800 CMF Y CAÍDA DE 3.5 IN WG CON MOTOR TRIFÁSICO A 220 VOLT DE 1.5 H.P. Y EFICACIA DEL 76 %</t>
  </si>
  <si>
    <t>REVISIÓN UNIDAD Y CAJA VENTILADORA, SIMPLE OIDO CON ÁLABES INCLINADOS HACIA ADELANTE, MANEJO DE CAUDAL DE 1400 CMF Y CAÍDA DE 3.5 IN WG CON MOTOR TRIFÁSICO A 220 VOLT DE 0.75 H.P. Y EFICACIA DEL 76 %</t>
  </si>
  <si>
    <t>REVISIÓN UNIDAD Y CAJA VENTILADORA, SIMPLE OIDO CON ÁLABES INCLINADOS HACIA ADELANTE, MANEJO DE CAUDAL DE 1450 CMF Y CAÍDA DE 3.5 IN WG CON MOTOR TRIFÁSICO A 220 VOLT DE 0.75 H.P. Y EFICACIA DEL 76 %</t>
  </si>
  <si>
    <t>REVISIÓN UNIDAD Y CAJA VENTILADORA, SIMPLE OIDO CON ÁLABES INCLINADOS HACIA ADELANTE, MANEJO DE CAUDAL DE 750 CMF Y CAÍDA DE 3.5 IN WG CON MOTOR TRIFÁSICO A 220 VOLT DE 0.25 H.P. Y EFICACIA DEL 76 %</t>
  </si>
  <si>
    <t>VENTILADOR HELIOCENTRÍFUGO TD 350 DE 60 W</t>
  </si>
  <si>
    <t>VENTILADOR HELIOCENTRÍFUGO TD 1300 DE 190 W</t>
  </si>
  <si>
    <t>VENTILADOR HELIOCENTRÍFUGO TD 800 DE 170 W</t>
  </si>
  <si>
    <t>MANTENIMIENTO Y AJUSTE GENERAL A TODAS LAS PROTECCIONES, BORNERAS, AUTOMÁTICOS Y TABLEROS QUE ALIMENTAN AL SISTEMA DE EXTRACCIÓN Y VENTILACIÓN DEL ARCHIVO Y ÁREAS DEL PALACIO DE JUSTICIA DE CALARCÁ.(2 tableros, 4 pulsadores)</t>
  </si>
  <si>
    <t>FILTRO DE 60-65% DE CAPTACIÓN DE PARTÍCULAS 25X25X14</t>
  </si>
  <si>
    <t>LIMPIEZA Y VERIFICACIÓN DEL ESTADO DE LOS DUCTOS. (Tramo de 489 ML)</t>
  </si>
  <si>
    <t>LIMPIEZA Y VERIFICACIÓN DE LAS REJILLAS EN TOTAL 88</t>
  </si>
  <si>
    <t>AJUSTE EN GENERAL DE TORNILLERÍA Y SISTEMA DE SUJECIÓN DE LOS DUCTOS. (Tramo de 489 ML)</t>
  </si>
  <si>
    <t>Los mantenimientos correctivos necesarios y repuestos originales, que garanticen su cabal y oportuna ejecución. (El mismo debe ser igual al 10% del valor total del mantenimiento preventivo del presente proceso,  con previo conocimiento y aprobación por parte de la supervisión)</t>
  </si>
  <si>
    <t>PROMEDIO</t>
  </si>
  <si>
    <t>TOTALES</t>
  </si>
  <si>
    <t>SUBTOTAL MANTENIMIENTO PREVENTIVO + CORRECTIVO</t>
  </si>
  <si>
    <t>Nombre o Razón Social del Proponente:</t>
  </si>
  <si>
    <t>Nombre del Representante Legal:</t>
  </si>
  <si>
    <t>C.C.</t>
  </si>
  <si>
    <t>Dirección:</t>
  </si>
  <si>
    <t>Teléfonos:</t>
  </si>
  <si>
    <t>Ciudad:</t>
  </si>
  <si>
    <t>Nombre de quien firma:</t>
  </si>
  <si>
    <t>Correos Electrónicos:</t>
  </si>
  <si>
    <r>
      <t xml:space="preserve">Firma: </t>
    </r>
    <r>
      <rPr>
        <b/>
        <u/>
        <sz val="11"/>
        <color theme="1"/>
        <rFont val="Arial"/>
        <family val="2"/>
      </rPr>
      <t xml:space="preserve"> </t>
    </r>
  </si>
  <si>
    <t>Sótano 1- GIMNASIO</t>
  </si>
  <si>
    <t>Mini Split Marca Mc Quay Model: MQS - 104036-CWF216A de 24,000 BTU</t>
  </si>
  <si>
    <t>Sótano 1- Sistemas</t>
  </si>
  <si>
    <t>Mini Split Marca STAR LIGHT Model: MSL- 24 CH150 de 24,000 BTU</t>
  </si>
  <si>
    <t>Juzgado Segundo Promiscuo Municipal - Dr. HERNANDO LOMBANA TRUJILLO
19-000031461</t>
  </si>
  <si>
    <t>TOTAL MANTENIMIENTO PREVENTIVO</t>
  </si>
  <si>
    <t>TOTAL MANTENIMIENTO CORRECTIVO</t>
  </si>
  <si>
    <t>MANTENIMIENTO CORRECTIVO OPCIONAL</t>
  </si>
  <si>
    <t>MANTENIMIENTO CORRECTIVO 15% DEL VALOR DEL MANTENIMIENTO PREVENTIVO</t>
  </si>
  <si>
    <r>
      <t xml:space="preserve">MANTENIMIENTO CORRECTIVO: </t>
    </r>
    <r>
      <rPr>
        <sz val="11"/>
        <color theme="1"/>
        <rFont val="Arial"/>
        <family val="2"/>
      </rPr>
      <t xml:space="preserve">Los equipos de aire acondicionado que se relacionan a continuación y que requieran mantenimiento correctivo, deberán ser relacionados por el contratista, mediante registro fotográfico antes y después, para garantizar el cumplimiento del objeto contractual, de igual manera deberá facturar sólo aquellos que en verdad lo requieran. Así: </t>
    </r>
  </si>
  <si>
    <t>Sala de Audiencias Juzgado Promiscuo Municipal - 19-000031465</t>
  </si>
  <si>
    <t>*Desmonte de condensadora, y manejadora de la antigua sala de audiencias y todos su cableado y tuberías de cobre.</t>
  </si>
  <si>
    <t>Juzgado Primero Promiscuo Municipal - 19-000031460</t>
  </si>
  <si>
    <t>*Corrección de fugas.
*Presurización sistema.
*Soldadura de tuberías</t>
  </si>
  <si>
    <t>SCA ELEKTRON CORPORATION SAS NIT 901201298-9</t>
  </si>
  <si>
    <t>JULIO ALCIDES AGUIRRE ESTUPIÑAN</t>
  </si>
  <si>
    <t>CALLE 49 # 53-50 MZ5 C83</t>
  </si>
  <si>
    <t>ARMENIA, QUINDÍO</t>
  </si>
  <si>
    <t>aguirrejulio07@msn.com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</si>
</sst>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Times New Roman"/>
      <family val="1"/>
    </font>
    <font>
      <b/>
      <sz val="9"/>
      <color indexed="81"/>
      <name val="Tahoma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sz val="11"/>
      <color theme="1"/>
      <name val="Microsoft Sans Serif"/>
      <family val="2"/>
    </font>
    <font>
      <sz val="8"/>
      <color theme="1"/>
      <name val="Microsoft Sans Serif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1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0" xfId="0" applyFont="1"/>
    <xf numFmtId="0" fontId="5" fillId="0" borderId="1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horizontal="center"/>
    </xf>
    <xf numFmtId="2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2" fontId="3" fillId="0" borderId="2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1" fillId="5" borderId="3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164" fontId="9" fillId="0" borderId="1" xfId="0" applyNumberFormat="1" applyFont="1" applyFill="1" applyBorder="1" applyAlignment="1">
      <alignment horizontal="right" vertical="center"/>
    </xf>
    <xf numFmtId="164" fontId="1" fillId="4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Border="1"/>
    <xf numFmtId="164" fontId="5" fillId="0" borderId="1" xfId="0" applyNumberFormat="1" applyFont="1" applyBorder="1" applyAlignment="1">
      <alignment horizontal="right" vertical="center"/>
    </xf>
    <xf numFmtId="0" fontId="5" fillId="8" borderId="2" xfId="0" applyFont="1" applyFill="1" applyBorder="1" applyAlignment="1">
      <alignment vertical="center" wrapText="1"/>
    </xf>
    <xf numFmtId="9" fontId="9" fillId="8" borderId="3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vertical="center" wrapText="1"/>
    </xf>
    <xf numFmtId="0" fontId="6" fillId="8" borderId="4" xfId="0" applyFont="1" applyFill="1" applyBorder="1" applyAlignment="1">
      <alignment vertical="center"/>
    </xf>
    <xf numFmtId="164" fontId="5" fillId="8" borderId="1" xfId="0" applyNumberFormat="1" applyFont="1" applyFill="1" applyBorder="1" applyAlignment="1">
      <alignment horizontal="right" vertical="center"/>
    </xf>
    <xf numFmtId="9" fontId="5" fillId="8" borderId="3" xfId="0" applyNumberFormat="1" applyFont="1" applyFill="1" applyBorder="1" applyAlignment="1">
      <alignment horizontal="center" vertical="center"/>
    </xf>
    <xf numFmtId="9" fontId="5" fillId="8" borderId="2" xfId="0" applyNumberFormat="1" applyFont="1" applyFill="1" applyBorder="1" applyAlignment="1">
      <alignment vertical="center"/>
    </xf>
    <xf numFmtId="9" fontId="5" fillId="8" borderId="4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vertical="center" wrapText="1"/>
    </xf>
    <xf numFmtId="164" fontId="1" fillId="6" borderId="3" xfId="0" applyNumberFormat="1" applyFont="1" applyFill="1" applyBorder="1" applyAlignment="1">
      <alignment horizontal="right" vertical="center"/>
    </xf>
    <xf numFmtId="0" fontId="1" fillId="6" borderId="2" xfId="0" applyFont="1" applyFill="1" applyBorder="1" applyAlignment="1">
      <alignment vertical="center"/>
    </xf>
    <xf numFmtId="0" fontId="1" fillId="7" borderId="2" xfId="0" applyFont="1" applyFill="1" applyBorder="1" applyAlignment="1">
      <alignment vertical="center"/>
    </xf>
    <xf numFmtId="0" fontId="10" fillId="7" borderId="3" xfId="0" applyFont="1" applyFill="1" applyBorder="1" applyAlignment="1">
      <alignment vertical="center"/>
    </xf>
    <xf numFmtId="0" fontId="5" fillId="7" borderId="3" xfId="0" applyFont="1" applyFill="1" applyBorder="1" applyAlignment="1">
      <alignment vertical="center"/>
    </xf>
    <xf numFmtId="0" fontId="5" fillId="7" borderId="4" xfId="0" applyFont="1" applyFill="1" applyBorder="1" applyAlignment="1">
      <alignment vertical="center"/>
    </xf>
    <xf numFmtId="0" fontId="7" fillId="0" borderId="0" xfId="0" applyFont="1" applyBorder="1" applyAlignment="1"/>
    <xf numFmtId="0" fontId="0" fillId="0" borderId="0" xfId="0" applyFont="1"/>
    <xf numFmtId="164" fontId="9" fillId="0" borderId="1" xfId="0" applyNumberFormat="1" applyFont="1" applyFill="1" applyBorder="1" applyAlignment="1">
      <alignment horizontal="right"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9" fillId="8" borderId="1" xfId="0" applyNumberFormat="1" applyFont="1" applyFill="1" applyBorder="1" applyAlignment="1">
      <alignment horizontal="right" vertical="center"/>
    </xf>
    <xf numFmtId="164" fontId="1" fillId="6" borderId="3" xfId="0" applyNumberFormat="1" applyFont="1" applyFill="1" applyBorder="1" applyAlignment="1">
      <alignment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vertical="center"/>
    </xf>
    <xf numFmtId="2" fontId="1" fillId="5" borderId="2" xfId="0" applyNumberFormat="1" applyFont="1" applyFill="1" applyBorder="1" applyAlignment="1">
      <alignment vertical="center"/>
    </xf>
    <xf numFmtId="0" fontId="1" fillId="5" borderId="3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vertical="center" wrapText="1"/>
    </xf>
    <xf numFmtId="164" fontId="4" fillId="10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9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2" fontId="3" fillId="0" borderId="0" xfId="0" applyNumberFormat="1" applyFont="1" applyAlignment="1">
      <alignment horizont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11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164" fontId="9" fillId="0" borderId="2" xfId="0" applyNumberFormat="1" applyFont="1" applyFill="1" applyBorder="1" applyAlignment="1">
      <alignment horizontal="right" vertical="center"/>
    </xf>
    <xf numFmtId="164" fontId="1" fillId="5" borderId="2" xfId="0" applyNumberFormat="1" applyFont="1" applyFill="1" applyBorder="1" applyAlignment="1">
      <alignment vertical="center"/>
    </xf>
    <xf numFmtId="0" fontId="0" fillId="0" borderId="1" xfId="0" applyFont="1" applyBorder="1"/>
    <xf numFmtId="0" fontId="0" fillId="1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3" fillId="0" borderId="0" xfId="1"/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7" fillId="0" borderId="0" xfId="0" applyFont="1" applyBorder="1"/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189</xdr:row>
      <xdr:rowOff>95250</xdr:rowOff>
    </xdr:from>
    <xdr:to>
      <xdr:col>2</xdr:col>
      <xdr:colOff>1145722</xdr:colOff>
      <xdr:row>192</xdr:row>
      <xdr:rowOff>133350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5122" y="21774150"/>
          <a:ext cx="1104900" cy="609600"/>
        </a:xfrm>
        <a:prstGeom prst="rect">
          <a:avLst/>
        </a:prstGeom>
      </xdr:spPr>
    </xdr:pic>
    <xdr:clientData/>
  </xdr:twoCellAnchor>
  <xdr:twoCellAnchor editAs="oneCell">
    <xdr:from>
      <xdr:col>8</xdr:col>
      <xdr:colOff>819150</xdr:colOff>
      <xdr:row>3</xdr:row>
      <xdr:rowOff>133350</xdr:rowOff>
    </xdr:from>
    <xdr:to>
      <xdr:col>14</xdr:col>
      <xdr:colOff>409007</xdr:colOff>
      <xdr:row>3</xdr:row>
      <xdr:rowOff>828588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E80AAB1-FD4D-4CE7-8195-BA9464D2A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91675" y="2028825"/>
          <a:ext cx="4542857" cy="6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31</xdr:row>
      <xdr:rowOff>95250</xdr:rowOff>
    </xdr:from>
    <xdr:to>
      <xdr:col>3</xdr:col>
      <xdr:colOff>336097</xdr:colOff>
      <xdr:row>34</xdr:row>
      <xdr:rowOff>133350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5122" y="21774150"/>
          <a:ext cx="1104900" cy="609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38</xdr:row>
      <xdr:rowOff>95250</xdr:rowOff>
    </xdr:from>
    <xdr:to>
      <xdr:col>3</xdr:col>
      <xdr:colOff>364672</xdr:colOff>
      <xdr:row>41</xdr:row>
      <xdr:rowOff>133350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5122" y="21774150"/>
          <a:ext cx="1104900" cy="609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40822</xdr:colOff>
      <xdr:row>14</xdr:row>
      <xdr:rowOff>95250</xdr:rowOff>
    </xdr:from>
    <xdr:to>
      <xdr:col>3</xdr:col>
      <xdr:colOff>88447</xdr:colOff>
      <xdr:row>17</xdr:row>
      <xdr:rowOff>133350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5122" y="21774150"/>
          <a:ext cx="1104900" cy="609600"/>
        </a:xfrm>
        <a:prstGeom prst="rect">
          <a:avLst/>
        </a:prstGeom>
      </xdr:spPr>
    </xdr:pic>
    <xdr:clientData/>
  </xdr:twoCellAnchor>
  <xdr:twoCellAnchor editAs="oneCell">
    <xdr:from>
      <xdr:col>2</xdr:col>
      <xdr:colOff>40822</xdr:colOff>
      <xdr:row>14</xdr:row>
      <xdr:rowOff>95250</xdr:rowOff>
    </xdr:from>
    <xdr:to>
      <xdr:col>3</xdr:col>
      <xdr:colOff>88447</xdr:colOff>
      <xdr:row>17</xdr:row>
      <xdr:rowOff>133350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5122" y="21774150"/>
          <a:ext cx="11049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guirrejulio07@msn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guirrejulio07@msn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guirrejulio07@msn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guirrejulio07@ms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4"/>
  <sheetViews>
    <sheetView tabSelected="1" zoomScaleNormal="100" workbookViewId="0">
      <selection activeCell="L6" sqref="L6"/>
    </sheetView>
  </sheetViews>
  <sheetFormatPr baseColWidth="10" defaultRowHeight="15" x14ac:dyDescent="0.25"/>
  <cols>
    <col min="1" max="1" width="8.28515625" style="24" customWidth="1"/>
    <col min="2" max="2" width="28.28515625" style="2" customWidth="1"/>
    <col min="3" max="3" width="25.42578125" style="2" customWidth="1"/>
    <col min="4" max="4" width="13.28515625" style="33" customWidth="1"/>
    <col min="5" max="5" width="10" style="2" bestFit="1" customWidth="1"/>
    <col min="6" max="6" width="11.5703125" style="2" customWidth="1"/>
    <col min="7" max="7" width="17.42578125" style="2" customWidth="1"/>
    <col min="8" max="8" width="17.28515625" style="2" customWidth="1"/>
    <col min="9" max="9" width="17.140625" style="2" customWidth="1"/>
    <col min="10" max="16384" width="11.42578125" style="2"/>
  </cols>
  <sheetData>
    <row r="1" spans="1:8" ht="58.5" customHeight="1" x14ac:dyDescent="0.25">
      <c r="A1" s="103" t="s">
        <v>207</v>
      </c>
      <c r="B1" s="104"/>
      <c r="C1" s="104"/>
      <c r="D1" s="104"/>
      <c r="E1" s="104"/>
      <c r="F1" s="104"/>
      <c r="G1" s="104"/>
      <c r="H1" s="105"/>
    </row>
    <row r="2" spans="1:8" ht="66" customHeight="1" x14ac:dyDescent="0.25">
      <c r="A2" s="16" t="s">
        <v>0</v>
      </c>
      <c r="B2" s="1" t="s">
        <v>1</v>
      </c>
      <c r="C2" s="1" t="s">
        <v>2</v>
      </c>
      <c r="D2" s="29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24.95" customHeight="1" x14ac:dyDescent="0.25">
      <c r="A3" s="17">
        <v>1</v>
      </c>
      <c r="B3" s="11" t="s">
        <v>8</v>
      </c>
      <c r="C3" s="12"/>
      <c r="D3" s="30"/>
      <c r="E3" s="12"/>
      <c r="F3" s="12"/>
      <c r="G3" s="12"/>
      <c r="H3" s="13"/>
    </row>
    <row r="4" spans="1:8" ht="71.25" customHeight="1" x14ac:dyDescent="0.25">
      <c r="A4" s="25">
        <f>A3+0.01</f>
        <v>1.01</v>
      </c>
      <c r="B4" s="20" t="s">
        <v>144</v>
      </c>
      <c r="C4" s="20" t="s">
        <v>9</v>
      </c>
      <c r="D4" s="34" t="s">
        <v>10</v>
      </c>
      <c r="E4" s="28">
        <v>1</v>
      </c>
      <c r="F4" s="28">
        <v>1</v>
      </c>
      <c r="G4" s="75">
        <v>130000</v>
      </c>
      <c r="H4" s="46">
        <f t="shared" ref="H4:H35" si="0">E4*F4*G4</f>
        <v>130000</v>
      </c>
    </row>
    <row r="5" spans="1:8" ht="71.25" customHeight="1" x14ac:dyDescent="0.25">
      <c r="A5" s="25">
        <f>A4+0.01</f>
        <v>1.02</v>
      </c>
      <c r="B5" s="20" t="s">
        <v>124</v>
      </c>
      <c r="C5" s="20" t="s">
        <v>11</v>
      </c>
      <c r="D5" s="20" t="s">
        <v>10</v>
      </c>
      <c r="E5" s="36">
        <v>2</v>
      </c>
      <c r="F5" s="28">
        <v>1</v>
      </c>
      <c r="G5" s="75">
        <v>180000</v>
      </c>
      <c r="H5" s="46">
        <f t="shared" si="0"/>
        <v>360000</v>
      </c>
    </row>
    <row r="6" spans="1:8" ht="71.25" customHeight="1" x14ac:dyDescent="0.25">
      <c r="A6" s="25">
        <f t="shared" ref="A6:A55" si="1">A5+0.01</f>
        <v>1.03</v>
      </c>
      <c r="B6" s="20" t="s">
        <v>125</v>
      </c>
      <c r="C6" s="20" t="s">
        <v>11</v>
      </c>
      <c r="D6" s="20" t="s">
        <v>10</v>
      </c>
      <c r="E6" s="28">
        <v>1</v>
      </c>
      <c r="F6" s="28">
        <v>1</v>
      </c>
      <c r="G6" s="75">
        <v>190000</v>
      </c>
      <c r="H6" s="46">
        <f t="shared" si="0"/>
        <v>190000</v>
      </c>
    </row>
    <row r="7" spans="1:8" ht="71.25" customHeight="1" x14ac:dyDescent="0.25">
      <c r="A7" s="25">
        <f t="shared" si="1"/>
        <v>1.04</v>
      </c>
      <c r="B7" s="20" t="s">
        <v>127</v>
      </c>
      <c r="C7" s="20" t="s">
        <v>11</v>
      </c>
      <c r="D7" s="20" t="s">
        <v>10</v>
      </c>
      <c r="E7" s="28">
        <v>1</v>
      </c>
      <c r="F7" s="28">
        <v>1</v>
      </c>
      <c r="G7" s="75">
        <v>190000</v>
      </c>
      <c r="H7" s="46">
        <f t="shared" si="0"/>
        <v>190000</v>
      </c>
    </row>
    <row r="8" spans="1:8" ht="71.25" customHeight="1" x14ac:dyDescent="0.25">
      <c r="A8" s="25">
        <f t="shared" si="1"/>
        <v>1.05</v>
      </c>
      <c r="B8" s="20" t="s">
        <v>126</v>
      </c>
      <c r="C8" s="20" t="s">
        <v>11</v>
      </c>
      <c r="D8" s="34" t="s">
        <v>10</v>
      </c>
      <c r="E8" s="28">
        <v>1</v>
      </c>
      <c r="F8" s="28">
        <v>1</v>
      </c>
      <c r="G8" s="75">
        <v>190000</v>
      </c>
      <c r="H8" s="46">
        <f t="shared" si="0"/>
        <v>190000</v>
      </c>
    </row>
    <row r="9" spans="1:8" ht="71.25" customHeight="1" x14ac:dyDescent="0.25">
      <c r="A9" s="25">
        <f t="shared" si="1"/>
        <v>1.06</v>
      </c>
      <c r="B9" s="20" t="s">
        <v>98</v>
      </c>
      <c r="C9" s="20" t="s">
        <v>14</v>
      </c>
      <c r="D9" s="34" t="s">
        <v>10</v>
      </c>
      <c r="E9" s="28">
        <v>1</v>
      </c>
      <c r="F9" s="28">
        <v>1</v>
      </c>
      <c r="G9" s="75">
        <v>130000</v>
      </c>
      <c r="H9" s="46">
        <f t="shared" si="0"/>
        <v>130000</v>
      </c>
    </row>
    <row r="10" spans="1:8" ht="71.25" customHeight="1" x14ac:dyDescent="0.25">
      <c r="A10" s="25">
        <f t="shared" si="1"/>
        <v>1.07</v>
      </c>
      <c r="B10" s="20" t="s">
        <v>101</v>
      </c>
      <c r="C10" s="20" t="s">
        <v>14</v>
      </c>
      <c r="D10" s="34" t="s">
        <v>10</v>
      </c>
      <c r="E10" s="28">
        <v>1</v>
      </c>
      <c r="F10" s="28">
        <v>1</v>
      </c>
      <c r="G10" s="75">
        <v>130000</v>
      </c>
      <c r="H10" s="46">
        <f t="shared" si="0"/>
        <v>130000</v>
      </c>
    </row>
    <row r="11" spans="1:8" ht="71.25" customHeight="1" x14ac:dyDescent="0.25">
      <c r="A11" s="25">
        <f t="shared" si="1"/>
        <v>1.08</v>
      </c>
      <c r="B11" s="20" t="s">
        <v>100</v>
      </c>
      <c r="C11" s="20" t="s">
        <v>14</v>
      </c>
      <c r="D11" s="34" t="s">
        <v>10</v>
      </c>
      <c r="E11" s="28">
        <v>1</v>
      </c>
      <c r="F11" s="28">
        <v>1</v>
      </c>
      <c r="G11" s="75">
        <v>130000</v>
      </c>
      <c r="H11" s="46">
        <f t="shared" si="0"/>
        <v>130000</v>
      </c>
    </row>
    <row r="12" spans="1:8" ht="71.25" customHeight="1" x14ac:dyDescent="0.25">
      <c r="A12" s="25">
        <f t="shared" si="1"/>
        <v>1.0900000000000001</v>
      </c>
      <c r="B12" s="20" t="s">
        <v>99</v>
      </c>
      <c r="C12" s="20" t="s">
        <v>14</v>
      </c>
      <c r="D12" s="34" t="s">
        <v>10</v>
      </c>
      <c r="E12" s="28">
        <v>1</v>
      </c>
      <c r="F12" s="28">
        <v>1</v>
      </c>
      <c r="G12" s="75">
        <v>130000</v>
      </c>
      <c r="H12" s="46">
        <f t="shared" si="0"/>
        <v>130000</v>
      </c>
    </row>
    <row r="13" spans="1:8" ht="71.25" customHeight="1" x14ac:dyDescent="0.25">
      <c r="A13" s="25">
        <f t="shared" si="1"/>
        <v>1.1000000000000001</v>
      </c>
      <c r="B13" s="20" t="s">
        <v>102</v>
      </c>
      <c r="C13" s="20" t="s">
        <v>14</v>
      </c>
      <c r="D13" s="34" t="s">
        <v>10</v>
      </c>
      <c r="E13" s="28">
        <v>1</v>
      </c>
      <c r="F13" s="28">
        <v>1</v>
      </c>
      <c r="G13" s="75">
        <v>130000</v>
      </c>
      <c r="H13" s="46">
        <f t="shared" si="0"/>
        <v>130000</v>
      </c>
    </row>
    <row r="14" spans="1:8" ht="71.25" customHeight="1" x14ac:dyDescent="0.25">
      <c r="A14" s="25">
        <f t="shared" si="1"/>
        <v>1.1100000000000001</v>
      </c>
      <c r="B14" s="20" t="s">
        <v>103</v>
      </c>
      <c r="C14" s="20" t="s">
        <v>14</v>
      </c>
      <c r="D14" s="34" t="s">
        <v>10</v>
      </c>
      <c r="E14" s="28">
        <v>1</v>
      </c>
      <c r="F14" s="28">
        <v>1</v>
      </c>
      <c r="G14" s="75">
        <v>130000</v>
      </c>
      <c r="H14" s="46">
        <f t="shared" si="0"/>
        <v>130000</v>
      </c>
    </row>
    <row r="15" spans="1:8" ht="71.25" customHeight="1" x14ac:dyDescent="0.25">
      <c r="A15" s="25">
        <f t="shared" si="1"/>
        <v>1.1200000000000001</v>
      </c>
      <c r="B15" s="20" t="s">
        <v>104</v>
      </c>
      <c r="C15" s="20" t="s">
        <v>14</v>
      </c>
      <c r="D15" s="34" t="s">
        <v>10</v>
      </c>
      <c r="E15" s="28">
        <v>1</v>
      </c>
      <c r="F15" s="28">
        <v>1</v>
      </c>
      <c r="G15" s="75">
        <v>130000</v>
      </c>
      <c r="H15" s="46">
        <f t="shared" si="0"/>
        <v>130000</v>
      </c>
    </row>
    <row r="16" spans="1:8" ht="71.25" customHeight="1" x14ac:dyDescent="0.25">
      <c r="A16" s="25">
        <f t="shared" si="1"/>
        <v>1.1300000000000001</v>
      </c>
      <c r="B16" s="20" t="s">
        <v>105</v>
      </c>
      <c r="C16" s="20" t="s">
        <v>14</v>
      </c>
      <c r="D16" s="34" t="s">
        <v>10</v>
      </c>
      <c r="E16" s="28">
        <v>1</v>
      </c>
      <c r="F16" s="28">
        <v>1</v>
      </c>
      <c r="G16" s="75">
        <v>130000</v>
      </c>
      <c r="H16" s="46">
        <f t="shared" si="0"/>
        <v>130000</v>
      </c>
    </row>
    <row r="17" spans="1:8" ht="71.25" customHeight="1" x14ac:dyDescent="0.25">
      <c r="A17" s="25">
        <f t="shared" si="1"/>
        <v>1.1400000000000001</v>
      </c>
      <c r="B17" s="20" t="s">
        <v>142</v>
      </c>
      <c r="C17" s="20" t="s">
        <v>14</v>
      </c>
      <c r="D17" s="34" t="s">
        <v>10</v>
      </c>
      <c r="E17" s="28">
        <v>1</v>
      </c>
      <c r="F17" s="28">
        <v>1</v>
      </c>
      <c r="G17" s="75">
        <v>130000</v>
      </c>
      <c r="H17" s="46">
        <f t="shared" si="0"/>
        <v>130000</v>
      </c>
    </row>
    <row r="18" spans="1:8" ht="71.25" customHeight="1" x14ac:dyDescent="0.25">
      <c r="A18" s="25">
        <f t="shared" si="1"/>
        <v>1.1500000000000001</v>
      </c>
      <c r="B18" s="20" t="s">
        <v>106</v>
      </c>
      <c r="C18" s="20" t="s">
        <v>14</v>
      </c>
      <c r="D18" s="34" t="s">
        <v>10</v>
      </c>
      <c r="E18" s="28">
        <v>1</v>
      </c>
      <c r="F18" s="28">
        <v>1</v>
      </c>
      <c r="G18" s="75">
        <v>130000</v>
      </c>
      <c r="H18" s="46">
        <f t="shared" si="0"/>
        <v>130000</v>
      </c>
    </row>
    <row r="19" spans="1:8" ht="71.25" customHeight="1" x14ac:dyDescent="0.25">
      <c r="A19" s="25">
        <f t="shared" si="1"/>
        <v>1.1600000000000001</v>
      </c>
      <c r="B19" s="20" t="s">
        <v>108</v>
      </c>
      <c r="C19" s="20" t="s">
        <v>14</v>
      </c>
      <c r="D19" s="34" t="s">
        <v>10</v>
      </c>
      <c r="E19" s="28">
        <v>1</v>
      </c>
      <c r="F19" s="28">
        <v>1</v>
      </c>
      <c r="G19" s="75">
        <v>130000</v>
      </c>
      <c r="H19" s="46">
        <f t="shared" si="0"/>
        <v>130000</v>
      </c>
    </row>
    <row r="20" spans="1:8" ht="71.25" customHeight="1" x14ac:dyDescent="0.25">
      <c r="A20" s="25">
        <f t="shared" si="1"/>
        <v>1.1700000000000002</v>
      </c>
      <c r="B20" s="20" t="s">
        <v>109</v>
      </c>
      <c r="C20" s="20" t="s">
        <v>14</v>
      </c>
      <c r="D20" s="34" t="s">
        <v>10</v>
      </c>
      <c r="E20" s="28">
        <v>1</v>
      </c>
      <c r="F20" s="28">
        <v>1</v>
      </c>
      <c r="G20" s="75">
        <v>130000</v>
      </c>
      <c r="H20" s="46">
        <f t="shared" si="0"/>
        <v>130000</v>
      </c>
    </row>
    <row r="21" spans="1:8" ht="71.25" customHeight="1" x14ac:dyDescent="0.25">
      <c r="A21" s="25">
        <f t="shared" si="1"/>
        <v>1.1800000000000002</v>
      </c>
      <c r="B21" s="20" t="s">
        <v>110</v>
      </c>
      <c r="C21" s="20" t="s">
        <v>14</v>
      </c>
      <c r="D21" s="34" t="s">
        <v>10</v>
      </c>
      <c r="E21" s="28">
        <v>1</v>
      </c>
      <c r="F21" s="28">
        <v>1</v>
      </c>
      <c r="G21" s="75">
        <v>130000</v>
      </c>
      <c r="H21" s="46">
        <f t="shared" si="0"/>
        <v>130000</v>
      </c>
    </row>
    <row r="22" spans="1:8" ht="71.25" customHeight="1" x14ac:dyDescent="0.25">
      <c r="A22" s="25">
        <f t="shared" si="1"/>
        <v>1.1900000000000002</v>
      </c>
      <c r="B22" s="20" t="s">
        <v>121</v>
      </c>
      <c r="C22" s="20" t="s">
        <v>15</v>
      </c>
      <c r="D22" s="34" t="s">
        <v>10</v>
      </c>
      <c r="E22" s="28">
        <v>1</v>
      </c>
      <c r="F22" s="28">
        <v>1</v>
      </c>
      <c r="G22" s="75">
        <v>130000</v>
      </c>
      <c r="H22" s="46">
        <f t="shared" si="0"/>
        <v>130000</v>
      </c>
    </row>
    <row r="23" spans="1:8" ht="71.25" customHeight="1" x14ac:dyDescent="0.25">
      <c r="A23" s="25">
        <f t="shared" si="1"/>
        <v>1.2000000000000002</v>
      </c>
      <c r="B23" s="20" t="s">
        <v>120</v>
      </c>
      <c r="C23" s="20" t="s">
        <v>15</v>
      </c>
      <c r="D23" s="34" t="s">
        <v>10</v>
      </c>
      <c r="E23" s="28">
        <v>1</v>
      </c>
      <c r="F23" s="28">
        <v>1</v>
      </c>
      <c r="G23" s="75">
        <v>130000</v>
      </c>
      <c r="H23" s="46">
        <f t="shared" si="0"/>
        <v>130000</v>
      </c>
    </row>
    <row r="24" spans="1:8" ht="71.25" customHeight="1" x14ac:dyDescent="0.25">
      <c r="A24" s="25">
        <f t="shared" si="1"/>
        <v>1.2100000000000002</v>
      </c>
      <c r="B24" s="20" t="s">
        <v>122</v>
      </c>
      <c r="C24" s="20" t="s">
        <v>15</v>
      </c>
      <c r="D24" s="34" t="s">
        <v>10</v>
      </c>
      <c r="E24" s="28">
        <v>1</v>
      </c>
      <c r="F24" s="28">
        <v>1</v>
      </c>
      <c r="G24" s="75">
        <v>130000</v>
      </c>
      <c r="H24" s="46">
        <f t="shared" si="0"/>
        <v>130000</v>
      </c>
    </row>
    <row r="25" spans="1:8" ht="71.25" customHeight="1" x14ac:dyDescent="0.25">
      <c r="A25" s="25">
        <f t="shared" si="1"/>
        <v>1.2200000000000002</v>
      </c>
      <c r="B25" s="20" t="s">
        <v>123</v>
      </c>
      <c r="C25" s="20" t="s">
        <v>15</v>
      </c>
      <c r="D25" s="34" t="s">
        <v>10</v>
      </c>
      <c r="E25" s="28">
        <v>1</v>
      </c>
      <c r="F25" s="28">
        <v>1</v>
      </c>
      <c r="G25" s="75">
        <v>130000</v>
      </c>
      <c r="H25" s="46">
        <f t="shared" si="0"/>
        <v>130000</v>
      </c>
    </row>
    <row r="26" spans="1:8" ht="71.25" customHeight="1" x14ac:dyDescent="0.25">
      <c r="A26" s="25">
        <f t="shared" si="1"/>
        <v>1.2300000000000002</v>
      </c>
      <c r="B26" s="20" t="s">
        <v>143</v>
      </c>
      <c r="C26" s="20" t="s">
        <v>15</v>
      </c>
      <c r="D26" s="34" t="s">
        <v>10</v>
      </c>
      <c r="E26" s="28">
        <v>1</v>
      </c>
      <c r="F26" s="28">
        <v>1</v>
      </c>
      <c r="G26" s="75">
        <v>130000</v>
      </c>
      <c r="H26" s="46">
        <f t="shared" si="0"/>
        <v>130000</v>
      </c>
    </row>
    <row r="27" spans="1:8" ht="71.25" customHeight="1" x14ac:dyDescent="0.25">
      <c r="A27" s="25">
        <f t="shared" si="1"/>
        <v>1.2400000000000002</v>
      </c>
      <c r="B27" s="20" t="s">
        <v>130</v>
      </c>
      <c r="C27" s="20" t="s">
        <v>15</v>
      </c>
      <c r="D27" s="34" t="s">
        <v>10</v>
      </c>
      <c r="E27" s="28">
        <v>1</v>
      </c>
      <c r="F27" s="28">
        <v>1</v>
      </c>
      <c r="G27" s="75">
        <v>130000</v>
      </c>
      <c r="H27" s="46">
        <f t="shared" si="0"/>
        <v>130000</v>
      </c>
    </row>
    <row r="28" spans="1:8" ht="71.25" customHeight="1" x14ac:dyDescent="0.25">
      <c r="A28" s="25">
        <f t="shared" si="1"/>
        <v>1.2500000000000002</v>
      </c>
      <c r="B28" s="20" t="s">
        <v>157</v>
      </c>
      <c r="C28" s="37" t="s">
        <v>21</v>
      </c>
      <c r="D28" s="34" t="s">
        <v>10</v>
      </c>
      <c r="E28" s="28">
        <v>1</v>
      </c>
      <c r="F28" s="28">
        <v>1</v>
      </c>
      <c r="G28" s="75">
        <v>130000</v>
      </c>
      <c r="H28" s="46">
        <f t="shared" si="0"/>
        <v>130000</v>
      </c>
    </row>
    <row r="29" spans="1:8" ht="71.25" customHeight="1" x14ac:dyDescent="0.25">
      <c r="A29" s="25">
        <f>A27+0.01</f>
        <v>1.2500000000000002</v>
      </c>
      <c r="B29" s="20" t="s">
        <v>107</v>
      </c>
      <c r="C29" s="20" t="s">
        <v>14</v>
      </c>
      <c r="D29" s="34" t="s">
        <v>10</v>
      </c>
      <c r="E29" s="28">
        <v>1</v>
      </c>
      <c r="F29" s="28">
        <v>1</v>
      </c>
      <c r="G29" s="75">
        <v>130000</v>
      </c>
      <c r="H29" s="46">
        <f t="shared" si="0"/>
        <v>130000</v>
      </c>
    </row>
    <row r="30" spans="1:8" ht="71.25" customHeight="1" x14ac:dyDescent="0.25">
      <c r="A30" s="25">
        <f t="shared" si="1"/>
        <v>1.2600000000000002</v>
      </c>
      <c r="B30" s="20" t="s">
        <v>111</v>
      </c>
      <c r="C30" s="20" t="s">
        <v>14</v>
      </c>
      <c r="D30" s="34" t="s">
        <v>10</v>
      </c>
      <c r="E30" s="28">
        <v>1</v>
      </c>
      <c r="F30" s="28">
        <v>1</v>
      </c>
      <c r="G30" s="75">
        <v>130000</v>
      </c>
      <c r="H30" s="46">
        <f t="shared" si="0"/>
        <v>130000</v>
      </c>
    </row>
    <row r="31" spans="1:8" ht="71.25" customHeight="1" x14ac:dyDescent="0.25">
      <c r="A31" s="25">
        <f t="shared" si="1"/>
        <v>1.2700000000000002</v>
      </c>
      <c r="B31" s="20" t="s">
        <v>178</v>
      </c>
      <c r="C31" s="20" t="s">
        <v>15</v>
      </c>
      <c r="D31" s="34" t="s">
        <v>10</v>
      </c>
      <c r="E31" s="28">
        <v>1</v>
      </c>
      <c r="F31" s="28">
        <v>1</v>
      </c>
      <c r="G31" s="75">
        <v>130000</v>
      </c>
      <c r="H31" s="46">
        <f t="shared" si="0"/>
        <v>130000</v>
      </c>
    </row>
    <row r="32" spans="1:8" ht="71.25" customHeight="1" x14ac:dyDescent="0.25">
      <c r="A32" s="25">
        <f t="shared" si="1"/>
        <v>1.2800000000000002</v>
      </c>
      <c r="B32" s="20" t="s">
        <v>129</v>
      </c>
      <c r="C32" s="20" t="s">
        <v>15</v>
      </c>
      <c r="D32" s="34" t="s">
        <v>10</v>
      </c>
      <c r="E32" s="28">
        <v>1</v>
      </c>
      <c r="F32" s="28">
        <v>1</v>
      </c>
      <c r="G32" s="75">
        <v>130000</v>
      </c>
      <c r="H32" s="46">
        <f t="shared" si="0"/>
        <v>130000</v>
      </c>
    </row>
    <row r="33" spans="1:8" ht="71.25" customHeight="1" x14ac:dyDescent="0.25">
      <c r="A33" s="25">
        <f t="shared" si="1"/>
        <v>1.2900000000000003</v>
      </c>
      <c r="B33" s="20" t="s">
        <v>134</v>
      </c>
      <c r="C33" s="20" t="s">
        <v>14</v>
      </c>
      <c r="D33" s="34" t="s">
        <v>10</v>
      </c>
      <c r="E33" s="28">
        <v>1</v>
      </c>
      <c r="F33" s="28">
        <v>1</v>
      </c>
      <c r="G33" s="75">
        <v>130000</v>
      </c>
      <c r="H33" s="46">
        <f t="shared" si="0"/>
        <v>130000</v>
      </c>
    </row>
    <row r="34" spans="1:8" ht="71.25" customHeight="1" x14ac:dyDescent="0.25">
      <c r="A34" s="25">
        <f t="shared" si="1"/>
        <v>1.3000000000000003</v>
      </c>
      <c r="B34" s="20" t="s">
        <v>112</v>
      </c>
      <c r="C34" s="20" t="s">
        <v>14</v>
      </c>
      <c r="D34" s="34" t="s">
        <v>10</v>
      </c>
      <c r="E34" s="28">
        <v>1</v>
      </c>
      <c r="F34" s="28">
        <v>1</v>
      </c>
      <c r="G34" s="75">
        <v>130000</v>
      </c>
      <c r="H34" s="46">
        <f t="shared" si="0"/>
        <v>130000</v>
      </c>
    </row>
    <row r="35" spans="1:8" ht="71.25" customHeight="1" x14ac:dyDescent="0.25">
      <c r="A35" s="25">
        <f t="shared" si="1"/>
        <v>1.3100000000000003</v>
      </c>
      <c r="B35" s="20" t="s">
        <v>114</v>
      </c>
      <c r="C35" s="20" t="s">
        <v>14</v>
      </c>
      <c r="D35" s="34" t="s">
        <v>10</v>
      </c>
      <c r="E35" s="28">
        <v>1</v>
      </c>
      <c r="F35" s="28">
        <v>1</v>
      </c>
      <c r="G35" s="75">
        <v>130000</v>
      </c>
      <c r="H35" s="46">
        <f t="shared" si="0"/>
        <v>130000</v>
      </c>
    </row>
    <row r="36" spans="1:8" ht="71.25" customHeight="1" x14ac:dyDescent="0.25">
      <c r="A36" s="25">
        <f t="shared" si="1"/>
        <v>1.3200000000000003</v>
      </c>
      <c r="B36" s="20" t="s">
        <v>113</v>
      </c>
      <c r="C36" s="20" t="s">
        <v>14</v>
      </c>
      <c r="D36" s="34" t="s">
        <v>10</v>
      </c>
      <c r="E36" s="28">
        <v>1</v>
      </c>
      <c r="F36" s="28">
        <v>1</v>
      </c>
      <c r="G36" s="75">
        <v>130000</v>
      </c>
      <c r="H36" s="46">
        <f t="shared" ref="H36:H56" si="2">E36*F36*G36</f>
        <v>130000</v>
      </c>
    </row>
    <row r="37" spans="1:8" ht="71.25" customHeight="1" x14ac:dyDescent="0.25">
      <c r="A37" s="25">
        <f t="shared" si="1"/>
        <v>1.3300000000000003</v>
      </c>
      <c r="B37" s="20" t="s">
        <v>116</v>
      </c>
      <c r="C37" s="20" t="s">
        <v>14</v>
      </c>
      <c r="D37" s="34" t="s">
        <v>10</v>
      </c>
      <c r="E37" s="28">
        <v>1</v>
      </c>
      <c r="F37" s="28">
        <v>1</v>
      </c>
      <c r="G37" s="75">
        <v>130000</v>
      </c>
      <c r="H37" s="46">
        <f t="shared" si="2"/>
        <v>130000</v>
      </c>
    </row>
    <row r="38" spans="1:8" ht="71.25" customHeight="1" x14ac:dyDescent="0.25">
      <c r="A38" s="25">
        <f t="shared" si="1"/>
        <v>1.3400000000000003</v>
      </c>
      <c r="B38" s="20" t="s">
        <v>175</v>
      </c>
      <c r="C38" s="20" t="s">
        <v>15</v>
      </c>
      <c r="D38" s="34" t="s">
        <v>10</v>
      </c>
      <c r="E38" s="28">
        <v>1</v>
      </c>
      <c r="F38" s="28">
        <v>1</v>
      </c>
      <c r="G38" s="75">
        <v>130000</v>
      </c>
      <c r="H38" s="46">
        <f t="shared" si="2"/>
        <v>130000</v>
      </c>
    </row>
    <row r="39" spans="1:8" ht="71.25" customHeight="1" x14ac:dyDescent="0.25">
      <c r="A39" s="25">
        <f t="shared" si="1"/>
        <v>1.3500000000000003</v>
      </c>
      <c r="B39" s="20" t="s">
        <v>176</v>
      </c>
      <c r="C39" s="20" t="s">
        <v>15</v>
      </c>
      <c r="D39" s="34" t="s">
        <v>10</v>
      </c>
      <c r="E39" s="28">
        <v>1</v>
      </c>
      <c r="F39" s="28">
        <v>1</v>
      </c>
      <c r="G39" s="75">
        <v>130000</v>
      </c>
      <c r="H39" s="46">
        <f t="shared" si="2"/>
        <v>130000</v>
      </c>
    </row>
    <row r="40" spans="1:8" ht="71.25" customHeight="1" x14ac:dyDescent="0.25">
      <c r="A40" s="25">
        <f t="shared" si="1"/>
        <v>1.3600000000000003</v>
      </c>
      <c r="B40" s="20" t="s">
        <v>131</v>
      </c>
      <c r="C40" s="20" t="s">
        <v>15</v>
      </c>
      <c r="D40" s="34" t="s">
        <v>10</v>
      </c>
      <c r="E40" s="28">
        <v>1</v>
      </c>
      <c r="F40" s="28">
        <v>1</v>
      </c>
      <c r="G40" s="75">
        <v>130000</v>
      </c>
      <c r="H40" s="46">
        <f t="shared" si="2"/>
        <v>130000</v>
      </c>
    </row>
    <row r="41" spans="1:8" ht="71.25" customHeight="1" x14ac:dyDescent="0.25">
      <c r="A41" s="25">
        <f t="shared" si="1"/>
        <v>1.3700000000000003</v>
      </c>
      <c r="B41" s="20" t="s">
        <v>177</v>
      </c>
      <c r="C41" s="20" t="s">
        <v>15</v>
      </c>
      <c r="D41" s="34" t="s">
        <v>10</v>
      </c>
      <c r="E41" s="28">
        <v>1</v>
      </c>
      <c r="F41" s="28">
        <v>1</v>
      </c>
      <c r="G41" s="75">
        <v>130000</v>
      </c>
      <c r="H41" s="46">
        <f t="shared" si="2"/>
        <v>130000</v>
      </c>
    </row>
    <row r="42" spans="1:8" ht="71.25" customHeight="1" x14ac:dyDescent="0.25">
      <c r="A42" s="25">
        <f t="shared" si="1"/>
        <v>1.3800000000000003</v>
      </c>
      <c r="B42" s="20" t="s">
        <v>132</v>
      </c>
      <c r="C42" s="20" t="s">
        <v>15</v>
      </c>
      <c r="D42" s="34" t="s">
        <v>10</v>
      </c>
      <c r="E42" s="28">
        <v>1</v>
      </c>
      <c r="F42" s="28">
        <v>1</v>
      </c>
      <c r="G42" s="75">
        <v>130000</v>
      </c>
      <c r="H42" s="46">
        <f t="shared" si="2"/>
        <v>130000</v>
      </c>
    </row>
    <row r="43" spans="1:8" ht="71.25" customHeight="1" x14ac:dyDescent="0.25">
      <c r="A43" s="25">
        <f t="shared" si="1"/>
        <v>1.3900000000000003</v>
      </c>
      <c r="B43" s="20" t="s">
        <v>115</v>
      </c>
      <c r="C43" s="20" t="s">
        <v>14</v>
      </c>
      <c r="D43" s="34" t="s">
        <v>10</v>
      </c>
      <c r="E43" s="28">
        <v>1</v>
      </c>
      <c r="F43" s="28">
        <v>1</v>
      </c>
      <c r="G43" s="75">
        <v>130000</v>
      </c>
      <c r="H43" s="46">
        <f t="shared" si="2"/>
        <v>130000</v>
      </c>
    </row>
    <row r="44" spans="1:8" ht="71.25" customHeight="1" x14ac:dyDescent="0.25">
      <c r="A44" s="25">
        <f t="shared" si="1"/>
        <v>1.4000000000000004</v>
      </c>
      <c r="B44" s="20" t="s">
        <v>117</v>
      </c>
      <c r="C44" s="20" t="s">
        <v>14</v>
      </c>
      <c r="D44" s="34" t="s">
        <v>10</v>
      </c>
      <c r="E44" s="28">
        <v>1</v>
      </c>
      <c r="F44" s="28">
        <v>1</v>
      </c>
      <c r="G44" s="75">
        <v>130000</v>
      </c>
      <c r="H44" s="46">
        <f t="shared" si="2"/>
        <v>130000</v>
      </c>
    </row>
    <row r="45" spans="1:8" ht="71.25" customHeight="1" x14ac:dyDescent="0.25">
      <c r="A45" s="25">
        <f t="shared" si="1"/>
        <v>1.4100000000000004</v>
      </c>
      <c r="B45" s="20" t="s">
        <v>118</v>
      </c>
      <c r="C45" s="20" t="s">
        <v>14</v>
      </c>
      <c r="D45" s="34" t="s">
        <v>10</v>
      </c>
      <c r="E45" s="28">
        <v>1</v>
      </c>
      <c r="F45" s="28">
        <v>1</v>
      </c>
      <c r="G45" s="75">
        <v>130000</v>
      </c>
      <c r="H45" s="46">
        <f t="shared" si="2"/>
        <v>130000</v>
      </c>
    </row>
    <row r="46" spans="1:8" ht="71.25" customHeight="1" x14ac:dyDescent="0.25">
      <c r="A46" s="25">
        <f t="shared" si="1"/>
        <v>1.4200000000000004</v>
      </c>
      <c r="B46" s="20" t="s">
        <v>119</v>
      </c>
      <c r="C46" s="20" t="s">
        <v>14</v>
      </c>
      <c r="D46" s="34" t="s">
        <v>10</v>
      </c>
      <c r="E46" s="28">
        <v>1</v>
      </c>
      <c r="F46" s="28">
        <v>1</v>
      </c>
      <c r="G46" s="75">
        <v>130000</v>
      </c>
      <c r="H46" s="46">
        <f t="shared" si="2"/>
        <v>130000</v>
      </c>
    </row>
    <row r="47" spans="1:8" ht="71.25" customHeight="1" x14ac:dyDescent="0.25">
      <c r="A47" s="25">
        <f t="shared" si="1"/>
        <v>1.4300000000000004</v>
      </c>
      <c r="B47" s="20" t="s">
        <v>133</v>
      </c>
      <c r="C47" s="20" t="s">
        <v>15</v>
      </c>
      <c r="D47" s="34" t="s">
        <v>10</v>
      </c>
      <c r="E47" s="28">
        <v>1</v>
      </c>
      <c r="F47" s="28">
        <v>1</v>
      </c>
      <c r="G47" s="75">
        <v>130000</v>
      </c>
      <c r="H47" s="46">
        <f t="shared" si="2"/>
        <v>130000</v>
      </c>
    </row>
    <row r="48" spans="1:8" ht="71.25" customHeight="1" x14ac:dyDescent="0.25">
      <c r="A48" s="25">
        <f t="shared" si="1"/>
        <v>1.4400000000000004</v>
      </c>
      <c r="B48" s="20" t="s">
        <v>128</v>
      </c>
      <c r="C48" s="20" t="s">
        <v>12</v>
      </c>
      <c r="D48" s="34" t="s">
        <v>10</v>
      </c>
      <c r="E48" s="28">
        <v>1</v>
      </c>
      <c r="F48" s="28">
        <v>1</v>
      </c>
      <c r="G48" s="75">
        <v>130000</v>
      </c>
      <c r="H48" s="46">
        <f t="shared" si="2"/>
        <v>130000</v>
      </c>
    </row>
    <row r="49" spans="1:9" ht="71.25" customHeight="1" x14ac:dyDescent="0.25">
      <c r="A49" s="25">
        <f t="shared" si="1"/>
        <v>1.4500000000000004</v>
      </c>
      <c r="B49" s="20" t="s">
        <v>138</v>
      </c>
      <c r="C49" s="20" t="s">
        <v>13</v>
      </c>
      <c r="D49" s="34" t="s">
        <v>10</v>
      </c>
      <c r="E49" s="28">
        <v>1</v>
      </c>
      <c r="F49" s="28">
        <v>1</v>
      </c>
      <c r="G49" s="75">
        <v>130000</v>
      </c>
      <c r="H49" s="46">
        <f t="shared" si="2"/>
        <v>130000</v>
      </c>
    </row>
    <row r="50" spans="1:9" ht="71.25" customHeight="1" x14ac:dyDescent="0.25">
      <c r="A50" s="25">
        <f t="shared" si="1"/>
        <v>1.4600000000000004</v>
      </c>
      <c r="B50" s="20" t="s">
        <v>136</v>
      </c>
      <c r="C50" s="20" t="s">
        <v>97</v>
      </c>
      <c r="D50" s="34" t="s">
        <v>10</v>
      </c>
      <c r="E50" s="28">
        <v>1</v>
      </c>
      <c r="F50" s="28">
        <v>1</v>
      </c>
      <c r="G50" s="75">
        <v>130000</v>
      </c>
      <c r="H50" s="46">
        <f t="shared" si="2"/>
        <v>130000</v>
      </c>
    </row>
    <row r="51" spans="1:9" ht="71.25" customHeight="1" x14ac:dyDescent="0.25">
      <c r="A51" s="25">
        <f t="shared" si="1"/>
        <v>1.4700000000000004</v>
      </c>
      <c r="B51" s="20" t="s">
        <v>137</v>
      </c>
      <c r="C51" s="20" t="s">
        <v>14</v>
      </c>
      <c r="D51" s="34" t="s">
        <v>10</v>
      </c>
      <c r="E51" s="28">
        <v>1</v>
      </c>
      <c r="F51" s="28">
        <v>1</v>
      </c>
      <c r="G51" s="75">
        <v>130000</v>
      </c>
      <c r="H51" s="46">
        <f t="shared" si="2"/>
        <v>130000</v>
      </c>
    </row>
    <row r="52" spans="1:9" ht="71.25" customHeight="1" x14ac:dyDescent="0.25">
      <c r="A52" s="25">
        <f t="shared" si="1"/>
        <v>1.4800000000000004</v>
      </c>
      <c r="B52" s="20" t="s">
        <v>146</v>
      </c>
      <c r="C52" s="20" t="s">
        <v>15</v>
      </c>
      <c r="D52" s="34" t="s">
        <v>10</v>
      </c>
      <c r="E52" s="28">
        <v>1</v>
      </c>
      <c r="F52" s="28">
        <v>1</v>
      </c>
      <c r="G52" s="75">
        <v>130000</v>
      </c>
      <c r="H52" s="46">
        <f t="shared" si="2"/>
        <v>130000</v>
      </c>
    </row>
    <row r="53" spans="1:9" s="71" customFormat="1" ht="60" customHeight="1" x14ac:dyDescent="0.25">
      <c r="A53" s="25">
        <f t="shared" si="1"/>
        <v>1.4900000000000004</v>
      </c>
      <c r="B53" s="20" t="s">
        <v>233</v>
      </c>
      <c r="C53" s="20" t="s">
        <v>234</v>
      </c>
      <c r="D53" s="34" t="s">
        <v>10</v>
      </c>
      <c r="E53" s="28">
        <v>1</v>
      </c>
      <c r="F53" s="28">
        <v>1</v>
      </c>
      <c r="G53" s="75">
        <v>145000</v>
      </c>
      <c r="H53" s="72">
        <f t="shared" si="2"/>
        <v>145000</v>
      </c>
      <c r="I53" s="90"/>
    </row>
    <row r="54" spans="1:9" s="71" customFormat="1" ht="60" customHeight="1" x14ac:dyDescent="0.25">
      <c r="A54" s="25">
        <f t="shared" si="1"/>
        <v>1.5000000000000004</v>
      </c>
      <c r="B54" s="20" t="s">
        <v>233</v>
      </c>
      <c r="C54" s="20" t="s">
        <v>234</v>
      </c>
      <c r="D54" s="34" t="s">
        <v>10</v>
      </c>
      <c r="E54" s="28">
        <v>1</v>
      </c>
      <c r="F54" s="28">
        <v>1</v>
      </c>
      <c r="G54" s="75">
        <v>145000</v>
      </c>
      <c r="H54" s="72">
        <f t="shared" si="2"/>
        <v>145000</v>
      </c>
      <c r="I54" s="90"/>
    </row>
    <row r="55" spans="1:9" s="71" customFormat="1" ht="60" customHeight="1" x14ac:dyDescent="0.25">
      <c r="A55" s="25">
        <f t="shared" si="1"/>
        <v>1.5100000000000005</v>
      </c>
      <c r="B55" s="20" t="s">
        <v>235</v>
      </c>
      <c r="C55" s="20" t="s">
        <v>236</v>
      </c>
      <c r="D55" s="34" t="s">
        <v>10</v>
      </c>
      <c r="E55" s="28">
        <v>1</v>
      </c>
      <c r="F55" s="28">
        <v>1</v>
      </c>
      <c r="G55" s="75">
        <v>145000</v>
      </c>
      <c r="H55" s="72">
        <f t="shared" si="2"/>
        <v>145000</v>
      </c>
      <c r="I55" s="90"/>
    </row>
    <row r="56" spans="1:9" ht="71.25" customHeight="1" x14ac:dyDescent="0.25">
      <c r="A56" s="25">
        <f>A55+0.01</f>
        <v>1.5200000000000005</v>
      </c>
      <c r="B56" s="20" t="s">
        <v>147</v>
      </c>
      <c r="C56" s="27" t="s">
        <v>14</v>
      </c>
      <c r="D56" s="34" t="s">
        <v>10</v>
      </c>
      <c r="E56" s="28">
        <v>1</v>
      </c>
      <c r="F56" s="28">
        <v>1</v>
      </c>
      <c r="G56" s="75">
        <v>145000</v>
      </c>
      <c r="H56" s="46">
        <f t="shared" si="2"/>
        <v>145000</v>
      </c>
    </row>
    <row r="57" spans="1:9" ht="36" customHeight="1" x14ac:dyDescent="0.25">
      <c r="A57" s="100" t="s">
        <v>87</v>
      </c>
      <c r="B57" s="101"/>
      <c r="C57" s="101"/>
      <c r="D57" s="102"/>
      <c r="E57" s="14">
        <f>SUM(E4:E56)</f>
        <v>54</v>
      </c>
      <c r="F57" s="41"/>
      <c r="G57" s="42"/>
      <c r="H57" s="47">
        <f>SUM(H4:H56)</f>
        <v>7360000</v>
      </c>
    </row>
    <row r="58" spans="1:9" x14ac:dyDescent="0.25">
      <c r="A58" s="22"/>
      <c r="B58" s="8"/>
      <c r="C58" s="8"/>
      <c r="D58" s="32"/>
      <c r="E58" s="8"/>
      <c r="F58" s="8"/>
      <c r="G58" s="8"/>
      <c r="H58" s="8"/>
    </row>
    <row r="59" spans="1:9" ht="60" x14ac:dyDescent="0.25">
      <c r="A59" s="16" t="s">
        <v>0</v>
      </c>
      <c r="B59" s="1" t="s">
        <v>1</v>
      </c>
      <c r="C59" s="1" t="s">
        <v>2</v>
      </c>
      <c r="D59" s="29" t="s">
        <v>3</v>
      </c>
      <c r="E59" s="1" t="s">
        <v>4</v>
      </c>
      <c r="F59" s="1" t="s">
        <v>5</v>
      </c>
      <c r="G59" s="1" t="s">
        <v>6</v>
      </c>
      <c r="H59" s="1" t="s">
        <v>7</v>
      </c>
    </row>
    <row r="60" spans="1:9" ht="24.95" customHeight="1" x14ac:dyDescent="0.25">
      <c r="A60" s="17">
        <v>2</v>
      </c>
      <c r="B60" s="11" t="s">
        <v>22</v>
      </c>
      <c r="C60" s="12"/>
      <c r="D60" s="30"/>
      <c r="E60" s="12"/>
      <c r="F60" s="12"/>
      <c r="G60" s="12"/>
      <c r="H60" s="13"/>
    </row>
    <row r="61" spans="1:9" ht="71.25" customHeight="1" x14ac:dyDescent="0.25">
      <c r="A61" s="25">
        <v>2.0099999999999998</v>
      </c>
      <c r="B61" s="20" t="s">
        <v>145</v>
      </c>
      <c r="C61" s="37" t="s">
        <v>15</v>
      </c>
      <c r="D61" s="34" t="s">
        <v>10</v>
      </c>
      <c r="E61" s="28">
        <v>1</v>
      </c>
      <c r="F61" s="28">
        <v>1</v>
      </c>
      <c r="G61" s="75">
        <v>130000</v>
      </c>
      <c r="H61" s="46">
        <f t="shared" ref="H61:H70" si="3">E61*F61*G61</f>
        <v>130000</v>
      </c>
    </row>
    <row r="62" spans="1:9" ht="71.25" customHeight="1" x14ac:dyDescent="0.25">
      <c r="A62" s="25">
        <f t="shared" ref="A62:A70" si="4">A61+0.01</f>
        <v>2.0199999999999996</v>
      </c>
      <c r="B62" s="20" t="s">
        <v>148</v>
      </c>
      <c r="C62" s="27" t="s">
        <v>14</v>
      </c>
      <c r="D62" s="34" t="s">
        <v>10</v>
      </c>
      <c r="E62" s="28">
        <v>1</v>
      </c>
      <c r="F62" s="28">
        <v>1</v>
      </c>
      <c r="G62" s="75">
        <v>130000</v>
      </c>
      <c r="H62" s="46">
        <f t="shared" si="3"/>
        <v>130000</v>
      </c>
    </row>
    <row r="63" spans="1:9" ht="71.25" customHeight="1" x14ac:dyDescent="0.25">
      <c r="A63" s="25">
        <f t="shared" si="4"/>
        <v>2.0299999999999994</v>
      </c>
      <c r="B63" s="20" t="s">
        <v>149</v>
      </c>
      <c r="C63" s="27" t="s">
        <v>14</v>
      </c>
      <c r="D63" s="34" t="s">
        <v>10</v>
      </c>
      <c r="E63" s="28">
        <v>1</v>
      </c>
      <c r="F63" s="28">
        <v>1</v>
      </c>
      <c r="G63" s="75">
        <v>130000</v>
      </c>
      <c r="H63" s="46">
        <f t="shared" si="3"/>
        <v>130000</v>
      </c>
    </row>
    <row r="64" spans="1:9" ht="71.25" customHeight="1" x14ac:dyDescent="0.25">
      <c r="A64" s="25">
        <f t="shared" si="4"/>
        <v>2.0399999999999991</v>
      </c>
      <c r="B64" s="20" t="s">
        <v>150</v>
      </c>
      <c r="C64" s="27" t="s">
        <v>14</v>
      </c>
      <c r="D64" s="34" t="s">
        <v>10</v>
      </c>
      <c r="E64" s="28">
        <v>1</v>
      </c>
      <c r="F64" s="28">
        <v>1</v>
      </c>
      <c r="G64" s="75">
        <v>130000</v>
      </c>
      <c r="H64" s="46">
        <f t="shared" si="3"/>
        <v>130000</v>
      </c>
    </row>
    <row r="65" spans="1:8" ht="71.25" customHeight="1" x14ac:dyDescent="0.25">
      <c r="A65" s="25">
        <f t="shared" si="4"/>
        <v>2.0499999999999989</v>
      </c>
      <c r="B65" s="20" t="s">
        <v>151</v>
      </c>
      <c r="C65" s="27" t="s">
        <v>14</v>
      </c>
      <c r="D65" s="34" t="s">
        <v>10</v>
      </c>
      <c r="E65" s="28">
        <v>1</v>
      </c>
      <c r="F65" s="28">
        <v>1</v>
      </c>
      <c r="G65" s="75">
        <v>130000</v>
      </c>
      <c r="H65" s="46">
        <f t="shared" si="3"/>
        <v>130000</v>
      </c>
    </row>
    <row r="66" spans="1:8" ht="71.25" customHeight="1" x14ac:dyDescent="0.25">
      <c r="A66" s="25">
        <f t="shared" si="4"/>
        <v>2.0599999999999987</v>
      </c>
      <c r="B66" s="20" t="s">
        <v>152</v>
      </c>
      <c r="C66" s="27" t="s">
        <v>14</v>
      </c>
      <c r="D66" s="34" t="s">
        <v>10</v>
      </c>
      <c r="E66" s="28">
        <v>1</v>
      </c>
      <c r="F66" s="28">
        <v>1</v>
      </c>
      <c r="G66" s="75">
        <v>130000</v>
      </c>
      <c r="H66" s="46">
        <f t="shared" si="3"/>
        <v>130000</v>
      </c>
    </row>
    <row r="67" spans="1:8" ht="71.25" customHeight="1" x14ac:dyDescent="0.25">
      <c r="A67" s="25">
        <f t="shared" si="4"/>
        <v>2.0699999999999985</v>
      </c>
      <c r="B67" s="20" t="s">
        <v>153</v>
      </c>
      <c r="C67" s="27" t="s">
        <v>14</v>
      </c>
      <c r="D67" s="34" t="s">
        <v>10</v>
      </c>
      <c r="E67" s="28">
        <v>1</v>
      </c>
      <c r="F67" s="28">
        <v>1</v>
      </c>
      <c r="G67" s="75">
        <v>130000</v>
      </c>
      <c r="H67" s="46">
        <f t="shared" si="3"/>
        <v>130000</v>
      </c>
    </row>
    <row r="68" spans="1:8" ht="71.25" customHeight="1" x14ac:dyDescent="0.25">
      <c r="A68" s="25">
        <f t="shared" si="4"/>
        <v>2.0799999999999983</v>
      </c>
      <c r="B68" s="20" t="s">
        <v>154</v>
      </c>
      <c r="C68" s="27" t="s">
        <v>14</v>
      </c>
      <c r="D68" s="34" t="s">
        <v>10</v>
      </c>
      <c r="E68" s="28">
        <v>1</v>
      </c>
      <c r="F68" s="28">
        <v>1</v>
      </c>
      <c r="G68" s="75">
        <v>130000</v>
      </c>
      <c r="H68" s="46">
        <f t="shared" si="3"/>
        <v>130000</v>
      </c>
    </row>
    <row r="69" spans="1:8" ht="71.25" customHeight="1" x14ac:dyDescent="0.25">
      <c r="A69" s="25">
        <f t="shared" si="4"/>
        <v>2.0899999999999981</v>
      </c>
      <c r="B69" s="20" t="s">
        <v>155</v>
      </c>
      <c r="C69" s="37" t="s">
        <v>15</v>
      </c>
      <c r="D69" s="34" t="s">
        <v>10</v>
      </c>
      <c r="E69" s="28">
        <v>1</v>
      </c>
      <c r="F69" s="28">
        <v>1</v>
      </c>
      <c r="G69" s="75">
        <v>130000</v>
      </c>
      <c r="H69" s="46">
        <f t="shared" si="3"/>
        <v>130000</v>
      </c>
    </row>
    <row r="70" spans="1:8" ht="71.25" customHeight="1" x14ac:dyDescent="0.25">
      <c r="A70" s="25">
        <f t="shared" si="4"/>
        <v>2.0999999999999979</v>
      </c>
      <c r="B70" s="20" t="s">
        <v>160</v>
      </c>
      <c r="C70" s="37" t="s">
        <v>15</v>
      </c>
      <c r="D70" s="34" t="s">
        <v>10</v>
      </c>
      <c r="E70" s="28">
        <v>1</v>
      </c>
      <c r="F70" s="28">
        <v>1</v>
      </c>
      <c r="G70" s="75">
        <v>130000</v>
      </c>
      <c r="H70" s="46">
        <f t="shared" si="3"/>
        <v>130000</v>
      </c>
    </row>
    <row r="71" spans="1:8" ht="36" customHeight="1" x14ac:dyDescent="0.25">
      <c r="A71" s="100" t="s">
        <v>89</v>
      </c>
      <c r="B71" s="101"/>
      <c r="C71" s="101"/>
      <c r="D71" s="101"/>
      <c r="E71" s="15">
        <f>SUM(E61:E70)</f>
        <v>10</v>
      </c>
      <c r="F71" s="44"/>
      <c r="G71" s="45"/>
      <c r="H71" s="47">
        <f>SUM(H61:H70)</f>
        <v>1300000</v>
      </c>
    </row>
    <row r="72" spans="1:8" x14ac:dyDescent="0.25">
      <c r="A72" s="22"/>
      <c r="B72" s="8"/>
      <c r="C72" s="8"/>
      <c r="D72" s="32"/>
      <c r="E72" s="8"/>
      <c r="F72" s="8"/>
      <c r="G72" s="8"/>
      <c r="H72" s="8"/>
    </row>
    <row r="73" spans="1:8" ht="72" customHeight="1" x14ac:dyDescent="0.25">
      <c r="A73" s="16" t="s">
        <v>0</v>
      </c>
      <c r="B73" s="1" t="s">
        <v>1</v>
      </c>
      <c r="C73" s="1" t="s">
        <v>2</v>
      </c>
      <c r="D73" s="29" t="s">
        <v>3</v>
      </c>
      <c r="E73" s="1" t="s">
        <v>4</v>
      </c>
      <c r="F73" s="1" t="s">
        <v>5</v>
      </c>
      <c r="G73" s="1" t="s">
        <v>6</v>
      </c>
      <c r="H73" s="1" t="s">
        <v>7</v>
      </c>
    </row>
    <row r="74" spans="1:8" ht="24.95" customHeight="1" x14ac:dyDescent="0.25">
      <c r="A74" s="17">
        <v>3</v>
      </c>
      <c r="B74" s="11" t="s">
        <v>16</v>
      </c>
      <c r="C74" s="12"/>
      <c r="D74" s="30"/>
      <c r="E74" s="12"/>
      <c r="F74" s="12"/>
      <c r="G74" s="12"/>
      <c r="H74" s="13"/>
    </row>
    <row r="75" spans="1:8" ht="71.25" customHeight="1" x14ac:dyDescent="0.25">
      <c r="A75" s="21">
        <v>3.01</v>
      </c>
      <c r="B75" s="7" t="s">
        <v>17</v>
      </c>
      <c r="C75" s="6" t="s">
        <v>11</v>
      </c>
      <c r="D75" s="31" t="s">
        <v>10</v>
      </c>
      <c r="E75" s="5">
        <v>1</v>
      </c>
      <c r="F75" s="5">
        <v>1</v>
      </c>
      <c r="G75" s="75">
        <v>180000</v>
      </c>
      <c r="H75" s="46">
        <f>E75*F75*G75</f>
        <v>180000</v>
      </c>
    </row>
    <row r="76" spans="1:8" ht="71.25" customHeight="1" x14ac:dyDescent="0.25">
      <c r="A76" s="21">
        <f t="shared" ref="A76:A79" si="5">A75+0.01</f>
        <v>3.0199999999999996</v>
      </c>
      <c r="B76" s="7" t="s">
        <v>18</v>
      </c>
      <c r="C76" s="4" t="s">
        <v>19</v>
      </c>
      <c r="D76" s="31" t="s">
        <v>10</v>
      </c>
      <c r="E76" s="5">
        <v>1</v>
      </c>
      <c r="F76" s="5">
        <v>1</v>
      </c>
      <c r="G76" s="75">
        <v>145000</v>
      </c>
      <c r="H76" s="46">
        <f>E76*F76*G76</f>
        <v>145000</v>
      </c>
    </row>
    <row r="77" spans="1:8" ht="71.25" customHeight="1" x14ac:dyDescent="0.25">
      <c r="A77" s="21">
        <f t="shared" si="5"/>
        <v>3.0299999999999994</v>
      </c>
      <c r="B77" s="7" t="s">
        <v>20</v>
      </c>
      <c r="C77" s="4" t="s">
        <v>19</v>
      </c>
      <c r="D77" s="31" t="s">
        <v>10</v>
      </c>
      <c r="E77" s="5">
        <v>1</v>
      </c>
      <c r="F77" s="5">
        <v>1</v>
      </c>
      <c r="G77" s="75">
        <v>145000</v>
      </c>
      <c r="H77" s="46">
        <f>E77*F77*G77</f>
        <v>145000</v>
      </c>
    </row>
    <row r="78" spans="1:8" ht="71.25" customHeight="1" x14ac:dyDescent="0.25">
      <c r="A78" s="25">
        <f t="shared" si="5"/>
        <v>3.0399999999999991</v>
      </c>
      <c r="B78" s="26" t="s">
        <v>156</v>
      </c>
      <c r="C78" s="37" t="s">
        <v>21</v>
      </c>
      <c r="D78" s="34" t="s">
        <v>10</v>
      </c>
      <c r="E78" s="28">
        <v>1</v>
      </c>
      <c r="F78" s="28">
        <v>1</v>
      </c>
      <c r="G78" s="75">
        <v>130000</v>
      </c>
      <c r="H78" s="46">
        <f>E78*F78*G78</f>
        <v>130000</v>
      </c>
    </row>
    <row r="79" spans="1:8" ht="71.25" customHeight="1" x14ac:dyDescent="0.25">
      <c r="A79" s="25">
        <f t="shared" si="5"/>
        <v>3.0499999999999989</v>
      </c>
      <c r="B79" s="20" t="s">
        <v>139</v>
      </c>
      <c r="C79" s="37" t="s">
        <v>21</v>
      </c>
      <c r="D79" s="34" t="s">
        <v>10</v>
      </c>
      <c r="E79" s="28">
        <v>1</v>
      </c>
      <c r="F79" s="28">
        <v>1</v>
      </c>
      <c r="G79" s="75">
        <v>130000</v>
      </c>
      <c r="H79" s="46">
        <f>E79*F79*G79</f>
        <v>130000</v>
      </c>
    </row>
    <row r="80" spans="1:8" ht="39.75" customHeight="1" x14ac:dyDescent="0.25">
      <c r="A80" s="100" t="s">
        <v>88</v>
      </c>
      <c r="B80" s="101"/>
      <c r="C80" s="101"/>
      <c r="D80" s="101"/>
      <c r="E80" s="14">
        <f>SUM(E75:E79)</f>
        <v>5</v>
      </c>
      <c r="F80" s="41"/>
      <c r="G80" s="42"/>
      <c r="H80" s="47">
        <f>SUM(H75:H79)</f>
        <v>730000</v>
      </c>
    </row>
    <row r="81" spans="1:8" x14ac:dyDescent="0.25">
      <c r="A81" s="22"/>
      <c r="B81" s="8"/>
      <c r="C81" s="8"/>
      <c r="D81" s="32"/>
      <c r="E81" s="8"/>
      <c r="F81" s="8"/>
      <c r="G81" s="8"/>
      <c r="H81" s="8"/>
    </row>
    <row r="82" spans="1:8" ht="60" x14ac:dyDescent="0.25">
      <c r="A82" s="16" t="s">
        <v>0</v>
      </c>
      <c r="B82" s="1" t="s">
        <v>1</v>
      </c>
      <c r="C82" s="1" t="s">
        <v>2</v>
      </c>
      <c r="D82" s="29" t="s">
        <v>3</v>
      </c>
      <c r="E82" s="1" t="s">
        <v>4</v>
      </c>
      <c r="F82" s="1" t="s">
        <v>5</v>
      </c>
      <c r="G82" s="1" t="s">
        <v>6</v>
      </c>
      <c r="H82" s="1" t="s">
        <v>7</v>
      </c>
    </row>
    <row r="83" spans="1:8" ht="24.95" customHeight="1" x14ac:dyDescent="0.25">
      <c r="A83" s="17">
        <v>4</v>
      </c>
      <c r="B83" s="11" t="s">
        <v>23</v>
      </c>
      <c r="C83" s="12"/>
      <c r="D83" s="30"/>
      <c r="E83" s="12"/>
      <c r="F83" s="12"/>
      <c r="G83" s="12"/>
      <c r="H83" s="13"/>
    </row>
    <row r="84" spans="1:8" ht="71.25" customHeight="1" x14ac:dyDescent="0.25">
      <c r="A84" s="25">
        <f>A83+0.01</f>
        <v>4.01</v>
      </c>
      <c r="B84" s="27" t="s">
        <v>159</v>
      </c>
      <c r="C84" s="27" t="s">
        <v>14</v>
      </c>
      <c r="D84" s="20" t="s">
        <v>10</v>
      </c>
      <c r="E84" s="36">
        <v>1</v>
      </c>
      <c r="F84" s="28">
        <v>1</v>
      </c>
      <c r="G84" s="75">
        <v>130000</v>
      </c>
      <c r="H84" s="46">
        <f>E84*F84*G84</f>
        <v>130000</v>
      </c>
    </row>
    <row r="85" spans="1:8" ht="71.25" customHeight="1" x14ac:dyDescent="0.25">
      <c r="A85" s="25">
        <f t="shared" ref="A85:A86" si="6">A84+0.01</f>
        <v>4.0199999999999996</v>
      </c>
      <c r="B85" s="26" t="s">
        <v>158</v>
      </c>
      <c r="C85" s="27" t="s">
        <v>14</v>
      </c>
      <c r="D85" s="20" t="s">
        <v>10</v>
      </c>
      <c r="E85" s="36">
        <v>1</v>
      </c>
      <c r="F85" s="28">
        <v>1</v>
      </c>
      <c r="G85" s="75">
        <v>130000</v>
      </c>
      <c r="H85" s="72">
        <f>E85*F85*G85</f>
        <v>130000</v>
      </c>
    </row>
    <row r="86" spans="1:8" ht="71.25" customHeight="1" x14ac:dyDescent="0.25">
      <c r="A86" s="25">
        <f t="shared" si="6"/>
        <v>4.0299999999999994</v>
      </c>
      <c r="B86" s="26" t="s">
        <v>161</v>
      </c>
      <c r="C86" s="27" t="s">
        <v>14</v>
      </c>
      <c r="D86" s="20" t="s">
        <v>10</v>
      </c>
      <c r="E86" s="36">
        <v>1</v>
      </c>
      <c r="F86" s="28">
        <v>1</v>
      </c>
      <c r="G86" s="75">
        <v>130000</v>
      </c>
      <c r="H86" s="72">
        <f>E86*F86*G86</f>
        <v>130000</v>
      </c>
    </row>
    <row r="87" spans="1:8" ht="36" customHeight="1" x14ac:dyDescent="0.25">
      <c r="A87" s="100" t="s">
        <v>90</v>
      </c>
      <c r="B87" s="101"/>
      <c r="C87" s="101"/>
      <c r="D87" s="101"/>
      <c r="E87" s="14">
        <f>SUM(E84:E86)</f>
        <v>3</v>
      </c>
      <c r="F87" s="41"/>
      <c r="G87" s="42"/>
      <c r="H87" s="47">
        <f>SUM(H84:H86)</f>
        <v>390000</v>
      </c>
    </row>
    <row r="88" spans="1:8" x14ac:dyDescent="0.25">
      <c r="A88" s="22"/>
      <c r="B88" s="8"/>
      <c r="C88" s="8"/>
      <c r="D88" s="32"/>
      <c r="E88" s="8"/>
      <c r="F88" s="8"/>
      <c r="G88" s="8"/>
      <c r="H88" s="8"/>
    </row>
    <row r="89" spans="1:8" ht="60" x14ac:dyDescent="0.25">
      <c r="A89" s="16" t="s">
        <v>0</v>
      </c>
      <c r="B89" s="1" t="s">
        <v>1</v>
      </c>
      <c r="C89" s="1" t="s">
        <v>2</v>
      </c>
      <c r="D89" s="29" t="s">
        <v>3</v>
      </c>
      <c r="E89" s="1" t="s">
        <v>4</v>
      </c>
      <c r="F89" s="1" t="s">
        <v>5</v>
      </c>
      <c r="G89" s="1" t="s">
        <v>6</v>
      </c>
      <c r="H89" s="1" t="s">
        <v>7</v>
      </c>
    </row>
    <row r="90" spans="1:8" ht="24.95" customHeight="1" x14ac:dyDescent="0.25">
      <c r="A90" s="17">
        <v>5</v>
      </c>
      <c r="B90" s="11" t="s">
        <v>24</v>
      </c>
      <c r="C90" s="12"/>
      <c r="D90" s="30"/>
      <c r="E90" s="12"/>
      <c r="F90" s="12"/>
      <c r="G90" s="13"/>
      <c r="H90" s="3"/>
    </row>
    <row r="91" spans="1:8" ht="71.25" customHeight="1" x14ac:dyDescent="0.25">
      <c r="A91" s="25">
        <f>A90+0.01</f>
        <v>5.01</v>
      </c>
      <c r="B91" s="27" t="s">
        <v>162</v>
      </c>
      <c r="C91" s="27" t="s">
        <v>25</v>
      </c>
      <c r="D91" s="20" t="s">
        <v>10</v>
      </c>
      <c r="E91" s="36">
        <v>1</v>
      </c>
      <c r="F91" s="36">
        <v>1</v>
      </c>
      <c r="G91" s="75">
        <v>180000</v>
      </c>
      <c r="H91" s="72">
        <f t="shared" ref="H91:H97" si="7">E91*F91*G91</f>
        <v>180000</v>
      </c>
    </row>
    <row r="92" spans="1:8" ht="71.25" customHeight="1" x14ac:dyDescent="0.25">
      <c r="A92" s="25">
        <f t="shared" ref="A92:A97" si="8">A91+0.01</f>
        <v>5.0199999999999996</v>
      </c>
      <c r="B92" s="20" t="s">
        <v>163</v>
      </c>
      <c r="C92" s="27" t="s">
        <v>26</v>
      </c>
      <c r="D92" s="20" t="s">
        <v>10</v>
      </c>
      <c r="E92" s="36">
        <v>1</v>
      </c>
      <c r="F92" s="36">
        <v>1</v>
      </c>
      <c r="G92" s="75">
        <v>130000</v>
      </c>
      <c r="H92" s="72">
        <f t="shared" si="7"/>
        <v>130000</v>
      </c>
    </row>
    <row r="93" spans="1:8" ht="71.25" customHeight="1" x14ac:dyDescent="0.25">
      <c r="A93" s="25">
        <f t="shared" si="8"/>
        <v>5.0299999999999994</v>
      </c>
      <c r="B93" s="20" t="s">
        <v>164</v>
      </c>
      <c r="C93" s="27" t="s">
        <v>27</v>
      </c>
      <c r="D93" s="34" t="s">
        <v>10</v>
      </c>
      <c r="E93" s="28">
        <v>1</v>
      </c>
      <c r="F93" s="36">
        <v>1</v>
      </c>
      <c r="G93" s="75">
        <v>145000</v>
      </c>
      <c r="H93" s="72">
        <f t="shared" si="7"/>
        <v>145000</v>
      </c>
    </row>
    <row r="94" spans="1:8" ht="71.25" customHeight="1" x14ac:dyDescent="0.25">
      <c r="A94" s="25">
        <f t="shared" si="8"/>
        <v>5.0399999999999991</v>
      </c>
      <c r="B94" s="20" t="s">
        <v>165</v>
      </c>
      <c r="C94" s="37" t="s">
        <v>21</v>
      </c>
      <c r="D94" s="34" t="s">
        <v>10</v>
      </c>
      <c r="E94" s="28">
        <v>1</v>
      </c>
      <c r="F94" s="36">
        <v>1</v>
      </c>
      <c r="G94" s="75">
        <v>130000</v>
      </c>
      <c r="H94" s="72">
        <f t="shared" si="7"/>
        <v>130000</v>
      </c>
    </row>
    <row r="95" spans="1:8" ht="71.25" customHeight="1" x14ac:dyDescent="0.25">
      <c r="A95" s="25">
        <f t="shared" si="8"/>
        <v>5.0499999999999989</v>
      </c>
      <c r="B95" s="26" t="s">
        <v>166</v>
      </c>
      <c r="C95" s="20" t="s">
        <v>15</v>
      </c>
      <c r="D95" s="34" t="s">
        <v>28</v>
      </c>
      <c r="E95" s="28">
        <v>1</v>
      </c>
      <c r="F95" s="36">
        <v>1</v>
      </c>
      <c r="G95" s="75">
        <v>130000</v>
      </c>
      <c r="H95" s="72">
        <f t="shared" si="7"/>
        <v>130000</v>
      </c>
    </row>
    <row r="96" spans="1:8" ht="71.25" customHeight="1" x14ac:dyDescent="0.25">
      <c r="A96" s="25">
        <f t="shared" si="8"/>
        <v>5.0599999999999987</v>
      </c>
      <c r="B96" s="20" t="s">
        <v>167</v>
      </c>
      <c r="C96" s="37" t="s">
        <v>21</v>
      </c>
      <c r="D96" s="34" t="s">
        <v>28</v>
      </c>
      <c r="E96" s="28">
        <v>1</v>
      </c>
      <c r="F96" s="36">
        <v>1</v>
      </c>
      <c r="G96" s="75">
        <v>130000</v>
      </c>
      <c r="H96" s="72">
        <f t="shared" si="7"/>
        <v>130000</v>
      </c>
    </row>
    <row r="97" spans="1:9" ht="71.25" customHeight="1" x14ac:dyDescent="0.25">
      <c r="A97" s="25">
        <f t="shared" si="8"/>
        <v>5.0699999999999985</v>
      </c>
      <c r="B97" s="20" t="s">
        <v>168</v>
      </c>
      <c r="C97" s="37" t="s">
        <v>15</v>
      </c>
      <c r="D97" s="34" t="s">
        <v>28</v>
      </c>
      <c r="E97" s="28">
        <v>1</v>
      </c>
      <c r="F97" s="36">
        <v>1</v>
      </c>
      <c r="G97" s="75">
        <v>130000</v>
      </c>
      <c r="H97" s="72">
        <f t="shared" si="7"/>
        <v>130000</v>
      </c>
    </row>
    <row r="98" spans="1:9" ht="36.75" customHeight="1" x14ac:dyDescent="0.25">
      <c r="A98" s="100" t="s">
        <v>91</v>
      </c>
      <c r="B98" s="101"/>
      <c r="C98" s="101"/>
      <c r="D98" s="101"/>
      <c r="E98" s="14">
        <f>SUM(E91:E97)</f>
        <v>7</v>
      </c>
      <c r="F98" s="41"/>
      <c r="G98" s="42"/>
      <c r="H98" s="47">
        <f>SUM(H91:H97)</f>
        <v>975000</v>
      </c>
    </row>
    <row r="99" spans="1:9" x14ac:dyDescent="0.25">
      <c r="A99" s="22"/>
      <c r="B99" s="8"/>
      <c r="C99" s="8"/>
      <c r="D99" s="32"/>
      <c r="E99" s="8"/>
      <c r="F99" s="8"/>
      <c r="G99" s="8"/>
      <c r="H99" s="8"/>
    </row>
    <row r="100" spans="1:9" ht="66.75" customHeight="1" x14ac:dyDescent="0.25">
      <c r="A100" s="16" t="s">
        <v>0</v>
      </c>
      <c r="B100" s="1" t="s">
        <v>1</v>
      </c>
      <c r="C100" s="1" t="s">
        <v>2</v>
      </c>
      <c r="D100" s="29" t="s">
        <v>3</v>
      </c>
      <c r="E100" s="1" t="s">
        <v>4</v>
      </c>
      <c r="F100" s="1" t="s">
        <v>5</v>
      </c>
      <c r="G100" s="1" t="s">
        <v>6</v>
      </c>
      <c r="H100" s="1" t="s">
        <v>7</v>
      </c>
    </row>
    <row r="101" spans="1:9" ht="24.95" customHeight="1" x14ac:dyDescent="0.25">
      <c r="A101" s="17">
        <v>6</v>
      </c>
      <c r="B101" s="11" t="s">
        <v>29</v>
      </c>
      <c r="C101" s="12"/>
      <c r="D101" s="30"/>
      <c r="E101" s="12"/>
      <c r="F101" s="12"/>
      <c r="G101" s="12"/>
      <c r="H101" s="13"/>
    </row>
    <row r="102" spans="1:9" ht="71.25" customHeight="1" x14ac:dyDescent="0.25">
      <c r="A102" s="25">
        <f>A101+0.01</f>
        <v>6.01</v>
      </c>
      <c r="B102" s="20" t="s">
        <v>169</v>
      </c>
      <c r="C102" s="26" t="s">
        <v>27</v>
      </c>
      <c r="D102" s="34" t="s">
        <v>10</v>
      </c>
      <c r="E102" s="36">
        <v>1</v>
      </c>
      <c r="F102" s="36">
        <v>1</v>
      </c>
      <c r="G102" s="75">
        <v>145000</v>
      </c>
      <c r="H102" s="72">
        <f>E102*F102*G102</f>
        <v>145000</v>
      </c>
    </row>
    <row r="103" spans="1:9" ht="71.25" customHeight="1" x14ac:dyDescent="0.25">
      <c r="A103" s="25">
        <f t="shared" ref="A103:A106" si="9">A102+0.01</f>
        <v>6.02</v>
      </c>
      <c r="B103" s="20" t="s">
        <v>170</v>
      </c>
      <c r="C103" s="26" t="s">
        <v>27</v>
      </c>
      <c r="D103" s="34" t="s">
        <v>10</v>
      </c>
      <c r="E103" s="36">
        <v>1</v>
      </c>
      <c r="F103" s="36">
        <v>1</v>
      </c>
      <c r="G103" s="75">
        <v>145000</v>
      </c>
      <c r="H103" s="72">
        <f>E103*F103*G103</f>
        <v>145000</v>
      </c>
    </row>
    <row r="104" spans="1:9" ht="71.25" customHeight="1" x14ac:dyDescent="0.25">
      <c r="A104" s="25">
        <f t="shared" si="9"/>
        <v>6.0299999999999994</v>
      </c>
      <c r="B104" s="20" t="s">
        <v>171</v>
      </c>
      <c r="C104" s="26" t="s">
        <v>27</v>
      </c>
      <c r="D104" s="34" t="s">
        <v>10</v>
      </c>
      <c r="E104" s="36">
        <v>1</v>
      </c>
      <c r="F104" s="36">
        <v>1</v>
      </c>
      <c r="G104" s="75">
        <v>145000</v>
      </c>
      <c r="H104" s="72">
        <f>E104*F104*G104</f>
        <v>145000</v>
      </c>
    </row>
    <row r="105" spans="1:9" ht="71.25" customHeight="1" x14ac:dyDescent="0.25">
      <c r="A105" s="25">
        <f t="shared" si="9"/>
        <v>6.0399999999999991</v>
      </c>
      <c r="B105" s="20" t="s">
        <v>172</v>
      </c>
      <c r="C105" s="26" t="s">
        <v>21</v>
      </c>
      <c r="D105" s="34" t="s">
        <v>10</v>
      </c>
      <c r="E105" s="36">
        <v>1</v>
      </c>
      <c r="F105" s="36">
        <v>1</v>
      </c>
      <c r="G105" s="75">
        <v>130000</v>
      </c>
      <c r="H105" s="72">
        <f>E105*F105*G105</f>
        <v>130000</v>
      </c>
    </row>
    <row r="106" spans="1:9" ht="71.25" customHeight="1" x14ac:dyDescent="0.25">
      <c r="A106" s="25">
        <f t="shared" si="9"/>
        <v>6.0499999999999989</v>
      </c>
      <c r="B106" s="26" t="s">
        <v>173</v>
      </c>
      <c r="C106" s="26" t="s">
        <v>21</v>
      </c>
      <c r="D106" s="34" t="s">
        <v>10</v>
      </c>
      <c r="E106" s="36">
        <v>1</v>
      </c>
      <c r="F106" s="36">
        <v>1</v>
      </c>
      <c r="G106" s="75">
        <v>130000</v>
      </c>
      <c r="H106" s="72">
        <f>E106*F106*G106</f>
        <v>130000</v>
      </c>
    </row>
    <row r="107" spans="1:9" ht="35.1" customHeight="1" x14ac:dyDescent="0.25">
      <c r="A107" s="100" t="s">
        <v>92</v>
      </c>
      <c r="B107" s="101"/>
      <c r="C107" s="101"/>
      <c r="D107" s="101"/>
      <c r="E107" s="14">
        <f>SUM(E102:E106)</f>
        <v>5</v>
      </c>
      <c r="F107" s="41"/>
      <c r="G107" s="42"/>
      <c r="H107" s="47">
        <f>SUM(H102:H106)</f>
        <v>695000</v>
      </c>
    </row>
    <row r="108" spans="1:9" x14ac:dyDescent="0.25">
      <c r="A108" s="22"/>
      <c r="B108" s="8"/>
      <c r="C108" s="8"/>
      <c r="D108" s="32"/>
      <c r="E108" s="8"/>
      <c r="F108" s="8"/>
      <c r="G108" s="8"/>
      <c r="H108" s="8"/>
    </row>
    <row r="109" spans="1:9" ht="60" x14ac:dyDescent="0.25">
      <c r="A109" s="16" t="s">
        <v>0</v>
      </c>
      <c r="B109" s="1" t="s">
        <v>1</v>
      </c>
      <c r="C109" s="1" t="s">
        <v>2</v>
      </c>
      <c r="D109" s="29" t="s">
        <v>3</v>
      </c>
      <c r="E109" s="1" t="s">
        <v>4</v>
      </c>
      <c r="F109" s="1" t="s">
        <v>5</v>
      </c>
      <c r="G109" s="1" t="s">
        <v>6</v>
      </c>
      <c r="H109" s="1" t="s">
        <v>7</v>
      </c>
    </row>
    <row r="110" spans="1:9" ht="24.95" customHeight="1" x14ac:dyDescent="0.25">
      <c r="A110" s="17">
        <v>7</v>
      </c>
      <c r="B110" s="11" t="s">
        <v>30</v>
      </c>
      <c r="C110" s="12"/>
      <c r="D110" s="30"/>
      <c r="E110" s="12"/>
      <c r="F110" s="12"/>
      <c r="G110" s="12"/>
      <c r="H110" s="13"/>
    </row>
    <row r="111" spans="1:9" s="71" customFormat="1" ht="68.25" customHeight="1" x14ac:dyDescent="0.25">
      <c r="A111" s="17">
        <v>7.01</v>
      </c>
      <c r="B111" s="20" t="s">
        <v>135</v>
      </c>
      <c r="C111" s="37" t="s">
        <v>14</v>
      </c>
      <c r="D111" s="34" t="s">
        <v>10</v>
      </c>
      <c r="E111" s="28">
        <v>1</v>
      </c>
      <c r="F111" s="28">
        <v>1</v>
      </c>
      <c r="G111" s="75">
        <v>130000</v>
      </c>
      <c r="H111" s="72">
        <f t="shared" ref="H111:H112" si="10">E111*F111*G111</f>
        <v>130000</v>
      </c>
      <c r="I111" s="90"/>
    </row>
    <row r="112" spans="1:9" s="71" customFormat="1" ht="60" customHeight="1" x14ac:dyDescent="0.25">
      <c r="A112" s="17">
        <v>7.02</v>
      </c>
      <c r="B112" s="20" t="s">
        <v>237</v>
      </c>
      <c r="C112" s="37" t="s">
        <v>32</v>
      </c>
      <c r="D112" s="34" t="s">
        <v>10</v>
      </c>
      <c r="E112" s="28">
        <v>1</v>
      </c>
      <c r="F112" s="28">
        <v>1</v>
      </c>
      <c r="G112" s="75">
        <v>145000</v>
      </c>
      <c r="H112" s="72">
        <f t="shared" si="10"/>
        <v>145000</v>
      </c>
      <c r="I112" s="90"/>
    </row>
    <row r="113" spans="1:8" ht="71.25" customHeight="1" x14ac:dyDescent="0.25">
      <c r="A113" s="17">
        <v>7.03</v>
      </c>
      <c r="B113" s="20" t="s">
        <v>174</v>
      </c>
      <c r="C113" s="37" t="s">
        <v>32</v>
      </c>
      <c r="D113" s="34" t="s">
        <v>10</v>
      </c>
      <c r="E113" s="28">
        <v>1</v>
      </c>
      <c r="F113" s="28">
        <v>1</v>
      </c>
      <c r="G113" s="75">
        <v>145000</v>
      </c>
      <c r="H113" s="72">
        <f>E113*F113*G113</f>
        <v>145000</v>
      </c>
    </row>
    <row r="114" spans="1:8" ht="35.1" customHeight="1" x14ac:dyDescent="0.25">
      <c r="A114" s="100" t="s">
        <v>93</v>
      </c>
      <c r="B114" s="101"/>
      <c r="C114" s="101"/>
      <c r="D114" s="101"/>
      <c r="E114" s="14">
        <f>SUM(E111:E113)</f>
        <v>3</v>
      </c>
      <c r="F114" s="41"/>
      <c r="G114" s="42"/>
      <c r="H114" s="47">
        <f>SUM(H111:H113)</f>
        <v>420000</v>
      </c>
    </row>
    <row r="115" spans="1:8" x14ac:dyDescent="0.25">
      <c r="A115" s="22"/>
      <c r="B115" s="8"/>
      <c r="C115" s="8"/>
      <c r="D115" s="32"/>
      <c r="E115" s="8"/>
      <c r="F115" s="8"/>
      <c r="G115" s="8"/>
      <c r="H115" s="8"/>
    </row>
    <row r="116" spans="1:8" ht="75" customHeight="1" x14ac:dyDescent="0.25">
      <c r="A116" s="16" t="s">
        <v>0</v>
      </c>
      <c r="B116" s="1" t="s">
        <v>1</v>
      </c>
      <c r="C116" s="1" t="s">
        <v>2</v>
      </c>
      <c r="D116" s="29" t="s">
        <v>3</v>
      </c>
      <c r="E116" s="1" t="s">
        <v>4</v>
      </c>
      <c r="F116" s="1" t="s">
        <v>5</v>
      </c>
      <c r="G116" s="1" t="s">
        <v>6</v>
      </c>
      <c r="H116" s="1" t="s">
        <v>7</v>
      </c>
    </row>
    <row r="117" spans="1:8" x14ac:dyDescent="0.25">
      <c r="A117" s="17">
        <v>8</v>
      </c>
      <c r="B117" s="11" t="s">
        <v>33</v>
      </c>
      <c r="C117" s="12"/>
      <c r="D117" s="30"/>
      <c r="E117" s="12"/>
      <c r="F117" s="12"/>
      <c r="G117" s="12"/>
      <c r="H117" s="13"/>
    </row>
    <row r="118" spans="1:8" ht="26.1" customHeight="1" x14ac:dyDescent="0.25">
      <c r="A118" s="25">
        <f>A117+0.01</f>
        <v>8.01</v>
      </c>
      <c r="B118" s="37" t="s">
        <v>34</v>
      </c>
      <c r="C118" s="26" t="s">
        <v>35</v>
      </c>
      <c r="D118" s="34" t="s">
        <v>10</v>
      </c>
      <c r="E118" s="36">
        <v>1</v>
      </c>
      <c r="F118" s="36">
        <v>1</v>
      </c>
      <c r="G118" s="75">
        <v>160000</v>
      </c>
      <c r="H118" s="72">
        <f t="shared" ref="H118:H159" si="11">E118*F118*G118</f>
        <v>160000</v>
      </c>
    </row>
    <row r="119" spans="1:8" ht="26.1" customHeight="1" x14ac:dyDescent="0.25">
      <c r="A119" s="25">
        <f t="shared" ref="A119:A159" si="12">A118+0.01</f>
        <v>8.02</v>
      </c>
      <c r="B119" s="37" t="s">
        <v>36</v>
      </c>
      <c r="C119" s="26" t="s">
        <v>37</v>
      </c>
      <c r="D119" s="34" t="s">
        <v>10</v>
      </c>
      <c r="E119" s="36">
        <v>1</v>
      </c>
      <c r="F119" s="36">
        <v>1</v>
      </c>
      <c r="G119" s="75">
        <v>160000</v>
      </c>
      <c r="H119" s="72">
        <f t="shared" si="11"/>
        <v>160000</v>
      </c>
    </row>
    <row r="120" spans="1:8" ht="26.1" customHeight="1" x14ac:dyDescent="0.25">
      <c r="A120" s="25">
        <f t="shared" si="12"/>
        <v>8.0299999999999994</v>
      </c>
      <c r="B120" s="37" t="s">
        <v>38</v>
      </c>
      <c r="C120" s="26" t="s">
        <v>39</v>
      </c>
      <c r="D120" s="34" t="s">
        <v>10</v>
      </c>
      <c r="E120" s="36">
        <v>1</v>
      </c>
      <c r="F120" s="36">
        <v>1</v>
      </c>
      <c r="G120" s="75">
        <v>160000</v>
      </c>
      <c r="H120" s="72">
        <f t="shared" si="11"/>
        <v>160000</v>
      </c>
    </row>
    <row r="121" spans="1:8" ht="26.1" customHeight="1" x14ac:dyDescent="0.25">
      <c r="A121" s="25">
        <f t="shared" si="12"/>
        <v>8.0399999999999991</v>
      </c>
      <c r="B121" s="37" t="s">
        <v>40</v>
      </c>
      <c r="C121" s="26" t="s">
        <v>41</v>
      </c>
      <c r="D121" s="34" t="s">
        <v>10</v>
      </c>
      <c r="E121" s="36">
        <v>1</v>
      </c>
      <c r="F121" s="36">
        <v>1</v>
      </c>
      <c r="G121" s="75">
        <v>160000</v>
      </c>
      <c r="H121" s="72">
        <f t="shared" si="11"/>
        <v>160000</v>
      </c>
    </row>
    <row r="122" spans="1:8" ht="26.1" customHeight="1" x14ac:dyDescent="0.25">
      <c r="A122" s="25">
        <f t="shared" si="12"/>
        <v>8.0499999999999989</v>
      </c>
      <c r="B122" s="37" t="s">
        <v>42</v>
      </c>
      <c r="C122" s="26" t="s">
        <v>43</v>
      </c>
      <c r="D122" s="34" t="s">
        <v>10</v>
      </c>
      <c r="E122" s="36">
        <v>4</v>
      </c>
      <c r="F122" s="36">
        <v>1</v>
      </c>
      <c r="G122" s="75">
        <v>160000</v>
      </c>
      <c r="H122" s="72">
        <f t="shared" si="11"/>
        <v>640000</v>
      </c>
    </row>
    <row r="123" spans="1:8" ht="26.1" customHeight="1" x14ac:dyDescent="0.25">
      <c r="A123" s="25">
        <f t="shared" si="12"/>
        <v>8.0599999999999987</v>
      </c>
      <c r="B123" s="37" t="s">
        <v>44</v>
      </c>
      <c r="C123" s="26" t="s">
        <v>45</v>
      </c>
      <c r="D123" s="34" t="s">
        <v>10</v>
      </c>
      <c r="E123" s="36">
        <v>1</v>
      </c>
      <c r="F123" s="36">
        <v>1</v>
      </c>
      <c r="G123" s="75">
        <v>160000</v>
      </c>
      <c r="H123" s="72">
        <f t="shared" si="11"/>
        <v>160000</v>
      </c>
    </row>
    <row r="124" spans="1:8" ht="26.1" customHeight="1" x14ac:dyDescent="0.25">
      <c r="A124" s="25">
        <f t="shared" si="12"/>
        <v>8.0699999999999985</v>
      </c>
      <c r="B124" s="37" t="s">
        <v>46</v>
      </c>
      <c r="C124" s="26" t="s">
        <v>47</v>
      </c>
      <c r="D124" s="34" t="s">
        <v>10</v>
      </c>
      <c r="E124" s="36">
        <v>2</v>
      </c>
      <c r="F124" s="36">
        <v>1</v>
      </c>
      <c r="G124" s="75">
        <v>160000</v>
      </c>
      <c r="H124" s="72">
        <f t="shared" si="11"/>
        <v>320000</v>
      </c>
    </row>
    <row r="125" spans="1:8" ht="26.1" customHeight="1" x14ac:dyDescent="0.25">
      <c r="A125" s="25">
        <f t="shared" si="12"/>
        <v>8.0799999999999983</v>
      </c>
      <c r="B125" s="37" t="s">
        <v>48</v>
      </c>
      <c r="C125" s="26" t="s">
        <v>49</v>
      </c>
      <c r="D125" s="34" t="s">
        <v>10</v>
      </c>
      <c r="E125" s="36">
        <v>2</v>
      </c>
      <c r="F125" s="36">
        <v>1</v>
      </c>
      <c r="G125" s="75">
        <v>160000</v>
      </c>
      <c r="H125" s="72">
        <f t="shared" si="11"/>
        <v>320000</v>
      </c>
    </row>
    <row r="126" spans="1:8" ht="26.1" customHeight="1" x14ac:dyDescent="0.25">
      <c r="A126" s="25">
        <f t="shared" si="12"/>
        <v>8.0899999999999981</v>
      </c>
      <c r="B126" s="37" t="s">
        <v>50</v>
      </c>
      <c r="C126" s="26" t="s">
        <v>41</v>
      </c>
      <c r="D126" s="34" t="s">
        <v>10</v>
      </c>
      <c r="E126" s="36">
        <v>1</v>
      </c>
      <c r="F126" s="36">
        <v>1</v>
      </c>
      <c r="G126" s="75">
        <v>160000</v>
      </c>
      <c r="H126" s="72">
        <f t="shared" si="11"/>
        <v>160000</v>
      </c>
    </row>
    <row r="127" spans="1:8" ht="26.1" customHeight="1" x14ac:dyDescent="0.25">
      <c r="A127" s="25">
        <f t="shared" si="12"/>
        <v>8.0999999999999979</v>
      </c>
      <c r="B127" s="37" t="s">
        <v>51</v>
      </c>
      <c r="C127" s="26" t="s">
        <v>52</v>
      </c>
      <c r="D127" s="34" t="s">
        <v>28</v>
      </c>
      <c r="E127" s="36">
        <v>2</v>
      </c>
      <c r="F127" s="36">
        <v>1</v>
      </c>
      <c r="G127" s="75">
        <v>160000</v>
      </c>
      <c r="H127" s="72">
        <f t="shared" si="11"/>
        <v>320000</v>
      </c>
    </row>
    <row r="128" spans="1:8" ht="26.1" customHeight="1" x14ac:dyDescent="0.25">
      <c r="A128" s="25">
        <f t="shared" si="12"/>
        <v>8.1099999999999977</v>
      </c>
      <c r="B128" s="37" t="s">
        <v>53</v>
      </c>
      <c r="C128" s="26" t="s">
        <v>52</v>
      </c>
      <c r="D128" s="34" t="s">
        <v>10</v>
      </c>
      <c r="E128" s="36">
        <v>1</v>
      </c>
      <c r="F128" s="36">
        <v>1</v>
      </c>
      <c r="G128" s="75">
        <v>160000</v>
      </c>
      <c r="H128" s="72">
        <f t="shared" si="11"/>
        <v>160000</v>
      </c>
    </row>
    <row r="129" spans="1:8" ht="26.1" customHeight="1" x14ac:dyDescent="0.25">
      <c r="A129" s="25">
        <f t="shared" si="12"/>
        <v>8.1199999999999974</v>
      </c>
      <c r="B129" s="37" t="s">
        <v>54</v>
      </c>
      <c r="C129" s="26" t="s">
        <v>55</v>
      </c>
      <c r="D129" s="34" t="s">
        <v>10</v>
      </c>
      <c r="E129" s="36">
        <v>2</v>
      </c>
      <c r="F129" s="36">
        <v>1</v>
      </c>
      <c r="G129" s="75">
        <v>160000</v>
      </c>
      <c r="H129" s="72">
        <f t="shared" si="11"/>
        <v>320000</v>
      </c>
    </row>
    <row r="130" spans="1:8" ht="26.1" customHeight="1" x14ac:dyDescent="0.25">
      <c r="A130" s="25">
        <f t="shared" si="12"/>
        <v>8.1299999999999972</v>
      </c>
      <c r="B130" s="37" t="s">
        <v>56</v>
      </c>
      <c r="C130" s="26" t="s">
        <v>57</v>
      </c>
      <c r="D130" s="34" t="s">
        <v>10</v>
      </c>
      <c r="E130" s="36">
        <v>1</v>
      </c>
      <c r="F130" s="36">
        <v>1</v>
      </c>
      <c r="G130" s="75">
        <v>160000</v>
      </c>
      <c r="H130" s="72">
        <f t="shared" si="11"/>
        <v>160000</v>
      </c>
    </row>
    <row r="131" spans="1:8" ht="26.1" customHeight="1" x14ac:dyDescent="0.25">
      <c r="A131" s="25">
        <f t="shared" si="12"/>
        <v>8.139999999999997</v>
      </c>
      <c r="B131" s="37" t="s">
        <v>58</v>
      </c>
      <c r="C131" s="27" t="s">
        <v>59</v>
      </c>
      <c r="D131" s="34" t="s">
        <v>10</v>
      </c>
      <c r="E131" s="36">
        <v>2</v>
      </c>
      <c r="F131" s="36">
        <v>1</v>
      </c>
      <c r="G131" s="75">
        <v>160000</v>
      </c>
      <c r="H131" s="72">
        <f t="shared" si="11"/>
        <v>320000</v>
      </c>
    </row>
    <row r="132" spans="1:8" ht="26.1" customHeight="1" x14ac:dyDescent="0.25">
      <c r="A132" s="25">
        <f t="shared" si="12"/>
        <v>8.1499999999999968</v>
      </c>
      <c r="B132" s="37" t="s">
        <v>60</v>
      </c>
      <c r="C132" s="27" t="s">
        <v>35</v>
      </c>
      <c r="D132" s="34" t="s">
        <v>10</v>
      </c>
      <c r="E132" s="36">
        <v>1</v>
      </c>
      <c r="F132" s="36">
        <v>1</v>
      </c>
      <c r="G132" s="75">
        <v>160000</v>
      </c>
      <c r="H132" s="72">
        <f t="shared" si="11"/>
        <v>160000</v>
      </c>
    </row>
    <row r="133" spans="1:8" ht="26.1" customHeight="1" x14ac:dyDescent="0.25">
      <c r="A133" s="25">
        <f t="shared" si="12"/>
        <v>8.1599999999999966</v>
      </c>
      <c r="B133" s="37" t="s">
        <v>61</v>
      </c>
      <c r="C133" s="27" t="s">
        <v>59</v>
      </c>
      <c r="D133" s="34" t="s">
        <v>10</v>
      </c>
      <c r="E133" s="36">
        <v>2</v>
      </c>
      <c r="F133" s="36">
        <v>1</v>
      </c>
      <c r="G133" s="75">
        <v>160000</v>
      </c>
      <c r="H133" s="72">
        <f t="shared" si="11"/>
        <v>320000</v>
      </c>
    </row>
    <row r="134" spans="1:8" ht="26.1" customHeight="1" x14ac:dyDescent="0.25">
      <c r="A134" s="25">
        <f t="shared" si="12"/>
        <v>8.1699999999999964</v>
      </c>
      <c r="B134" s="37" t="s">
        <v>62</v>
      </c>
      <c r="C134" s="27" t="s">
        <v>35</v>
      </c>
      <c r="D134" s="34" t="s">
        <v>10</v>
      </c>
      <c r="E134" s="36">
        <v>1</v>
      </c>
      <c r="F134" s="36">
        <v>1</v>
      </c>
      <c r="G134" s="75">
        <v>160000</v>
      </c>
      <c r="H134" s="72">
        <f t="shared" si="11"/>
        <v>160000</v>
      </c>
    </row>
    <row r="135" spans="1:8" ht="26.1" customHeight="1" x14ac:dyDescent="0.25">
      <c r="A135" s="25">
        <f t="shared" si="12"/>
        <v>8.1799999999999962</v>
      </c>
      <c r="B135" s="37" t="s">
        <v>63</v>
      </c>
      <c r="C135" s="27" t="s">
        <v>59</v>
      </c>
      <c r="D135" s="34" t="s">
        <v>10</v>
      </c>
      <c r="E135" s="36">
        <v>2</v>
      </c>
      <c r="F135" s="36">
        <v>1</v>
      </c>
      <c r="G135" s="75">
        <v>160000</v>
      </c>
      <c r="H135" s="72">
        <f t="shared" si="11"/>
        <v>320000</v>
      </c>
    </row>
    <row r="136" spans="1:8" ht="26.1" customHeight="1" x14ac:dyDescent="0.25">
      <c r="A136" s="25">
        <f t="shared" si="12"/>
        <v>8.1899999999999959</v>
      </c>
      <c r="B136" s="37" t="s">
        <v>64</v>
      </c>
      <c r="C136" s="27" t="s">
        <v>35</v>
      </c>
      <c r="D136" s="34" t="s">
        <v>10</v>
      </c>
      <c r="E136" s="36">
        <v>1</v>
      </c>
      <c r="F136" s="36">
        <v>1</v>
      </c>
      <c r="G136" s="75">
        <v>160000</v>
      </c>
      <c r="H136" s="72">
        <f t="shared" si="11"/>
        <v>160000</v>
      </c>
    </row>
    <row r="137" spans="1:8" ht="26.1" customHeight="1" x14ac:dyDescent="0.25">
      <c r="A137" s="25">
        <f t="shared" si="12"/>
        <v>8.1999999999999957</v>
      </c>
      <c r="B137" s="37" t="s">
        <v>65</v>
      </c>
      <c r="C137" s="27" t="s">
        <v>66</v>
      </c>
      <c r="D137" s="34" t="s">
        <v>10</v>
      </c>
      <c r="E137" s="36">
        <v>1</v>
      </c>
      <c r="F137" s="36">
        <v>1</v>
      </c>
      <c r="G137" s="75">
        <v>160000</v>
      </c>
      <c r="H137" s="72">
        <f t="shared" si="11"/>
        <v>160000</v>
      </c>
    </row>
    <row r="138" spans="1:8" ht="26.1" customHeight="1" x14ac:dyDescent="0.25">
      <c r="A138" s="25">
        <f t="shared" si="12"/>
        <v>8.2099999999999955</v>
      </c>
      <c r="B138" s="37" t="s">
        <v>65</v>
      </c>
      <c r="C138" s="27" t="s">
        <v>59</v>
      </c>
      <c r="D138" s="34" t="s">
        <v>10</v>
      </c>
      <c r="E138" s="36">
        <v>1</v>
      </c>
      <c r="F138" s="36">
        <v>1</v>
      </c>
      <c r="G138" s="75">
        <v>160000</v>
      </c>
      <c r="H138" s="72">
        <f t="shared" si="11"/>
        <v>160000</v>
      </c>
    </row>
    <row r="139" spans="1:8" ht="26.1" customHeight="1" x14ac:dyDescent="0.25">
      <c r="A139" s="25">
        <f t="shared" si="12"/>
        <v>8.2199999999999953</v>
      </c>
      <c r="B139" s="37" t="s">
        <v>67</v>
      </c>
      <c r="C139" s="27" t="s">
        <v>68</v>
      </c>
      <c r="D139" s="34" t="s">
        <v>10</v>
      </c>
      <c r="E139" s="36">
        <v>1</v>
      </c>
      <c r="F139" s="36">
        <v>1</v>
      </c>
      <c r="G139" s="75">
        <v>160000</v>
      </c>
      <c r="H139" s="72">
        <f t="shared" si="11"/>
        <v>160000</v>
      </c>
    </row>
    <row r="140" spans="1:8" ht="26.1" customHeight="1" x14ac:dyDescent="0.25">
      <c r="A140" s="25">
        <f t="shared" si="12"/>
        <v>8.2299999999999951</v>
      </c>
      <c r="B140" s="37" t="s">
        <v>67</v>
      </c>
      <c r="C140" s="27" t="s">
        <v>59</v>
      </c>
      <c r="D140" s="34" t="s">
        <v>10</v>
      </c>
      <c r="E140" s="36">
        <v>1</v>
      </c>
      <c r="F140" s="36">
        <v>1</v>
      </c>
      <c r="G140" s="75">
        <v>160000</v>
      </c>
      <c r="H140" s="72">
        <f t="shared" si="11"/>
        <v>160000</v>
      </c>
    </row>
    <row r="141" spans="1:8" ht="26.1" customHeight="1" x14ac:dyDescent="0.25">
      <c r="A141" s="25">
        <f t="shared" si="12"/>
        <v>8.2399999999999949</v>
      </c>
      <c r="B141" s="37" t="s">
        <v>69</v>
      </c>
      <c r="C141" s="27" t="s">
        <v>59</v>
      </c>
      <c r="D141" s="34" t="s">
        <v>10</v>
      </c>
      <c r="E141" s="36">
        <v>1</v>
      </c>
      <c r="F141" s="36">
        <v>1</v>
      </c>
      <c r="G141" s="75">
        <v>160000</v>
      </c>
      <c r="H141" s="72">
        <f t="shared" si="11"/>
        <v>160000</v>
      </c>
    </row>
    <row r="142" spans="1:8" ht="26.1" customHeight="1" x14ac:dyDescent="0.25">
      <c r="A142" s="25">
        <f t="shared" si="12"/>
        <v>8.2499999999999947</v>
      </c>
      <c r="B142" s="37" t="s">
        <v>70</v>
      </c>
      <c r="C142" s="27" t="s">
        <v>66</v>
      </c>
      <c r="D142" s="34" t="s">
        <v>10</v>
      </c>
      <c r="E142" s="36">
        <v>1</v>
      </c>
      <c r="F142" s="36">
        <v>1</v>
      </c>
      <c r="G142" s="75">
        <v>160000</v>
      </c>
      <c r="H142" s="72">
        <f t="shared" si="11"/>
        <v>160000</v>
      </c>
    </row>
    <row r="143" spans="1:8" ht="26.1" customHeight="1" x14ac:dyDescent="0.25">
      <c r="A143" s="25">
        <f t="shared" si="12"/>
        <v>8.2599999999999945</v>
      </c>
      <c r="B143" s="37" t="s">
        <v>71</v>
      </c>
      <c r="C143" s="27" t="s">
        <v>72</v>
      </c>
      <c r="D143" s="34" t="s">
        <v>10</v>
      </c>
      <c r="E143" s="36">
        <v>1</v>
      </c>
      <c r="F143" s="36">
        <v>1</v>
      </c>
      <c r="G143" s="75">
        <v>160000</v>
      </c>
      <c r="H143" s="72">
        <f t="shared" si="11"/>
        <v>160000</v>
      </c>
    </row>
    <row r="144" spans="1:8" ht="26.1" customHeight="1" x14ac:dyDescent="0.25">
      <c r="A144" s="25">
        <f t="shared" si="12"/>
        <v>8.2699999999999942</v>
      </c>
      <c r="B144" s="37" t="s">
        <v>73</v>
      </c>
      <c r="C144" s="27" t="s">
        <v>66</v>
      </c>
      <c r="D144" s="34" t="s">
        <v>10</v>
      </c>
      <c r="E144" s="36">
        <v>1</v>
      </c>
      <c r="F144" s="36">
        <v>1</v>
      </c>
      <c r="G144" s="75">
        <v>160000</v>
      </c>
      <c r="H144" s="72">
        <f t="shared" si="11"/>
        <v>160000</v>
      </c>
    </row>
    <row r="145" spans="1:8" ht="26.1" customHeight="1" x14ac:dyDescent="0.25">
      <c r="A145" s="25">
        <f t="shared" si="12"/>
        <v>8.279999999999994</v>
      </c>
      <c r="B145" s="37" t="s">
        <v>74</v>
      </c>
      <c r="C145" s="27" t="s">
        <v>52</v>
      </c>
      <c r="D145" s="34" t="s">
        <v>10</v>
      </c>
      <c r="E145" s="36">
        <v>1</v>
      </c>
      <c r="F145" s="36">
        <v>1</v>
      </c>
      <c r="G145" s="75">
        <v>160000</v>
      </c>
      <c r="H145" s="72">
        <f t="shared" si="11"/>
        <v>160000</v>
      </c>
    </row>
    <row r="146" spans="1:8" ht="26.1" customHeight="1" x14ac:dyDescent="0.25">
      <c r="A146" s="25">
        <f t="shared" si="12"/>
        <v>8.2899999999999938</v>
      </c>
      <c r="B146" s="37" t="s">
        <v>75</v>
      </c>
      <c r="C146" s="27" t="s">
        <v>57</v>
      </c>
      <c r="D146" s="34" t="s">
        <v>10</v>
      </c>
      <c r="E146" s="36">
        <v>1</v>
      </c>
      <c r="F146" s="36">
        <v>1</v>
      </c>
      <c r="G146" s="75">
        <v>160000</v>
      </c>
      <c r="H146" s="72">
        <f t="shared" si="11"/>
        <v>160000</v>
      </c>
    </row>
    <row r="147" spans="1:8" ht="26.1" customHeight="1" x14ac:dyDescent="0.25">
      <c r="A147" s="25">
        <f t="shared" si="12"/>
        <v>8.2999999999999936</v>
      </c>
      <c r="B147" s="37" t="s">
        <v>75</v>
      </c>
      <c r="C147" s="27" t="s">
        <v>72</v>
      </c>
      <c r="D147" s="34" t="s">
        <v>10</v>
      </c>
      <c r="E147" s="36">
        <v>1</v>
      </c>
      <c r="F147" s="36">
        <v>1</v>
      </c>
      <c r="G147" s="75">
        <v>160000</v>
      </c>
      <c r="H147" s="72">
        <f t="shared" si="11"/>
        <v>160000</v>
      </c>
    </row>
    <row r="148" spans="1:8" ht="26.1" customHeight="1" x14ac:dyDescent="0.25">
      <c r="A148" s="25">
        <f t="shared" si="12"/>
        <v>8.3099999999999934</v>
      </c>
      <c r="B148" s="37" t="s">
        <v>76</v>
      </c>
      <c r="C148" s="27" t="s">
        <v>41</v>
      </c>
      <c r="D148" s="34" t="s">
        <v>10</v>
      </c>
      <c r="E148" s="36">
        <v>1</v>
      </c>
      <c r="F148" s="36">
        <v>1</v>
      </c>
      <c r="G148" s="75">
        <v>160000</v>
      </c>
      <c r="H148" s="72">
        <f t="shared" si="11"/>
        <v>160000</v>
      </c>
    </row>
    <row r="149" spans="1:8" ht="26.1" customHeight="1" x14ac:dyDescent="0.25">
      <c r="A149" s="25">
        <f t="shared" si="12"/>
        <v>8.3199999999999932</v>
      </c>
      <c r="B149" s="37" t="s">
        <v>77</v>
      </c>
      <c r="C149" s="27" t="s">
        <v>35</v>
      </c>
      <c r="D149" s="34" t="s">
        <v>10</v>
      </c>
      <c r="E149" s="36">
        <v>1</v>
      </c>
      <c r="F149" s="36">
        <v>1</v>
      </c>
      <c r="G149" s="75">
        <v>160000</v>
      </c>
      <c r="H149" s="72">
        <f t="shared" si="11"/>
        <v>160000</v>
      </c>
    </row>
    <row r="150" spans="1:8" ht="26.1" customHeight="1" x14ac:dyDescent="0.25">
      <c r="A150" s="25">
        <f t="shared" si="12"/>
        <v>8.329999999999993</v>
      </c>
      <c r="B150" s="37" t="s">
        <v>78</v>
      </c>
      <c r="C150" s="27" t="s">
        <v>41</v>
      </c>
      <c r="D150" s="34" t="s">
        <v>10</v>
      </c>
      <c r="E150" s="36">
        <v>1</v>
      </c>
      <c r="F150" s="36">
        <v>1</v>
      </c>
      <c r="G150" s="75">
        <v>160000</v>
      </c>
      <c r="H150" s="72">
        <f t="shared" si="11"/>
        <v>160000</v>
      </c>
    </row>
    <row r="151" spans="1:8" ht="26.1" customHeight="1" x14ac:dyDescent="0.25">
      <c r="A151" s="25">
        <f t="shared" si="12"/>
        <v>8.3399999999999928</v>
      </c>
      <c r="B151" s="37" t="s">
        <v>78</v>
      </c>
      <c r="C151" s="27" t="s">
        <v>35</v>
      </c>
      <c r="D151" s="34" t="s">
        <v>10</v>
      </c>
      <c r="E151" s="36">
        <v>1</v>
      </c>
      <c r="F151" s="36">
        <v>1</v>
      </c>
      <c r="G151" s="75">
        <v>160000</v>
      </c>
      <c r="H151" s="72">
        <f t="shared" si="11"/>
        <v>160000</v>
      </c>
    </row>
    <row r="152" spans="1:8" ht="26.1" customHeight="1" x14ac:dyDescent="0.25">
      <c r="A152" s="25">
        <f t="shared" si="12"/>
        <v>8.3499999999999925</v>
      </c>
      <c r="B152" s="37" t="s">
        <v>79</v>
      </c>
      <c r="C152" s="27" t="s">
        <v>41</v>
      </c>
      <c r="D152" s="34" t="s">
        <v>10</v>
      </c>
      <c r="E152" s="36">
        <v>1</v>
      </c>
      <c r="F152" s="36">
        <v>1</v>
      </c>
      <c r="G152" s="75">
        <v>160000</v>
      </c>
      <c r="H152" s="72">
        <f t="shared" si="11"/>
        <v>160000</v>
      </c>
    </row>
    <row r="153" spans="1:8" ht="26.1" customHeight="1" x14ac:dyDescent="0.25">
      <c r="A153" s="25">
        <f t="shared" si="12"/>
        <v>8.3599999999999923</v>
      </c>
      <c r="B153" s="37" t="s">
        <v>79</v>
      </c>
      <c r="C153" s="27" t="s">
        <v>35</v>
      </c>
      <c r="D153" s="34" t="s">
        <v>10</v>
      </c>
      <c r="E153" s="36">
        <v>1</v>
      </c>
      <c r="F153" s="36">
        <v>1</v>
      </c>
      <c r="G153" s="75">
        <v>160000</v>
      </c>
      <c r="H153" s="72">
        <f t="shared" si="11"/>
        <v>160000</v>
      </c>
    </row>
    <row r="154" spans="1:8" ht="26.1" customHeight="1" x14ac:dyDescent="0.25">
      <c r="A154" s="25">
        <f t="shared" si="12"/>
        <v>8.3699999999999921</v>
      </c>
      <c r="B154" s="37" t="s">
        <v>80</v>
      </c>
      <c r="C154" s="27" t="s">
        <v>41</v>
      </c>
      <c r="D154" s="34" t="s">
        <v>10</v>
      </c>
      <c r="E154" s="36">
        <v>1</v>
      </c>
      <c r="F154" s="36">
        <v>1</v>
      </c>
      <c r="G154" s="75">
        <v>160000</v>
      </c>
      <c r="H154" s="72">
        <f t="shared" si="11"/>
        <v>160000</v>
      </c>
    </row>
    <row r="155" spans="1:8" ht="26.1" customHeight="1" x14ac:dyDescent="0.25">
      <c r="A155" s="25">
        <f t="shared" si="12"/>
        <v>8.3799999999999919</v>
      </c>
      <c r="B155" s="37" t="s">
        <v>80</v>
      </c>
      <c r="C155" s="27" t="s">
        <v>35</v>
      </c>
      <c r="D155" s="34" t="s">
        <v>10</v>
      </c>
      <c r="E155" s="36">
        <v>1</v>
      </c>
      <c r="F155" s="36">
        <v>1</v>
      </c>
      <c r="G155" s="75">
        <v>160000</v>
      </c>
      <c r="H155" s="72">
        <f t="shared" si="11"/>
        <v>160000</v>
      </c>
    </row>
    <row r="156" spans="1:8" ht="26.1" customHeight="1" x14ac:dyDescent="0.25">
      <c r="A156" s="25">
        <f t="shared" si="12"/>
        <v>8.3899999999999917</v>
      </c>
      <c r="B156" s="37" t="s">
        <v>81</v>
      </c>
      <c r="C156" s="27" t="s">
        <v>59</v>
      </c>
      <c r="D156" s="34" t="s">
        <v>10</v>
      </c>
      <c r="E156" s="36">
        <v>1</v>
      </c>
      <c r="F156" s="36">
        <v>1</v>
      </c>
      <c r="G156" s="75">
        <v>160000</v>
      </c>
      <c r="H156" s="72">
        <f t="shared" si="11"/>
        <v>160000</v>
      </c>
    </row>
    <row r="157" spans="1:8" ht="26.1" customHeight="1" x14ac:dyDescent="0.25">
      <c r="A157" s="25">
        <f t="shared" si="12"/>
        <v>8.3999999999999915</v>
      </c>
      <c r="B157" s="37" t="s">
        <v>82</v>
      </c>
      <c r="C157" s="27" t="s">
        <v>72</v>
      </c>
      <c r="D157" s="34" t="s">
        <v>10</v>
      </c>
      <c r="E157" s="36">
        <v>1</v>
      </c>
      <c r="F157" s="36">
        <v>1</v>
      </c>
      <c r="G157" s="75">
        <v>160000</v>
      </c>
      <c r="H157" s="72">
        <f t="shared" si="11"/>
        <v>160000</v>
      </c>
    </row>
    <row r="158" spans="1:8" ht="26.1" customHeight="1" x14ac:dyDescent="0.25">
      <c r="A158" s="25">
        <f t="shared" si="12"/>
        <v>8.4099999999999913</v>
      </c>
      <c r="B158" s="37" t="s">
        <v>83</v>
      </c>
      <c r="C158" s="27" t="s">
        <v>59</v>
      </c>
      <c r="D158" s="34" t="s">
        <v>10</v>
      </c>
      <c r="E158" s="36">
        <v>1</v>
      </c>
      <c r="F158" s="36">
        <v>1</v>
      </c>
      <c r="G158" s="75">
        <v>160000</v>
      </c>
      <c r="H158" s="72">
        <f t="shared" si="11"/>
        <v>160000</v>
      </c>
    </row>
    <row r="159" spans="1:8" ht="57" x14ac:dyDescent="0.25">
      <c r="A159" s="25">
        <f t="shared" si="12"/>
        <v>8.419999999999991</v>
      </c>
      <c r="B159" s="37" t="s">
        <v>84</v>
      </c>
      <c r="C159" s="27" t="s">
        <v>94</v>
      </c>
      <c r="D159" s="34" t="s">
        <v>10</v>
      </c>
      <c r="E159" s="36">
        <v>1</v>
      </c>
      <c r="F159" s="36">
        <v>1</v>
      </c>
      <c r="G159" s="75">
        <v>160000</v>
      </c>
      <c r="H159" s="72">
        <f t="shared" si="11"/>
        <v>160000</v>
      </c>
    </row>
    <row r="160" spans="1:8" s="71" customFormat="1" ht="35.1" customHeight="1" x14ac:dyDescent="0.25">
      <c r="A160" s="100" t="s">
        <v>95</v>
      </c>
      <c r="B160" s="101"/>
      <c r="C160" s="101"/>
      <c r="D160" s="101"/>
      <c r="E160" s="14">
        <f>SUM(E118:E159)</f>
        <v>52</v>
      </c>
      <c r="F160" s="41"/>
      <c r="G160" s="42"/>
      <c r="H160" s="73">
        <f>SUM(H118:H159)</f>
        <v>8320000</v>
      </c>
    </row>
    <row r="161" spans="1:9" ht="9" customHeight="1" x14ac:dyDescent="0.25">
      <c r="A161" s="23"/>
    </row>
    <row r="162" spans="1:9" s="71" customFormat="1" x14ac:dyDescent="0.25">
      <c r="A162" s="113" t="s">
        <v>238</v>
      </c>
      <c r="B162" s="113"/>
      <c r="C162" s="113"/>
      <c r="D162" s="113"/>
      <c r="E162" s="91">
        <f>E57+E80+E71+E87+E98+E107+E114+E160</f>
        <v>139</v>
      </c>
      <c r="F162" s="92"/>
      <c r="G162" s="92"/>
      <c r="H162" s="74">
        <f>H57+H80+H71+H87+H98+H107+H114+H160</f>
        <v>20190000</v>
      </c>
    </row>
    <row r="163" spans="1:9" customFormat="1" x14ac:dyDescent="0.25"/>
    <row r="164" spans="1:9" ht="28.5" customHeight="1" x14ac:dyDescent="0.25">
      <c r="A164" s="109" t="s">
        <v>96</v>
      </c>
      <c r="B164" s="109"/>
      <c r="C164" s="109"/>
      <c r="D164" s="109"/>
      <c r="E164" s="109"/>
      <c r="F164" s="109"/>
      <c r="H164" s="18"/>
    </row>
    <row r="165" spans="1:9" ht="7.5" customHeight="1" x14ac:dyDescent="0.25">
      <c r="A165" s="23"/>
    </row>
    <row r="166" spans="1:9" ht="60.75" customHeight="1" x14ac:dyDescent="0.25">
      <c r="A166" s="108" t="s">
        <v>242</v>
      </c>
      <c r="B166" s="108"/>
      <c r="C166" s="108"/>
      <c r="D166" s="108"/>
      <c r="E166" s="108"/>
      <c r="F166" s="108"/>
      <c r="H166" s="19"/>
    </row>
    <row r="167" spans="1:9" x14ac:dyDescent="0.25">
      <c r="A167" s="23"/>
    </row>
    <row r="168" spans="1:9" ht="67.5" customHeight="1" x14ac:dyDescent="0.25">
      <c r="A168" s="16" t="s">
        <v>0</v>
      </c>
      <c r="B168" s="1" t="s">
        <v>1</v>
      </c>
      <c r="C168" s="1" t="s">
        <v>2</v>
      </c>
      <c r="D168" s="29" t="s">
        <v>3</v>
      </c>
      <c r="E168" s="1" t="s">
        <v>4</v>
      </c>
      <c r="F168" s="1" t="s">
        <v>5</v>
      </c>
      <c r="G168" s="1" t="s">
        <v>6</v>
      </c>
      <c r="H168" s="1" t="s">
        <v>7</v>
      </c>
    </row>
    <row r="169" spans="1:9" ht="24.95" customHeight="1" x14ac:dyDescent="0.25">
      <c r="A169" s="17">
        <v>9</v>
      </c>
      <c r="B169" s="11" t="s">
        <v>85</v>
      </c>
      <c r="C169" s="12"/>
      <c r="D169" s="30"/>
      <c r="E169" s="12"/>
      <c r="F169" s="12"/>
      <c r="G169" s="12"/>
      <c r="H169" s="12"/>
      <c r="I169" s="96"/>
    </row>
    <row r="170" spans="1:9" s="71" customFormat="1" ht="85.5" x14ac:dyDescent="0.25">
      <c r="A170" s="25">
        <f>A169+0.01</f>
        <v>9.01</v>
      </c>
      <c r="B170" s="26" t="s">
        <v>141</v>
      </c>
      <c r="C170" s="27" t="s">
        <v>32</v>
      </c>
      <c r="D170" s="20" t="s">
        <v>140</v>
      </c>
      <c r="E170" s="28">
        <v>1</v>
      </c>
      <c r="F170" s="28">
        <v>1</v>
      </c>
      <c r="G170" s="75">
        <v>700000</v>
      </c>
      <c r="H170" s="94">
        <f t="shared" ref="H170:H171" si="13">E170*F170*G170</f>
        <v>700000</v>
      </c>
      <c r="I170" s="97"/>
    </row>
    <row r="171" spans="1:9" s="71" customFormat="1" ht="85.5" x14ac:dyDescent="0.25">
      <c r="A171" s="25">
        <f t="shared" ref="A171" si="14">A170+0.01</f>
        <v>9.02</v>
      </c>
      <c r="B171" s="93" t="s">
        <v>245</v>
      </c>
      <c r="C171" s="4" t="s">
        <v>32</v>
      </c>
      <c r="D171" s="98" t="s">
        <v>246</v>
      </c>
      <c r="E171" s="5">
        <v>1</v>
      </c>
      <c r="F171" s="5">
        <v>1</v>
      </c>
      <c r="G171" s="75">
        <v>700000</v>
      </c>
      <c r="H171" s="94">
        <f t="shared" si="13"/>
        <v>700000</v>
      </c>
      <c r="I171" s="97"/>
    </row>
    <row r="172" spans="1:9" s="71" customFormat="1" ht="171" x14ac:dyDescent="0.25">
      <c r="A172" s="25">
        <f>A171+0.01</f>
        <v>9.0299999999999994</v>
      </c>
      <c r="B172" s="93" t="s">
        <v>243</v>
      </c>
      <c r="C172" s="4" t="s">
        <v>31</v>
      </c>
      <c r="D172" s="20" t="s">
        <v>244</v>
      </c>
      <c r="E172" s="28">
        <v>1</v>
      </c>
      <c r="F172" s="28">
        <v>1</v>
      </c>
      <c r="G172" s="75">
        <v>1500000</v>
      </c>
      <c r="H172" s="94">
        <f t="shared" ref="H172" si="15">E172*F172*G172</f>
        <v>1500000</v>
      </c>
      <c r="I172" s="97"/>
    </row>
    <row r="173" spans="1:9" s="71" customFormat="1" x14ac:dyDescent="0.25">
      <c r="A173" s="23"/>
      <c r="D173" s="33"/>
      <c r="I173" s="97"/>
    </row>
    <row r="174" spans="1:9" s="71" customFormat="1" ht="9" customHeight="1" x14ac:dyDescent="0.25">
      <c r="A174" s="113" t="s">
        <v>239</v>
      </c>
      <c r="B174" s="113"/>
      <c r="C174" s="113"/>
      <c r="D174" s="113"/>
      <c r="E174" s="91">
        <f>SUM(E170:E173)</f>
        <v>3</v>
      </c>
      <c r="F174" s="92"/>
      <c r="G174" s="92"/>
      <c r="H174" s="95">
        <f>SUM(H170:H173)</f>
        <v>2900000</v>
      </c>
      <c r="I174" s="96"/>
    </row>
    <row r="175" spans="1:9" s="71" customFormat="1" x14ac:dyDescent="0.25">
      <c r="A175"/>
      <c r="B175"/>
      <c r="C175"/>
      <c r="D175"/>
      <c r="E175"/>
      <c r="F175"/>
      <c r="G175"/>
      <c r="H175"/>
    </row>
    <row r="176" spans="1:9" customFormat="1" x14ac:dyDescent="0.25">
      <c r="A176" s="110" t="s">
        <v>223</v>
      </c>
      <c r="B176" s="111"/>
      <c r="C176" s="111"/>
      <c r="D176" s="112"/>
      <c r="E176" s="38"/>
      <c r="F176" s="43"/>
      <c r="G176" s="39"/>
      <c r="H176" s="74">
        <f>H162+H174</f>
        <v>23090000</v>
      </c>
    </row>
    <row r="177" spans="1:8" ht="24.95" customHeight="1" x14ac:dyDescent="0.25">
      <c r="A177" s="22"/>
      <c r="B177" s="8"/>
      <c r="C177" s="8"/>
      <c r="D177" s="32"/>
      <c r="E177" s="8"/>
      <c r="F177" s="8"/>
      <c r="G177" s="8"/>
      <c r="H177" s="8"/>
    </row>
    <row r="178" spans="1:8" ht="9.75" customHeight="1" x14ac:dyDescent="0.25">
      <c r="A178" s="17">
        <v>10</v>
      </c>
      <c r="B178" s="10" t="s">
        <v>240</v>
      </c>
      <c r="C178" s="10"/>
      <c r="D178" s="40"/>
      <c r="E178" s="12"/>
      <c r="F178" s="12"/>
      <c r="G178" s="13"/>
      <c r="H178" s="3"/>
    </row>
    <row r="179" spans="1:8" ht="24.95" customHeight="1" x14ac:dyDescent="0.25">
      <c r="A179" s="35">
        <f>A178+0.01</f>
        <v>10.01</v>
      </c>
      <c r="B179" s="106" t="s">
        <v>179</v>
      </c>
      <c r="C179" s="107"/>
      <c r="D179" s="51"/>
      <c r="E179" s="52">
        <v>0.15</v>
      </c>
      <c r="F179" s="53"/>
      <c r="G179" s="54"/>
      <c r="H179" s="72">
        <f>H176*E179</f>
        <v>3463500</v>
      </c>
    </row>
    <row r="180" spans="1:8" ht="167.25" customHeight="1" x14ac:dyDescent="0.25">
      <c r="A180" s="22"/>
      <c r="B180" s="8"/>
      <c r="C180" s="8"/>
      <c r="D180" s="32"/>
      <c r="E180" s="8"/>
      <c r="F180" s="8"/>
      <c r="G180" s="8"/>
      <c r="H180" s="8"/>
    </row>
    <row r="181" spans="1:8" x14ac:dyDescent="0.25">
      <c r="A181" s="79" t="s">
        <v>86</v>
      </c>
      <c r="B181" s="38"/>
      <c r="C181" s="38"/>
      <c r="D181" s="80"/>
      <c r="E181" s="38"/>
      <c r="F181" s="38"/>
      <c r="G181" s="38"/>
      <c r="H181" s="78">
        <f>H176+H179</f>
        <v>26553500</v>
      </c>
    </row>
    <row r="182" spans="1:8" ht="24.95" customHeight="1" x14ac:dyDescent="0.25"/>
    <row r="183" spans="1:8" x14ac:dyDescent="0.25">
      <c r="A183" s="86" t="s">
        <v>224</v>
      </c>
      <c r="B183"/>
      <c r="C183" s="71" t="s">
        <v>247</v>
      </c>
      <c r="D183" s="71"/>
      <c r="E183" s="71"/>
      <c r="F183" s="71"/>
    </row>
    <row r="184" spans="1:8" x14ac:dyDescent="0.25">
      <c r="A184" s="86" t="s">
        <v>225</v>
      </c>
      <c r="B184"/>
      <c r="C184" s="71" t="s">
        <v>248</v>
      </c>
      <c r="D184" s="71"/>
      <c r="E184" s="71"/>
      <c r="F184" s="71"/>
    </row>
    <row r="185" spans="1:8" x14ac:dyDescent="0.25">
      <c r="A185" s="86" t="s">
        <v>226</v>
      </c>
      <c r="B185"/>
      <c r="C185" s="71">
        <v>16498549</v>
      </c>
      <c r="D185" s="71"/>
      <c r="E185" s="71"/>
      <c r="F185" s="71"/>
    </row>
    <row r="186" spans="1:8" x14ac:dyDescent="0.25">
      <c r="A186" s="86" t="s">
        <v>227</v>
      </c>
      <c r="B186"/>
      <c r="C186" s="71" t="s">
        <v>249</v>
      </c>
      <c r="D186" s="71"/>
      <c r="E186" s="71"/>
      <c r="F186" s="71"/>
    </row>
    <row r="187" spans="1:8" x14ac:dyDescent="0.25">
      <c r="A187" s="86" t="s">
        <v>228</v>
      </c>
      <c r="B187" s="71"/>
      <c r="C187" s="71">
        <v>3206936798</v>
      </c>
      <c r="D187" s="71"/>
      <c r="E187" s="71"/>
      <c r="F187" s="71"/>
    </row>
    <row r="188" spans="1:8" x14ac:dyDescent="0.25">
      <c r="A188" s="86" t="s">
        <v>229</v>
      </c>
      <c r="B188"/>
      <c r="C188" s="71" t="s">
        <v>250</v>
      </c>
      <c r="D188" s="71"/>
      <c r="E188" s="71"/>
      <c r="F188" s="71"/>
      <c r="G188" s="71"/>
      <c r="H188" s="71"/>
    </row>
    <row r="189" spans="1:8" s="71" customFormat="1" x14ac:dyDescent="0.25">
      <c r="A189" s="86" t="s">
        <v>231</v>
      </c>
      <c r="B189"/>
      <c r="C189" s="99" t="s">
        <v>251</v>
      </c>
      <c r="G189" s="2"/>
      <c r="H189" s="2"/>
    </row>
    <row r="190" spans="1:8" x14ac:dyDescent="0.25">
      <c r="A190" s="87"/>
      <c r="B190"/>
      <c r="C190" s="71"/>
      <c r="D190" s="71"/>
      <c r="E190" s="71"/>
      <c r="F190" s="71"/>
    </row>
    <row r="191" spans="1:8" x14ac:dyDescent="0.25">
      <c r="A191" s="86" t="s">
        <v>232</v>
      </c>
      <c r="B191"/>
      <c r="C191" s="71"/>
      <c r="D191" s="71"/>
      <c r="E191" s="71"/>
      <c r="F191" s="71"/>
    </row>
    <row r="192" spans="1:8" x14ac:dyDescent="0.25">
      <c r="A192" s="88"/>
      <c r="B192"/>
      <c r="C192" s="71"/>
      <c r="D192" s="71"/>
      <c r="E192" s="71"/>
      <c r="F192" s="71"/>
    </row>
    <row r="193" spans="1:6" x14ac:dyDescent="0.25">
      <c r="A193" s="89"/>
      <c r="B193"/>
      <c r="C193" s="71"/>
      <c r="D193" s="71"/>
      <c r="E193" s="71"/>
      <c r="F193" s="71"/>
    </row>
    <row r="194" spans="1:6" x14ac:dyDescent="0.25">
      <c r="A194" s="86" t="s">
        <v>230</v>
      </c>
      <c r="B194"/>
      <c r="C194" s="71" t="s">
        <v>248</v>
      </c>
      <c r="D194" s="71"/>
      <c r="E194" s="71"/>
      <c r="F194" s="71"/>
    </row>
  </sheetData>
  <mergeCells count="15">
    <mergeCell ref="A98:D98"/>
    <mergeCell ref="B179:C179"/>
    <mergeCell ref="A166:F166"/>
    <mergeCell ref="A164:F164"/>
    <mergeCell ref="A107:D107"/>
    <mergeCell ref="A114:D114"/>
    <mergeCell ref="A176:D176"/>
    <mergeCell ref="A160:D160"/>
    <mergeCell ref="A162:D162"/>
    <mergeCell ref="A174:D174"/>
    <mergeCell ref="A80:D80"/>
    <mergeCell ref="A57:D57"/>
    <mergeCell ref="A1:H1"/>
    <mergeCell ref="A71:D71"/>
    <mergeCell ref="A87:D87"/>
  </mergeCells>
  <hyperlinks>
    <hyperlink ref="C189" r:id="rId1" xr:uid="{00000000-0004-0000-0000-000000000000}"/>
  </hyperlinks>
  <pageMargins left="0.7" right="0.7" top="0.75" bottom="0.75" header="0.3" footer="0.3"/>
  <pageSetup paperSize="145" scale="52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8"/>
  <sheetViews>
    <sheetView topLeftCell="A15" zoomScale="70" zoomScaleNormal="70" workbookViewId="0">
      <selection activeCell="A25" sqref="A25:F36"/>
    </sheetView>
  </sheetViews>
  <sheetFormatPr baseColWidth="10" defaultRowHeight="15" x14ac:dyDescent="0.25"/>
  <cols>
    <col min="1" max="1" width="6.28515625" style="2" bestFit="1" customWidth="1"/>
    <col min="2" max="2" width="52.5703125" style="2" customWidth="1"/>
    <col min="3" max="4" width="12.140625" style="2" customWidth="1"/>
    <col min="5" max="5" width="15.28515625" style="2" customWidth="1"/>
    <col min="6" max="6" width="21.140625" style="2" customWidth="1"/>
    <col min="7" max="16384" width="11.42578125" style="2"/>
  </cols>
  <sheetData>
    <row r="1" spans="1:6" ht="42" customHeight="1" x14ac:dyDescent="0.25">
      <c r="A1" s="115" t="s">
        <v>206</v>
      </c>
      <c r="B1" s="116"/>
      <c r="C1" s="116"/>
      <c r="D1" s="116"/>
      <c r="E1" s="116"/>
      <c r="F1" s="117"/>
    </row>
    <row r="2" spans="1:6" ht="51" customHeight="1" x14ac:dyDescent="0.25">
      <c r="A2" s="59" t="s">
        <v>180</v>
      </c>
      <c r="B2" s="60" t="s">
        <v>181</v>
      </c>
      <c r="C2" s="59" t="s">
        <v>182</v>
      </c>
      <c r="D2" s="59" t="s">
        <v>183</v>
      </c>
      <c r="E2" s="59" t="s">
        <v>184</v>
      </c>
      <c r="F2" s="59" t="s">
        <v>185</v>
      </c>
    </row>
    <row r="3" spans="1:6" ht="24.95" customHeight="1" x14ac:dyDescent="0.25">
      <c r="A3" s="17">
        <v>1</v>
      </c>
      <c r="B3" s="66" t="s">
        <v>186</v>
      </c>
      <c r="C3" s="67"/>
      <c r="D3" s="68"/>
      <c r="E3" s="68"/>
      <c r="F3" s="69"/>
    </row>
    <row r="4" spans="1:6" ht="100.5" customHeight="1" x14ac:dyDescent="0.25">
      <c r="A4" s="25">
        <f>A3+0.01</f>
        <v>1.01</v>
      </c>
      <c r="B4" s="9" t="s">
        <v>187</v>
      </c>
      <c r="C4" s="48">
        <v>2</v>
      </c>
      <c r="D4" s="48">
        <v>1</v>
      </c>
      <c r="E4" s="55">
        <v>240000</v>
      </c>
      <c r="F4" s="50">
        <f>C4*D4*E4</f>
        <v>480000</v>
      </c>
    </row>
    <row r="5" spans="1:6" ht="100.5" customHeight="1" x14ac:dyDescent="0.25">
      <c r="A5" s="25">
        <f t="shared" ref="A5:A17" si="0">A4+0.01</f>
        <v>1.02</v>
      </c>
      <c r="B5" s="9" t="s">
        <v>188</v>
      </c>
      <c r="C5" s="48">
        <v>1</v>
      </c>
      <c r="D5" s="48">
        <v>1</v>
      </c>
      <c r="E5" s="55">
        <v>240000</v>
      </c>
      <c r="F5" s="50">
        <f t="shared" ref="F5:F8" si="1">C5*D5*E5</f>
        <v>240000</v>
      </c>
    </row>
    <row r="6" spans="1:6" ht="100.5" customHeight="1" x14ac:dyDescent="0.25">
      <c r="A6" s="25">
        <f t="shared" si="0"/>
        <v>1.03</v>
      </c>
      <c r="B6" s="9" t="s">
        <v>204</v>
      </c>
      <c r="C6" s="48">
        <v>3</v>
      </c>
      <c r="D6" s="48">
        <v>1</v>
      </c>
      <c r="E6" s="55">
        <v>240000</v>
      </c>
      <c r="F6" s="50">
        <f t="shared" si="1"/>
        <v>720000</v>
      </c>
    </row>
    <row r="7" spans="1:6" ht="100.5" customHeight="1" x14ac:dyDescent="0.25">
      <c r="A7" s="25">
        <f t="shared" si="0"/>
        <v>1.04</v>
      </c>
      <c r="B7" s="9" t="s">
        <v>189</v>
      </c>
      <c r="C7" s="48">
        <v>3</v>
      </c>
      <c r="D7" s="48">
        <v>1</v>
      </c>
      <c r="E7" s="55">
        <v>350000</v>
      </c>
      <c r="F7" s="50">
        <f t="shared" si="1"/>
        <v>1050000</v>
      </c>
    </row>
    <row r="8" spans="1:6" ht="100.5" customHeight="1" x14ac:dyDescent="0.25">
      <c r="A8" s="25">
        <f t="shared" si="0"/>
        <v>1.05</v>
      </c>
      <c r="B8" s="9" t="s">
        <v>190</v>
      </c>
      <c r="C8" s="48">
        <v>1</v>
      </c>
      <c r="D8" s="48">
        <v>1</v>
      </c>
      <c r="E8" s="55">
        <v>500000</v>
      </c>
      <c r="F8" s="50">
        <f t="shared" si="1"/>
        <v>500000</v>
      </c>
    </row>
    <row r="9" spans="1:6" ht="24.95" customHeight="1" x14ac:dyDescent="0.25">
      <c r="A9" s="17">
        <v>2</v>
      </c>
      <c r="B9" s="66" t="s">
        <v>191</v>
      </c>
      <c r="C9" s="67"/>
      <c r="D9" s="68"/>
      <c r="E9" s="68"/>
      <c r="F9" s="69"/>
    </row>
    <row r="10" spans="1:6" ht="28.5" x14ac:dyDescent="0.25">
      <c r="A10" s="25">
        <f t="shared" si="0"/>
        <v>2.0099999999999998</v>
      </c>
      <c r="B10" s="9" t="s">
        <v>192</v>
      </c>
      <c r="C10" s="48">
        <v>3</v>
      </c>
      <c r="D10" s="48">
        <v>1</v>
      </c>
      <c r="E10" s="55">
        <v>1200000</v>
      </c>
      <c r="F10" s="50">
        <f t="shared" ref="F10" si="2">C10*D10*E10</f>
        <v>3600000</v>
      </c>
    </row>
    <row r="11" spans="1:6" ht="24.95" customHeight="1" x14ac:dyDescent="0.25">
      <c r="A11" s="17">
        <v>3</v>
      </c>
      <c r="B11" s="66" t="s">
        <v>193</v>
      </c>
      <c r="C11" s="67"/>
      <c r="D11" s="68"/>
      <c r="E11" s="68"/>
      <c r="F11" s="69"/>
    </row>
    <row r="12" spans="1:6" ht="32.25" customHeight="1" x14ac:dyDescent="0.25">
      <c r="A12" s="25">
        <f t="shared" si="0"/>
        <v>3.01</v>
      </c>
      <c r="B12" s="9" t="s">
        <v>194</v>
      </c>
      <c r="C12" s="48">
        <v>1</v>
      </c>
      <c r="D12" s="48">
        <v>1</v>
      </c>
      <c r="E12" s="55">
        <v>500000</v>
      </c>
      <c r="F12" s="50">
        <f t="shared" ref="F12" si="3">C12*D12*E12</f>
        <v>500000</v>
      </c>
    </row>
    <row r="13" spans="1:6" ht="32.25" customHeight="1" x14ac:dyDescent="0.25">
      <c r="A13" s="25">
        <f t="shared" si="0"/>
        <v>3.0199999999999996</v>
      </c>
      <c r="B13" s="9" t="s">
        <v>195</v>
      </c>
      <c r="C13" s="48">
        <v>2</v>
      </c>
      <c r="D13" s="48">
        <v>1</v>
      </c>
      <c r="E13" s="55">
        <v>80000</v>
      </c>
      <c r="F13" s="50">
        <f t="shared" ref="F13:F17" si="4">C13*D13*E13</f>
        <v>160000</v>
      </c>
    </row>
    <row r="14" spans="1:6" ht="32.25" customHeight="1" x14ac:dyDescent="0.25">
      <c r="A14" s="25">
        <f t="shared" si="0"/>
        <v>3.0299999999999994</v>
      </c>
      <c r="B14" s="9" t="s">
        <v>196</v>
      </c>
      <c r="C14" s="48">
        <v>1</v>
      </c>
      <c r="D14" s="48">
        <v>1</v>
      </c>
      <c r="E14" s="55">
        <v>350000</v>
      </c>
      <c r="F14" s="50">
        <f t="shared" si="4"/>
        <v>350000</v>
      </c>
    </row>
    <row r="15" spans="1:6" ht="32.25" customHeight="1" x14ac:dyDescent="0.25">
      <c r="A15" s="25">
        <f t="shared" si="0"/>
        <v>3.0399999999999991</v>
      </c>
      <c r="B15" s="9" t="s">
        <v>197</v>
      </c>
      <c r="C15" s="48">
        <v>12</v>
      </c>
      <c r="D15" s="48">
        <v>1</v>
      </c>
      <c r="E15" s="55">
        <v>80000</v>
      </c>
      <c r="F15" s="50">
        <f t="shared" si="4"/>
        <v>960000</v>
      </c>
    </row>
    <row r="16" spans="1:6" ht="32.25" customHeight="1" x14ac:dyDescent="0.25">
      <c r="A16" s="25">
        <f t="shared" si="0"/>
        <v>3.0499999999999989</v>
      </c>
      <c r="B16" s="9" t="s">
        <v>198</v>
      </c>
      <c r="C16" s="48">
        <v>14</v>
      </c>
      <c r="D16" s="48">
        <v>1</v>
      </c>
      <c r="E16" s="55">
        <v>80000</v>
      </c>
      <c r="F16" s="50">
        <f t="shared" si="4"/>
        <v>1120000</v>
      </c>
    </row>
    <row r="17" spans="1:6" ht="32.25" customHeight="1" x14ac:dyDescent="0.25">
      <c r="A17" s="25">
        <f t="shared" si="0"/>
        <v>3.0599999999999987</v>
      </c>
      <c r="B17" s="9" t="s">
        <v>199</v>
      </c>
      <c r="C17" s="48">
        <v>1</v>
      </c>
      <c r="D17" s="48">
        <v>1</v>
      </c>
      <c r="E17" s="55">
        <v>400000</v>
      </c>
      <c r="F17" s="50">
        <f t="shared" si="4"/>
        <v>400000</v>
      </c>
    </row>
    <row r="18" spans="1:6" ht="24.95" customHeight="1" x14ac:dyDescent="0.25">
      <c r="A18" s="65" t="s">
        <v>200</v>
      </c>
      <c r="B18" s="63"/>
      <c r="C18" s="63"/>
      <c r="D18" s="63"/>
      <c r="E18" s="63"/>
      <c r="F18" s="76">
        <f>SUM(F4:F17)</f>
        <v>10080000</v>
      </c>
    </row>
    <row r="19" spans="1:6" s="49" customFormat="1" ht="12" customHeight="1" x14ac:dyDescent="0.25">
      <c r="A19" s="70"/>
      <c r="B19" s="70"/>
      <c r="C19" s="70"/>
      <c r="D19" s="70"/>
      <c r="E19" s="70"/>
      <c r="F19" s="70"/>
    </row>
    <row r="20" spans="1:6" ht="24.95" customHeight="1" x14ac:dyDescent="0.25">
      <c r="A20" s="17">
        <v>4</v>
      </c>
      <c r="B20" s="66" t="s">
        <v>241</v>
      </c>
      <c r="C20" s="67"/>
      <c r="D20" s="68"/>
      <c r="E20" s="68"/>
      <c r="F20" s="69"/>
    </row>
    <row r="21" spans="1:6" ht="85.5" x14ac:dyDescent="0.25">
      <c r="A21" s="25">
        <f t="shared" ref="A21" si="5">A20+0.01</f>
        <v>4.01</v>
      </c>
      <c r="B21" s="9" t="s">
        <v>202</v>
      </c>
      <c r="C21" s="57"/>
      <c r="D21" s="56">
        <v>0.15</v>
      </c>
      <c r="E21" s="58"/>
      <c r="F21" s="50">
        <f>F18*D21</f>
        <v>1512000</v>
      </c>
    </row>
    <row r="22" spans="1:6" s="49" customFormat="1" x14ac:dyDescent="0.25">
      <c r="A22" s="114"/>
      <c r="B22" s="114"/>
      <c r="C22" s="114"/>
      <c r="D22" s="114"/>
      <c r="E22" s="114"/>
      <c r="F22" s="114"/>
    </row>
    <row r="23" spans="1:6" ht="24.95" customHeight="1" x14ac:dyDescent="0.25">
      <c r="A23" s="65" t="s">
        <v>203</v>
      </c>
      <c r="B23" s="63"/>
      <c r="C23" s="63"/>
      <c r="D23" s="63"/>
      <c r="E23" s="63"/>
      <c r="F23" s="64">
        <f>F18+F21</f>
        <v>11592000</v>
      </c>
    </row>
    <row r="25" spans="1:6" x14ac:dyDescent="0.25">
      <c r="A25" s="86" t="s">
        <v>224</v>
      </c>
      <c r="B25"/>
      <c r="C25" s="71" t="s">
        <v>247</v>
      </c>
      <c r="D25" s="71"/>
      <c r="E25" s="71"/>
      <c r="F25" s="71"/>
    </row>
    <row r="26" spans="1:6" x14ac:dyDescent="0.25">
      <c r="A26" s="86" t="s">
        <v>225</v>
      </c>
      <c r="B26"/>
      <c r="C26" s="71" t="s">
        <v>248</v>
      </c>
      <c r="D26" s="71"/>
      <c r="E26" s="71"/>
      <c r="F26" s="71"/>
    </row>
    <row r="27" spans="1:6" x14ac:dyDescent="0.25">
      <c r="A27" s="86" t="s">
        <v>226</v>
      </c>
      <c r="B27"/>
      <c r="C27" s="71">
        <v>16498549</v>
      </c>
      <c r="D27" s="71"/>
      <c r="E27" s="71"/>
      <c r="F27" s="71"/>
    </row>
    <row r="28" spans="1:6" x14ac:dyDescent="0.25">
      <c r="A28" s="86" t="s">
        <v>227</v>
      </c>
      <c r="B28"/>
      <c r="C28" s="71" t="s">
        <v>249</v>
      </c>
      <c r="D28" s="71"/>
      <c r="E28" s="71"/>
      <c r="F28" s="71"/>
    </row>
    <row r="29" spans="1:6" x14ac:dyDescent="0.25">
      <c r="A29" s="86" t="s">
        <v>228</v>
      </c>
      <c r="B29" s="71"/>
      <c r="C29" s="71">
        <v>3206936798</v>
      </c>
      <c r="D29" s="71"/>
      <c r="E29" s="71"/>
      <c r="F29" s="71"/>
    </row>
    <row r="30" spans="1:6" s="71" customFormat="1" x14ac:dyDescent="0.25">
      <c r="A30" s="86" t="s">
        <v>229</v>
      </c>
      <c r="B30"/>
      <c r="C30" s="71" t="s">
        <v>250</v>
      </c>
    </row>
    <row r="31" spans="1:6" x14ac:dyDescent="0.25">
      <c r="A31" s="86" t="s">
        <v>231</v>
      </c>
      <c r="B31"/>
      <c r="C31" s="99" t="s">
        <v>251</v>
      </c>
      <c r="D31" s="71"/>
      <c r="E31" s="71"/>
      <c r="F31" s="71"/>
    </row>
    <row r="32" spans="1:6" x14ac:dyDescent="0.25">
      <c r="A32" s="87"/>
      <c r="B32"/>
      <c r="C32" s="71"/>
      <c r="D32" s="71"/>
      <c r="E32" s="71"/>
      <c r="F32" s="71"/>
    </row>
    <row r="33" spans="1:6" x14ac:dyDescent="0.25">
      <c r="A33" s="86" t="s">
        <v>232</v>
      </c>
      <c r="B33"/>
      <c r="C33" s="71"/>
      <c r="D33" s="71"/>
      <c r="E33" s="71"/>
      <c r="F33" s="71"/>
    </row>
    <row r="34" spans="1:6" x14ac:dyDescent="0.25">
      <c r="A34" s="88"/>
      <c r="B34"/>
      <c r="C34" s="71"/>
      <c r="D34" s="71"/>
      <c r="E34" s="71"/>
      <c r="F34" s="71"/>
    </row>
    <row r="35" spans="1:6" x14ac:dyDescent="0.25">
      <c r="A35" s="89"/>
      <c r="B35"/>
      <c r="C35" s="71"/>
      <c r="D35" s="71"/>
      <c r="E35" s="71"/>
      <c r="F35" s="71"/>
    </row>
    <row r="36" spans="1:6" x14ac:dyDescent="0.25">
      <c r="A36" s="86" t="s">
        <v>230</v>
      </c>
      <c r="B36"/>
      <c r="C36" s="71" t="s">
        <v>248</v>
      </c>
      <c r="D36" s="71"/>
      <c r="E36" s="71"/>
      <c r="F36" s="71"/>
    </row>
    <row r="37" spans="1:6" x14ac:dyDescent="0.25">
      <c r="A37" s="84"/>
      <c r="B37"/>
    </row>
    <row r="38" spans="1:6" x14ac:dyDescent="0.25">
      <c r="A38" s="83"/>
      <c r="B38"/>
    </row>
  </sheetData>
  <mergeCells count="2">
    <mergeCell ref="A22:F22"/>
    <mergeCell ref="A1:F1"/>
  </mergeCells>
  <hyperlinks>
    <hyperlink ref="C31" r:id="rId1" xr:uid="{00000000-0004-0000-0100-000000000000}"/>
  </hyperlinks>
  <pageMargins left="0.7" right="0.7" top="0.75" bottom="0.75" header="0.3" footer="0.3"/>
  <pageSetup paperSize="9" scale="73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5"/>
  <sheetViews>
    <sheetView topLeftCell="A22" zoomScale="70" zoomScaleNormal="70" workbookViewId="0">
      <selection activeCell="A32" sqref="A32:F43"/>
    </sheetView>
  </sheetViews>
  <sheetFormatPr baseColWidth="10" defaultRowHeight="15" x14ac:dyDescent="0.25"/>
  <cols>
    <col min="1" max="1" width="6.28515625" style="2" bestFit="1" customWidth="1"/>
    <col min="2" max="2" width="52.5703125" style="2" customWidth="1"/>
    <col min="3" max="4" width="11.7109375" style="2" customWidth="1"/>
    <col min="5" max="5" width="16.42578125" style="2" customWidth="1"/>
    <col min="6" max="6" width="23.28515625" style="2" customWidth="1"/>
    <col min="7" max="16384" width="11.42578125" style="2"/>
  </cols>
  <sheetData>
    <row r="1" spans="1:6" ht="48.75" customHeight="1" x14ac:dyDescent="0.25">
      <c r="A1" s="115" t="s">
        <v>205</v>
      </c>
      <c r="B1" s="116"/>
      <c r="C1" s="116"/>
      <c r="D1" s="116"/>
      <c r="E1" s="116"/>
      <c r="F1" s="117"/>
    </row>
    <row r="2" spans="1:6" ht="48" customHeight="1" x14ac:dyDescent="0.25">
      <c r="A2" s="59" t="s">
        <v>180</v>
      </c>
      <c r="B2" s="60" t="s">
        <v>181</v>
      </c>
      <c r="C2" s="59" t="s">
        <v>182</v>
      </c>
      <c r="D2" s="59" t="s">
        <v>183</v>
      </c>
      <c r="E2" s="59" t="s">
        <v>184</v>
      </c>
      <c r="F2" s="59" t="s">
        <v>185</v>
      </c>
    </row>
    <row r="3" spans="1:6" ht="24.95" customHeight="1" x14ac:dyDescent="0.25">
      <c r="A3" s="17">
        <v>1</v>
      </c>
      <c r="B3" s="66" t="s">
        <v>186</v>
      </c>
      <c r="C3" s="67"/>
      <c r="D3" s="68"/>
      <c r="E3" s="68"/>
      <c r="F3" s="69"/>
    </row>
    <row r="4" spans="1:6" ht="72.75" customHeight="1" x14ac:dyDescent="0.25">
      <c r="A4" s="25">
        <f>A3+0.01</f>
        <v>1.01</v>
      </c>
      <c r="B4" s="9" t="s">
        <v>208</v>
      </c>
      <c r="C4" s="48">
        <v>1</v>
      </c>
      <c r="D4" s="48">
        <v>1</v>
      </c>
      <c r="E4" s="55">
        <v>250000</v>
      </c>
      <c r="F4" s="50">
        <f>$C4*$D4*E4</f>
        <v>250000</v>
      </c>
    </row>
    <row r="5" spans="1:6" ht="72.75" customHeight="1" x14ac:dyDescent="0.25">
      <c r="A5" s="25">
        <f t="shared" ref="A5:A24" si="0">A4+0.01</f>
        <v>1.02</v>
      </c>
      <c r="B5" s="9" t="s">
        <v>209</v>
      </c>
      <c r="C5" s="48">
        <v>1</v>
      </c>
      <c r="D5" s="48">
        <v>1</v>
      </c>
      <c r="E5" s="55">
        <v>250000</v>
      </c>
      <c r="F5" s="50">
        <f t="shared" ref="F5:F18" si="1">C5*D5*E5</f>
        <v>250000</v>
      </c>
    </row>
    <row r="6" spans="1:6" ht="72.75" customHeight="1" x14ac:dyDescent="0.25">
      <c r="A6" s="25">
        <f t="shared" si="0"/>
        <v>1.03</v>
      </c>
      <c r="B6" s="9" t="s">
        <v>210</v>
      </c>
      <c r="C6" s="48">
        <v>1</v>
      </c>
      <c r="D6" s="48">
        <v>1</v>
      </c>
      <c r="E6" s="55">
        <v>250000</v>
      </c>
      <c r="F6" s="50">
        <f t="shared" si="1"/>
        <v>250000</v>
      </c>
    </row>
    <row r="7" spans="1:6" ht="72.75" customHeight="1" x14ac:dyDescent="0.25">
      <c r="A7" s="25">
        <f t="shared" si="0"/>
        <v>1.04</v>
      </c>
      <c r="B7" s="9" t="s">
        <v>211</v>
      </c>
      <c r="C7" s="48">
        <v>1</v>
      </c>
      <c r="D7" s="48">
        <v>1</v>
      </c>
      <c r="E7" s="55">
        <v>250000</v>
      </c>
      <c r="F7" s="50">
        <f t="shared" si="1"/>
        <v>250000</v>
      </c>
    </row>
    <row r="8" spans="1:6" ht="72.75" customHeight="1" x14ac:dyDescent="0.25">
      <c r="A8" s="25">
        <f t="shared" si="0"/>
        <v>1.05</v>
      </c>
      <c r="B8" s="9" t="s">
        <v>188</v>
      </c>
      <c r="C8" s="48">
        <v>1</v>
      </c>
      <c r="D8" s="48">
        <v>1</v>
      </c>
      <c r="E8" s="55">
        <v>250000</v>
      </c>
      <c r="F8" s="50">
        <f t="shared" ref="F8:F17" si="2">C8*D8*E8</f>
        <v>250000</v>
      </c>
    </row>
    <row r="9" spans="1:6" ht="72.75" customHeight="1" x14ac:dyDescent="0.25">
      <c r="A9" s="25">
        <f t="shared" si="0"/>
        <v>1.06</v>
      </c>
      <c r="B9" s="9" t="s">
        <v>212</v>
      </c>
      <c r="C9" s="48">
        <v>1</v>
      </c>
      <c r="D9" s="48">
        <v>1</v>
      </c>
      <c r="E9" s="55">
        <v>250000</v>
      </c>
      <c r="F9" s="50">
        <f t="shared" si="2"/>
        <v>250000</v>
      </c>
    </row>
    <row r="10" spans="1:6" ht="72.75" customHeight="1" x14ac:dyDescent="0.25">
      <c r="A10" s="25">
        <f t="shared" si="0"/>
        <v>1.07</v>
      </c>
      <c r="B10" s="9" t="s">
        <v>213</v>
      </c>
      <c r="C10" s="48">
        <v>1</v>
      </c>
      <c r="D10" s="48">
        <v>1</v>
      </c>
      <c r="E10" s="55">
        <v>250000</v>
      </c>
      <c r="F10" s="50">
        <f t="shared" si="2"/>
        <v>250000</v>
      </c>
    </row>
    <row r="11" spans="1:6" ht="72.75" customHeight="1" x14ac:dyDescent="0.25">
      <c r="A11" s="25">
        <f t="shared" si="0"/>
        <v>1.08</v>
      </c>
      <c r="B11" s="9" t="s">
        <v>212</v>
      </c>
      <c r="C11" s="48">
        <v>1</v>
      </c>
      <c r="D11" s="48">
        <v>1</v>
      </c>
      <c r="E11" s="55">
        <v>250000</v>
      </c>
      <c r="F11" s="50">
        <f t="shared" si="2"/>
        <v>250000</v>
      </c>
    </row>
    <row r="12" spans="1:6" ht="72.75" customHeight="1" x14ac:dyDescent="0.25">
      <c r="A12" s="25">
        <f t="shared" si="0"/>
        <v>1.0900000000000001</v>
      </c>
      <c r="B12" s="9" t="s">
        <v>213</v>
      </c>
      <c r="C12" s="48">
        <v>1</v>
      </c>
      <c r="D12" s="48">
        <v>1</v>
      </c>
      <c r="E12" s="55">
        <v>250000</v>
      </c>
      <c r="F12" s="50">
        <f t="shared" si="2"/>
        <v>250000</v>
      </c>
    </row>
    <row r="13" spans="1:6" ht="72.75" customHeight="1" x14ac:dyDescent="0.25">
      <c r="A13" s="25">
        <f t="shared" si="0"/>
        <v>1.1000000000000001</v>
      </c>
      <c r="B13" s="9" t="s">
        <v>214</v>
      </c>
      <c r="C13" s="48">
        <v>1</v>
      </c>
      <c r="D13" s="48">
        <v>1</v>
      </c>
      <c r="E13" s="55">
        <v>250000</v>
      </c>
      <c r="F13" s="50">
        <f t="shared" si="2"/>
        <v>250000</v>
      </c>
    </row>
    <row r="14" spans="1:6" ht="72.75" customHeight="1" x14ac:dyDescent="0.25">
      <c r="A14" s="25">
        <f t="shared" si="0"/>
        <v>1.1100000000000001</v>
      </c>
      <c r="B14" s="9" t="s">
        <v>214</v>
      </c>
      <c r="C14" s="48">
        <v>1</v>
      </c>
      <c r="D14" s="48">
        <v>1</v>
      </c>
      <c r="E14" s="55">
        <v>250000</v>
      </c>
      <c r="F14" s="50">
        <f t="shared" si="2"/>
        <v>250000</v>
      </c>
    </row>
    <row r="15" spans="1:6" ht="72.75" customHeight="1" x14ac:dyDescent="0.25">
      <c r="A15" s="25">
        <f t="shared" si="0"/>
        <v>1.1200000000000001</v>
      </c>
      <c r="B15" s="9" t="s">
        <v>212</v>
      </c>
      <c r="C15" s="48">
        <v>1</v>
      </c>
      <c r="D15" s="48">
        <v>1</v>
      </c>
      <c r="E15" s="55">
        <v>250000</v>
      </c>
      <c r="F15" s="50">
        <f t="shared" si="2"/>
        <v>250000</v>
      </c>
    </row>
    <row r="16" spans="1:6" ht="72.75" customHeight="1" x14ac:dyDescent="0.25">
      <c r="A16" s="25">
        <f t="shared" si="0"/>
        <v>1.1300000000000001</v>
      </c>
      <c r="B16" s="9" t="s">
        <v>214</v>
      </c>
      <c r="C16" s="48">
        <v>1</v>
      </c>
      <c r="D16" s="48">
        <v>1</v>
      </c>
      <c r="E16" s="55">
        <v>250000</v>
      </c>
      <c r="F16" s="50">
        <f t="shared" si="2"/>
        <v>250000</v>
      </c>
    </row>
    <row r="17" spans="1:6" ht="72.75" customHeight="1" x14ac:dyDescent="0.25">
      <c r="A17" s="25">
        <f t="shared" si="0"/>
        <v>1.1400000000000001</v>
      </c>
      <c r="B17" s="9" t="s">
        <v>212</v>
      </c>
      <c r="C17" s="48">
        <v>1</v>
      </c>
      <c r="D17" s="48">
        <v>1</v>
      </c>
      <c r="E17" s="55">
        <v>250000</v>
      </c>
      <c r="F17" s="50">
        <f t="shared" si="2"/>
        <v>250000</v>
      </c>
    </row>
    <row r="18" spans="1:6" ht="85.5" x14ac:dyDescent="0.25">
      <c r="A18" s="25">
        <f t="shared" si="0"/>
        <v>1.1500000000000001</v>
      </c>
      <c r="B18" s="9" t="s">
        <v>215</v>
      </c>
      <c r="C18" s="48">
        <v>1</v>
      </c>
      <c r="D18" s="48">
        <v>1</v>
      </c>
      <c r="E18" s="55">
        <v>550000</v>
      </c>
      <c r="F18" s="50">
        <f t="shared" si="1"/>
        <v>550000</v>
      </c>
    </row>
    <row r="19" spans="1:6" ht="24.95" customHeight="1" x14ac:dyDescent="0.25">
      <c r="A19" s="17">
        <v>2</v>
      </c>
      <c r="B19" s="66" t="s">
        <v>191</v>
      </c>
      <c r="C19" s="67"/>
      <c r="D19" s="68"/>
      <c r="E19" s="68"/>
      <c r="F19" s="69"/>
    </row>
    <row r="20" spans="1:6" ht="28.5" x14ac:dyDescent="0.25">
      <c r="A20" s="25">
        <f t="shared" si="0"/>
        <v>2.0099999999999998</v>
      </c>
      <c r="B20" s="9" t="s">
        <v>216</v>
      </c>
      <c r="C20" s="48">
        <v>3</v>
      </c>
      <c r="D20" s="48">
        <v>1</v>
      </c>
      <c r="E20" s="55">
        <v>1500000</v>
      </c>
      <c r="F20" s="50">
        <f t="shared" ref="F20" si="3">C20*D20*E20</f>
        <v>4500000</v>
      </c>
    </row>
    <row r="21" spans="1:6" ht="24.95" customHeight="1" x14ac:dyDescent="0.25">
      <c r="A21" s="17">
        <v>3</v>
      </c>
      <c r="B21" s="66" t="s">
        <v>193</v>
      </c>
      <c r="C21" s="67"/>
      <c r="D21" s="68"/>
      <c r="E21" s="68"/>
      <c r="F21" s="69"/>
    </row>
    <row r="22" spans="1:6" ht="32.25" customHeight="1" x14ac:dyDescent="0.25">
      <c r="A22" s="25">
        <f t="shared" si="0"/>
        <v>3.01</v>
      </c>
      <c r="B22" s="9" t="s">
        <v>217</v>
      </c>
      <c r="C22" s="48">
        <v>1</v>
      </c>
      <c r="D22" s="48">
        <v>1</v>
      </c>
      <c r="E22" s="55">
        <v>600000</v>
      </c>
      <c r="F22" s="50">
        <f t="shared" ref="F22:F24" si="4">C22*D22*E22</f>
        <v>600000</v>
      </c>
    </row>
    <row r="23" spans="1:6" ht="32.25" customHeight="1" x14ac:dyDescent="0.25">
      <c r="A23" s="25">
        <f t="shared" si="0"/>
        <v>3.0199999999999996</v>
      </c>
      <c r="B23" s="9" t="s">
        <v>218</v>
      </c>
      <c r="C23" s="48">
        <v>88</v>
      </c>
      <c r="D23" s="48">
        <v>1</v>
      </c>
      <c r="E23" s="55">
        <v>50000</v>
      </c>
      <c r="F23" s="50">
        <f t="shared" si="4"/>
        <v>4400000</v>
      </c>
    </row>
    <row r="24" spans="1:6" ht="32.25" customHeight="1" x14ac:dyDescent="0.25">
      <c r="A24" s="25">
        <f t="shared" si="0"/>
        <v>3.0299999999999994</v>
      </c>
      <c r="B24" s="9" t="s">
        <v>219</v>
      </c>
      <c r="C24" s="48">
        <v>1</v>
      </c>
      <c r="D24" s="48">
        <v>1</v>
      </c>
      <c r="E24" s="55">
        <v>500000</v>
      </c>
      <c r="F24" s="50">
        <f t="shared" si="4"/>
        <v>500000</v>
      </c>
    </row>
    <row r="25" spans="1:6" ht="24.95" customHeight="1" x14ac:dyDescent="0.25">
      <c r="A25" s="61" t="s">
        <v>200</v>
      </c>
      <c r="B25" s="62"/>
      <c r="C25" s="63"/>
      <c r="D25" s="63"/>
      <c r="E25" s="63"/>
      <c r="F25" s="64">
        <f>SUM(F4:F24)</f>
        <v>14050000</v>
      </c>
    </row>
    <row r="26" spans="1:6" s="49" customFormat="1" ht="12" customHeight="1" x14ac:dyDescent="0.25">
      <c r="A26" s="70"/>
      <c r="B26" s="70"/>
      <c r="C26" s="70"/>
      <c r="D26" s="70"/>
      <c r="E26" s="70"/>
      <c r="F26" s="70"/>
    </row>
    <row r="27" spans="1:6" ht="24.95" customHeight="1" x14ac:dyDescent="0.25">
      <c r="A27" s="17">
        <v>4</v>
      </c>
      <c r="B27" s="66" t="s">
        <v>201</v>
      </c>
      <c r="C27" s="67"/>
      <c r="D27" s="68"/>
      <c r="E27" s="68"/>
      <c r="F27" s="69"/>
    </row>
    <row r="28" spans="1:6" ht="85.5" x14ac:dyDescent="0.25">
      <c r="A28" s="25">
        <f t="shared" ref="A28" si="5">A27+0.01</f>
        <v>4.01</v>
      </c>
      <c r="B28" s="9" t="s">
        <v>220</v>
      </c>
      <c r="C28" s="57"/>
      <c r="D28" s="56">
        <v>0.15</v>
      </c>
      <c r="E28" s="58"/>
      <c r="F28" s="50">
        <f>F25*D28</f>
        <v>2107500</v>
      </c>
    </row>
    <row r="29" spans="1:6" s="49" customFormat="1" x14ac:dyDescent="0.25">
      <c r="A29" s="114"/>
      <c r="B29" s="114"/>
      <c r="C29" s="114"/>
      <c r="D29" s="114"/>
      <c r="E29" s="114"/>
      <c r="F29" s="114"/>
    </row>
    <row r="30" spans="1:6" ht="24.95" customHeight="1" x14ac:dyDescent="0.25">
      <c r="A30" s="65" t="s">
        <v>203</v>
      </c>
      <c r="B30" s="63"/>
      <c r="C30" s="63"/>
      <c r="D30" s="63"/>
      <c r="E30" s="63"/>
      <c r="F30" s="64">
        <f>F25+F28</f>
        <v>16157500</v>
      </c>
    </row>
    <row r="32" spans="1:6" x14ac:dyDescent="0.25">
      <c r="A32" s="86" t="s">
        <v>224</v>
      </c>
      <c r="B32"/>
      <c r="C32" s="71" t="s">
        <v>247</v>
      </c>
      <c r="D32" s="71"/>
      <c r="E32" s="71"/>
      <c r="F32" s="71"/>
    </row>
    <row r="33" spans="1:6" x14ac:dyDescent="0.25">
      <c r="A33" s="86" t="s">
        <v>225</v>
      </c>
      <c r="B33"/>
      <c r="C33" s="71" t="s">
        <v>248</v>
      </c>
      <c r="D33" s="71"/>
      <c r="E33" s="71"/>
      <c r="F33" s="71"/>
    </row>
    <row r="34" spans="1:6" x14ac:dyDescent="0.25">
      <c r="A34" s="86" t="s">
        <v>226</v>
      </c>
      <c r="B34"/>
      <c r="C34" s="71">
        <v>16498549</v>
      </c>
      <c r="D34" s="71"/>
      <c r="E34" s="71"/>
      <c r="F34" s="71"/>
    </row>
    <row r="35" spans="1:6" x14ac:dyDescent="0.25">
      <c r="A35" s="86" t="s">
        <v>227</v>
      </c>
      <c r="B35"/>
      <c r="C35" s="71" t="s">
        <v>249</v>
      </c>
      <c r="D35" s="71"/>
      <c r="E35" s="71"/>
      <c r="F35" s="71"/>
    </row>
    <row r="36" spans="1:6" x14ac:dyDescent="0.25">
      <c r="A36" s="86" t="s">
        <v>228</v>
      </c>
      <c r="B36" s="71"/>
      <c r="C36" s="71">
        <v>3206936798</v>
      </c>
      <c r="D36" s="71"/>
      <c r="E36" s="71"/>
      <c r="F36" s="71"/>
    </row>
    <row r="37" spans="1:6" s="71" customFormat="1" x14ac:dyDescent="0.25">
      <c r="A37" s="86" t="s">
        <v>229</v>
      </c>
      <c r="B37"/>
      <c r="C37" s="71" t="s">
        <v>250</v>
      </c>
    </row>
    <row r="38" spans="1:6" x14ac:dyDescent="0.25">
      <c r="A38" s="86" t="s">
        <v>231</v>
      </c>
      <c r="B38"/>
      <c r="C38" s="99" t="s">
        <v>251</v>
      </c>
      <c r="D38" s="71"/>
      <c r="E38" s="71"/>
      <c r="F38" s="71"/>
    </row>
    <row r="39" spans="1:6" x14ac:dyDescent="0.25">
      <c r="A39" s="87"/>
      <c r="B39"/>
      <c r="C39" s="71"/>
      <c r="D39" s="71"/>
      <c r="E39" s="71"/>
      <c r="F39" s="71"/>
    </row>
    <row r="40" spans="1:6" x14ac:dyDescent="0.25">
      <c r="A40" s="86" t="s">
        <v>232</v>
      </c>
      <c r="B40"/>
      <c r="C40" s="71"/>
      <c r="D40" s="71"/>
      <c r="E40" s="71"/>
      <c r="F40" s="71"/>
    </row>
    <row r="41" spans="1:6" x14ac:dyDescent="0.25">
      <c r="A41" s="88"/>
      <c r="B41"/>
      <c r="C41" s="71"/>
      <c r="D41" s="71"/>
      <c r="E41" s="71"/>
      <c r="F41" s="71"/>
    </row>
    <row r="42" spans="1:6" x14ac:dyDescent="0.25">
      <c r="A42" s="89"/>
      <c r="B42"/>
      <c r="C42" s="71"/>
      <c r="D42" s="71"/>
      <c r="E42" s="71"/>
      <c r="F42" s="71"/>
    </row>
    <row r="43" spans="1:6" x14ac:dyDescent="0.25">
      <c r="A43" s="86" t="s">
        <v>230</v>
      </c>
      <c r="B43"/>
      <c r="C43" s="71" t="s">
        <v>248</v>
      </c>
      <c r="D43" s="71"/>
      <c r="E43" s="71"/>
      <c r="F43" s="71"/>
    </row>
    <row r="44" spans="1:6" x14ac:dyDescent="0.25">
      <c r="A44" s="84"/>
      <c r="B44"/>
    </row>
    <row r="45" spans="1:6" x14ac:dyDescent="0.25">
      <c r="A45" s="83"/>
      <c r="B45"/>
    </row>
  </sheetData>
  <mergeCells count="2">
    <mergeCell ref="A29:F29"/>
    <mergeCell ref="A1:F1"/>
  </mergeCells>
  <hyperlinks>
    <hyperlink ref="C38" r:id="rId1" xr:uid="{00000000-0004-0000-0200-000000000000}"/>
  </hyperlinks>
  <pageMargins left="0.7" right="0.7" top="0.75" bottom="0.75" header="0.3" footer="0.3"/>
  <pageSetup paperSize="9" scale="71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1"/>
  <sheetViews>
    <sheetView topLeftCell="A5" zoomScaleNormal="100" zoomScaleSheetLayoutView="70" workbookViewId="0">
      <selection activeCell="I5" sqref="I5"/>
    </sheetView>
  </sheetViews>
  <sheetFormatPr baseColWidth="10" defaultRowHeight="15" x14ac:dyDescent="0.25"/>
  <cols>
    <col min="1" max="1" width="62.42578125" customWidth="1"/>
    <col min="2" max="2" width="29.85546875" customWidth="1"/>
    <col min="3" max="3" width="15.85546875" customWidth="1"/>
  </cols>
  <sheetData>
    <row r="1" spans="1:6" s="71" customFormat="1" ht="48.75" customHeight="1" x14ac:dyDescent="0.25">
      <c r="A1" s="85"/>
      <c r="B1" s="77" t="s">
        <v>221</v>
      </c>
    </row>
    <row r="2" spans="1:6" s="71" customFormat="1" ht="47.25" customHeight="1" x14ac:dyDescent="0.25">
      <c r="A2" s="60" t="s">
        <v>181</v>
      </c>
      <c r="B2" s="59" t="s">
        <v>185</v>
      </c>
    </row>
    <row r="3" spans="1:6" s="71" customFormat="1" ht="71.25" customHeight="1" x14ac:dyDescent="0.25">
      <c r="A3" s="27" t="s">
        <v>207</v>
      </c>
      <c r="B3" s="72">
        <f>ROUND(AVERAGE('AIRES ACONDICIONADOS'!H181,'AIRES ACONDICIONADOS'!H181),0)</f>
        <v>26553500</v>
      </c>
    </row>
    <row r="4" spans="1:6" s="71" customFormat="1" ht="71.25" customHeight="1" x14ac:dyDescent="0.25">
      <c r="A4" s="27" t="s">
        <v>206</v>
      </c>
      <c r="B4" s="72">
        <f>ROUND(AVERAGE('SIST. VENTILACIÓN ARMENIA'!F23,'SIST. VENTILACIÓN ARMENIA'!F23),0)</f>
        <v>11592000</v>
      </c>
    </row>
    <row r="5" spans="1:6" s="71" customFormat="1" ht="71.25" customHeight="1" x14ac:dyDescent="0.25">
      <c r="A5" s="27" t="s">
        <v>205</v>
      </c>
      <c r="B5" s="72">
        <f>ROUND(AVERAGE('SIST. VENTILACIÓN CALARCÁ'!F30,'SIST. VENTILACIÓN CALARCÁ'!F30),0)</f>
        <v>16157500</v>
      </c>
    </row>
    <row r="6" spans="1:6" ht="30.75" customHeight="1" x14ac:dyDescent="0.25">
      <c r="A6" s="81" t="s">
        <v>222</v>
      </c>
      <c r="B6" s="82">
        <f>SUM(B3:B5)</f>
        <v>54303000</v>
      </c>
    </row>
    <row r="7" spans="1:6" ht="16.5" customHeight="1" x14ac:dyDescent="0.25"/>
    <row r="8" spans="1:6" ht="19.5" customHeight="1" x14ac:dyDescent="0.25">
      <c r="A8" s="86" t="s">
        <v>224</v>
      </c>
      <c r="C8" s="71" t="s">
        <v>247</v>
      </c>
      <c r="D8" s="71"/>
      <c r="E8" s="71"/>
      <c r="F8" s="71"/>
    </row>
    <row r="9" spans="1:6" ht="19.5" customHeight="1" x14ac:dyDescent="0.25">
      <c r="A9" s="86" t="s">
        <v>225</v>
      </c>
      <c r="C9" s="71" t="s">
        <v>248</v>
      </c>
      <c r="D9" s="71"/>
      <c r="E9" s="71"/>
      <c r="F9" s="71"/>
    </row>
    <row r="10" spans="1:6" ht="19.5" customHeight="1" x14ac:dyDescent="0.25">
      <c r="A10" s="86" t="s">
        <v>226</v>
      </c>
      <c r="C10" s="71">
        <v>16498549</v>
      </c>
      <c r="D10" s="71"/>
      <c r="E10" s="71"/>
      <c r="F10" s="71"/>
    </row>
    <row r="11" spans="1:6" ht="20.25" customHeight="1" x14ac:dyDescent="0.25">
      <c r="A11" s="86" t="s">
        <v>227</v>
      </c>
      <c r="C11" s="71" t="s">
        <v>249</v>
      </c>
      <c r="D11" s="71"/>
      <c r="E11" s="71"/>
      <c r="F11" s="71"/>
    </row>
    <row r="12" spans="1:6" x14ac:dyDescent="0.25">
      <c r="A12" s="86" t="s">
        <v>228</v>
      </c>
      <c r="B12" s="71"/>
      <c r="C12" s="71">
        <v>3206936798</v>
      </c>
      <c r="D12" s="71"/>
      <c r="E12" s="71"/>
      <c r="F12" s="71"/>
    </row>
    <row r="13" spans="1:6" x14ac:dyDescent="0.25">
      <c r="A13" s="86" t="s">
        <v>229</v>
      </c>
      <c r="C13" s="71" t="s">
        <v>250</v>
      </c>
      <c r="D13" s="71"/>
      <c r="E13" s="71"/>
      <c r="F13" s="71"/>
    </row>
    <row r="14" spans="1:6" x14ac:dyDescent="0.25">
      <c r="A14" s="86" t="s">
        <v>231</v>
      </c>
      <c r="C14" s="99" t="s">
        <v>251</v>
      </c>
      <c r="D14" s="71"/>
      <c r="E14" s="71"/>
      <c r="F14" s="71"/>
    </row>
    <row r="15" spans="1:6" x14ac:dyDescent="0.25">
      <c r="A15" s="87"/>
      <c r="C15" s="71"/>
      <c r="D15" s="71"/>
      <c r="E15" s="71"/>
      <c r="F15" s="71"/>
    </row>
    <row r="16" spans="1:6" x14ac:dyDescent="0.25">
      <c r="A16" s="86" t="s">
        <v>232</v>
      </c>
      <c r="C16" s="71"/>
      <c r="D16" s="71"/>
      <c r="E16" s="71"/>
      <c r="F16" s="71"/>
    </row>
    <row r="17" spans="1:6" x14ac:dyDescent="0.25">
      <c r="A17" s="88"/>
      <c r="C17" s="71"/>
      <c r="D17" s="71"/>
      <c r="E17" s="71"/>
      <c r="F17" s="71"/>
    </row>
    <row r="18" spans="1:6" x14ac:dyDescent="0.25">
      <c r="A18" s="89"/>
      <c r="C18" s="71"/>
      <c r="D18" s="71"/>
      <c r="E18" s="71"/>
      <c r="F18" s="71"/>
    </row>
    <row r="19" spans="1:6" x14ac:dyDescent="0.25">
      <c r="A19" s="86" t="s">
        <v>230</v>
      </c>
      <c r="C19" s="71" t="s">
        <v>248</v>
      </c>
      <c r="D19" s="71"/>
      <c r="E19" s="71"/>
      <c r="F19" s="71"/>
    </row>
    <row r="20" spans="1:6" x14ac:dyDescent="0.25">
      <c r="A20" s="84"/>
    </row>
    <row r="21" spans="1:6" x14ac:dyDescent="0.25">
      <c r="A21" s="83"/>
    </row>
  </sheetData>
  <hyperlinks>
    <hyperlink ref="C14" r:id="rId1" xr:uid="{00000000-0004-0000-0300-000000000000}"/>
  </hyperlinks>
  <pageMargins left="0.7" right="0.7" top="0.75" bottom="0.75" header="0.3" footer="0.3"/>
  <pageSetup scale="85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AIRES ACONDICIONADOS</vt:lpstr>
      <vt:lpstr>SIST. VENTILACIÓN ARMENIA</vt:lpstr>
      <vt:lpstr>SIST. VENTILACIÓN CALARCÁ</vt:lpstr>
      <vt:lpstr>TOTALES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 Hugo Londoño Orozco</cp:lastModifiedBy>
  <cp:lastPrinted>2022-09-25T01:31:30Z</cp:lastPrinted>
  <dcterms:created xsi:type="dcterms:W3CDTF">2020-06-11T04:43:41Z</dcterms:created>
  <dcterms:modified xsi:type="dcterms:W3CDTF">2023-09-05T19:40:28Z</dcterms:modified>
</cp:coreProperties>
</file>