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RES\JÓVENES\MINTIC\201123 AJUSTE FINAL\"/>
    </mc:Choice>
  </mc:AlternateContent>
  <xr:revisionPtr revIDLastSave="0" documentId="8_{F26F1FF2-1FD8-4964-9861-B20100722436}" xr6:coauthVersionLast="47" xr6:coauthVersionMax="47" xr10:uidLastSave="{00000000-0000-0000-0000-000000000000}"/>
  <bookViews>
    <workbookView xWindow="-108" yWindow="-108" windowWidth="23256" windowHeight="12576" xr2:uid="{49B510B1-985B-464A-97D2-603BB9B9FCE6}"/>
  </bookViews>
  <sheets>
    <sheet name="PPTO PRESENTAR" sheetId="5" r:id="rId1"/>
    <sheet name="Hoja1" sheetId="4" r:id="rId2"/>
    <sheet name="PROPUESTA INICIAL  INTERNO" sheetId="1" state="hidden" r:id="rId3"/>
    <sheet name="GLOBAL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5" l="1"/>
  <c r="E5" i="5"/>
  <c r="D2" i="5"/>
  <c r="D3" i="5"/>
  <c r="D5" i="5" s="1"/>
  <c r="B10" i="1" l="1"/>
  <c r="B7" i="1"/>
  <c r="B11" i="1"/>
  <c r="D15" i="1"/>
  <c r="D10" i="1" l="1"/>
  <c r="D7" i="1"/>
  <c r="B13" i="1"/>
  <c r="D13" i="1" s="1"/>
  <c r="B9" i="1"/>
  <c r="D9" i="1" s="1"/>
  <c r="B8" i="1"/>
  <c r="D8" i="1" s="1"/>
  <c r="D11" i="1"/>
  <c r="E11" i="1" l="1"/>
  <c r="F11" i="1" s="1"/>
  <c r="D16" i="1"/>
  <c r="D17" i="1" s="1"/>
  <c r="D18" i="1" l="1"/>
  <c r="E17" i="1"/>
</calcChain>
</file>

<file path=xl/sharedStrings.xml><?xml version="1.0" encoding="utf-8"?>
<sst xmlns="http://schemas.openxmlformats.org/spreadsheetml/2006/main" count="48" uniqueCount="47">
  <si>
    <t xml:space="preserve">Item </t>
  </si>
  <si>
    <t>Unidad</t>
  </si>
  <si>
    <t xml:space="preserve">Valor </t>
  </si>
  <si>
    <t xml:space="preserve">Producto </t>
  </si>
  <si>
    <t>Entregables</t>
  </si>
  <si>
    <t>Descripción</t>
  </si>
  <si>
    <t xml:space="preserve">Valor del producto </t>
  </si>
  <si>
    <t xml:space="preserve">Solicitado </t>
  </si>
  <si>
    <t>Contrapartida de la Fundación PARES</t>
  </si>
  <si>
    <t>Fecha de entrega</t>
  </si>
  <si>
    <t xml:space="preserve">Producto 1 </t>
  </si>
  <si>
    <t>Total</t>
  </si>
  <si>
    <t>total</t>
  </si>
  <si>
    <t xml:space="preserve">1. Diagnostico integral y generación de información </t>
  </si>
  <si>
    <t>Coordinador</t>
  </si>
  <si>
    <t>Investigador</t>
  </si>
  <si>
    <t xml:space="preserve">Apoyo operativo </t>
  </si>
  <si>
    <t>5 apoyos territoriales</t>
  </si>
  <si>
    <t>Viaje a territorio del coordinador a investigador</t>
  </si>
  <si>
    <t>2. Diseño de programas de formación intensivo</t>
  </si>
  <si>
    <t xml:space="preserve">Dos pedagógicos </t>
  </si>
  <si>
    <t>3. Promoción y aptopiación de TIC* se estima que son 16 municipios</t>
  </si>
  <si>
    <t>Sesiones - 5 sesiones de 3 horas, en cada uno de los 16 municipios</t>
  </si>
  <si>
    <t>Administración personal PARES</t>
  </si>
  <si>
    <t xml:space="preserve">Etapa </t>
  </si>
  <si>
    <t xml:space="preserve">Actividades </t>
  </si>
  <si>
    <t>Valor de las actividades</t>
  </si>
  <si>
    <t>Etapa A. Diagnóstico Integral y Generación de Información</t>
  </si>
  <si>
    <t>•	Realizar un análisis exhaustivo del estado actual de las comunidades y organizaciones potencialmente beneficiarias del programa de conectividad en zonas rurales y apartadas, con énfasis en municipios PDET.
•	Evaluar la capacidad financiera, administrativa y organizativa de las Juntas de Acción Comunal (JAC) para participar en el programa, así como de las comunidades y sus organizaciones que acogerían la propuesta de comunidades de conectividad. 
•	Identificar las necesidades de formación y fortalecimiento de las comunidades en términos de habilidades técnicas y administrativas para operar y mantener la conectividad.
•	Analizar la situación de seguridad y protección de las comunidades donde se implementarán los pilotos del programa.
•	Evaluar el estado actual de las brechas digitales en los municipios PDET y otras áreas focalizadas.</t>
  </si>
  <si>
    <t>Etapa B. Diseño de Programa de Formación Intensivo</t>
  </si>
  <si>
    <t>•	Desarrollar un programa de formación integral que prepare a las comunidades para ser actores clave en el programa de conectividad.
•	Diseñar módulos de capacitación que aborden aspectos técnicos, administrativos y de gestión relacionados con la operación de la conectividad comunitaria.
•	Establecer una colaboración estrecha con el Ministerio de las TIC y los operadores designados para asegurar la alineación de los contenidos formativos con las necesidades reales del programa.</t>
  </si>
  <si>
    <t>Etapa C. Promoción de Apropiación de TIC y Comunicación Digital para la Paz</t>
  </si>
  <si>
    <t>•	Implementar estrategias de apropiación de las TIC que involucren a las comunidades en el uso efectivo de las herramientas digitales.
•	Fomentar el entendimiento de cómo las TIC pueden contribuir a la construcción de paz y el cambio social en sus contextos locales.
•	Facilitar el acceso a recursos y herramientas que permitan a las comunidades generar contenido digital y utilizar plataformas de comunicación para promover sus intereses y necesidades.</t>
  </si>
  <si>
    <t>Etapa D. Conexión con el Espíritu del Plan de Desarrollo</t>
  </si>
  <si>
    <t>•	Vincular las acciones del programa con los objetivos y metas establecidos en el Plan Nacional de Desarrollo, especialmente en lo relacionado con la equidad, la paz y la inclusión.
•	Asegurar que las comunidades se beneficien directamente de los esfuerzos gubernamentales y sean protagonistas en la transformación social y digital del país.</t>
  </si>
  <si>
    <t>Etapa E. Monitoreo y Evaluación Continua</t>
  </si>
  <si>
    <t xml:space="preserve">•	Establecer mecanismos de seguimiento y evaluación para medir el impacto de la intervención en términos de mejora en la conectividad, fortalecimiento comunitario y apropiación de las TIC.
•	Realizar ajustes en la estrategia y en los contenidos formativos en función de los resultados obtenidos y las lecciones aprendidas durante la implementación. 
•	Brindar al ministerio de las TIC información relevante para el desarrollo de programas sucedáneos y complementarios a los pilotos realizados e indicadores de medición a futuro. </t>
  </si>
  <si>
    <t>Subtotal</t>
  </si>
  <si>
    <t>IVA</t>
  </si>
  <si>
    <t>TOTAL (incluido IVA)</t>
  </si>
  <si>
    <t>Un documento de plan Plan de trabajo detallado.</t>
  </si>
  <si>
    <t>Documento de Plan de trabajo para la recolección de información, visitas, número de organizaciones, JAC, entrevistas e instrumentos diseñados en Olaya Herrera y Francisco Pizarro en Nariño; Buenaventura y Pradera en Valle del Cauca; Arenal y Morales Bolívar; Apartadó y Caucasia en Antioquia, y Guapi y Patía en Cauca.
Este plan de trabajo es la guía para llevar a cabo la caracterización de comunidades en el ámbito de la conectividad digital. Se enfoca en identificar necesidades, capacidades y brechas para desarrollar estrategias que promuevan una conectividad digital inclusiva.</t>
  </si>
  <si>
    <t>Producto 2</t>
  </si>
  <si>
    <t>Informe de caracterización integral de los municipios seleccionados con los instrumentos metodológicos utilizados y una línea de base sólida que proporcione información detallada sobre las comunidades, su capacidad, sus necesidades y las brechas digitales en las áreas objetivo.</t>
  </si>
  <si>
    <t>El informe de caracterización integral de los municipios seleccionados proporciona el paquete de instrumentos metodológicos utilizados y una línea de base sólida que incluye un listado exhaustivo de organizaciones y comunidades de interés, evaluación de las capacidades del grupo meta y análisis de brechas. Ofrece recomendaciones específicas para cerrar estas brechas y mejorar la preparación de las comunidades para el programa de conectividad. El informe se presenta en un formato claro y estructurado con secciones clave, lo que garantiza la transparencia y la reproducibilidad de la investigación. Este informe será presentado y socializado al Ministerio Tic en un espacio presecial de forma física. 
El instrumento metodológico propuesto para el levantamiento de información y caracterización de comunidades y organizaciones en el contexto de la conectividad digital consta de una variedad de herramientas y enfoques específicos. Estos métodos son diseñados para garantizar una recopilación exhaustiva y efectiva de datos cualitativos y cuantitativos. Este conjunto de herramientas y enfoques garantiza una recopilación completa y precisa de datos, permitiendo una caracterización exhaustiva de las comunidades y organizaciones en términos de conectividad digital. La diversidad de métodos empleados abarca tanto la dimensión cuantitativa como cualitativa, lo que proporciona una visión integral de la situación y necesidades de las comunidades.</t>
  </si>
  <si>
    <r>
      <t xml:space="preserve">Semana 2 después de la firma del convenio                     (27 nov - 3 dic)                      </t>
    </r>
    <r>
      <rPr>
        <sz val="14"/>
        <color theme="1"/>
        <rFont val="Calibri Light"/>
        <family val="2"/>
        <scheme val="major"/>
      </rPr>
      <t>Primer producto se entregará el 27  de noviembre del presente año</t>
    </r>
  </si>
  <si>
    <r>
      <t>Semana 4 después de la firma del convenio                       (11 Dic - 15 Dic)                                 E</t>
    </r>
    <r>
      <rPr>
        <sz val="14"/>
        <color theme="1"/>
        <rFont val="Calibri Light"/>
        <family val="2"/>
        <scheme val="major"/>
      </rPr>
      <t>l segundo y último producto se entregará el 11 de diciembre del presente año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</si>
</sst>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_-[$$-409]* #,##0.00_ ;_-[$$-409]* \-#,##0.00\ ;_-[$$-409]* &quot;-&quot;??_ ;_-@_ "/>
    <numFmt numFmtId="166" formatCode="_-[$$-409]* #,##0_ ;_-[$$-409]* \-#,##0\ ;_-[$$-409]* &quot;-&quot;??_ ;_-@_ 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sz val="18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wrapText="1"/>
    </xf>
    <xf numFmtId="164" fontId="0" fillId="0" borderId="1" xfId="1" applyFont="1" applyBorder="1" applyAlignment="1">
      <alignment horizontal="center" wrapText="1"/>
    </xf>
    <xf numFmtId="0" fontId="0" fillId="3" borderId="0" xfId="0" applyFill="1"/>
    <xf numFmtId="164" fontId="0" fillId="0" borderId="1" xfId="0" applyNumberFormat="1" applyBorder="1"/>
    <xf numFmtId="0" fontId="0" fillId="0" borderId="1" xfId="0" applyBorder="1"/>
    <xf numFmtId="164" fontId="0" fillId="0" borderId="1" xfId="1" applyFont="1" applyBorder="1"/>
    <xf numFmtId="0" fontId="0" fillId="0" borderId="1" xfId="0" applyBorder="1" applyAlignment="1">
      <alignment horizontal="left" vertical="top" wrapText="1"/>
    </xf>
    <xf numFmtId="0" fontId="0" fillId="4" borderId="1" xfId="0" applyFill="1" applyBorder="1"/>
    <xf numFmtId="0" fontId="0" fillId="2" borderId="1" xfId="0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5" borderId="2" xfId="0" applyFont="1" applyFill="1" applyBorder="1" applyAlignment="1">
      <alignment horizontal="center" vertical="top"/>
    </xf>
    <xf numFmtId="0" fontId="5" fillId="5" borderId="3" xfId="0" applyFont="1" applyFill="1" applyBorder="1" applyAlignment="1">
      <alignment horizontal="center" vertical="top"/>
    </xf>
    <xf numFmtId="0" fontId="5" fillId="5" borderId="4" xfId="0" applyFont="1" applyFill="1" applyBorder="1" applyAlignment="1">
      <alignment horizontal="center" vertical="top"/>
    </xf>
    <xf numFmtId="0" fontId="4" fillId="0" borderId="5" xfId="0" applyFont="1" applyBorder="1" applyAlignment="1">
      <alignment horizontal="left" vertical="top" wrapText="1"/>
    </xf>
    <xf numFmtId="164" fontId="4" fillId="0" borderId="6" xfId="0" applyNumberFormat="1" applyFont="1" applyBorder="1" applyAlignment="1">
      <alignment horizontal="left" vertical="top"/>
    </xf>
    <xf numFmtId="0" fontId="4" fillId="0" borderId="7" xfId="0" applyFont="1" applyBorder="1" applyAlignment="1">
      <alignment horizontal="left" vertical="top" wrapText="1"/>
    </xf>
    <xf numFmtId="164" fontId="0" fillId="0" borderId="6" xfId="0" applyNumberFormat="1" applyBorder="1" applyAlignment="1">
      <alignment horizontal="left" vertical="top"/>
    </xf>
    <xf numFmtId="164" fontId="2" fillId="5" borderId="10" xfId="0" applyNumberFormat="1" applyFont="1" applyFill="1" applyBorder="1" applyAlignment="1">
      <alignment horizontal="left" vertical="top"/>
    </xf>
    <xf numFmtId="0" fontId="0" fillId="4" borderId="11" xfId="0" applyFill="1" applyBorder="1"/>
    <xf numFmtId="0" fontId="0" fillId="0" borderId="11" xfId="0" applyBorder="1"/>
    <xf numFmtId="164" fontId="0" fillId="0" borderId="11" xfId="1" applyFont="1" applyBorder="1"/>
    <xf numFmtId="0" fontId="0" fillId="0" borderId="11" xfId="0" applyBorder="1" applyAlignment="1">
      <alignment wrapText="1"/>
    </xf>
    <xf numFmtId="0" fontId="0" fillId="2" borderId="12" xfId="0" applyFill="1" applyBorder="1" applyAlignment="1">
      <alignment wrapText="1"/>
    </xf>
    <xf numFmtId="0" fontId="0" fillId="4" borderId="12" xfId="0" applyFill="1" applyBorder="1"/>
    <xf numFmtId="164" fontId="0" fillId="4" borderId="12" xfId="1" applyFont="1" applyFill="1" applyBorder="1"/>
    <xf numFmtId="0" fontId="0" fillId="3" borderId="11" xfId="0" applyFill="1" applyBorder="1"/>
    <xf numFmtId="0" fontId="0" fillId="2" borderId="13" xfId="0" applyFill="1" applyBorder="1" applyAlignment="1">
      <alignment wrapText="1"/>
    </xf>
    <xf numFmtId="0" fontId="0" fillId="4" borderId="13" xfId="0" applyFill="1" applyBorder="1"/>
    <xf numFmtId="165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166" fontId="7" fillId="6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/>
    <xf numFmtId="0" fontId="9" fillId="0" borderId="1" xfId="0" applyFont="1" applyBorder="1" applyAlignment="1">
      <alignment vertical="center" wrapText="1"/>
    </xf>
    <xf numFmtId="166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5" borderId="8" xfId="0" applyFont="1" applyFill="1" applyBorder="1" applyAlignment="1">
      <alignment horizontal="center" vertical="top" wrapText="1"/>
    </xf>
    <xf numFmtId="0" fontId="2" fillId="5" borderId="9" xfId="0" applyFont="1" applyFill="1" applyBorder="1" applyAlignment="1">
      <alignment horizontal="center" vertical="top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414AD-8CEA-DF42-A373-CBA0585ADC9D}">
  <sheetPr>
    <tabColor theme="9" tint="-0.249977111117893"/>
  </sheetPr>
  <dimension ref="A1:G25"/>
  <sheetViews>
    <sheetView tabSelected="1" zoomScale="50" zoomScaleNormal="50" workbookViewId="0">
      <selection activeCell="G5" sqref="A1:G5"/>
    </sheetView>
  </sheetViews>
  <sheetFormatPr baseColWidth="10" defaultColWidth="8.8984375" defaultRowHeight="15.6" x14ac:dyDescent="0.3"/>
  <cols>
    <col min="1" max="1" width="22" customWidth="1"/>
    <col min="2" max="2" width="30" customWidth="1"/>
    <col min="3" max="3" width="64.796875" customWidth="1"/>
    <col min="4" max="5" width="23.3984375" bestFit="1" customWidth="1"/>
    <col min="6" max="6" width="26.59765625" bestFit="1" customWidth="1"/>
    <col min="7" max="7" width="22.8984375" customWidth="1"/>
  </cols>
  <sheetData>
    <row r="1" spans="1:7" ht="57" customHeight="1" x14ac:dyDescent="0.3">
      <c r="A1" s="41" t="s">
        <v>3</v>
      </c>
      <c r="B1" s="41" t="s">
        <v>4</v>
      </c>
      <c r="C1" s="41" t="s">
        <v>5</v>
      </c>
      <c r="D1" s="41" t="s">
        <v>6</v>
      </c>
      <c r="E1" s="41" t="s">
        <v>7</v>
      </c>
      <c r="F1" s="41" t="s">
        <v>8</v>
      </c>
      <c r="G1" s="41" t="s">
        <v>9</v>
      </c>
    </row>
    <row r="2" spans="1:7" ht="409.2" customHeight="1" x14ac:dyDescent="0.3">
      <c r="A2" s="38" t="s">
        <v>10</v>
      </c>
      <c r="B2" s="38" t="s">
        <v>40</v>
      </c>
      <c r="C2" s="38" t="s">
        <v>41</v>
      </c>
      <c r="D2" s="39">
        <f>E2+F2</f>
        <v>45459135</v>
      </c>
      <c r="E2" s="39">
        <v>31279906</v>
      </c>
      <c r="F2" s="42">
        <v>14179229</v>
      </c>
      <c r="G2" s="40" t="s">
        <v>45</v>
      </c>
    </row>
    <row r="3" spans="1:7" ht="409.2" customHeight="1" x14ac:dyDescent="0.3">
      <c r="A3" s="44" t="s">
        <v>42</v>
      </c>
      <c r="B3" s="46" t="s">
        <v>43</v>
      </c>
      <c r="C3" s="46" t="s">
        <v>44</v>
      </c>
      <c r="D3" s="43">
        <f>E3+F3</f>
        <v>106071317.39839999</v>
      </c>
      <c r="E3" s="43">
        <v>72986448.398399994</v>
      </c>
      <c r="F3" s="43">
        <v>33084869</v>
      </c>
      <c r="G3" s="44" t="s">
        <v>46</v>
      </c>
    </row>
    <row r="4" spans="1:7" s="37" customFormat="1" ht="409.2" customHeight="1" x14ac:dyDescent="0.45">
      <c r="A4" s="44"/>
      <c r="B4" s="46"/>
      <c r="C4" s="46"/>
      <c r="D4" s="43"/>
      <c r="E4" s="43"/>
      <c r="F4" s="43"/>
      <c r="G4" s="44"/>
    </row>
    <row r="5" spans="1:7" ht="30" customHeight="1" x14ac:dyDescent="0.3">
      <c r="A5" s="45" t="s">
        <v>11</v>
      </c>
      <c r="B5" s="45"/>
      <c r="C5" s="34"/>
      <c r="D5" s="35">
        <f>D3+D2</f>
        <v>151530452.39840001</v>
      </c>
      <c r="E5" s="35">
        <f>E3+E2</f>
        <v>104266354.39839999</v>
      </c>
      <c r="F5" s="35">
        <f>F3+F2</f>
        <v>47264098</v>
      </c>
      <c r="G5" s="36"/>
    </row>
    <row r="6" spans="1:7" ht="39.9" customHeight="1" x14ac:dyDescent="0.3"/>
    <row r="7" spans="1:7" ht="45" customHeight="1" x14ac:dyDescent="0.3"/>
    <row r="8" spans="1:7" ht="33" customHeight="1" x14ac:dyDescent="0.3">
      <c r="D8" s="30"/>
    </row>
    <row r="9" spans="1:7" ht="45" customHeight="1" x14ac:dyDescent="0.3"/>
    <row r="16" spans="1:7" x14ac:dyDescent="0.3">
      <c r="A16" s="30"/>
      <c r="B16" s="30"/>
      <c r="C16" s="30"/>
    </row>
    <row r="21" spans="1:4" x14ac:dyDescent="0.3">
      <c r="B21" s="31"/>
      <c r="C21" s="31"/>
      <c r="D21" s="32"/>
    </row>
    <row r="22" spans="1:4" ht="98.25" customHeight="1" x14ac:dyDescent="0.3">
      <c r="B22" s="31"/>
      <c r="C22" s="31"/>
    </row>
    <row r="23" spans="1:4" ht="135.75" customHeight="1" x14ac:dyDescent="0.3">
      <c r="A23" s="30"/>
      <c r="B23" s="31"/>
      <c r="C23" s="31"/>
    </row>
    <row r="25" spans="1:4" s="33" customFormat="1" ht="18" x14ac:dyDescent="0.35"/>
  </sheetData>
  <mergeCells count="8">
    <mergeCell ref="E3:E4"/>
    <mergeCell ref="F3:F4"/>
    <mergeCell ref="G3:G4"/>
    <mergeCell ref="A5:B5"/>
    <mergeCell ref="A3:A4"/>
    <mergeCell ref="B3:B4"/>
    <mergeCell ref="C3:C4"/>
    <mergeCell ref="D3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B46BA-9A08-6D46-8ED2-60761943C9E5}">
  <dimension ref="A1"/>
  <sheetViews>
    <sheetView workbookViewId="0"/>
  </sheetViews>
  <sheetFormatPr baseColWidth="10" defaultColWidth="11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8A312-D016-7B41-9648-B444B3F05B17}">
  <dimension ref="A5:F18"/>
  <sheetViews>
    <sheetView topLeftCell="A5" zoomScale="230" zoomScaleNormal="230" workbookViewId="0">
      <selection activeCell="F12" sqref="F12"/>
    </sheetView>
  </sheetViews>
  <sheetFormatPr baseColWidth="10" defaultColWidth="11" defaultRowHeight="15.6" x14ac:dyDescent="0.3"/>
  <cols>
    <col min="1" max="1" width="41" customWidth="1"/>
    <col min="2" max="2" width="22.3984375" customWidth="1"/>
    <col min="3" max="3" width="45.5" customWidth="1"/>
    <col min="4" max="4" width="13.59765625" bestFit="1" customWidth="1"/>
    <col min="5" max="5" width="13.5" bestFit="1" customWidth="1"/>
    <col min="6" max="6" width="15.3984375" customWidth="1"/>
  </cols>
  <sheetData>
    <row r="5" spans="1:6" x14ac:dyDescent="0.3">
      <c r="A5" s="27" t="s">
        <v>0</v>
      </c>
      <c r="B5" s="27" t="s">
        <v>1</v>
      </c>
      <c r="C5" s="27" t="s">
        <v>2</v>
      </c>
      <c r="D5" s="4" t="s">
        <v>12</v>
      </c>
    </row>
    <row r="6" spans="1:6" ht="31.2" x14ac:dyDescent="0.3">
      <c r="A6" s="28" t="s">
        <v>13</v>
      </c>
      <c r="B6" s="29"/>
      <c r="C6" s="29"/>
      <c r="D6" s="20"/>
    </row>
    <row r="7" spans="1:6" x14ac:dyDescent="0.3">
      <c r="A7" s="21" t="s">
        <v>14</v>
      </c>
      <c r="B7" s="21">
        <f>18*1</f>
        <v>18</v>
      </c>
      <c r="C7" s="22">
        <v>5600000</v>
      </c>
      <c r="D7" s="22">
        <f>C7*B7</f>
        <v>100800000</v>
      </c>
    </row>
    <row r="8" spans="1:6" x14ac:dyDescent="0.3">
      <c r="A8" s="21" t="s">
        <v>15</v>
      </c>
      <c r="B8" s="21">
        <f>6*1</f>
        <v>6</v>
      </c>
      <c r="C8" s="22">
        <v>4800000</v>
      </c>
      <c r="D8" s="22">
        <f t="shared" ref="D8:D9" si="0">C8*B8</f>
        <v>28800000</v>
      </c>
    </row>
    <row r="9" spans="1:6" x14ac:dyDescent="0.3">
      <c r="A9" s="21" t="s">
        <v>16</v>
      </c>
      <c r="B9" s="21">
        <f>6*1</f>
        <v>6</v>
      </c>
      <c r="C9" s="22">
        <v>3000000</v>
      </c>
      <c r="D9" s="22">
        <f t="shared" si="0"/>
        <v>18000000</v>
      </c>
    </row>
    <row r="10" spans="1:6" x14ac:dyDescent="0.3">
      <c r="A10" s="21" t="s">
        <v>17</v>
      </c>
      <c r="B10" s="21">
        <f>5*6</f>
        <v>30</v>
      </c>
      <c r="C10" s="22">
        <v>2800000</v>
      </c>
      <c r="D10" s="22">
        <f>C10*B10</f>
        <v>84000000</v>
      </c>
    </row>
    <row r="11" spans="1:6" ht="31.2" x14ac:dyDescent="0.3">
      <c r="A11" s="23" t="s">
        <v>18</v>
      </c>
      <c r="B11" s="21">
        <f>10</f>
        <v>10</v>
      </c>
      <c r="C11" s="22">
        <v>2500000</v>
      </c>
      <c r="D11" s="22">
        <f>C11*B11</f>
        <v>25000000</v>
      </c>
      <c r="E11" s="1">
        <f>SUM(D7:D11)</f>
        <v>256600000</v>
      </c>
      <c r="F11" s="1">
        <f>E11/6</f>
        <v>42766666.666666664</v>
      </c>
    </row>
    <row r="12" spans="1:6" x14ac:dyDescent="0.3">
      <c r="A12" s="24" t="s">
        <v>19</v>
      </c>
      <c r="B12" s="25"/>
      <c r="C12" s="26"/>
      <c r="D12" s="26"/>
    </row>
    <row r="13" spans="1:6" x14ac:dyDescent="0.3">
      <c r="A13" s="6" t="s">
        <v>20</v>
      </c>
      <c r="B13" s="6">
        <f>2*3</f>
        <v>6</v>
      </c>
      <c r="C13" s="7">
        <v>4000000</v>
      </c>
      <c r="D13" s="5">
        <f>C13*B13</f>
        <v>24000000</v>
      </c>
    </row>
    <row r="14" spans="1:6" ht="31.2" x14ac:dyDescent="0.3">
      <c r="A14" s="10" t="s">
        <v>21</v>
      </c>
      <c r="B14" s="9"/>
      <c r="C14" s="9"/>
      <c r="D14" s="9"/>
    </row>
    <row r="15" spans="1:6" ht="31.2" x14ac:dyDescent="0.3">
      <c r="A15" s="8" t="s">
        <v>22</v>
      </c>
      <c r="B15" s="2">
        <v>80</v>
      </c>
      <c r="C15" s="3">
        <v>1845000</v>
      </c>
      <c r="D15" s="5">
        <f>C15*B15</f>
        <v>147600000</v>
      </c>
    </row>
    <row r="16" spans="1:6" x14ac:dyDescent="0.3">
      <c r="A16" s="6" t="s">
        <v>11</v>
      </c>
      <c r="B16" s="6"/>
      <c r="C16" s="6"/>
      <c r="D16" s="5">
        <f>D15+D13+D7+D8+D9+D10+D11</f>
        <v>428200000</v>
      </c>
    </row>
    <row r="17" spans="1:5" x14ac:dyDescent="0.3">
      <c r="A17" s="6" t="s">
        <v>23</v>
      </c>
      <c r="B17" s="6"/>
      <c r="C17" s="6"/>
      <c r="D17" s="5">
        <f>D16*20%</f>
        <v>85640000</v>
      </c>
      <c r="E17" s="1">
        <f>D17/2</f>
        <v>42820000</v>
      </c>
    </row>
    <row r="18" spans="1:5" x14ac:dyDescent="0.3">
      <c r="A18" s="6"/>
      <c r="B18" s="6"/>
      <c r="C18" s="6"/>
      <c r="D18" s="5">
        <f>D17+D16</f>
        <v>513840000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C18F2-BA59-694C-AFD3-357A46320CC4}">
  <dimension ref="A1:C9"/>
  <sheetViews>
    <sheetView workbookViewId="0">
      <selection sqref="A1:C9"/>
    </sheetView>
  </sheetViews>
  <sheetFormatPr baseColWidth="10" defaultColWidth="11" defaultRowHeight="15.6" x14ac:dyDescent="0.3"/>
  <cols>
    <col min="1" max="1" width="35.5" customWidth="1"/>
    <col min="2" max="2" width="82.09765625" customWidth="1"/>
    <col min="3" max="3" width="49.09765625" customWidth="1"/>
  </cols>
  <sheetData>
    <row r="1" spans="1:3" ht="24.9" customHeight="1" x14ac:dyDescent="0.3">
      <c r="A1" s="12" t="s">
        <v>24</v>
      </c>
      <c r="B1" s="13" t="s">
        <v>25</v>
      </c>
      <c r="C1" s="14" t="s">
        <v>26</v>
      </c>
    </row>
    <row r="2" spans="1:3" ht="159.9" customHeight="1" x14ac:dyDescent="0.3">
      <c r="A2" s="15" t="s">
        <v>27</v>
      </c>
      <c r="B2" s="11" t="s">
        <v>28</v>
      </c>
      <c r="C2" s="16">
        <v>256600000</v>
      </c>
    </row>
    <row r="3" spans="1:3" ht="120" customHeight="1" x14ac:dyDescent="0.3">
      <c r="A3" s="15" t="s">
        <v>29</v>
      </c>
      <c r="B3" s="11" t="s">
        <v>30</v>
      </c>
      <c r="C3" s="16">
        <v>24000000</v>
      </c>
    </row>
    <row r="4" spans="1:3" ht="110.1" customHeight="1" x14ac:dyDescent="0.3">
      <c r="A4" s="15" t="s">
        <v>31</v>
      </c>
      <c r="B4" s="11" t="s">
        <v>32</v>
      </c>
      <c r="C4" s="16">
        <v>147600000</v>
      </c>
    </row>
    <row r="5" spans="1:3" ht="104.1" customHeight="1" x14ac:dyDescent="0.3">
      <c r="A5" s="17" t="s">
        <v>33</v>
      </c>
      <c r="B5" s="11" t="s">
        <v>34</v>
      </c>
      <c r="C5" s="16">
        <v>42820000</v>
      </c>
    </row>
    <row r="6" spans="1:3" ht="144" customHeight="1" x14ac:dyDescent="0.3">
      <c r="A6" s="15" t="s">
        <v>35</v>
      </c>
      <c r="B6" s="11" t="s">
        <v>36</v>
      </c>
      <c r="C6" s="16">
        <v>42820000</v>
      </c>
    </row>
    <row r="7" spans="1:3" ht="17.100000000000001" customHeight="1" x14ac:dyDescent="0.3">
      <c r="A7" s="47" t="s">
        <v>37</v>
      </c>
      <c r="B7" s="48"/>
      <c r="C7" s="18">
        <v>513840000</v>
      </c>
    </row>
    <row r="8" spans="1:3" ht="17.100000000000001" customHeight="1" x14ac:dyDescent="0.3">
      <c r="A8" s="47" t="s">
        <v>38</v>
      </c>
      <c r="B8" s="48"/>
      <c r="C8" s="18">
        <v>97629600</v>
      </c>
    </row>
    <row r="9" spans="1:3" ht="17.100000000000001" customHeight="1" thickBot="1" x14ac:dyDescent="0.35">
      <c r="A9" s="49" t="s">
        <v>39</v>
      </c>
      <c r="B9" s="50"/>
      <c r="C9" s="19">
        <v>611469600</v>
      </c>
    </row>
  </sheetData>
  <mergeCells count="3">
    <mergeCell ref="A7:B7"/>
    <mergeCell ref="A8:B8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PPTO PRESENTAR</vt:lpstr>
      <vt:lpstr>Hoja1</vt:lpstr>
      <vt:lpstr>PROPUESTA INICIAL  INTERNO</vt:lpstr>
      <vt:lpstr>GLOBAL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Camila Garcia</dc:creator>
  <cp:keywords/>
  <dc:description/>
  <cp:lastModifiedBy>Sebastián Solano</cp:lastModifiedBy>
  <cp:revision/>
  <dcterms:created xsi:type="dcterms:W3CDTF">2023-08-10T21:02:38Z</dcterms:created>
  <dcterms:modified xsi:type="dcterms:W3CDTF">2023-11-20T19:44:31Z</dcterms:modified>
  <cp:category/>
  <cp:contentStatus/>
</cp:coreProperties>
</file>