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us\Documents\laura\IMRD\2023\MINIMAS CUANTIAS\GYM\"/>
    </mc:Choice>
  </mc:AlternateContent>
  <xr:revisionPtr revIDLastSave="0" documentId="8_{1AEA6B09-9F4F-4EC6-8D24-50E3234C54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Y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6" i="1" l="1"/>
  <c r="I36" i="1"/>
  <c r="F36" i="1"/>
  <c r="I34" i="1"/>
  <c r="F34" i="1"/>
  <c r="L31" i="1"/>
  <c r="L28" i="1"/>
  <c r="L25" i="1"/>
  <c r="L22" i="1"/>
  <c r="L20" i="1"/>
  <c r="L18" i="1"/>
  <c r="L15" i="1"/>
  <c r="L12" i="1"/>
  <c r="L8" i="1"/>
  <c r="L5" i="1"/>
  <c r="K31" i="1"/>
  <c r="K28" i="1"/>
  <c r="K25" i="1"/>
  <c r="K22" i="1"/>
  <c r="K20" i="1"/>
  <c r="K18" i="1"/>
  <c r="K15" i="1"/>
  <c r="K12" i="1"/>
  <c r="K8" i="1"/>
  <c r="K5" i="1"/>
  <c r="J28" i="1"/>
  <c r="J25" i="1"/>
  <c r="J22" i="1"/>
  <c r="J20" i="1"/>
  <c r="J18" i="1"/>
  <c r="J15" i="1"/>
  <c r="J12" i="1"/>
  <c r="J8" i="1"/>
  <c r="J5" i="1"/>
  <c r="G28" i="1"/>
  <c r="G25" i="1"/>
  <c r="G22" i="1"/>
  <c r="G20" i="1"/>
  <c r="H20" i="1" s="1"/>
  <c r="G18" i="1"/>
  <c r="G8" i="1"/>
  <c r="H8" i="1" s="1"/>
  <c r="H28" i="1"/>
  <c r="H25" i="1"/>
  <c r="H22" i="1"/>
  <c r="H18" i="1"/>
  <c r="H15" i="1"/>
  <c r="H12" i="1"/>
  <c r="G5" i="1"/>
  <c r="H5" i="1"/>
  <c r="G15" i="1"/>
  <c r="G12" i="1"/>
  <c r="I31" i="1"/>
  <c r="F31" i="1"/>
  <c r="J31" i="1" l="1"/>
  <c r="H31" i="1"/>
  <c r="G31" i="1"/>
</calcChain>
</file>

<file path=xl/sharedStrings.xml><?xml version="1.0" encoding="utf-8"?>
<sst xmlns="http://schemas.openxmlformats.org/spreadsheetml/2006/main" count="33" uniqueCount="28">
  <si>
    <t>ITEM</t>
  </si>
  <si>
    <t>DESCRIPCION</t>
  </si>
  <si>
    <t>CANTIDAD</t>
  </si>
  <si>
    <t>SUB TOTAL</t>
  </si>
  <si>
    <t>IVA</t>
  </si>
  <si>
    <t>VALOR TOTAL</t>
  </si>
  <si>
    <t>TOTALES</t>
  </si>
  <si>
    <t>Mantenimiento preventivo y correctivo de las máquinas del gimnasio</t>
  </si>
  <si>
    <t>Mantenimiento de Mancuernas</t>
  </si>
  <si>
    <t>Mantenimieto Barras Olimpicas</t>
  </si>
  <si>
    <r>
      <t xml:space="preserve">Incluye: </t>
    </r>
    <r>
      <rPr>
        <sz val="10"/>
        <color theme="1"/>
        <rFont val="Calibri"/>
        <family val="2"/>
        <scheme val="minor"/>
      </rPr>
      <t>Rodamientos de centro y volante, bandas de freno, pedales, galapies, silla y espumas del manubrio,  (Mano de obra).</t>
    </r>
  </si>
  <si>
    <r>
      <t xml:space="preserve">Incluye: </t>
    </r>
    <r>
      <rPr>
        <sz val="10"/>
        <color theme="1"/>
        <rFont val="Calibri"/>
        <family val="2"/>
        <scheme val="minor"/>
      </rPr>
      <t>Guayas, poleas y rodamientos, patines selector de peso,  (Mano de obra).</t>
    </r>
  </si>
  <si>
    <t>Tornilleria, rectificacion de roscas, (Mano de obra).</t>
  </si>
  <si>
    <t>Incluye : Soldadura y tornilleria, (Mano de obra)</t>
  </si>
  <si>
    <t>Cambio de Guaya, (Mano de obra)</t>
  </si>
  <si>
    <t>Rodamientos , (Mano de obra)</t>
  </si>
  <si>
    <r>
      <t xml:space="preserve">Incluye: </t>
    </r>
    <r>
      <rPr>
        <sz val="10"/>
        <color theme="1"/>
        <rFont val="Calibri"/>
        <family val="2"/>
        <scheme val="minor"/>
      </rPr>
      <t xml:space="preserve">  patines de alta resistencia para rieles de eliptica completa</t>
    </r>
    <r>
      <rPr>
        <b/>
        <sz val="10"/>
        <color theme="1"/>
        <rFont val="Calibri"/>
        <family val="2"/>
        <scheme val="minor"/>
      </rPr>
      <t xml:space="preserve">, </t>
    </r>
    <r>
      <rPr>
        <sz val="10"/>
        <color theme="1"/>
        <rFont val="Calibri"/>
        <family val="2"/>
        <scheme val="minor"/>
      </rPr>
      <t>(Mano de obra).</t>
    </r>
  </si>
  <si>
    <t>Mantenimiento Maquina para trabajo de prensa, Marca Impulse.</t>
  </si>
  <si>
    <r>
      <t>Incluye:</t>
    </r>
    <r>
      <rPr>
        <sz val="10"/>
        <color theme="1"/>
        <rFont val="Calibri"/>
        <family val="2"/>
        <scheme val="minor"/>
      </rPr>
      <t xml:space="preserve">  
-  Cambio de banda tipo lija 580x3440.
- El desarme total del equipo (Mano de obra).
- Arreglo de motor de inclinación.
- Verificación de piezas por desgaste
- Cambio del brick de encendido y terminales eléctricas.
- Tabla de trotadora 90 x 1.20
- Cambio de rodamientos de rodillos delantero y rodillo trasero de trotadora.
- Correas de motor para trotadora y juego de rodamientos. 
- Cambio de rodamientos de motores de avance para trotadora. (se deben retirar motores, para llevarlos a taller hacer cambios y nuevamente instalar).
- Motor de elevacion para trotadora v220.</t>
    </r>
  </si>
  <si>
    <r>
      <rPr>
        <b/>
        <sz val="10"/>
        <color theme="1"/>
        <rFont val="Calibri"/>
        <family val="2"/>
        <scheme val="minor"/>
      </rPr>
      <t>Mantenimiento preventivo y correctivo para las máquinas trotadoras</t>
    </r>
    <r>
      <rPr>
        <sz val="10"/>
        <color theme="1"/>
        <rFont val="Calibri"/>
        <family val="2"/>
        <scheme val="minor"/>
      </rPr>
      <t>.</t>
    </r>
  </si>
  <si>
    <t>Mantenimiento preventivo y correctivo para las bicicletas de spinning, . (incluye repuestos).</t>
  </si>
  <si>
    <t>Mantenimiento preventivo y correctivo para las máquinas multi fuerzas, (incluye repuestos).</t>
  </si>
  <si>
    <t>Mantenimiento preventivo y correctivo para las máquinas elipticas, (incluye repuestos).</t>
  </si>
  <si>
    <t>Mantenimiento Maquina para trabajo femoral</t>
  </si>
  <si>
    <t>Mantenimiento Maquina para trabajo gluteo y pierna.</t>
  </si>
  <si>
    <t>COTIZACION PRESENTADA POR GERMAN ANDRES OVALLE RAMIREZ C.C. 74.348.120-1, ESTABLECIMIENTO "ALMACEN Y TALLER DE BICICLETAS EL CAMPINCITO"</t>
  </si>
  <si>
    <t>COTIZACION PRESENTADA POR ADAN PUIN VARGAS C.C. 80.152.412-4, ESTABLECIMIENTO "VALCAM BIKE STORE"</t>
  </si>
  <si>
    <t>PRECIO PROMEDIO IMRD COTA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</si>
</sst>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/>
    </xf>
    <xf numFmtId="0" fontId="2" fillId="0" borderId="9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/>
    </xf>
    <xf numFmtId="0" fontId="2" fillId="0" borderId="4" xfId="0" applyFont="1" applyFill="1" applyBorder="1" applyAlignment="1">
      <alignment horizontal="justify" vertical="center"/>
    </xf>
    <xf numFmtId="0" fontId="2" fillId="0" borderId="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justify" vertical="center"/>
    </xf>
    <xf numFmtId="0" fontId="2" fillId="0" borderId="5" xfId="0" applyFont="1" applyFill="1" applyBorder="1" applyAlignment="1">
      <alignment horizontal="justify" vertical="center"/>
    </xf>
    <xf numFmtId="164" fontId="3" fillId="0" borderId="0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justify" vertical="center"/>
    </xf>
    <xf numFmtId="0" fontId="3" fillId="0" borderId="10" xfId="0" applyFont="1" applyBorder="1" applyAlignment="1">
      <alignment horizontal="justify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</cellXfs>
  <cellStyles count="2"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8"/>
  <sheetViews>
    <sheetView tabSelected="1" zoomScale="95" zoomScaleNormal="95" workbookViewId="0">
      <selection activeCell="O34" sqref="O34"/>
    </sheetView>
  </sheetViews>
  <sheetFormatPr baseColWidth="10" defaultRowHeight="15" x14ac:dyDescent="0.25"/>
  <cols>
    <col min="2" max="2" width="4.7109375" bestFit="1" customWidth="1"/>
    <col min="3" max="3" width="15.140625" customWidth="1"/>
    <col min="4" max="4" width="50.28515625" customWidth="1"/>
    <col min="5" max="5" width="9.140625" bestFit="1" customWidth="1"/>
    <col min="6" max="6" width="13.28515625" customWidth="1"/>
    <col min="7" max="8" width="14.5703125" customWidth="1"/>
    <col min="9" max="9" width="15.140625" customWidth="1"/>
    <col min="10" max="10" width="14.42578125" customWidth="1"/>
    <col min="11" max="11" width="15.140625" customWidth="1"/>
  </cols>
  <sheetData>
    <row r="1" spans="2:12" ht="15.75" thickBot="1" x14ac:dyDescent="0.3"/>
    <row r="2" spans="2:12" x14ac:dyDescent="0.25">
      <c r="F2" s="19" t="s">
        <v>25</v>
      </c>
      <c r="G2" s="20"/>
      <c r="H2" s="21"/>
      <c r="I2" s="19" t="s">
        <v>26</v>
      </c>
      <c r="J2" s="20"/>
      <c r="K2" s="21"/>
      <c r="L2" s="25" t="s">
        <v>27</v>
      </c>
    </row>
    <row r="3" spans="2:12" ht="41.25" customHeight="1" thickBot="1" x14ac:dyDescent="0.3">
      <c r="F3" s="22"/>
      <c r="G3" s="23"/>
      <c r="H3" s="24"/>
      <c r="I3" s="22"/>
      <c r="J3" s="23"/>
      <c r="K3" s="24"/>
      <c r="L3" s="26"/>
    </row>
    <row r="4" spans="2:12" ht="15.75" thickBot="1" x14ac:dyDescent="0.3">
      <c r="B4" s="1" t="s">
        <v>0</v>
      </c>
      <c r="C4" s="43" t="s">
        <v>1</v>
      </c>
      <c r="D4" s="44"/>
      <c r="E4" s="2" t="s">
        <v>2</v>
      </c>
      <c r="F4" s="3" t="s">
        <v>3</v>
      </c>
      <c r="G4" s="3" t="s">
        <v>4</v>
      </c>
      <c r="H4" s="3" t="s">
        <v>5</v>
      </c>
      <c r="I4" s="3" t="s">
        <v>3</v>
      </c>
      <c r="J4" s="3" t="s">
        <v>4</v>
      </c>
      <c r="K4" s="3" t="s">
        <v>5</v>
      </c>
      <c r="L4" s="27"/>
    </row>
    <row r="5" spans="2:12" ht="30" customHeight="1" x14ac:dyDescent="0.25">
      <c r="B5" s="45">
        <v>1</v>
      </c>
      <c r="C5" s="45" t="s">
        <v>7</v>
      </c>
      <c r="D5" s="4" t="s">
        <v>19</v>
      </c>
      <c r="E5" s="52">
        <v>1</v>
      </c>
      <c r="F5" s="40">
        <v>1848739</v>
      </c>
      <c r="G5" s="28">
        <f>+F5*19%+1</f>
        <v>351261.41000000003</v>
      </c>
      <c r="H5" s="28">
        <f>+F5+G5</f>
        <v>2200000.41</v>
      </c>
      <c r="I5" s="40">
        <v>2016807</v>
      </c>
      <c r="J5" s="28">
        <f>+I5*19%</f>
        <v>383193.33</v>
      </c>
      <c r="K5" s="28">
        <f>+I5+J5</f>
        <v>2400000.33</v>
      </c>
      <c r="L5" s="28">
        <f>+(H5+K5)/2</f>
        <v>2300000.37</v>
      </c>
    </row>
    <row r="6" spans="2:12" ht="21.75" customHeight="1" x14ac:dyDescent="0.25">
      <c r="B6" s="46"/>
      <c r="C6" s="46"/>
      <c r="D6" s="48" t="s">
        <v>18</v>
      </c>
      <c r="E6" s="53"/>
      <c r="F6" s="41"/>
      <c r="G6" s="29"/>
      <c r="H6" s="29"/>
      <c r="I6" s="41"/>
      <c r="J6" s="29"/>
      <c r="K6" s="29"/>
      <c r="L6" s="29"/>
    </row>
    <row r="7" spans="2:12" ht="161.25" customHeight="1" thickBot="1" x14ac:dyDescent="0.3">
      <c r="B7" s="47"/>
      <c r="C7" s="46"/>
      <c r="D7" s="49"/>
      <c r="E7" s="54"/>
      <c r="F7" s="42"/>
      <c r="G7" s="30"/>
      <c r="H7" s="30"/>
      <c r="I7" s="42"/>
      <c r="J7" s="30"/>
      <c r="K7" s="30"/>
      <c r="L7" s="30"/>
    </row>
    <row r="8" spans="2:12" x14ac:dyDescent="0.25">
      <c r="B8" s="45">
        <v>2</v>
      </c>
      <c r="C8" s="46"/>
      <c r="D8" s="50" t="s">
        <v>20</v>
      </c>
      <c r="E8" s="52">
        <v>1</v>
      </c>
      <c r="F8" s="40">
        <v>235294</v>
      </c>
      <c r="G8" s="28">
        <f>+F8*19%</f>
        <v>44705.86</v>
      </c>
      <c r="H8" s="28">
        <f>+F8+G8</f>
        <v>279999.86</v>
      </c>
      <c r="I8" s="40">
        <v>218487</v>
      </c>
      <c r="J8" s="28">
        <f>+I8*19%</f>
        <v>41512.53</v>
      </c>
      <c r="K8" s="28">
        <f>+I8+J8</f>
        <v>259999.53</v>
      </c>
      <c r="L8" s="28">
        <f>+(H8+K8)/2</f>
        <v>269999.69500000001</v>
      </c>
    </row>
    <row r="9" spans="2:12" ht="27" customHeight="1" x14ac:dyDescent="0.25">
      <c r="B9" s="46"/>
      <c r="C9" s="46"/>
      <c r="D9" s="51"/>
      <c r="E9" s="53"/>
      <c r="F9" s="41"/>
      <c r="G9" s="29"/>
      <c r="H9" s="29"/>
      <c r="I9" s="41"/>
      <c r="J9" s="29"/>
      <c r="K9" s="29"/>
      <c r="L9" s="29"/>
    </row>
    <row r="10" spans="2:12" ht="25.5" customHeight="1" x14ac:dyDescent="0.25">
      <c r="B10" s="46"/>
      <c r="C10" s="46"/>
      <c r="D10" s="55" t="s">
        <v>10</v>
      </c>
      <c r="E10" s="53"/>
      <c r="F10" s="41"/>
      <c r="G10" s="29"/>
      <c r="H10" s="29"/>
      <c r="I10" s="41"/>
      <c r="J10" s="29"/>
      <c r="K10" s="29"/>
      <c r="L10" s="29"/>
    </row>
    <row r="11" spans="2:12" ht="15.75" thickBot="1" x14ac:dyDescent="0.3">
      <c r="B11" s="47"/>
      <c r="C11" s="46"/>
      <c r="D11" s="49"/>
      <c r="E11" s="54"/>
      <c r="F11" s="42"/>
      <c r="G11" s="30"/>
      <c r="H11" s="30"/>
      <c r="I11" s="42"/>
      <c r="J11" s="30"/>
      <c r="K11" s="30"/>
      <c r="L11" s="30"/>
    </row>
    <row r="12" spans="2:12" ht="25.5" x14ac:dyDescent="0.25">
      <c r="B12" s="45">
        <v>3</v>
      </c>
      <c r="C12" s="46"/>
      <c r="D12" s="7" t="s">
        <v>21</v>
      </c>
      <c r="E12" s="52">
        <v>1</v>
      </c>
      <c r="F12" s="34">
        <v>252101</v>
      </c>
      <c r="G12" s="28">
        <f>+F12*19%</f>
        <v>47899.19</v>
      </c>
      <c r="H12" s="40">
        <f>+F12+G12</f>
        <v>300000.19</v>
      </c>
      <c r="I12" s="34">
        <v>239496</v>
      </c>
      <c r="J12" s="37">
        <f>+I12*19%</f>
        <v>45504.24</v>
      </c>
      <c r="K12" s="40">
        <f>+I12+J12</f>
        <v>285000.24</v>
      </c>
      <c r="L12" s="28">
        <f>+(H12+K12)/2</f>
        <v>292500.21499999997</v>
      </c>
    </row>
    <row r="13" spans="2:12" x14ac:dyDescent="0.25">
      <c r="B13" s="46"/>
      <c r="C13" s="46"/>
      <c r="D13" s="55" t="s">
        <v>11</v>
      </c>
      <c r="E13" s="53"/>
      <c r="F13" s="35"/>
      <c r="G13" s="29"/>
      <c r="H13" s="41"/>
      <c r="I13" s="35"/>
      <c r="J13" s="38"/>
      <c r="K13" s="41"/>
      <c r="L13" s="29"/>
    </row>
    <row r="14" spans="2:12" ht="24.75" customHeight="1" thickBot="1" x14ac:dyDescent="0.3">
      <c r="B14" s="47"/>
      <c r="C14" s="46"/>
      <c r="D14" s="49"/>
      <c r="E14" s="54"/>
      <c r="F14" s="36"/>
      <c r="G14" s="30"/>
      <c r="H14" s="42"/>
      <c r="I14" s="36"/>
      <c r="J14" s="39"/>
      <c r="K14" s="42"/>
      <c r="L14" s="29"/>
    </row>
    <row r="15" spans="2:12" ht="25.5" x14ac:dyDescent="0.25">
      <c r="B15" s="45">
        <v>4</v>
      </c>
      <c r="C15" s="46"/>
      <c r="D15" s="8" t="s">
        <v>22</v>
      </c>
      <c r="E15" s="52">
        <v>1</v>
      </c>
      <c r="F15" s="40">
        <v>235294</v>
      </c>
      <c r="G15" s="28">
        <f>+F15*19%</f>
        <v>44705.86</v>
      </c>
      <c r="H15" s="28">
        <f>+F15+G15</f>
        <v>279999.86</v>
      </c>
      <c r="I15" s="40">
        <v>210084</v>
      </c>
      <c r="J15" s="40">
        <f>+I15*19%</f>
        <v>39915.96</v>
      </c>
      <c r="K15" s="28">
        <f>+I15+J15</f>
        <v>249999.96</v>
      </c>
      <c r="L15" s="28">
        <f>+(H15+K15)/2</f>
        <v>264999.90999999997</v>
      </c>
    </row>
    <row r="16" spans="2:12" x14ac:dyDescent="0.25">
      <c r="B16" s="46"/>
      <c r="C16" s="46"/>
      <c r="D16" s="48" t="s">
        <v>16</v>
      </c>
      <c r="E16" s="53"/>
      <c r="F16" s="41"/>
      <c r="G16" s="29"/>
      <c r="H16" s="29"/>
      <c r="I16" s="41"/>
      <c r="J16" s="41"/>
      <c r="K16" s="29"/>
      <c r="L16" s="29"/>
    </row>
    <row r="17" spans="2:12" ht="26.25" customHeight="1" thickBot="1" x14ac:dyDescent="0.3">
      <c r="B17" s="47"/>
      <c r="C17" s="46"/>
      <c r="D17" s="55"/>
      <c r="E17" s="54"/>
      <c r="F17" s="42"/>
      <c r="G17" s="30"/>
      <c r="H17" s="30"/>
      <c r="I17" s="42"/>
      <c r="J17" s="42"/>
      <c r="K17" s="30"/>
      <c r="L17" s="29"/>
    </row>
    <row r="18" spans="2:12" ht="25.5" x14ac:dyDescent="0.25">
      <c r="B18" s="45">
        <v>5</v>
      </c>
      <c r="C18" s="46"/>
      <c r="D18" s="9" t="s">
        <v>17</v>
      </c>
      <c r="E18" s="59">
        <v>1</v>
      </c>
      <c r="F18" s="31">
        <v>201681</v>
      </c>
      <c r="G18" s="31">
        <f>+F18*19%</f>
        <v>38319.39</v>
      </c>
      <c r="H18" s="31">
        <f>+F18+G18</f>
        <v>240000.39</v>
      </c>
      <c r="I18" s="31">
        <v>176471</v>
      </c>
      <c r="J18" s="31">
        <f>+I18*19%</f>
        <v>33529.49</v>
      </c>
      <c r="K18" s="31">
        <f>+I18+J18</f>
        <v>210000.49</v>
      </c>
      <c r="L18" s="28">
        <f>+(H18+K18)/2</f>
        <v>225000.44</v>
      </c>
    </row>
    <row r="19" spans="2:12" ht="39" customHeight="1" thickBot="1" x14ac:dyDescent="0.3">
      <c r="B19" s="47"/>
      <c r="C19" s="46"/>
      <c r="D19" s="12" t="s">
        <v>15</v>
      </c>
      <c r="E19" s="60"/>
      <c r="F19" s="32"/>
      <c r="G19" s="32"/>
      <c r="H19" s="32"/>
      <c r="I19" s="32"/>
      <c r="J19" s="32"/>
      <c r="K19" s="32"/>
      <c r="L19" s="29"/>
    </row>
    <row r="20" spans="2:12" ht="27" customHeight="1" x14ac:dyDescent="0.25">
      <c r="B20" s="45">
        <v>6</v>
      </c>
      <c r="C20" s="46"/>
      <c r="D20" s="13" t="s">
        <v>23</v>
      </c>
      <c r="E20" s="61">
        <v>1</v>
      </c>
      <c r="F20" s="33">
        <v>193277</v>
      </c>
      <c r="G20" s="31">
        <f>+F20*19%</f>
        <v>36722.629999999997</v>
      </c>
      <c r="H20" s="33">
        <f>+F20+G20</f>
        <v>229999.63</v>
      </c>
      <c r="I20" s="33">
        <v>184874</v>
      </c>
      <c r="J20" s="33">
        <f>+I20*19%</f>
        <v>35126.06</v>
      </c>
      <c r="K20" s="33">
        <f>+I20+J20</f>
        <v>220000.06</v>
      </c>
      <c r="L20" s="28">
        <f>+(H20+K20)/2</f>
        <v>224999.845</v>
      </c>
    </row>
    <row r="21" spans="2:12" ht="30" customHeight="1" thickBot="1" x14ac:dyDescent="0.3">
      <c r="B21" s="47"/>
      <c r="C21" s="46"/>
      <c r="D21" s="12" t="s">
        <v>14</v>
      </c>
      <c r="E21" s="60"/>
      <c r="F21" s="33"/>
      <c r="G21" s="32"/>
      <c r="H21" s="33"/>
      <c r="I21" s="33"/>
      <c r="J21" s="33"/>
      <c r="K21" s="33"/>
      <c r="L21" s="29"/>
    </row>
    <row r="22" spans="2:12" ht="27" customHeight="1" x14ac:dyDescent="0.25">
      <c r="B22" s="45">
        <v>7</v>
      </c>
      <c r="C22" s="46"/>
      <c r="D22" s="11" t="s">
        <v>24</v>
      </c>
      <c r="E22" s="59">
        <v>1</v>
      </c>
      <c r="F22" s="31">
        <v>168067</v>
      </c>
      <c r="G22" s="28">
        <f>+F22*19%</f>
        <v>31932.73</v>
      </c>
      <c r="H22" s="31">
        <f>+F22+G22</f>
        <v>199999.73</v>
      </c>
      <c r="I22" s="31">
        <v>184874</v>
      </c>
      <c r="J22" s="31">
        <f>+I22*19%</f>
        <v>35126.06</v>
      </c>
      <c r="K22" s="31">
        <f>+I22+J22</f>
        <v>220000.06</v>
      </c>
      <c r="L22" s="28">
        <f>+(H22+K22)/2</f>
        <v>209999.89500000002</v>
      </c>
    </row>
    <row r="23" spans="2:12" x14ac:dyDescent="0.25">
      <c r="B23" s="46"/>
      <c r="C23" s="46"/>
      <c r="D23" s="62" t="s">
        <v>14</v>
      </c>
      <c r="E23" s="61"/>
      <c r="F23" s="33"/>
      <c r="G23" s="29"/>
      <c r="H23" s="33"/>
      <c r="I23" s="33"/>
      <c r="J23" s="33"/>
      <c r="K23" s="33"/>
      <c r="L23" s="29"/>
    </row>
    <row r="24" spans="2:12" ht="15.75" thickBot="1" x14ac:dyDescent="0.3">
      <c r="B24" s="47"/>
      <c r="C24" s="46"/>
      <c r="D24" s="63"/>
      <c r="E24" s="60"/>
      <c r="F24" s="32"/>
      <c r="G24" s="30"/>
      <c r="H24" s="32"/>
      <c r="I24" s="32"/>
      <c r="J24" s="32"/>
      <c r="K24" s="32"/>
      <c r="L24" s="30"/>
    </row>
    <row r="25" spans="2:12" x14ac:dyDescent="0.25">
      <c r="B25" s="45">
        <v>8</v>
      </c>
      <c r="C25" s="46"/>
      <c r="D25" s="10" t="s">
        <v>8</v>
      </c>
      <c r="E25" s="59">
        <v>1</v>
      </c>
      <c r="F25" s="31">
        <v>67227</v>
      </c>
      <c r="G25" s="28">
        <f>+F25*19%</f>
        <v>12773.130000000001</v>
      </c>
      <c r="H25" s="31">
        <f>+F25+G25</f>
        <v>80000.13</v>
      </c>
      <c r="I25" s="31">
        <v>54622</v>
      </c>
      <c r="J25" s="31">
        <f>+I25*19%</f>
        <v>10378.18</v>
      </c>
      <c r="K25" s="31">
        <f>+I25+J25</f>
        <v>65000.18</v>
      </c>
      <c r="L25" s="28">
        <f>+(H25+K25)/2</f>
        <v>72500.154999999999</v>
      </c>
    </row>
    <row r="26" spans="2:12" x14ac:dyDescent="0.25">
      <c r="B26" s="46"/>
      <c r="C26" s="46"/>
      <c r="D26" s="62" t="s">
        <v>13</v>
      </c>
      <c r="E26" s="61"/>
      <c r="F26" s="33"/>
      <c r="G26" s="29"/>
      <c r="H26" s="33"/>
      <c r="I26" s="33"/>
      <c r="J26" s="33"/>
      <c r="K26" s="33"/>
      <c r="L26" s="29"/>
    </row>
    <row r="27" spans="2:12" ht="15.75" thickBot="1" x14ac:dyDescent="0.3">
      <c r="B27" s="47"/>
      <c r="C27" s="46"/>
      <c r="D27" s="62"/>
      <c r="E27" s="60"/>
      <c r="F27" s="32"/>
      <c r="G27" s="30"/>
      <c r="H27" s="32"/>
      <c r="I27" s="32"/>
      <c r="J27" s="32"/>
      <c r="K27" s="32"/>
      <c r="L27" s="30"/>
    </row>
    <row r="28" spans="2:12" x14ac:dyDescent="0.25">
      <c r="B28" s="45">
        <v>9</v>
      </c>
      <c r="C28" s="46"/>
      <c r="D28" s="11" t="s">
        <v>9</v>
      </c>
      <c r="E28" s="61">
        <v>1</v>
      </c>
      <c r="F28" s="33">
        <v>126050</v>
      </c>
      <c r="G28" s="29">
        <f>+F28*19%</f>
        <v>23949.5</v>
      </c>
      <c r="H28" s="33">
        <f>+F28+G28</f>
        <v>149999.5</v>
      </c>
      <c r="I28" s="33">
        <v>109244</v>
      </c>
      <c r="J28" s="33">
        <f>+I28*19%</f>
        <v>20756.36</v>
      </c>
      <c r="K28" s="33">
        <f>+I28+J28</f>
        <v>130000.36</v>
      </c>
      <c r="L28" s="28">
        <f>+(H28+K28)/2</f>
        <v>139999.93</v>
      </c>
    </row>
    <row r="29" spans="2:12" x14ac:dyDescent="0.25">
      <c r="B29" s="46"/>
      <c r="C29" s="46"/>
      <c r="D29" s="62" t="s">
        <v>12</v>
      </c>
      <c r="E29" s="61"/>
      <c r="F29" s="33"/>
      <c r="G29" s="29"/>
      <c r="H29" s="33"/>
      <c r="I29" s="33"/>
      <c r="J29" s="33"/>
      <c r="K29" s="33"/>
      <c r="L29" s="29"/>
    </row>
    <row r="30" spans="2:12" ht="15" customHeight="1" thickBot="1" x14ac:dyDescent="0.3">
      <c r="B30" s="47"/>
      <c r="C30" s="46"/>
      <c r="D30" s="63"/>
      <c r="E30" s="60"/>
      <c r="F30" s="32"/>
      <c r="G30" s="30"/>
      <c r="H30" s="32"/>
      <c r="I30" s="32"/>
      <c r="J30" s="32"/>
      <c r="K30" s="32"/>
      <c r="L30" s="30"/>
    </row>
    <row r="31" spans="2:12" ht="16.5" customHeight="1" thickBot="1" x14ac:dyDescent="0.3">
      <c r="B31" s="56" t="s">
        <v>6</v>
      </c>
      <c r="C31" s="57"/>
      <c r="D31" s="58"/>
      <c r="E31" s="5"/>
      <c r="F31" s="6">
        <f>SUM(F5:F30)</f>
        <v>3327730</v>
      </c>
      <c r="G31" s="6">
        <f t="shared" ref="G31:J31" si="0">SUM(G5:G30)</f>
        <v>632269.69999999995</v>
      </c>
      <c r="H31" s="6">
        <f>SUM(H5:H30)</f>
        <v>3959999.6999999997</v>
      </c>
      <c r="I31" s="6">
        <f t="shared" si="0"/>
        <v>3394959</v>
      </c>
      <c r="J31" s="6">
        <f t="shared" si="0"/>
        <v>645042.2100000002</v>
      </c>
      <c r="K31" s="6">
        <f>SUM(K5:K30)-1</f>
        <v>4040000.21</v>
      </c>
      <c r="L31" s="6">
        <f>SUM(L5:L30)</f>
        <v>4000000.4550000001</v>
      </c>
    </row>
    <row r="33" spans="6:12" ht="15.75" thickBot="1" x14ac:dyDescent="0.3"/>
    <row r="34" spans="6:12" x14ac:dyDescent="0.25">
      <c r="F34" s="19" t="str">
        <f>+F2</f>
        <v>COTIZACION PRESENTADA POR GERMAN ANDRES OVALLE RAMIREZ C.C. 74.348.120-1, ESTABLECIMIENTO "ALMACEN Y TALLER DE BICICLETAS EL CAMPINCITO"</v>
      </c>
      <c r="G34" s="20"/>
      <c r="H34" s="21"/>
      <c r="I34" s="19" t="str">
        <f>+I2</f>
        <v>COTIZACION PRESENTADA POR ADAN PUIN VARGAS C.C. 80.152.412-4, ESTABLECIMIENTO "VALCAM BIKE STORE"</v>
      </c>
      <c r="J34" s="20"/>
      <c r="K34" s="21"/>
      <c r="L34" s="25" t="s">
        <v>27</v>
      </c>
    </row>
    <row r="35" spans="6:12" ht="59.25" customHeight="1" thickBot="1" x14ac:dyDescent="0.3">
      <c r="F35" s="22"/>
      <c r="G35" s="23"/>
      <c r="H35" s="24"/>
      <c r="I35" s="22"/>
      <c r="J35" s="23"/>
      <c r="K35" s="24"/>
      <c r="L35" s="27"/>
    </row>
    <row r="36" spans="6:12" ht="15.75" thickBot="1" x14ac:dyDescent="0.3">
      <c r="F36" s="16">
        <f>+H31</f>
        <v>3959999.6999999997</v>
      </c>
      <c r="G36" s="17"/>
      <c r="H36" s="18"/>
      <c r="I36" s="16">
        <f>+K31</f>
        <v>4040000.21</v>
      </c>
      <c r="J36" s="17"/>
      <c r="K36" s="18"/>
      <c r="L36" s="15">
        <f>+(F36+I36)/2</f>
        <v>3999999.9550000001</v>
      </c>
    </row>
    <row r="37" spans="6:12" x14ac:dyDescent="0.25">
      <c r="L37" s="14"/>
    </row>
    <row r="38" spans="6:12" x14ac:dyDescent="0.25">
      <c r="L38" s="14"/>
    </row>
  </sheetData>
  <mergeCells count="100">
    <mergeCell ref="B31:D31"/>
    <mergeCell ref="B18:B19"/>
    <mergeCell ref="B20:B21"/>
    <mergeCell ref="E18:E19"/>
    <mergeCell ref="E20:E21"/>
    <mergeCell ref="D23:D24"/>
    <mergeCell ref="E22:E24"/>
    <mergeCell ref="D26:D27"/>
    <mergeCell ref="E25:E27"/>
    <mergeCell ref="E28:E30"/>
    <mergeCell ref="D29:D30"/>
    <mergeCell ref="B28:B30"/>
    <mergeCell ref="H5:H7"/>
    <mergeCell ref="D6:D7"/>
    <mergeCell ref="B8:B11"/>
    <mergeCell ref="D8:D9"/>
    <mergeCell ref="E8:E11"/>
    <mergeCell ref="F8:F11"/>
    <mergeCell ref="G8:G11"/>
    <mergeCell ref="H8:H11"/>
    <mergeCell ref="D10:D11"/>
    <mergeCell ref="B5:B7"/>
    <mergeCell ref="C5:C30"/>
    <mergeCell ref="E5:E7"/>
    <mergeCell ref="F5:F7"/>
    <mergeCell ref="G5:G7"/>
    <mergeCell ref="B12:B14"/>
    <mergeCell ref="J8:J11"/>
    <mergeCell ref="K8:K11"/>
    <mergeCell ref="C4:D4"/>
    <mergeCell ref="B22:B24"/>
    <mergeCell ref="B25:B27"/>
    <mergeCell ref="H12:H14"/>
    <mergeCell ref="D13:D14"/>
    <mergeCell ref="E12:E14"/>
    <mergeCell ref="F12:F14"/>
    <mergeCell ref="G12:G14"/>
    <mergeCell ref="B15:B17"/>
    <mergeCell ref="E15:E17"/>
    <mergeCell ref="F15:F17"/>
    <mergeCell ref="G15:G17"/>
    <mergeCell ref="H15:H17"/>
    <mergeCell ref="D16:D17"/>
    <mergeCell ref="F25:F27"/>
    <mergeCell ref="F28:F30"/>
    <mergeCell ref="G18:G19"/>
    <mergeCell ref="G20:G21"/>
    <mergeCell ref="G22:G24"/>
    <mergeCell ref="G25:G27"/>
    <mergeCell ref="G28:G30"/>
    <mergeCell ref="F2:H3"/>
    <mergeCell ref="I2:K3"/>
    <mergeCell ref="F18:F19"/>
    <mergeCell ref="F20:F21"/>
    <mergeCell ref="F22:F24"/>
    <mergeCell ref="H18:H19"/>
    <mergeCell ref="I12:I14"/>
    <mergeCell ref="J12:J14"/>
    <mergeCell ref="K12:K14"/>
    <mergeCell ref="I15:I17"/>
    <mergeCell ref="J15:J17"/>
    <mergeCell ref="K15:K17"/>
    <mergeCell ref="I5:I7"/>
    <mergeCell ref="J5:J7"/>
    <mergeCell ref="K5:K7"/>
    <mergeCell ref="I8:I11"/>
    <mergeCell ref="H25:H27"/>
    <mergeCell ref="H28:H30"/>
    <mergeCell ref="I18:I19"/>
    <mergeCell ref="I20:I21"/>
    <mergeCell ref="I22:I24"/>
    <mergeCell ref="I25:I27"/>
    <mergeCell ref="I28:I30"/>
    <mergeCell ref="H20:H21"/>
    <mergeCell ref="H22:H24"/>
    <mergeCell ref="K20:K21"/>
    <mergeCell ref="K22:K24"/>
    <mergeCell ref="K25:K27"/>
    <mergeCell ref="K28:K30"/>
    <mergeCell ref="J18:J19"/>
    <mergeCell ref="J20:J21"/>
    <mergeCell ref="J22:J24"/>
    <mergeCell ref="J25:J27"/>
    <mergeCell ref="J28:J30"/>
    <mergeCell ref="F36:H36"/>
    <mergeCell ref="I36:K36"/>
    <mergeCell ref="F34:H35"/>
    <mergeCell ref="I34:K35"/>
    <mergeCell ref="L2:L4"/>
    <mergeCell ref="L5:L7"/>
    <mergeCell ref="L8:L11"/>
    <mergeCell ref="L12:L14"/>
    <mergeCell ref="L15:L17"/>
    <mergeCell ref="L18:L19"/>
    <mergeCell ref="L20:L21"/>
    <mergeCell ref="L22:L24"/>
    <mergeCell ref="L25:L27"/>
    <mergeCell ref="L28:L30"/>
    <mergeCell ref="L34:L35"/>
    <mergeCell ref="K18:K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GYM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Janus</cp:lastModifiedBy>
  <dcterms:created xsi:type="dcterms:W3CDTF">2023-09-14T01:45:03Z</dcterms:created>
  <dcterms:modified xsi:type="dcterms:W3CDTF">2023-11-14T15:20:04Z</dcterms:modified>
</cp:coreProperties>
</file>