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mc:AlternateContent xmlns:mc="http://schemas.openxmlformats.org/markup-compatibility/2006">
    <mc:Choice Requires="x15">
      <x15ac:absPath xmlns:x15ac="http://schemas.microsoft.com/office/spreadsheetml/2010/11/ac" url="C:\Users\mgomezm\Documents\CONNYTA\CONTRATOS\CONTRATOS\2023\IP-DT-CAQ-027-2023- INTERVENTORIA\"/>
    </mc:Choice>
  </mc:AlternateContent>
  <xr:revisionPtr revIDLastSave="0" documentId="13_ncr:1_{75579B53-5140-46F2-9F65-02B4F21BF89A}" xr6:coauthVersionLast="47" xr6:coauthVersionMax="47" xr10:uidLastSave="{00000000-0000-0000-0000-000000000000}"/>
  <workbookProtection workbookAlgorithmName="SHA-512" workbookHashValue="1s5z0bJU6vcil94jc9g8Lb0jx25AqzT6y5sN2qYlVMBc/re4rDZC94SonDOWCsczfU5+G/gm/7q/Y4ISoHmQOg==" workbookSaltValue="0oyhcU/fxM6BeKyrEMEaGQ==" workbookSpinCount="100000" lockStructure="1"/>
  <bookViews>
    <workbookView xWindow="-120" yWindow="-120" windowWidth="29040" windowHeight="15840" xr2:uid="{00000000-000D-0000-FFFF-FFFF00000000}"/>
  </bookViews>
  <sheets>
    <sheet name="PO" sheetId="4" r:id="rId1"/>
  </sheets>
  <externalReferences>
    <externalReference r:id="rId2"/>
    <externalReference r:id="rId3"/>
    <externalReference r:id="rId4"/>
    <externalReference r:id="rId5"/>
    <externalReference r:id="rId6"/>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_xlnm.Print_Area" localSheetId="0">PO!$A$1:$H$70</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51" i="4" l="1"/>
  <c r="G50" i="4"/>
  <c r="G48" i="4"/>
  <c r="G20" i="4"/>
  <c r="G19" i="4"/>
  <c r="G28" i="4"/>
  <c r="G27" i="4"/>
  <c r="G17" i="4"/>
  <c r="G47" i="4"/>
  <c r="G46" i="4"/>
  <c r="G45" i="4"/>
  <c r="G44" i="4"/>
  <c r="G42" i="4"/>
  <c r="G41" i="4"/>
  <c r="G40" i="4"/>
  <c r="G38" i="4"/>
  <c r="G18" i="4"/>
  <c r="G30" i="4" l="1"/>
  <c r="G32" i="4" s="1"/>
  <c r="G49" i="4" l="1"/>
</calcChain>
</file>

<file path=xl/sharedStrings.xml><?xml version="1.0" encoding="utf-8"?>
<sst xmlns="http://schemas.openxmlformats.org/spreadsheetml/2006/main" count="98" uniqueCount="86">
  <si>
    <t>MINISTERIO DE TRANSPORTE</t>
  </si>
  <si>
    <t>INSTITUTO NACIONAL DE VÍAS</t>
  </si>
  <si>
    <t>DIRECCIÓN TÉCNICA</t>
  </si>
  <si>
    <t>SUBDIRECCIÓN DE ESTRUCTURACIÓN DE PROYECTOS</t>
  </si>
  <si>
    <t>INVITACIÓN PÚBLICA</t>
  </si>
  <si>
    <t>IP-DT-CAQ-027-2023</t>
  </si>
  <si>
    <t>, A</t>
  </si>
  <si>
    <t>INTERVENTORÍA TÉCNICA, ADMINISTRATIVA, FINANCIERA Y AMBIENTAL PARA LOS CONVENIOS SOLIDARIOS SUSCRITOS ENTRE EL INVIAS Y LOS ORGANISMOS DE ACCION COMUNAL PARA EL MEJORAMIENTO Y MANTENIMIENTO DE LAS VÍAS TERCIARIAS EN EL MUNICIPIO DE BELEN DE LOS ANDAQUIES Y MORELIA DEL DEPARTAMENTO DE CAQUETA DEL PROGRAMA “CAMINOS COMUNITARIOS DE LA PAZ TOTAL"</t>
  </si>
  <si>
    <t>PRESUPUESTO OFICIAL</t>
  </si>
  <si>
    <t>PLAZO:</t>
  </si>
  <si>
    <t>Hasta 31 de diciembre de 2023</t>
  </si>
  <si>
    <t>CARGO / OFICIO</t>
  </si>
  <si>
    <t>COSTOS</t>
  </si>
  <si>
    <t>PRIMA</t>
  </si>
  <si>
    <t>PARTICIPACIÓN</t>
  </si>
  <si>
    <t>VALOR</t>
  </si>
  <si>
    <t>DE PERSONAL</t>
  </si>
  <si>
    <t>REGIONAL</t>
  </si>
  <si>
    <t>(h-mes)</t>
  </si>
  <si>
    <t>PARCIAL ($)</t>
  </si>
  <si>
    <t>(1)</t>
  </si>
  <si>
    <t>(2)</t>
  </si>
  <si>
    <t>(3)</t>
  </si>
  <si>
    <r>
      <t>((1)+(2))*(3) =</t>
    </r>
    <r>
      <rPr>
        <b/>
        <sz val="8"/>
        <color indexed="12"/>
        <rFont val="Arial Narrow"/>
        <family val="2"/>
      </rPr>
      <t xml:space="preserve"> (4)</t>
    </r>
  </si>
  <si>
    <t xml:space="preserve">COSTOS DIRECTOS DE PERSONAL </t>
  </si>
  <si>
    <t>PERSONAL PROFESIONAL</t>
  </si>
  <si>
    <t>Director de Interventoría</t>
  </si>
  <si>
    <t xml:space="preserve">Ingeniero Residente de Interventoría </t>
  </si>
  <si>
    <t>NO MODIFICAR</t>
  </si>
  <si>
    <t>Profesional ambiental</t>
  </si>
  <si>
    <t>Profesional social</t>
  </si>
  <si>
    <t>MONTO AGOTABLE DE ESPECIALISTAS (conforman esta bolsa los especialistas de amarillo)</t>
  </si>
  <si>
    <t>Especialista en Estructuras</t>
  </si>
  <si>
    <t>Especialista en Vía y/o Pavimentos</t>
  </si>
  <si>
    <t xml:space="preserve">Especialista en Geología y/o Geotecnia </t>
  </si>
  <si>
    <t>Especialista en Hidráulica e Hidrología</t>
  </si>
  <si>
    <t>Especialista en diseño Geometrico</t>
  </si>
  <si>
    <t>Inspector</t>
  </si>
  <si>
    <t>Inspector SST</t>
  </si>
  <si>
    <t>SUBTOTAL COSTOS DE PERSONAL = SUMATORIA DE (4) = (5)</t>
  </si>
  <si>
    <t>FACTOR MULTIPLICADOR (6)</t>
  </si>
  <si>
    <t xml:space="preserve">SUBTOTAL COSTOS DE PERSONAL =  (5) * (6) = (A) </t>
  </si>
  <si>
    <t>CONCEPTO</t>
  </si>
  <si>
    <t>UNIDAD</t>
  </si>
  <si>
    <t>COSTO</t>
  </si>
  <si>
    <t>UTILIZACION</t>
  </si>
  <si>
    <t>($)</t>
  </si>
  <si>
    <t>(7)</t>
  </si>
  <si>
    <t>(8)</t>
  </si>
  <si>
    <r>
      <t xml:space="preserve">(7)*(8) = </t>
    </r>
    <r>
      <rPr>
        <b/>
        <sz val="10"/>
        <color rgb="FF00B0F0"/>
        <rFont val="Arial Narrow"/>
        <family val="2"/>
      </rPr>
      <t>(9)</t>
    </r>
  </si>
  <si>
    <t>OTROS COSTOS DIRECTOS</t>
  </si>
  <si>
    <t>VIÁTICOS</t>
  </si>
  <si>
    <t>Viaticos Director y/o Especialistas</t>
  </si>
  <si>
    <t>Dia</t>
  </si>
  <si>
    <t>COSTOS DE ALQUILER DE EQUIPOS Y OFICINA</t>
  </si>
  <si>
    <t>Motocicletas (150 cc o mayor, modelo 2014 en adelante, Incluye combustible y SOAT)</t>
  </si>
  <si>
    <t>Mes</t>
  </si>
  <si>
    <t>Trabajo de topografia (Incluye personal, equipo y transporte)</t>
  </si>
  <si>
    <t>Según comprobante por mes</t>
  </si>
  <si>
    <t>Ensayos de laboratorios de suelos, pavimentos y concretos</t>
  </si>
  <si>
    <t>OTROS COSTOS</t>
  </si>
  <si>
    <t>Transportes aereos y/o terrestres (incluye peajes y combustible)</t>
  </si>
  <si>
    <t xml:space="preserve">Edición de informes, papelería, reproducciòn de documentos,  planos, fotografías, videos, etc. </t>
  </si>
  <si>
    <t>Comunicaciones (telefonía fija y/o celular, fax,correo, internet, etc)</t>
  </si>
  <si>
    <t>Veeduría Técnica Comunitaria</t>
  </si>
  <si>
    <r>
      <t xml:space="preserve">SUBTOTAL OTROS COSTOS DIRECTOS = SUMATORIA DE (9) = </t>
    </r>
    <r>
      <rPr>
        <b/>
        <sz val="10"/>
        <color indexed="12"/>
        <rFont val="Arial Narrow"/>
        <family val="2"/>
      </rPr>
      <t>(B)</t>
    </r>
  </si>
  <si>
    <r>
      <t xml:space="preserve">SUBTOTAL COSTOS BASICOS = (A) + (B) = </t>
    </r>
    <r>
      <rPr>
        <b/>
        <sz val="10"/>
        <color indexed="12"/>
        <rFont val="Arial Narrow"/>
        <family val="2"/>
      </rPr>
      <t>(C)</t>
    </r>
  </si>
  <si>
    <r>
      <t xml:space="preserve">IVA = 19% * (C) = </t>
    </r>
    <r>
      <rPr>
        <b/>
        <sz val="10"/>
        <color indexed="12"/>
        <rFont val="Arial Narrow"/>
        <family val="2"/>
      </rPr>
      <t>(D)</t>
    </r>
  </si>
  <si>
    <t>COSTO TOTAL = (C) + (D)</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</si>
  <si>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</si>
  <si>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</si>
  <si>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 Para el reconocimiento de los gastos deberá tenerse en cuenta la forma de pago establecida en los estudios previos, pliego de condiciones y contrato y las indicaciones pertinentes del Manual de Interventoría vigente aplicado al programa de Caminos Comunitarios de la Paz Total, o el que lo modifique o sustituya. Se tendrá en cuenta lo siguiente, según corresponda: </t>
  </si>
  <si>
    <t xml:space="preserve">2.1. Los costos directos de personal deben estar soportados por la nómina firmada, los cuales se anexarán al acta de costos para el trámite correspondiente ante el Instituto.	</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</si>
  <si>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o residente de Interventoría y/o en Planta Central de INVIAS Bogotá, se reconocerán viáticos. </t>
  </si>
  <si>
    <t>2.3. Para aquellos costos de interventoría que tengan como unidad "Según comprobante por mes", los mismos se reembolsarán según su costo real, contra la presentación de facturas y soportes respectivos</t>
  </si>
  <si>
    <t>2.4. Los gastos de transportes aéreos/terrestres (incluye peajes y combustible) se reconocerán para el Personal  Director y/o Especialistas,  previa autorización del Gestor Técnico de Proyecto.</t>
  </si>
  <si>
    <t xml:space="preserve">2.5. Para el caso del reembolso de los costos globales, es responsabilidad de la Interventoría el gasto racional de estos recursos, de acuerdo con las necesidades del proyecto dentro del plazo contractual.	</t>
  </si>
  <si>
    <t>2.6. Los valores que aparecen fijos e inmodificables, no podrán alterarse, de lo contrario, será causal de rechazo.</t>
  </si>
  <si>
    <t>2.7.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</si>
  <si>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 xml:space="preserve">2.8.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técnico.	</t>
  </si>
  <si>
    <t xml:space="preserve">2.9.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</si>
  <si>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2.10 Las primas regionales no aplican para el presente proceso</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</si>
  <si>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económica con el Formulario 1 publicado por la Entidad en definitivo  para el presente proceso de selección.</t>
  </si>
  <si>
    <t>FIRMAS:</t>
  </si>
  <si>
    <t xml:space="preserve">                    Nombre y firma del Representante Legal del Proponente</t>
  </si>
  <si>
    <t>Nombre del 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</si>
</sst>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_);_(* \(#,##0.00\);_(* &quot;-&quot;??_);_(@_)"/>
    <numFmt numFmtId="165" formatCode="_-&quot;$&quot;* #,##0.00_-;\-&quot;$&quot;* #,##0.00_-;_-&quot;$&quot;* &quot;-&quot;??_-;_-@_-"/>
    <numFmt numFmtId="166" formatCode="_(&quot;$&quot;\ * #,##0.00_);_(&quot;$&quot;\ * \(#,##0.00\);_(&quot;$&quot;\ * &quot;-&quot;??_);_(@_)"/>
    <numFmt numFmtId="167" formatCode="_ * #,##0.00_ ;_ * \-#,##0.00_ ;_ * &quot;-&quot;??_ ;_ @_ "/>
    <numFmt numFmtId="168" formatCode="_-[$$-240A]\ * #,##0.00_ ;_-[$$-240A]\ * \-#,##0.00\ ;_-[$$-240A]\ * &quot;-&quot;??_ ;_-@_ "/>
    <numFmt numFmtId="169" formatCode="#,##0.00_ ;\-#,##0.00\ "/>
    <numFmt numFmtId="170" formatCode="_-&quot;$&quot;\ * #,##0.00_-;\-&quot;$&quot;\ * #,##0.00_-;_-&quot;$&quot;\ * &quot;-&quot;_-;_-@_-"/>
    <numFmt numFmtId="171" formatCode="#,##0.0000"/>
  </numFmts>
  <fonts count="26"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12"/>
      <name val="Arial Narrow"/>
      <family val="2"/>
    </font>
    <font>
      <sz val="11"/>
      <color indexed="8"/>
      <name val="Calibri"/>
      <family val="2"/>
    </font>
    <font>
      <sz val="10"/>
      <name val="Arial"/>
      <family val="2"/>
    </font>
    <font>
      <sz val="8"/>
      <name val="Arial Narrow"/>
      <family val="2"/>
    </font>
    <font>
      <b/>
      <sz val="9"/>
      <name val="Arial Narrow"/>
      <family val="2"/>
    </font>
    <font>
      <b/>
      <sz val="9"/>
      <color indexed="12"/>
      <name val="Arial Narrow"/>
      <family val="2"/>
    </font>
    <font>
      <sz val="10"/>
      <name val="Arial Narrow"/>
      <family val="2"/>
    </font>
    <font>
      <b/>
      <u/>
      <sz val="9"/>
      <name val="Arial Narrow"/>
      <family val="2"/>
    </font>
    <font>
      <sz val="11"/>
      <color theme="1"/>
      <name val="Arial Narrow"/>
      <family val="2"/>
    </font>
    <font>
      <sz val="9"/>
      <color indexed="8"/>
      <name val="Arial Narrow"/>
      <family val="2"/>
    </font>
    <font>
      <b/>
      <sz val="9"/>
      <color indexed="8"/>
      <name val="Arial Narrow"/>
      <family val="2"/>
    </font>
    <font>
      <b/>
      <sz val="8"/>
      <color indexed="8"/>
      <name val="Arial Narrow"/>
      <family val="2"/>
    </font>
    <font>
      <b/>
      <sz val="10"/>
      <name val="Arial Narrow"/>
      <family val="2"/>
    </font>
    <font>
      <sz val="11"/>
      <name val="Arial Narrow"/>
      <family val="2"/>
    </font>
    <font>
      <b/>
      <sz val="8"/>
      <color indexed="12"/>
      <name val="Arial Narrow"/>
      <family val="2"/>
    </font>
    <font>
      <b/>
      <u/>
      <sz val="10"/>
      <name val="Arial Narrow"/>
      <family val="2"/>
    </font>
    <font>
      <b/>
      <sz val="10"/>
      <color rgb="FF00B0F0"/>
      <name val="Arial Narrow"/>
      <family val="2"/>
    </font>
    <font>
      <b/>
      <sz val="10"/>
      <color indexed="12"/>
      <name val="Arial Narrow"/>
      <family val="2"/>
    </font>
    <font>
      <sz val="9"/>
      <color theme="1"/>
      <name val="Arial Narrow"/>
      <family val="2"/>
    </font>
    <font>
      <b/>
      <sz val="9"/>
      <color theme="1"/>
      <name val="Arial Narrow"/>
      <family val="2"/>
    </font>
    <font>
      <b/>
      <sz val="10"/>
      <color theme="1"/>
      <name val="Arial Narrow"/>
      <family val="2"/>
    </font>
    <font>
      <b/>
      <sz val="12"/>
      <color theme="1"/>
      <name val="Arial Narrow"/>
      <family val="2"/>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58">
    <border>
      <left/>
      <right/>
      <top/>
      <bottom/>
      <diagonal/>
    </border>
    <border>
      <left/>
      <right/>
      <top/>
      <bottom style="thin">
        <color indexed="64"/>
      </bottom>
      <diagonal/>
    </border>
    <border>
      <left/>
      <right/>
      <top style="medium">
        <color indexed="64"/>
      </top>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33">
    <xf numFmtId="0" fontId="0"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5" fillId="0" borderId="0"/>
    <xf numFmtId="0" fontId="6" fillId="0" borderId="0"/>
    <xf numFmtId="166" fontId="1"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7" fontId="6" fillId="0" borderId="0" applyFont="0" applyFill="0" applyBorder="0" applyAlignment="0" applyProtection="0"/>
    <xf numFmtId="43" fontId="6" fillId="0" borderId="0" applyFont="0" applyFill="0" applyBorder="0" applyAlignment="0" applyProtection="0"/>
    <xf numFmtId="0" fontId="6" fillId="0" borderId="0"/>
    <xf numFmtId="9" fontId="12" fillId="0" borderId="0" applyFont="0" applyFill="0" applyBorder="0" applyAlignment="0" applyProtection="0"/>
    <xf numFmtId="0" fontId="6" fillId="0" borderId="0"/>
    <xf numFmtId="0" fontId="12" fillId="0" borderId="0"/>
    <xf numFmtId="0" fontId="1" fillId="0" borderId="0"/>
    <xf numFmtId="0" fontId="1" fillId="0" borderId="0"/>
    <xf numFmtId="0" fontId="6" fillId="0" borderId="0"/>
    <xf numFmtId="0" fontId="12" fillId="0" borderId="0"/>
    <xf numFmtId="0" fontId="12" fillId="0" borderId="0"/>
    <xf numFmtId="0" fontId="2" fillId="0" borderId="0" applyNumberFormat="0" applyFill="0" applyBorder="0" applyProtection="0">
      <alignment vertical="top"/>
    </xf>
    <xf numFmtId="167" fontId="6"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4" fontId="6" fillId="0" borderId="0" applyFont="0" applyFill="0" applyBorder="0" applyAlignment="0" applyProtection="0"/>
    <xf numFmtId="0" fontId="2" fillId="0" borderId="0" applyNumberFormat="0" applyFill="0" applyBorder="0" applyProtection="0">
      <alignment vertical="top"/>
    </xf>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167" fontId="6" fillId="0" borderId="0" applyFont="0" applyFill="0" applyBorder="0" applyAlignment="0" applyProtection="0"/>
    <xf numFmtId="0" fontId="6" fillId="0" borderId="0"/>
    <xf numFmtId="171" fontId="6" fillId="0" borderId="0" applyFont="0" applyFill="0" applyBorder="0" applyAlignment="0" applyProtection="0"/>
    <xf numFmtId="44" fontId="1" fillId="0" borderId="0" applyFont="0" applyFill="0" applyBorder="0" applyAlignment="0" applyProtection="0"/>
  </cellStyleXfs>
  <cellXfs count="203">
    <xf numFmtId="0" fontId="0" fillId="0" borderId="0" xfId="0"/>
    <xf numFmtId="0" fontId="3" fillId="2" borderId="0" xfId="1" applyFont="1" applyFill="1" applyAlignment="1">
      <alignment vertical="center" wrapText="1"/>
    </xf>
    <xf numFmtId="165" fontId="3" fillId="2" borderId="0" xfId="1" applyNumberFormat="1" applyFont="1" applyFill="1" applyAlignment="1">
      <alignment vertical="center" wrapText="1"/>
    </xf>
    <xf numFmtId="165" fontId="3" fillId="2" borderId="0" xfId="1" applyNumberFormat="1" applyFont="1" applyFill="1" applyAlignment="1">
      <alignment horizontal="justify" vertical="center" wrapText="1"/>
    </xf>
    <xf numFmtId="0" fontId="3" fillId="2" borderId="0" xfId="1" applyFont="1" applyFill="1" applyAlignment="1">
      <alignment horizontal="center" vertical="center" wrapText="1"/>
    </xf>
    <xf numFmtId="0" fontId="3" fillId="2" borderId="0" xfId="1" applyFont="1" applyFill="1" applyAlignment="1">
      <alignment horizontal="right" vertical="center" wrapText="1"/>
    </xf>
    <xf numFmtId="165" fontId="13" fillId="2" borderId="22" xfId="1" applyNumberFormat="1" applyFont="1" applyFill="1" applyBorder="1" applyAlignment="1">
      <alignment vertical="center" wrapText="1"/>
    </xf>
    <xf numFmtId="0" fontId="8" fillId="2" borderId="35" xfId="1" applyFont="1" applyFill="1" applyBorder="1" applyAlignment="1">
      <alignment horizontal="center" vertical="center" wrapText="1"/>
    </xf>
    <xf numFmtId="165" fontId="3" fillId="2" borderId="30" xfId="1" applyNumberFormat="1" applyFont="1" applyFill="1" applyBorder="1" applyAlignment="1">
      <alignment vertical="center" wrapText="1"/>
    </xf>
    <xf numFmtId="0" fontId="3" fillId="2" borderId="2" xfId="1" applyFont="1" applyFill="1" applyBorder="1" applyAlignment="1">
      <alignment vertical="center" wrapText="1"/>
    </xf>
    <xf numFmtId="165" fontId="3" fillId="2" borderId="2" xfId="1" applyNumberFormat="1" applyFont="1" applyFill="1" applyBorder="1" applyAlignment="1">
      <alignment horizontal="justify" vertical="center" wrapText="1"/>
    </xf>
    <xf numFmtId="0" fontId="3" fillId="2" borderId="2" xfId="1" applyFont="1" applyFill="1" applyBorder="1" applyAlignment="1">
      <alignment horizontal="center" vertical="center" wrapText="1"/>
    </xf>
    <xf numFmtId="0" fontId="4" fillId="2" borderId="0" xfId="2" applyFont="1" applyFill="1" applyBorder="1" applyAlignment="1">
      <alignment horizontal="left" vertical="center" wrapText="1"/>
    </xf>
    <xf numFmtId="0" fontId="13" fillId="2" borderId="0" xfId="1" applyFont="1" applyFill="1" applyBorder="1" applyAlignment="1">
      <alignment vertical="center" wrapText="1"/>
    </xf>
    <xf numFmtId="165" fontId="13" fillId="2" borderId="0" xfId="1" applyNumberFormat="1" applyFont="1" applyFill="1" applyBorder="1" applyAlignment="1">
      <alignment vertical="center" wrapText="1"/>
    </xf>
    <xf numFmtId="0" fontId="17" fillId="0" borderId="0" xfId="12" applyFont="1" applyAlignment="1">
      <alignment horizontal="right" vertical="center" wrapText="1"/>
    </xf>
    <xf numFmtId="0" fontId="3" fillId="0" borderId="0" xfId="1" applyFont="1" applyFill="1" applyAlignment="1">
      <alignment horizontal="right" vertical="center" wrapText="1"/>
    </xf>
    <xf numFmtId="0" fontId="8" fillId="2" borderId="32" xfId="1" applyFont="1" applyFill="1" applyBorder="1" applyAlignment="1">
      <alignment vertical="center" wrapText="1"/>
    </xf>
    <xf numFmtId="42" fontId="3" fillId="2" borderId="0" xfId="25" applyFont="1" applyFill="1" applyAlignment="1">
      <alignment vertical="center" wrapText="1"/>
    </xf>
    <xf numFmtId="0" fontId="8" fillId="2" borderId="29" xfId="1" applyFont="1" applyFill="1" applyBorder="1" applyAlignment="1">
      <alignment vertical="center" wrapText="1"/>
    </xf>
    <xf numFmtId="0" fontId="3" fillId="2" borderId="7" xfId="1" applyFont="1" applyFill="1" applyBorder="1" applyAlignment="1">
      <alignment horizontal="center" vertical="center" wrapText="1"/>
    </xf>
    <xf numFmtId="0" fontId="3" fillId="2" borderId="7" xfId="12" applyFont="1" applyFill="1" applyBorder="1" applyAlignment="1">
      <alignment horizontal="center" vertical="center" wrapText="1"/>
    </xf>
    <xf numFmtId="0" fontId="3" fillId="2" borderId="14" xfId="1" applyFont="1" applyFill="1" applyBorder="1" applyAlignment="1">
      <alignment vertical="center" wrapText="1"/>
    </xf>
    <xf numFmtId="0" fontId="10" fillId="2" borderId="0" xfId="4" applyFont="1" applyFill="1" applyAlignment="1">
      <alignment vertical="center"/>
    </xf>
    <xf numFmtId="0" fontId="17" fillId="2" borderId="1" xfId="3" applyFont="1" applyFill="1" applyBorder="1" applyAlignment="1">
      <alignment vertical="center"/>
    </xf>
    <xf numFmtId="0" fontId="17" fillId="2" borderId="0" xfId="3" applyFont="1" applyFill="1" applyAlignment="1">
      <alignment horizontal="left" vertical="center"/>
    </xf>
    <xf numFmtId="165" fontId="3" fillId="2" borderId="31" xfId="1" applyNumberFormat="1" applyFont="1" applyFill="1" applyBorder="1" applyAlignment="1">
      <alignment horizontal="center" vertical="center" wrapText="1"/>
    </xf>
    <xf numFmtId="165" fontId="3" fillId="2" borderId="30" xfId="1" applyNumberFormat="1" applyFont="1" applyFill="1" applyBorder="1" applyAlignment="1">
      <alignment horizontal="center" vertical="center" wrapText="1"/>
    </xf>
    <xf numFmtId="0" fontId="3" fillId="2" borderId="20" xfId="1" applyFont="1" applyFill="1" applyBorder="1" applyAlignment="1">
      <alignment horizontal="center" vertical="center" wrapText="1"/>
    </xf>
    <xf numFmtId="165" fontId="3" fillId="2" borderId="20" xfId="1" applyNumberFormat="1" applyFont="1" applyFill="1" applyBorder="1" applyAlignment="1">
      <alignment horizontal="center" vertical="center" wrapText="1"/>
    </xf>
    <xf numFmtId="165" fontId="3" fillId="2" borderId="11" xfId="1" applyNumberFormat="1" applyFont="1" applyFill="1" applyBorder="1" applyAlignment="1">
      <alignment horizontal="center" vertical="center" wrapText="1"/>
    </xf>
    <xf numFmtId="0" fontId="9" fillId="2" borderId="21" xfId="1" quotePrefix="1" applyFont="1" applyFill="1" applyBorder="1" applyAlignment="1">
      <alignment horizontal="center" vertical="center" wrapText="1"/>
    </xf>
    <xf numFmtId="165" fontId="9" fillId="2" borderId="21" xfId="1" quotePrefix="1" applyNumberFormat="1" applyFont="1" applyFill="1" applyBorder="1" applyAlignment="1">
      <alignment horizontal="center" vertical="center" wrapText="1"/>
    </xf>
    <xf numFmtId="0" fontId="7" fillId="2" borderId="22" xfId="2" applyFont="1" applyFill="1" applyBorder="1" applyAlignment="1">
      <alignment horizontal="center" vertical="center" wrapText="1"/>
    </xf>
    <xf numFmtId="0" fontId="3" fillId="2" borderId="31" xfId="1" applyFont="1" applyFill="1" applyBorder="1" applyAlignment="1">
      <alignment horizontal="center" vertical="center" wrapText="1"/>
    </xf>
    <xf numFmtId="0" fontId="3" fillId="2" borderId="17" xfId="1" applyFont="1" applyFill="1" applyBorder="1" applyAlignment="1">
      <alignment horizontal="center" vertical="center" wrapText="1"/>
    </xf>
    <xf numFmtId="0" fontId="16" fillId="2" borderId="9" xfId="1" applyFont="1" applyFill="1" applyBorder="1" applyAlignment="1">
      <alignment vertical="center" wrapText="1"/>
    </xf>
    <xf numFmtId="0" fontId="16" fillId="2" borderId="6" xfId="1" applyFont="1" applyFill="1" applyBorder="1" applyAlignment="1">
      <alignment vertical="center" wrapText="1"/>
    </xf>
    <xf numFmtId="165" fontId="16" fillId="2" borderId="6" xfId="1" applyNumberFormat="1" applyFont="1" applyFill="1" applyBorder="1" applyAlignment="1">
      <alignment vertical="center" wrapText="1"/>
    </xf>
    <xf numFmtId="165" fontId="16" fillId="2" borderId="5" xfId="1" applyNumberFormat="1" applyFont="1" applyFill="1" applyBorder="1" applyAlignment="1">
      <alignment vertical="center" wrapText="1"/>
    </xf>
    <xf numFmtId="0" fontId="10" fillId="2" borderId="9" xfId="1" applyFont="1" applyFill="1" applyBorder="1" applyAlignment="1">
      <alignment vertical="center" wrapText="1"/>
    </xf>
    <xf numFmtId="0" fontId="6" fillId="3" borderId="9" xfId="0" applyFont="1" applyFill="1" applyBorder="1" applyAlignment="1">
      <alignment wrapText="1"/>
    </xf>
    <xf numFmtId="0" fontId="10" fillId="3" borderId="9" xfId="12" applyFont="1" applyFill="1" applyBorder="1" applyAlignment="1">
      <alignment vertical="center" wrapText="1"/>
    </xf>
    <xf numFmtId="0" fontId="10" fillId="2" borderId="12" xfId="1" applyFont="1" applyFill="1" applyBorder="1" applyAlignment="1">
      <alignment horizontal="center" vertical="center" wrapText="1"/>
    </xf>
    <xf numFmtId="0" fontId="10" fillId="2" borderId="7" xfId="1" applyFont="1" applyFill="1" applyBorder="1" applyAlignment="1">
      <alignment horizontal="center" vertical="center" wrapText="1"/>
    </xf>
    <xf numFmtId="0" fontId="10" fillId="2" borderId="4" xfId="1" applyFont="1" applyFill="1" applyBorder="1" applyAlignment="1">
      <alignment horizontal="center" vertical="center" wrapText="1"/>
    </xf>
    <xf numFmtId="165" fontId="10" fillId="2" borderId="20" xfId="1" applyNumberFormat="1" applyFont="1" applyFill="1" applyBorder="1" applyAlignment="1">
      <alignment horizontal="center" vertical="center" wrapText="1"/>
    </xf>
    <xf numFmtId="165" fontId="10" fillId="2" borderId="11" xfId="1" applyNumberFormat="1" applyFont="1" applyFill="1" applyBorder="1" applyAlignment="1">
      <alignment horizontal="center" vertical="center" wrapText="1"/>
    </xf>
    <xf numFmtId="165" fontId="16" fillId="2" borderId="19" xfId="1" quotePrefix="1" applyNumberFormat="1" applyFont="1" applyFill="1" applyBorder="1" applyAlignment="1">
      <alignment horizontal="center" vertical="center" wrapText="1"/>
    </xf>
    <xf numFmtId="0" fontId="16" fillId="2" borderId="19" xfId="1" quotePrefix="1" applyFont="1" applyFill="1" applyBorder="1" applyAlignment="1">
      <alignment horizontal="center" vertical="center" wrapText="1"/>
    </xf>
    <xf numFmtId="165" fontId="10" fillId="2" borderId="18" xfId="1" applyNumberFormat="1" applyFont="1" applyFill="1" applyBorder="1" applyAlignment="1">
      <alignment horizontal="center" vertical="center" wrapText="1"/>
    </xf>
    <xf numFmtId="0" fontId="10" fillId="2" borderId="9" xfId="1" applyFont="1" applyFill="1" applyBorder="1" applyAlignment="1">
      <alignment horizontal="justify" vertical="center" wrapText="1"/>
    </xf>
    <xf numFmtId="0" fontId="10" fillId="2" borderId="7" xfId="10" applyFont="1" applyFill="1" applyBorder="1" applyAlignment="1">
      <alignment horizontal="center" vertical="center" wrapText="1"/>
    </xf>
    <xf numFmtId="0" fontId="10" fillId="2" borderId="9" xfId="10" applyFont="1" applyFill="1" applyBorder="1" applyAlignment="1">
      <alignment vertical="center" wrapText="1"/>
    </xf>
    <xf numFmtId="0" fontId="10" fillId="2" borderId="36" xfId="1" applyFont="1" applyFill="1" applyBorder="1" applyAlignment="1">
      <alignment horizontal="center" vertical="center" wrapText="1"/>
    </xf>
    <xf numFmtId="0" fontId="10" fillId="3" borderId="39" xfId="1" applyFont="1" applyFill="1" applyBorder="1" applyAlignment="1">
      <alignment vertical="center" wrapText="1"/>
    </xf>
    <xf numFmtId="0" fontId="10" fillId="2" borderId="10" xfId="1" applyFont="1" applyFill="1" applyBorder="1" applyAlignment="1">
      <alignment vertical="center" wrapText="1"/>
    </xf>
    <xf numFmtId="0" fontId="22" fillId="2" borderId="0" xfId="1" applyFont="1" applyFill="1" applyAlignment="1">
      <alignment vertical="center" wrapText="1"/>
    </xf>
    <xf numFmtId="42" fontId="23" fillId="3" borderId="44" xfId="25" applyFont="1" applyFill="1" applyBorder="1" applyAlignment="1">
      <alignment vertical="center" wrapText="1"/>
    </xf>
    <xf numFmtId="44" fontId="22" fillId="2" borderId="0" xfId="26" applyFont="1" applyFill="1" applyAlignment="1">
      <alignment vertical="center" wrapText="1"/>
    </xf>
    <xf numFmtId="44" fontId="22" fillId="0" borderId="0" xfId="26" applyFont="1" applyFill="1" applyAlignment="1">
      <alignment vertical="center" wrapText="1"/>
    </xf>
    <xf numFmtId="0" fontId="12" fillId="2" borderId="0" xfId="12" applyFont="1" applyFill="1" applyAlignment="1">
      <alignment horizontal="right" vertical="center" wrapText="1"/>
    </xf>
    <xf numFmtId="170" fontId="22" fillId="2" borderId="0" xfId="25" applyNumberFormat="1" applyFont="1" applyFill="1" applyAlignment="1">
      <alignment vertical="center" wrapText="1"/>
    </xf>
    <xf numFmtId="0" fontId="22" fillId="2" borderId="0" xfId="1" applyFont="1" applyFill="1" applyAlignment="1">
      <alignment horizontal="center" vertical="center" wrapText="1"/>
    </xf>
    <xf numFmtId="44" fontId="24" fillId="2" borderId="0" xfId="26" applyFont="1" applyFill="1" applyAlignment="1">
      <alignment vertical="center" wrapText="1"/>
    </xf>
    <xf numFmtId="41" fontId="23" fillId="2" borderId="0" xfId="1" applyNumberFormat="1" applyFont="1" applyFill="1" applyAlignment="1">
      <alignment vertical="center" wrapText="1"/>
    </xf>
    <xf numFmtId="168" fontId="16" fillId="2" borderId="9" xfId="12" applyNumberFormat="1" applyFont="1" applyFill="1" applyBorder="1" applyAlignment="1">
      <alignment vertical="center" wrapText="1"/>
    </xf>
    <xf numFmtId="165" fontId="16" fillId="2" borderId="9" xfId="1" applyNumberFormat="1" applyFont="1" applyFill="1" applyBorder="1" applyAlignment="1">
      <alignment horizontal="right" vertical="center" wrapText="1"/>
    </xf>
    <xf numFmtId="4" fontId="16" fillId="2" borderId="9" xfId="1" applyNumberFormat="1" applyFont="1" applyFill="1" applyBorder="1" applyAlignment="1">
      <alignment horizontal="center" vertical="center" wrapText="1"/>
    </xf>
    <xf numFmtId="165" fontId="16" fillId="3" borderId="9" xfId="1" applyNumberFormat="1" applyFont="1" applyFill="1" applyBorder="1" applyAlignment="1">
      <alignment horizontal="right" vertical="center" wrapText="1"/>
    </xf>
    <xf numFmtId="4" fontId="16" fillId="3" borderId="9" xfId="1" applyNumberFormat="1" applyFont="1" applyFill="1" applyBorder="1" applyAlignment="1">
      <alignment horizontal="center" vertical="center" wrapText="1"/>
    </xf>
    <xf numFmtId="165" fontId="16" fillId="3" borderId="8" xfId="20" applyNumberFormat="1" applyFont="1" applyFill="1" applyBorder="1" applyAlignment="1">
      <alignment horizontal="right" vertical="center" wrapText="1"/>
    </xf>
    <xf numFmtId="168" fontId="16" fillId="3" borderId="9" xfId="12" applyNumberFormat="1" applyFont="1" applyFill="1" applyBorder="1" applyAlignment="1">
      <alignment vertical="center" wrapText="1"/>
    </xf>
    <xf numFmtId="168" fontId="16" fillId="3" borderId="9" xfId="12" applyNumberFormat="1" applyFont="1" applyFill="1" applyBorder="1" applyAlignment="1">
      <alignment horizontal="center" vertical="center" wrapText="1"/>
    </xf>
    <xf numFmtId="2" fontId="16" fillId="3" borderId="9" xfId="12" applyNumberFormat="1" applyFont="1" applyFill="1" applyBorder="1" applyAlignment="1">
      <alignment horizontal="center" vertical="center" wrapText="1"/>
    </xf>
    <xf numFmtId="0" fontId="16" fillId="2" borderId="9" xfId="1" applyFont="1" applyFill="1" applyBorder="1" applyAlignment="1">
      <alignment horizontal="center" vertical="center" wrapText="1"/>
    </xf>
    <xf numFmtId="165" fontId="16" fillId="2" borderId="26" xfId="1" applyNumberFormat="1" applyFont="1" applyFill="1" applyBorder="1" applyAlignment="1">
      <alignment horizontal="right" vertical="center" wrapText="1"/>
    </xf>
    <xf numFmtId="2" fontId="16" fillId="2" borderId="9" xfId="12" applyNumberFormat="1" applyFont="1" applyFill="1" applyBorder="1" applyAlignment="1">
      <alignment horizontal="center" vertical="center" wrapText="1"/>
    </xf>
    <xf numFmtId="2" fontId="16" fillId="2" borderId="6" xfId="1" applyNumberFormat="1" applyFont="1" applyFill="1" applyBorder="1" applyAlignment="1">
      <alignment horizontal="center" vertical="center" wrapText="1"/>
    </xf>
    <xf numFmtId="4" fontId="16" fillId="2" borderId="9" xfId="12" applyNumberFormat="1" applyFont="1" applyFill="1" applyBorder="1" applyAlignment="1">
      <alignment horizontal="center" vertical="center" wrapText="1"/>
    </xf>
    <xf numFmtId="0" fontId="16" fillId="2" borderId="9" xfId="10" applyFont="1" applyFill="1" applyBorder="1" applyAlignment="1">
      <alignment horizontal="center" vertical="center" wrapText="1"/>
    </xf>
    <xf numFmtId="168" fontId="16" fillId="2" borderId="26" xfId="10" applyNumberFormat="1" applyFont="1" applyFill="1" applyBorder="1" applyAlignment="1">
      <alignment vertical="center" wrapText="1"/>
    </xf>
    <xf numFmtId="0" fontId="16" fillId="3" borderId="39" xfId="1" applyFont="1" applyFill="1" applyBorder="1" applyAlignment="1">
      <alignment horizontal="center" vertical="center" wrapText="1"/>
    </xf>
    <xf numFmtId="165" fontId="16" fillId="3" borderId="38" xfId="1" applyNumberFormat="1" applyFont="1" applyFill="1" applyBorder="1" applyAlignment="1">
      <alignment horizontal="right" vertical="center" wrapText="1"/>
    </xf>
    <xf numFmtId="4" fontId="16" fillId="3" borderId="39" xfId="1" applyNumberFormat="1" applyFont="1" applyFill="1" applyBorder="1" applyAlignment="1">
      <alignment horizontal="center" vertical="center" wrapText="1"/>
    </xf>
    <xf numFmtId="0" fontId="10" fillId="3" borderId="9" xfId="1" applyFont="1" applyFill="1" applyBorder="1" applyAlignment="1">
      <alignment vertical="center"/>
    </xf>
    <xf numFmtId="0" fontId="10" fillId="3" borderId="9" xfId="1" applyFont="1" applyFill="1" applyBorder="1" applyAlignment="1">
      <alignment vertical="center" wrapText="1"/>
    </xf>
    <xf numFmtId="0" fontId="16" fillId="3" borderId="9" xfId="1" applyFont="1" applyFill="1" applyBorder="1" applyAlignment="1">
      <alignment horizontal="center" vertical="center" wrapText="1"/>
    </xf>
    <xf numFmtId="165" fontId="16" fillId="3" borderId="26" xfId="1" applyNumberFormat="1" applyFont="1" applyFill="1" applyBorder="1" applyAlignment="1">
      <alignment horizontal="right" vertical="center" wrapText="1"/>
    </xf>
    <xf numFmtId="4" fontId="16" fillId="3" borderId="9" xfId="12" applyNumberFormat="1" applyFont="1" applyFill="1" applyBorder="1" applyAlignment="1">
      <alignment horizontal="center" vertical="center" wrapText="1"/>
    </xf>
    <xf numFmtId="0" fontId="10" fillId="2" borderId="32" xfId="1" applyFont="1" applyFill="1" applyBorder="1" applyAlignment="1">
      <alignment horizontal="center" vertical="center" wrapText="1"/>
    </xf>
    <xf numFmtId="0" fontId="10" fillId="0" borderId="9" xfId="1" applyFont="1" applyFill="1" applyBorder="1" applyAlignment="1">
      <alignment vertical="center"/>
    </xf>
    <xf numFmtId="168" fontId="16" fillId="0" borderId="9" xfId="12" applyNumberFormat="1" applyFont="1" applyBorder="1" applyAlignment="1">
      <alignment vertical="center" wrapText="1"/>
    </xf>
    <xf numFmtId="165" fontId="16" fillId="0" borderId="9" xfId="1" applyNumberFormat="1" applyFont="1" applyFill="1" applyBorder="1" applyAlignment="1">
      <alignment horizontal="right" vertical="center" wrapText="1"/>
    </xf>
    <xf numFmtId="4" fontId="16" fillId="0" borderId="9" xfId="1" applyNumberFormat="1" applyFont="1" applyFill="1" applyBorder="1" applyAlignment="1">
      <alignment horizontal="center" vertical="center" wrapText="1"/>
    </xf>
    <xf numFmtId="0" fontId="10" fillId="0" borderId="49" xfId="12" applyFont="1" applyBorder="1" applyAlignment="1">
      <alignment vertical="center" wrapText="1"/>
    </xf>
    <xf numFmtId="42" fontId="23" fillId="3" borderId="33" xfId="25" applyFont="1" applyFill="1" applyBorder="1" applyAlignment="1">
      <alignment vertical="center" wrapText="1"/>
    </xf>
    <xf numFmtId="42" fontId="23" fillId="0" borderId="50" xfId="25" applyFont="1" applyFill="1" applyBorder="1" applyAlignment="1">
      <alignment vertical="center" wrapText="1"/>
    </xf>
    <xf numFmtId="42" fontId="23" fillId="0" borderId="2" xfId="25" applyFont="1" applyFill="1" applyBorder="1" applyAlignment="1">
      <alignment vertical="center" wrapText="1"/>
    </xf>
    <xf numFmtId="0" fontId="10" fillId="0" borderId="9" xfId="12" applyFont="1" applyBorder="1" applyAlignment="1">
      <alignment vertical="center" wrapText="1"/>
    </xf>
    <xf numFmtId="168" fontId="16" fillId="0" borderId="49" xfId="12" applyNumberFormat="1" applyFont="1" applyBorder="1" applyAlignment="1">
      <alignment horizontal="center" vertical="center" wrapText="1"/>
    </xf>
    <xf numFmtId="2" fontId="16" fillId="0" borderId="9" xfId="12" applyNumberFormat="1" applyFont="1" applyBorder="1" applyAlignment="1">
      <alignment horizontal="center" vertical="center" wrapText="1"/>
    </xf>
    <xf numFmtId="168" fontId="16" fillId="0" borderId="9" xfId="12" applyNumberFormat="1" applyFont="1" applyBorder="1" applyAlignment="1">
      <alignment horizontal="center" vertical="center" wrapText="1"/>
    </xf>
    <xf numFmtId="168" fontId="16" fillId="0" borderId="49" xfId="12" applyNumberFormat="1" applyFont="1" applyBorder="1" applyAlignment="1">
      <alignment vertical="center" wrapText="1"/>
    </xf>
    <xf numFmtId="0" fontId="3" fillId="2" borderId="10" xfId="1" applyFont="1" applyFill="1" applyBorder="1" applyAlignment="1">
      <alignment horizontal="center" vertical="center" wrapText="1"/>
    </xf>
    <xf numFmtId="0" fontId="3" fillId="0" borderId="7" xfId="1" applyFont="1" applyFill="1" applyBorder="1" applyAlignment="1">
      <alignment horizontal="center" vertical="center" wrapText="1"/>
    </xf>
    <xf numFmtId="2" fontId="16" fillId="0" borderId="49" xfId="12" applyNumberFormat="1" applyFont="1" applyBorder="1" applyAlignment="1">
      <alignment horizontal="center" vertical="center" wrapText="1"/>
    </xf>
    <xf numFmtId="0" fontId="19" fillId="2" borderId="20" xfId="1" applyFont="1" applyFill="1" applyBorder="1" applyAlignment="1">
      <alignment vertical="center" wrapText="1"/>
    </xf>
    <xf numFmtId="0" fontId="19" fillId="2" borderId="1" xfId="1" applyFont="1" applyFill="1" applyBorder="1" applyAlignment="1">
      <alignment vertical="center" wrapText="1"/>
    </xf>
    <xf numFmtId="165" fontId="19" fillId="2" borderId="1" xfId="1" applyNumberFormat="1" applyFont="1" applyFill="1" applyBorder="1" applyAlignment="1">
      <alignment vertical="center" wrapText="1"/>
    </xf>
    <xf numFmtId="165" fontId="19" fillId="2" borderId="11" xfId="1" applyNumberFormat="1" applyFont="1" applyFill="1" applyBorder="1" applyAlignment="1">
      <alignment vertical="center" wrapText="1"/>
    </xf>
    <xf numFmtId="165" fontId="10" fillId="2" borderId="31" xfId="1" applyNumberFormat="1" applyFont="1" applyFill="1" applyBorder="1" applyAlignment="1">
      <alignment horizontal="center" vertical="center" wrapText="1"/>
    </xf>
    <xf numFmtId="165" fontId="10" fillId="2" borderId="30" xfId="1" applyNumberFormat="1" applyFont="1" applyFill="1" applyBorder="1" applyAlignment="1">
      <alignment horizontal="center" vertical="center" wrapText="1"/>
    </xf>
    <xf numFmtId="165" fontId="3" fillId="2" borderId="0" xfId="1" applyNumberFormat="1" applyFont="1" applyFill="1" applyAlignment="1">
      <alignment horizontal="right" vertical="center" wrapText="1"/>
    </xf>
    <xf numFmtId="0" fontId="3" fillId="2" borderId="4" xfId="12" applyFont="1" applyFill="1" applyBorder="1" applyAlignment="1">
      <alignment horizontal="center" vertical="center" wrapText="1"/>
    </xf>
    <xf numFmtId="0" fontId="10" fillId="2" borderId="40" xfId="1" applyFont="1" applyFill="1" applyBorder="1" applyAlignment="1">
      <alignment horizontal="center" vertical="center" wrapText="1"/>
    </xf>
    <xf numFmtId="0" fontId="10" fillId="2" borderId="51" xfId="1" applyFont="1" applyFill="1" applyBorder="1" applyAlignment="1">
      <alignment vertical="center" wrapText="1"/>
    </xf>
    <xf numFmtId="0" fontId="10" fillId="2" borderId="54" xfId="1" applyFont="1" applyFill="1" applyBorder="1" applyAlignment="1">
      <alignment vertical="center" wrapText="1"/>
    </xf>
    <xf numFmtId="44" fontId="3" fillId="2" borderId="0" xfId="1" applyNumberFormat="1" applyFont="1" applyFill="1" applyAlignment="1">
      <alignment horizontal="right" vertical="center" wrapText="1"/>
    </xf>
    <xf numFmtId="165" fontId="16" fillId="2" borderId="8" xfId="20" applyNumberFormat="1" applyFont="1" applyFill="1" applyBorder="1" applyAlignment="1">
      <alignment horizontal="right" vertical="center" wrapText="1"/>
    </xf>
    <xf numFmtId="165" fontId="16" fillId="0" borderId="8" xfId="20" applyNumberFormat="1" applyFont="1" applyFill="1" applyBorder="1" applyAlignment="1">
      <alignment horizontal="right" vertical="center" wrapText="1"/>
    </xf>
    <xf numFmtId="165" fontId="16" fillId="0" borderId="13" xfId="20" applyNumberFormat="1" applyFont="1" applyFill="1" applyBorder="1" applyAlignment="1">
      <alignment horizontal="right" vertical="center" wrapText="1"/>
    </xf>
    <xf numFmtId="165" fontId="19" fillId="2" borderId="22" xfId="12" applyNumberFormat="1" applyFont="1" applyFill="1" applyBorder="1" applyAlignment="1">
      <alignment vertical="center" wrapText="1"/>
    </xf>
    <xf numFmtId="165" fontId="16" fillId="2" borderId="41" xfId="8" applyNumberFormat="1" applyFont="1" applyFill="1" applyBorder="1" applyAlignment="1">
      <alignment horizontal="right" vertical="center" wrapText="1"/>
    </xf>
    <xf numFmtId="169" fontId="16" fillId="3" borderId="8" xfId="11" applyNumberFormat="1" applyFont="1" applyFill="1" applyBorder="1" applyAlignment="1">
      <alignment vertical="center" wrapText="1"/>
    </xf>
    <xf numFmtId="165" fontId="16" fillId="2" borderId="23" xfId="8" applyNumberFormat="1" applyFont="1" applyFill="1" applyBorder="1" applyAlignment="1">
      <alignment horizontal="right" vertical="center" wrapText="1"/>
    </xf>
    <xf numFmtId="165" fontId="16" fillId="2" borderId="8" xfId="8" applyNumberFormat="1" applyFont="1" applyFill="1" applyBorder="1" applyAlignment="1">
      <alignment vertical="center" wrapText="1"/>
    </xf>
    <xf numFmtId="165" fontId="16" fillId="2" borderId="5" xfId="1" applyNumberFormat="1" applyFont="1" applyFill="1" applyBorder="1" applyAlignment="1">
      <alignment horizontal="center" vertical="center" wrapText="1"/>
    </xf>
    <xf numFmtId="165" fontId="16" fillId="3" borderId="8" xfId="8" applyNumberFormat="1" applyFont="1" applyFill="1" applyBorder="1" applyAlignment="1">
      <alignment vertical="center" wrapText="1"/>
    </xf>
    <xf numFmtId="168" fontId="16" fillId="2" borderId="8" xfId="9" applyNumberFormat="1" applyFont="1" applyFill="1" applyBorder="1" applyAlignment="1">
      <alignment vertical="center" wrapText="1"/>
    </xf>
    <xf numFmtId="168" fontId="16" fillId="3" borderId="8" xfId="9" applyNumberFormat="1" applyFont="1" applyFill="1" applyBorder="1" applyAlignment="1">
      <alignment vertical="center" wrapText="1"/>
    </xf>
    <xf numFmtId="165" fontId="16" fillId="2" borderId="57" xfId="6" applyNumberFormat="1" applyFont="1" applyFill="1" applyBorder="1" applyAlignment="1">
      <alignment vertical="center" wrapText="1"/>
    </xf>
    <xf numFmtId="165" fontId="16" fillId="2" borderId="28" xfId="6" applyNumberFormat="1" applyFont="1" applyFill="1" applyBorder="1" applyAlignment="1">
      <alignment vertical="center" wrapText="1"/>
    </xf>
    <xf numFmtId="165" fontId="16" fillId="2" borderId="8" xfId="7" applyNumberFormat="1" applyFont="1" applyFill="1" applyBorder="1" applyAlignment="1">
      <alignment vertical="center" wrapText="1"/>
    </xf>
    <xf numFmtId="165" fontId="16" fillId="2" borderId="13" xfId="6" applyNumberFormat="1" applyFont="1" applyFill="1" applyBorder="1" applyAlignment="1">
      <alignment vertical="center" wrapText="1"/>
    </xf>
    <xf numFmtId="41" fontId="22" fillId="2" borderId="0" xfId="1" applyNumberFormat="1" applyFont="1" applyFill="1" applyAlignment="1">
      <alignment vertical="center" wrapText="1"/>
    </xf>
    <xf numFmtId="41" fontId="3" fillId="2" borderId="0" xfId="1" applyNumberFormat="1" applyFont="1" applyFill="1" applyAlignment="1">
      <alignment vertical="center" wrapText="1"/>
    </xf>
    <xf numFmtId="0" fontId="4" fillId="2" borderId="0" xfId="2" applyNumberFormat="1" applyFont="1" applyFill="1" applyBorder="1" applyAlignment="1">
      <alignment horizontal="center" vertical="center" wrapText="1"/>
    </xf>
    <xf numFmtId="0" fontId="4" fillId="2" borderId="0" xfId="2" applyNumberFormat="1" applyFont="1" applyFill="1" applyBorder="1" applyAlignment="1">
      <alignment horizontal="justify" vertical="center" wrapText="1"/>
    </xf>
    <xf numFmtId="0" fontId="4" fillId="2" borderId="0" xfId="2" applyNumberFormat="1" applyFont="1" applyFill="1" applyBorder="1" applyAlignment="1">
      <alignment vertical="center" wrapText="1"/>
    </xf>
    <xf numFmtId="0" fontId="4" fillId="2" borderId="1" xfId="2" applyNumberFormat="1" applyFont="1" applyFill="1" applyBorder="1" applyAlignment="1">
      <alignment horizontal="center" vertical="center" wrapText="1"/>
    </xf>
    <xf numFmtId="0" fontId="4" fillId="2" borderId="1" xfId="2" applyNumberFormat="1" applyFont="1" applyFill="1" applyBorder="1" applyAlignment="1">
      <alignment horizontal="justify" vertical="center" wrapText="1"/>
    </xf>
    <xf numFmtId="0" fontId="4" fillId="2" borderId="1" xfId="2" applyNumberFormat="1" applyFont="1" applyFill="1" applyBorder="1" applyAlignment="1">
      <alignment vertical="center" wrapText="1"/>
    </xf>
    <xf numFmtId="0" fontId="10" fillId="2" borderId="7" xfId="2" applyFont="1" applyFill="1" applyBorder="1" applyAlignment="1">
      <alignment horizontal="justify" vertical="center" wrapText="1"/>
    </xf>
    <xf numFmtId="0" fontId="10" fillId="2" borderId="6" xfId="2" applyFont="1" applyFill="1" applyBorder="1" applyAlignment="1">
      <alignment horizontal="justify" vertical="center" wrapText="1"/>
    </xf>
    <xf numFmtId="0" fontId="10" fillId="2" borderId="5" xfId="2" applyFont="1" applyFill="1" applyBorder="1" applyAlignment="1">
      <alignment horizontal="justify" vertical="center" wrapText="1"/>
    </xf>
    <xf numFmtId="0" fontId="4" fillId="2" borderId="37" xfId="2" applyNumberFormat="1" applyFont="1" applyFill="1" applyBorder="1" applyAlignment="1">
      <alignment horizontal="center" vertical="center" wrapText="1"/>
    </xf>
    <xf numFmtId="0" fontId="10" fillId="0" borderId="10" xfId="2" applyFont="1" applyFill="1" applyBorder="1" applyAlignment="1">
      <alignment horizontal="justify" vertical="center" wrapText="1"/>
    </xf>
    <xf numFmtId="0" fontId="10" fillId="0" borderId="9" xfId="2" applyFont="1" applyFill="1" applyBorder="1" applyAlignment="1">
      <alignment horizontal="justify" vertical="center" wrapText="1"/>
    </xf>
    <xf numFmtId="0" fontId="10" fillId="0" borderId="8" xfId="2" applyFont="1" applyFill="1" applyBorder="1" applyAlignment="1">
      <alignment horizontal="justify" vertical="center" wrapText="1"/>
    </xf>
    <xf numFmtId="0" fontId="10" fillId="2" borderId="7" xfId="2" applyFont="1" applyFill="1" applyBorder="1" applyAlignment="1">
      <alignment horizontal="left" vertical="center" wrapText="1"/>
    </xf>
    <xf numFmtId="0" fontId="10" fillId="2" borderId="6" xfId="2" applyFont="1" applyFill="1" applyBorder="1" applyAlignment="1">
      <alignment horizontal="left" vertical="center" wrapText="1"/>
    </xf>
    <xf numFmtId="0" fontId="10" fillId="2" borderId="5" xfId="2" applyFont="1" applyFill="1" applyBorder="1" applyAlignment="1">
      <alignment horizontal="left" vertical="center" wrapText="1"/>
    </xf>
    <xf numFmtId="0" fontId="16" fillId="2" borderId="55" xfId="1" applyFont="1" applyFill="1" applyBorder="1" applyAlignment="1">
      <alignment horizontal="left" vertical="center" wrapText="1"/>
    </xf>
    <xf numFmtId="0" fontId="16" fillId="2" borderId="34" xfId="1" applyFont="1" applyFill="1" applyBorder="1" applyAlignment="1">
      <alignment horizontal="left" vertical="center" wrapText="1"/>
    </xf>
    <xf numFmtId="0" fontId="16" fillId="2" borderId="56" xfId="1" applyFont="1" applyFill="1" applyBorder="1" applyAlignment="1">
      <alignment horizontal="left" vertical="center" wrapText="1"/>
    </xf>
    <xf numFmtId="0" fontId="16" fillId="2" borderId="52" xfId="1" applyFont="1" applyFill="1" applyBorder="1" applyAlignment="1">
      <alignment horizontal="left" vertical="center" wrapText="1"/>
    </xf>
    <xf numFmtId="0" fontId="16" fillId="2" borderId="1" xfId="1" applyFont="1" applyFill="1" applyBorder="1" applyAlignment="1">
      <alignment horizontal="left" vertical="center" wrapText="1"/>
    </xf>
    <xf numFmtId="0" fontId="16" fillId="2" borderId="53" xfId="1" applyFont="1" applyFill="1" applyBorder="1" applyAlignment="1">
      <alignment horizontal="left" vertical="center" wrapText="1"/>
    </xf>
    <xf numFmtId="0" fontId="16" fillId="2" borderId="27" xfId="1" applyFont="1" applyFill="1" applyBorder="1" applyAlignment="1">
      <alignment horizontal="left" vertical="center" wrapText="1"/>
    </xf>
    <xf numFmtId="0" fontId="16" fillId="2" borderId="6" xfId="1" applyFont="1" applyFill="1" applyBorder="1" applyAlignment="1">
      <alignment horizontal="left" vertical="center" wrapText="1"/>
    </xf>
    <xf numFmtId="0" fontId="16" fillId="2" borderId="26" xfId="1" applyFont="1" applyFill="1" applyBorder="1" applyAlignment="1">
      <alignment horizontal="left" vertical="center" wrapText="1"/>
    </xf>
    <xf numFmtId="0" fontId="16" fillId="2" borderId="25" xfId="1" applyFont="1" applyFill="1" applyBorder="1" applyAlignment="1">
      <alignment horizontal="left" vertical="center" wrapText="1"/>
    </xf>
    <xf numFmtId="0" fontId="16" fillId="2" borderId="3" xfId="1" applyFont="1" applyFill="1" applyBorder="1" applyAlignment="1">
      <alignment horizontal="left" vertical="center" wrapText="1"/>
    </xf>
    <xf numFmtId="0" fontId="16" fillId="2" borderId="24" xfId="1" applyFont="1" applyFill="1" applyBorder="1" applyAlignment="1">
      <alignment horizontal="left" vertical="center" wrapText="1"/>
    </xf>
    <xf numFmtId="0" fontId="15" fillId="2" borderId="29" xfId="4" applyFont="1" applyFill="1" applyBorder="1" applyAlignment="1">
      <alignment horizontal="left" vertical="center" wrapText="1"/>
    </xf>
    <xf numFmtId="0" fontId="15" fillId="2" borderId="16" xfId="4" applyFont="1" applyFill="1" applyBorder="1" applyAlignment="1">
      <alignment horizontal="left" vertical="center" wrapText="1"/>
    </xf>
    <xf numFmtId="0" fontId="16" fillId="2" borderId="16" xfId="1" applyFont="1" applyFill="1" applyBorder="1" applyAlignment="1">
      <alignment horizontal="left" vertical="center" wrapText="1"/>
    </xf>
    <xf numFmtId="0" fontId="16" fillId="2" borderId="46" xfId="1" applyFont="1" applyFill="1" applyBorder="1" applyAlignment="1">
      <alignment horizontal="left" vertical="center" wrapText="1"/>
    </xf>
    <xf numFmtId="0" fontId="10" fillId="2" borderId="17" xfId="1" applyFont="1" applyFill="1" applyBorder="1" applyAlignment="1">
      <alignment horizontal="center" vertical="center" wrapText="1"/>
    </xf>
    <xf numFmtId="0" fontId="10" fillId="2" borderId="42" xfId="1" applyFont="1" applyFill="1" applyBorder="1" applyAlignment="1">
      <alignment horizontal="center" vertical="center" wrapText="1"/>
    </xf>
    <xf numFmtId="0" fontId="10" fillId="2" borderId="32" xfId="1" applyFont="1" applyFill="1" applyBorder="1" applyAlignment="1">
      <alignment horizontal="center" vertical="center" wrapText="1"/>
    </xf>
    <xf numFmtId="0" fontId="10" fillId="2" borderId="43" xfId="1" applyFont="1" applyFill="1" applyBorder="1" applyAlignment="1">
      <alignment horizontal="center" vertical="center" wrapText="1"/>
    </xf>
    <xf numFmtId="0" fontId="10" fillId="2" borderId="47" xfId="1" applyFont="1" applyFill="1" applyBorder="1" applyAlignment="1">
      <alignment horizontal="center" vertical="center" wrapText="1"/>
    </xf>
    <xf numFmtId="0" fontId="10" fillId="2" borderId="48" xfId="1" applyFont="1" applyFill="1" applyBorder="1" applyAlignment="1">
      <alignment horizontal="center" vertical="center" wrapText="1"/>
    </xf>
    <xf numFmtId="0" fontId="10" fillId="2" borderId="31" xfId="1" applyFont="1" applyFill="1" applyBorder="1" applyAlignment="1">
      <alignment horizontal="center" vertical="center" wrapText="1"/>
    </xf>
    <xf numFmtId="0" fontId="10" fillId="2" borderId="21" xfId="1" applyFont="1" applyFill="1" applyBorder="1" applyAlignment="1">
      <alignment horizontal="center" vertical="center" wrapText="1"/>
    </xf>
    <xf numFmtId="0" fontId="10" fillId="2" borderId="19" xfId="1" applyFont="1" applyFill="1" applyBorder="1" applyAlignment="1">
      <alignment horizontal="center" vertical="center" wrapText="1"/>
    </xf>
    <xf numFmtId="164" fontId="10" fillId="2" borderId="31" xfId="1" applyNumberFormat="1" applyFont="1" applyFill="1" applyBorder="1" applyAlignment="1">
      <alignment horizontal="center" vertical="center" wrapText="1"/>
    </xf>
    <xf numFmtId="164" fontId="10" fillId="2" borderId="20" xfId="1" applyNumberFormat="1" applyFont="1" applyFill="1" applyBorder="1" applyAlignment="1">
      <alignment horizontal="center" vertical="center" wrapText="1"/>
    </xf>
    <xf numFmtId="0" fontId="11" fillId="2" borderId="32" xfId="12" applyFont="1" applyFill="1" applyBorder="1" applyAlignment="1">
      <alignment horizontal="left" vertical="center" wrapText="1"/>
    </xf>
    <xf numFmtId="0" fontId="11" fillId="2" borderId="0" xfId="12" applyFont="1" applyFill="1" applyAlignment="1">
      <alignment horizontal="left" vertical="center" wrapText="1"/>
    </xf>
    <xf numFmtId="0" fontId="14" fillId="2" borderId="32" xfId="1" applyFont="1" applyFill="1" applyBorder="1" applyAlignment="1">
      <alignment horizontal="center" vertical="center" wrapText="1"/>
    </xf>
    <xf numFmtId="0" fontId="14" fillId="2" borderId="0" xfId="1" applyFont="1" applyFill="1" applyBorder="1" applyAlignment="1">
      <alignment horizontal="center" vertical="center" wrapText="1"/>
    </xf>
    <xf numFmtId="0" fontId="14" fillId="2" borderId="22" xfId="1" applyFont="1" applyFill="1" applyBorder="1" applyAlignment="1">
      <alignment horizontal="center" vertical="center" wrapText="1"/>
    </xf>
    <xf numFmtId="0" fontId="25" fillId="2" borderId="32" xfId="14" applyFont="1" applyFill="1" applyBorder="1" applyAlignment="1">
      <alignment horizontal="center" vertical="center"/>
    </xf>
    <xf numFmtId="0" fontId="25" fillId="2" borderId="0" xfId="14" applyFont="1" applyFill="1" applyAlignment="1">
      <alignment horizontal="center" vertical="center"/>
    </xf>
    <xf numFmtId="0" fontId="25" fillId="2" borderId="22" xfId="14" applyFont="1" applyFill="1" applyBorder="1" applyAlignment="1">
      <alignment horizontal="center" vertical="center"/>
    </xf>
    <xf numFmtId="0" fontId="8" fillId="2" borderId="32" xfId="13" applyFont="1" applyFill="1" applyBorder="1" applyAlignment="1">
      <alignment horizontal="center" vertical="center" wrapText="1"/>
    </xf>
    <xf numFmtId="0" fontId="8" fillId="2" borderId="0" xfId="13" applyFont="1" applyFill="1" applyAlignment="1">
      <alignment horizontal="center" vertical="center" wrapText="1"/>
    </xf>
    <xf numFmtId="0" fontId="8" fillId="2" borderId="22" xfId="13" applyFont="1" applyFill="1" applyBorder="1" applyAlignment="1">
      <alignment horizontal="center" vertical="center" wrapText="1"/>
    </xf>
    <xf numFmtId="0" fontId="8" fillId="2" borderId="34" xfId="1" applyFont="1" applyFill="1" applyBorder="1" applyAlignment="1">
      <alignment horizontal="center" vertical="center" wrapText="1"/>
    </xf>
    <xf numFmtId="0" fontId="8" fillId="2" borderId="33" xfId="1" applyFont="1" applyFill="1" applyBorder="1" applyAlignment="1">
      <alignment horizontal="center" vertical="center" wrapText="1"/>
    </xf>
    <xf numFmtId="0" fontId="3" fillId="2" borderId="17" xfId="1" applyFont="1" applyFill="1" applyBorder="1" applyAlignment="1">
      <alignment horizontal="center" vertical="center" wrapText="1"/>
    </xf>
    <xf numFmtId="0" fontId="3" fillId="2" borderId="42" xfId="1" applyFont="1" applyFill="1" applyBorder="1" applyAlignment="1">
      <alignment horizontal="center" vertical="center" wrapText="1"/>
    </xf>
    <xf numFmtId="0" fontId="3" fillId="2" borderId="32" xfId="1" applyFont="1" applyFill="1" applyBorder="1" applyAlignment="1">
      <alignment horizontal="center" vertical="center" wrapText="1"/>
    </xf>
    <xf numFmtId="0" fontId="3" fillId="2" borderId="43" xfId="1" applyFont="1" applyFill="1" applyBorder="1" applyAlignment="1">
      <alignment horizontal="center" vertical="center" wrapText="1"/>
    </xf>
    <xf numFmtId="0" fontId="19" fillId="2" borderId="45" xfId="1" applyFont="1" applyFill="1" applyBorder="1" applyAlignment="1">
      <alignment horizontal="left" vertical="center" wrapText="1"/>
    </xf>
    <xf numFmtId="0" fontId="19" fillId="2" borderId="16" xfId="1" applyFont="1" applyFill="1" applyBorder="1" applyAlignment="1">
      <alignment horizontal="left" vertical="center" wrapText="1"/>
    </xf>
    <xf numFmtId="0" fontId="19" fillId="2" borderId="15" xfId="1" applyFont="1" applyFill="1" applyBorder="1" applyAlignment="1">
      <alignment horizontal="left" vertical="center" wrapText="1"/>
    </xf>
    <xf numFmtId="0" fontId="8" fillId="2" borderId="32" xfId="14" applyFont="1" applyFill="1" applyBorder="1" applyAlignment="1">
      <alignment horizontal="center" vertical="center"/>
    </xf>
    <xf numFmtId="0" fontId="8" fillId="2" borderId="0" xfId="14" applyFont="1" applyFill="1" applyAlignment="1">
      <alignment horizontal="center" vertical="center"/>
    </xf>
    <xf numFmtId="0" fontId="8" fillId="2" borderId="22" xfId="14" applyFont="1" applyFill="1" applyBorder="1" applyAlignment="1">
      <alignment horizontal="center" vertical="center"/>
    </xf>
  </cellXfs>
  <cellStyles count="33">
    <cellStyle name="Millares 2" xfId="21" xr:uid="{00000000-0005-0000-0000-000002000000}"/>
    <cellStyle name="Millares 2 2" xfId="8" xr:uid="{00000000-0005-0000-0000-000003000000}"/>
    <cellStyle name="Millares 2 2 2" xfId="20" xr:uid="{00000000-0005-0000-0000-000004000000}"/>
    <cellStyle name="Millares 2 2 2 2" xfId="29" xr:uid="{9D8ED811-99CD-4392-8770-9634E1B64A58}"/>
    <cellStyle name="Millares 2 2 2 2 2" xfId="9" xr:uid="{00000000-0005-0000-0000-000005000000}"/>
    <cellStyle name="Millares 2 2 3" xfId="23" xr:uid="{00000000-0005-0000-0000-000006000000}"/>
    <cellStyle name="Millares 2 2 5" xfId="31" xr:uid="{D7F728F8-3FE5-4028-A7E5-BDDABEBDCE99}"/>
    <cellStyle name="Millares 3" xfId="22" xr:uid="{00000000-0005-0000-0000-000007000000}"/>
    <cellStyle name="Moneda" xfId="26" builtinId="4"/>
    <cellStyle name="Moneda [0]" xfId="25" builtinId="7"/>
    <cellStyle name="Moneda [0] 2" xfId="28" xr:uid="{FB57787B-7864-480A-B14B-075016EA29D8}"/>
    <cellStyle name="Moneda 2" xfId="27" xr:uid="{7C8FBDE5-9C65-4B38-975F-354F3D9DEA95}"/>
    <cellStyle name="Moneda 3" xfId="32" xr:uid="{3AA92765-4763-41CB-B1F7-A6AE778C70E4}"/>
    <cellStyle name="Moneda 3 2" xfId="6" xr:uid="{00000000-0005-0000-0000-000009000000}"/>
    <cellStyle name="Moneda 3 4" xfId="7" xr:uid="{00000000-0005-0000-0000-00000A000000}"/>
    <cellStyle name="Moneda 5 2" xfId="5" xr:uid="{00000000-0005-0000-0000-00000B000000}"/>
    <cellStyle name="Normal" xfId="0" builtinId="0"/>
    <cellStyle name="Normal 10 3" xfId="4" xr:uid="{00000000-0005-0000-0000-00000D000000}"/>
    <cellStyle name="Normal 10 5 2" xfId="14" xr:uid="{00000000-0005-0000-0000-00000E000000}"/>
    <cellStyle name="Normal 12 2 2" xfId="16" xr:uid="{00000000-0005-0000-0000-00000F000000}"/>
    <cellStyle name="Normal 2 3" xfId="13" xr:uid="{00000000-0005-0000-0000-000010000000}"/>
    <cellStyle name="Normal 3 11 2" xfId="2" xr:uid="{00000000-0005-0000-0000-000011000000}"/>
    <cellStyle name="Normal 3 2" xfId="1" xr:uid="{00000000-0005-0000-0000-000012000000}"/>
    <cellStyle name="Normal 3 2 2" xfId="12" xr:uid="{00000000-0005-0000-0000-000013000000}"/>
    <cellStyle name="Normal 3 2 3" xfId="30" xr:uid="{0543A87D-358D-486B-A577-866FBCA119BE}"/>
    <cellStyle name="Normal 3 3" xfId="24" xr:uid="{00000000-0005-0000-0000-000014000000}"/>
    <cellStyle name="Normal 3 4" xfId="19" xr:uid="{00000000-0005-0000-0000-000015000000}"/>
    <cellStyle name="Normal 3 4 10" xfId="10" xr:uid="{00000000-0005-0000-0000-000016000000}"/>
    <cellStyle name="Normal 4" xfId="18" xr:uid="{00000000-0005-0000-0000-000017000000}"/>
    <cellStyle name="Normal 5 3" xfId="17" xr:uid="{00000000-0005-0000-0000-000018000000}"/>
    <cellStyle name="Normal 7 2 3 2" xfId="15" xr:uid="{00000000-0005-0000-0000-000019000000}"/>
    <cellStyle name="Normal_ESTABLECIMIENTO Y MANTENIMIENTO 2" xfId="3" xr:uid="{00000000-0005-0000-0000-00001A000000}"/>
    <cellStyle name="Porcentaje 2 2" xfId="11" xr:uid="{00000000-0005-0000-0000-00001C000000}"/>
  </cellStyles>
  <dxfs count="0"/>
  <tableStyles count="0" defaultTableStyle="TableStyleMedium2" defaultPivotStyle="PivotStyleLight16"/>
  <colors>
    <mruColors>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224783</xdr:colOff>
      <xdr:row>2</xdr:row>
      <xdr:rowOff>164522</xdr:rowOff>
    </xdr:from>
    <xdr:to>
      <xdr:col>6</xdr:col>
      <xdr:colOff>1077918</xdr:colOff>
      <xdr:row>5</xdr:row>
      <xdr:rowOff>167950</xdr:rowOff>
    </xdr:to>
    <xdr:pic>
      <xdr:nvPicPr>
        <xdr:cNvPr id="2" name="Imagen 1">
          <a:extLst>
            <a:ext uri="{FF2B5EF4-FFF2-40B4-BE49-F238E27FC236}">
              <a16:creationId xmlns:a16="http://schemas.microsoft.com/office/drawing/2014/main" id="{9B6A5F89-83DC-4966-96D1-D79B0146B6B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866306" y="484908"/>
          <a:ext cx="3243044" cy="522974"/>
        </a:xfrm>
        <a:prstGeom prst="rect">
          <a:avLst/>
        </a:prstGeom>
      </xdr:spPr>
    </xdr:pic>
    <xdr:clientData/>
  </xdr:twoCellAnchor>
  <xdr:twoCellAnchor editAs="oneCell">
    <xdr:from>
      <xdr:col>2</xdr:col>
      <xdr:colOff>24695</xdr:colOff>
      <xdr:row>2</xdr:row>
      <xdr:rowOff>0</xdr:rowOff>
    </xdr:from>
    <xdr:to>
      <xdr:col>2</xdr:col>
      <xdr:colOff>1285654</xdr:colOff>
      <xdr:row>4</xdr:row>
      <xdr:rowOff>155407</xdr:rowOff>
    </xdr:to>
    <xdr:pic>
      <xdr:nvPicPr>
        <xdr:cNvPr id="3" name="Imagen 2">
          <a:extLst>
            <a:ext uri="{FF2B5EF4-FFF2-40B4-BE49-F238E27FC236}">
              <a16:creationId xmlns:a16="http://schemas.microsoft.com/office/drawing/2014/main" id="{76FB3285-EF51-4CF3-9BC0-0D21E3C127C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34320" y="314325"/>
          <a:ext cx="1260959" cy="49830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sheetData sheetId="45"/>
      <sheetData sheetId="46" refreshError="1"/>
      <sheetData sheetId="47" refreshError="1"/>
      <sheetData sheetId="48" refreshError="1"/>
      <sheetData sheetId="49" refreshError="1"/>
      <sheetData sheetId="50"/>
      <sheetData sheetId="51"/>
      <sheetData sheetId="52"/>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refreshError="1"/>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refreshError="1"/>
      <sheetData sheetId="422" refreshError="1"/>
      <sheetData sheetId="423" refreshError="1"/>
      <sheetData sheetId="424" refreshError="1"/>
      <sheetData sheetId="425" refreshError="1"/>
      <sheetData sheetId="426"/>
      <sheetData sheetId="427"/>
      <sheetData sheetId="428"/>
      <sheetData sheetId="429"/>
      <sheetData sheetId="430"/>
      <sheetData sheetId="431"/>
      <sheetData sheetId="432"/>
      <sheetData sheetId="433"/>
      <sheetData sheetId="434"/>
      <sheetData sheetId="435"/>
      <sheetData sheetId="436"/>
      <sheetData sheetId="437"/>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sheetData sheetId="468"/>
      <sheetData sheetId="469"/>
      <sheetData sheetId="470"/>
      <sheetData sheetId="47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sheetData sheetId="482"/>
      <sheetData sheetId="483" refreshError="1"/>
      <sheetData sheetId="484" refreshError="1"/>
      <sheetData sheetId="485" refreshError="1"/>
      <sheetData sheetId="486"/>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2F382E-619E-4B73-ADF7-07BA6EB3CF69}">
  <sheetPr>
    <tabColor rgb="FF00B050"/>
    <pageSetUpPr fitToPage="1"/>
  </sheetPr>
  <dimension ref="A1:J69"/>
  <sheetViews>
    <sheetView tabSelected="1" view="pageBreakPreview" zoomScale="98" zoomScaleNormal="98" zoomScaleSheetLayoutView="98" workbookViewId="0">
      <selection activeCell="B7" sqref="B7:G7"/>
    </sheetView>
  </sheetViews>
  <sheetFormatPr baseColWidth="10" defaultColWidth="12.5703125" defaultRowHeight="13.5" x14ac:dyDescent="0.25"/>
  <cols>
    <col min="1" max="1" width="1.85546875" style="1" customWidth="1"/>
    <col min="2" max="2" width="10.28515625" style="4" customWidth="1"/>
    <col min="3" max="3" width="63" style="4" customWidth="1"/>
    <col min="4" max="4" width="24.5703125" style="4" customWidth="1"/>
    <col min="5" max="5" width="17.85546875" style="3" customWidth="1"/>
    <col min="6" max="6" width="17.85546875" style="1" customWidth="1"/>
    <col min="7" max="7" width="17.85546875" style="2" customWidth="1"/>
    <col min="8" max="8" width="17.140625" style="1" customWidth="1"/>
    <col min="9" max="9" width="3.42578125" style="1" customWidth="1"/>
    <col min="10" max="10" width="17.140625" style="1" customWidth="1"/>
    <col min="11" max="16384" width="12.5703125" style="1"/>
  </cols>
  <sheetData>
    <row r="1" spans="1:10" ht="11.25" customHeight="1" x14ac:dyDescent="0.25">
      <c r="B1" s="35"/>
      <c r="C1" s="11"/>
      <c r="D1" s="11"/>
      <c r="E1" s="10"/>
      <c r="F1" s="9"/>
      <c r="G1" s="8"/>
    </row>
    <row r="2" spans="1:10" x14ac:dyDescent="0.25">
      <c r="B2" s="182" t="s">
        <v>0</v>
      </c>
      <c r="C2" s="183"/>
      <c r="D2" s="183"/>
      <c r="E2" s="183"/>
      <c r="F2" s="183"/>
      <c r="G2" s="184"/>
    </row>
    <row r="3" spans="1:10" x14ac:dyDescent="0.25">
      <c r="B3" s="182" t="s">
        <v>1</v>
      </c>
      <c r="C3" s="183"/>
      <c r="D3" s="183"/>
      <c r="E3" s="183"/>
      <c r="F3" s="183"/>
      <c r="G3" s="184"/>
    </row>
    <row r="4" spans="1:10" x14ac:dyDescent="0.25">
      <c r="B4" s="182" t="s">
        <v>2</v>
      </c>
      <c r="C4" s="183"/>
      <c r="D4" s="183"/>
      <c r="E4" s="183"/>
      <c r="F4" s="183"/>
      <c r="G4" s="184"/>
    </row>
    <row r="5" spans="1:10" x14ac:dyDescent="0.25">
      <c r="B5" s="200" t="s">
        <v>3</v>
      </c>
      <c r="C5" s="201"/>
      <c r="D5" s="201"/>
      <c r="E5" s="201"/>
      <c r="F5" s="201"/>
      <c r="G5" s="202"/>
    </row>
    <row r="6" spans="1:10" ht="15.75" x14ac:dyDescent="0.25">
      <c r="B6" s="185" t="s">
        <v>4</v>
      </c>
      <c r="C6" s="186"/>
      <c r="D6" s="186"/>
      <c r="E6" s="186"/>
      <c r="F6" s="186"/>
      <c r="G6" s="187"/>
    </row>
    <row r="7" spans="1:10" ht="15.75" x14ac:dyDescent="0.25">
      <c r="B7" s="185" t="s">
        <v>5</v>
      </c>
      <c r="C7" s="186"/>
      <c r="D7" s="186"/>
      <c r="E7" s="186"/>
      <c r="F7" s="186"/>
      <c r="G7" s="187"/>
    </row>
    <row r="8" spans="1:10" ht="70.5" customHeight="1" x14ac:dyDescent="0.25">
      <c r="A8" s="1" t="s">
        <v>6</v>
      </c>
      <c r="B8" s="188" t="s">
        <v>7</v>
      </c>
      <c r="C8" s="189"/>
      <c r="D8" s="189"/>
      <c r="E8" s="189"/>
      <c r="F8" s="189"/>
      <c r="G8" s="190"/>
    </row>
    <row r="9" spans="1:10" ht="14.25" thickBot="1" x14ac:dyDescent="0.3">
      <c r="B9" s="188"/>
      <c r="C9" s="189"/>
      <c r="D9" s="189"/>
      <c r="E9" s="189"/>
      <c r="F9" s="189"/>
      <c r="G9" s="190"/>
    </row>
    <row r="10" spans="1:10" ht="15" customHeight="1" thickBot="1" x14ac:dyDescent="0.3">
      <c r="B10" s="188" t="s">
        <v>8</v>
      </c>
      <c r="C10" s="189"/>
      <c r="D10" s="190"/>
      <c r="E10" s="7" t="s">
        <v>9</v>
      </c>
      <c r="F10" s="191" t="s">
        <v>10</v>
      </c>
      <c r="G10" s="192"/>
    </row>
    <row r="11" spans="1:10" s="5" customFormat="1" ht="14.25" customHeight="1" thickBot="1" x14ac:dyDescent="0.3">
      <c r="B11" s="17"/>
      <c r="C11" s="13"/>
      <c r="D11" s="13"/>
      <c r="E11" s="14"/>
      <c r="F11" s="13"/>
      <c r="G11" s="6"/>
      <c r="H11" s="57"/>
    </row>
    <row r="12" spans="1:10" s="5" customFormat="1" x14ac:dyDescent="0.25">
      <c r="B12" s="193" t="s">
        <v>11</v>
      </c>
      <c r="C12" s="194"/>
      <c r="D12" s="34" t="s">
        <v>12</v>
      </c>
      <c r="E12" s="26" t="s">
        <v>13</v>
      </c>
      <c r="F12" s="34" t="s">
        <v>14</v>
      </c>
      <c r="G12" s="27" t="s">
        <v>15</v>
      </c>
      <c r="H12" s="57"/>
    </row>
    <row r="13" spans="1:10" s="5" customFormat="1" x14ac:dyDescent="0.25">
      <c r="B13" s="195"/>
      <c r="C13" s="196"/>
      <c r="D13" s="28" t="s">
        <v>16</v>
      </c>
      <c r="E13" s="29" t="s">
        <v>17</v>
      </c>
      <c r="F13" s="28" t="s">
        <v>18</v>
      </c>
      <c r="G13" s="30" t="s">
        <v>19</v>
      </c>
      <c r="H13" s="57"/>
    </row>
    <row r="14" spans="1:10" s="5" customFormat="1" ht="14.25" thickBot="1" x14ac:dyDescent="0.3">
      <c r="B14" s="195"/>
      <c r="C14" s="196"/>
      <c r="D14" s="31" t="s">
        <v>20</v>
      </c>
      <c r="E14" s="32" t="s">
        <v>21</v>
      </c>
      <c r="F14" s="31" t="s">
        <v>22</v>
      </c>
      <c r="G14" s="33" t="s">
        <v>23</v>
      </c>
      <c r="H14" s="57"/>
    </row>
    <row r="15" spans="1:10" s="5" customFormat="1" x14ac:dyDescent="0.25">
      <c r="B15" s="19"/>
      <c r="C15" s="197" t="s">
        <v>24</v>
      </c>
      <c r="D15" s="198"/>
      <c r="E15" s="198"/>
      <c r="F15" s="198"/>
      <c r="G15" s="199"/>
      <c r="H15" s="57"/>
    </row>
    <row r="16" spans="1:10" s="5" customFormat="1" x14ac:dyDescent="0.25">
      <c r="B16" s="20"/>
      <c r="C16" s="36" t="s">
        <v>25</v>
      </c>
      <c r="D16" s="37"/>
      <c r="E16" s="38"/>
      <c r="F16" s="37"/>
      <c r="G16" s="39"/>
      <c r="H16" s="57"/>
      <c r="J16" s="113"/>
    </row>
    <row r="17" spans="2:10" s="5" customFormat="1" ht="14.25" thickBot="1" x14ac:dyDescent="0.3">
      <c r="B17" s="104"/>
      <c r="C17" s="40" t="s">
        <v>26</v>
      </c>
      <c r="D17" s="66">
        <v>5000000</v>
      </c>
      <c r="E17" s="67"/>
      <c r="F17" s="68">
        <v>0.5</v>
      </c>
      <c r="G17" s="119">
        <f>+(D17+E17)*F17</f>
        <v>2500000</v>
      </c>
      <c r="H17" s="57"/>
      <c r="J17" s="118"/>
    </row>
    <row r="18" spans="2:10" s="5" customFormat="1" ht="14.25" thickBot="1" x14ac:dyDescent="0.3">
      <c r="B18" s="104"/>
      <c r="C18" s="85" t="s">
        <v>27</v>
      </c>
      <c r="D18" s="72">
        <v>4000000</v>
      </c>
      <c r="E18" s="69"/>
      <c r="F18" s="70">
        <v>4</v>
      </c>
      <c r="G18" s="71">
        <f t="shared" ref="G18:G20" si="0">+(D18+E18)*F18</f>
        <v>16000000</v>
      </c>
      <c r="H18" s="96" t="s">
        <v>28</v>
      </c>
      <c r="J18" s="118"/>
    </row>
    <row r="19" spans="2:10" s="5" customFormat="1" x14ac:dyDescent="0.25">
      <c r="B19" s="105"/>
      <c r="C19" s="91" t="s">
        <v>29</v>
      </c>
      <c r="D19" s="92">
        <v>2800000</v>
      </c>
      <c r="E19" s="93"/>
      <c r="F19" s="94">
        <v>0.4</v>
      </c>
      <c r="G19" s="119">
        <f t="shared" si="0"/>
        <v>1120000</v>
      </c>
      <c r="H19" s="98"/>
    </row>
    <row r="20" spans="2:10" s="5" customFormat="1" ht="14.25" thickBot="1" x14ac:dyDescent="0.3">
      <c r="B20" s="105"/>
      <c r="C20" s="91" t="s">
        <v>30</v>
      </c>
      <c r="D20" s="92">
        <v>2800000</v>
      </c>
      <c r="E20" s="93"/>
      <c r="F20" s="94">
        <v>0.4</v>
      </c>
      <c r="G20" s="119">
        <f t="shared" si="0"/>
        <v>1120000</v>
      </c>
      <c r="H20" s="97"/>
    </row>
    <row r="21" spans="2:10" s="16" customFormat="1" ht="27" customHeight="1" thickBot="1" x14ac:dyDescent="0.25">
      <c r="B21" s="20"/>
      <c r="C21" s="41" t="s">
        <v>31</v>
      </c>
      <c r="D21" s="69"/>
      <c r="E21" s="69"/>
      <c r="F21" s="70"/>
      <c r="G21" s="71">
        <v>3000000</v>
      </c>
      <c r="H21" s="96" t="s">
        <v>28</v>
      </c>
    </row>
    <row r="22" spans="2:10" s="5" customFormat="1" x14ac:dyDescent="0.25">
      <c r="B22" s="21"/>
      <c r="C22" s="42" t="s">
        <v>32</v>
      </c>
      <c r="D22" s="72">
        <v>5500000</v>
      </c>
      <c r="E22" s="73"/>
      <c r="F22" s="74"/>
      <c r="G22" s="71"/>
      <c r="H22" s="57"/>
    </row>
    <row r="23" spans="2:10" s="5" customFormat="1" x14ac:dyDescent="0.25">
      <c r="B23" s="21"/>
      <c r="C23" s="42" t="s">
        <v>33</v>
      </c>
      <c r="D23" s="72">
        <v>5500000</v>
      </c>
      <c r="E23" s="73"/>
      <c r="F23" s="74"/>
      <c r="G23" s="71"/>
      <c r="H23" s="57"/>
    </row>
    <row r="24" spans="2:10" s="5" customFormat="1" x14ac:dyDescent="0.25">
      <c r="B24" s="21"/>
      <c r="C24" s="42" t="s">
        <v>34</v>
      </c>
      <c r="D24" s="72">
        <v>5500000</v>
      </c>
      <c r="E24" s="73"/>
      <c r="F24" s="74"/>
      <c r="G24" s="71"/>
      <c r="H24" s="59"/>
    </row>
    <row r="25" spans="2:10" s="16" customFormat="1" x14ac:dyDescent="0.25">
      <c r="B25" s="21"/>
      <c r="C25" s="42" t="s">
        <v>35</v>
      </c>
      <c r="D25" s="72">
        <v>5500000</v>
      </c>
      <c r="E25" s="73"/>
      <c r="F25" s="74"/>
      <c r="G25" s="71"/>
      <c r="H25" s="60"/>
    </row>
    <row r="26" spans="2:10" s="16" customFormat="1" x14ac:dyDescent="0.25">
      <c r="B26" s="21"/>
      <c r="C26" s="42" t="s">
        <v>36</v>
      </c>
      <c r="D26" s="72">
        <v>5500000</v>
      </c>
      <c r="E26" s="73"/>
      <c r="F26" s="74"/>
      <c r="G26" s="71"/>
      <c r="H26" s="60"/>
    </row>
    <row r="27" spans="2:10" s="16" customFormat="1" x14ac:dyDescent="0.25">
      <c r="B27" s="21"/>
      <c r="C27" s="99" t="s">
        <v>37</v>
      </c>
      <c r="D27" s="92">
        <v>1300000</v>
      </c>
      <c r="E27" s="102"/>
      <c r="F27" s="101">
        <v>6</v>
      </c>
      <c r="G27" s="120">
        <f t="shared" ref="G27:G28" si="1">+(D27+E27)*F27</f>
        <v>7800000</v>
      </c>
      <c r="H27" s="60"/>
    </row>
    <row r="28" spans="2:10" s="16" customFormat="1" ht="14.25" thickBot="1" x14ac:dyDescent="0.3">
      <c r="B28" s="114"/>
      <c r="C28" s="95" t="s">
        <v>38</v>
      </c>
      <c r="D28" s="103">
        <v>1300000</v>
      </c>
      <c r="E28" s="100"/>
      <c r="F28" s="106">
        <v>0.5</v>
      </c>
      <c r="G28" s="121">
        <f t="shared" si="1"/>
        <v>650000</v>
      </c>
      <c r="H28" s="60"/>
    </row>
    <row r="29" spans="2:10" s="15" customFormat="1" ht="16.5" customHeight="1" thickBot="1" x14ac:dyDescent="0.3">
      <c r="B29" s="180"/>
      <c r="C29" s="181"/>
      <c r="D29" s="181"/>
      <c r="E29" s="181"/>
      <c r="F29" s="181"/>
      <c r="G29" s="122"/>
      <c r="H29" s="61"/>
    </row>
    <row r="30" spans="2:10" s="5" customFormat="1" ht="14.25" thickBot="1" x14ac:dyDescent="0.3">
      <c r="B30" s="115"/>
      <c r="C30" s="167" t="s">
        <v>39</v>
      </c>
      <c r="D30" s="167"/>
      <c r="E30" s="167"/>
      <c r="F30" s="168"/>
      <c r="G30" s="123">
        <f>SUM(G17:G29)</f>
        <v>32190000</v>
      </c>
      <c r="H30" s="57"/>
    </row>
    <row r="31" spans="2:10" s="5" customFormat="1" ht="14.25" thickBot="1" x14ac:dyDescent="0.3">
      <c r="B31" s="43"/>
      <c r="C31" s="159" t="s">
        <v>40</v>
      </c>
      <c r="D31" s="160"/>
      <c r="E31" s="160"/>
      <c r="F31" s="161"/>
      <c r="G31" s="124">
        <v>2.36</v>
      </c>
      <c r="H31" s="58" t="s">
        <v>28</v>
      </c>
    </row>
    <row r="32" spans="2:10" s="5" customFormat="1" ht="14.25" thickBot="1" x14ac:dyDescent="0.3">
      <c r="B32" s="45"/>
      <c r="C32" s="162" t="s">
        <v>41</v>
      </c>
      <c r="D32" s="163"/>
      <c r="E32" s="163"/>
      <c r="F32" s="164"/>
      <c r="G32" s="125">
        <f>ROUND(G30*G31,0)</f>
        <v>75968400</v>
      </c>
      <c r="H32" s="62"/>
    </row>
    <row r="33" spans="2:10" s="5" customFormat="1" x14ac:dyDescent="0.25">
      <c r="B33" s="169" t="s">
        <v>42</v>
      </c>
      <c r="C33" s="170"/>
      <c r="D33" s="175" t="s">
        <v>43</v>
      </c>
      <c r="E33" s="111" t="s">
        <v>44</v>
      </c>
      <c r="F33" s="178" t="s">
        <v>45</v>
      </c>
      <c r="G33" s="112" t="s">
        <v>15</v>
      </c>
      <c r="H33" s="57"/>
    </row>
    <row r="34" spans="2:10" s="5" customFormat="1" x14ac:dyDescent="0.25">
      <c r="B34" s="171"/>
      <c r="C34" s="172"/>
      <c r="D34" s="176"/>
      <c r="E34" s="46" t="s">
        <v>46</v>
      </c>
      <c r="F34" s="179"/>
      <c r="G34" s="47" t="s">
        <v>19</v>
      </c>
      <c r="H34" s="57"/>
      <c r="J34" s="113"/>
    </row>
    <row r="35" spans="2:10" s="5" customFormat="1" ht="14.25" thickBot="1" x14ac:dyDescent="0.3">
      <c r="B35" s="173"/>
      <c r="C35" s="174"/>
      <c r="D35" s="177"/>
      <c r="E35" s="48" t="s">
        <v>47</v>
      </c>
      <c r="F35" s="49" t="s">
        <v>48</v>
      </c>
      <c r="G35" s="50" t="s">
        <v>49</v>
      </c>
      <c r="H35" s="57"/>
    </row>
    <row r="36" spans="2:10" s="5" customFormat="1" x14ac:dyDescent="0.25">
      <c r="B36" s="90"/>
      <c r="C36" s="107" t="s">
        <v>50</v>
      </c>
      <c r="D36" s="108"/>
      <c r="E36" s="109"/>
      <c r="F36" s="108"/>
      <c r="G36" s="110"/>
      <c r="H36" s="57"/>
    </row>
    <row r="37" spans="2:10" s="5" customFormat="1" ht="21.75" customHeight="1" x14ac:dyDescent="0.25">
      <c r="B37" s="44"/>
      <c r="C37" s="36" t="s">
        <v>51</v>
      </c>
      <c r="D37" s="37"/>
      <c r="E37" s="38"/>
      <c r="F37" s="37"/>
      <c r="G37" s="39"/>
      <c r="H37" s="57"/>
    </row>
    <row r="38" spans="2:10" s="5" customFormat="1" ht="24" customHeight="1" x14ac:dyDescent="0.25">
      <c r="B38" s="44"/>
      <c r="C38" s="40" t="s">
        <v>52</v>
      </c>
      <c r="D38" s="75" t="s">
        <v>53</v>
      </c>
      <c r="E38" s="76">
        <v>140000</v>
      </c>
      <c r="F38" s="77">
        <v>4</v>
      </c>
      <c r="G38" s="126">
        <f>E38*F38</f>
        <v>560000</v>
      </c>
      <c r="H38" s="57"/>
    </row>
    <row r="39" spans="2:10" s="5" customFormat="1" x14ac:dyDescent="0.25">
      <c r="B39" s="44"/>
      <c r="C39" s="36" t="s">
        <v>54</v>
      </c>
      <c r="D39" s="37"/>
      <c r="E39" s="38"/>
      <c r="F39" s="78"/>
      <c r="G39" s="127"/>
      <c r="H39" s="57"/>
    </row>
    <row r="40" spans="2:10" s="5" customFormat="1" ht="38.25" customHeight="1" thickBot="1" x14ac:dyDescent="0.3">
      <c r="B40" s="44"/>
      <c r="C40" s="51" t="s">
        <v>55</v>
      </c>
      <c r="D40" s="75" t="s">
        <v>56</v>
      </c>
      <c r="E40" s="76">
        <v>550000</v>
      </c>
      <c r="F40" s="79">
        <v>12</v>
      </c>
      <c r="G40" s="126">
        <f>E40*F40</f>
        <v>6600000</v>
      </c>
      <c r="H40" s="57"/>
    </row>
    <row r="41" spans="2:10" s="16" customFormat="1" ht="27.75" customHeight="1" thickBot="1" x14ac:dyDescent="0.3">
      <c r="B41" s="44"/>
      <c r="C41" s="86" t="s">
        <v>57</v>
      </c>
      <c r="D41" s="87" t="s">
        <v>58</v>
      </c>
      <c r="E41" s="88">
        <v>2800000</v>
      </c>
      <c r="F41" s="89">
        <v>2</v>
      </c>
      <c r="G41" s="128">
        <f t="shared" ref="G41:G42" si="2">E41*F41</f>
        <v>5600000</v>
      </c>
      <c r="H41" s="58" t="s">
        <v>28</v>
      </c>
    </row>
    <row r="42" spans="2:10" s="5" customFormat="1" ht="27.75" customHeight="1" thickBot="1" x14ac:dyDescent="0.3">
      <c r="B42" s="44"/>
      <c r="C42" s="86" t="s">
        <v>59</v>
      </c>
      <c r="D42" s="87" t="s">
        <v>58</v>
      </c>
      <c r="E42" s="88">
        <v>300000</v>
      </c>
      <c r="F42" s="89">
        <v>3</v>
      </c>
      <c r="G42" s="128">
        <f t="shared" si="2"/>
        <v>900000</v>
      </c>
      <c r="H42" s="58" t="s">
        <v>28</v>
      </c>
    </row>
    <row r="43" spans="2:10" s="5" customFormat="1" x14ac:dyDescent="0.25">
      <c r="B43" s="44"/>
      <c r="C43" s="36" t="s">
        <v>60</v>
      </c>
      <c r="D43" s="37"/>
      <c r="E43" s="38"/>
      <c r="F43" s="78"/>
      <c r="G43" s="127"/>
      <c r="H43" s="57"/>
    </row>
    <row r="44" spans="2:10" s="5" customFormat="1" ht="27.75" customHeight="1" x14ac:dyDescent="0.25">
      <c r="B44" s="52"/>
      <c r="C44" s="53" t="s">
        <v>61</v>
      </c>
      <c r="D44" s="80" t="s">
        <v>58</v>
      </c>
      <c r="E44" s="81">
        <v>176200</v>
      </c>
      <c r="F44" s="79">
        <v>2</v>
      </c>
      <c r="G44" s="129">
        <f>+F44*E44</f>
        <v>352400</v>
      </c>
      <c r="H44" s="57"/>
    </row>
    <row r="45" spans="2:10" s="5" customFormat="1" ht="27.75" customHeight="1" x14ac:dyDescent="0.25">
      <c r="B45" s="44"/>
      <c r="C45" s="40" t="s">
        <v>62</v>
      </c>
      <c r="D45" s="75" t="s">
        <v>58</v>
      </c>
      <c r="E45" s="76">
        <v>80000</v>
      </c>
      <c r="F45" s="79">
        <v>3</v>
      </c>
      <c r="G45" s="129">
        <f t="shared" ref="G45:G47" si="3">+F45*E45</f>
        <v>240000</v>
      </c>
      <c r="H45" s="57"/>
    </row>
    <row r="46" spans="2:10" s="5" customFormat="1" ht="27.75" customHeight="1" thickBot="1" x14ac:dyDescent="0.3">
      <c r="B46" s="44"/>
      <c r="C46" s="40" t="s">
        <v>63</v>
      </c>
      <c r="D46" s="75" t="s">
        <v>58</v>
      </c>
      <c r="E46" s="76">
        <v>140000</v>
      </c>
      <c r="F46" s="79">
        <v>3</v>
      </c>
      <c r="G46" s="129">
        <f t="shared" si="3"/>
        <v>420000</v>
      </c>
      <c r="H46" s="57"/>
    </row>
    <row r="47" spans="2:10" s="5" customFormat="1" ht="27.75" customHeight="1" thickBot="1" x14ac:dyDescent="0.3">
      <c r="B47" s="54"/>
      <c r="C47" s="55" t="s">
        <v>64</v>
      </c>
      <c r="D47" s="82" t="s">
        <v>58</v>
      </c>
      <c r="E47" s="83">
        <v>38500</v>
      </c>
      <c r="F47" s="84">
        <v>3</v>
      </c>
      <c r="G47" s="130">
        <f t="shared" si="3"/>
        <v>115500</v>
      </c>
      <c r="H47" s="58" t="s">
        <v>28</v>
      </c>
    </row>
    <row r="48" spans="2:10" s="5" customFormat="1" ht="14.25" thickBot="1" x14ac:dyDescent="0.3">
      <c r="B48" s="117"/>
      <c r="C48" s="153" t="s">
        <v>65</v>
      </c>
      <c r="D48" s="154"/>
      <c r="E48" s="154"/>
      <c r="F48" s="155"/>
      <c r="G48" s="131">
        <f>SUM(G38:G47)</f>
        <v>14787900</v>
      </c>
      <c r="H48" s="57"/>
    </row>
    <row r="49" spans="1:8" s="5" customFormat="1" x14ac:dyDescent="0.25">
      <c r="B49" s="116"/>
      <c r="C49" s="156" t="s">
        <v>66</v>
      </c>
      <c r="D49" s="157"/>
      <c r="E49" s="157"/>
      <c r="F49" s="158"/>
      <c r="G49" s="132">
        <f>G32+G48</f>
        <v>90756300</v>
      </c>
      <c r="H49" s="57"/>
    </row>
    <row r="50" spans="1:8" s="5" customFormat="1" x14ac:dyDescent="0.25">
      <c r="B50" s="56"/>
      <c r="C50" s="159" t="s">
        <v>67</v>
      </c>
      <c r="D50" s="160"/>
      <c r="E50" s="160"/>
      <c r="F50" s="161"/>
      <c r="G50" s="133">
        <f>+ROUND(G49*0.19,0)</f>
        <v>17243697</v>
      </c>
      <c r="H50" s="63"/>
    </row>
    <row r="51" spans="1:8" s="5" customFormat="1" ht="14.25" thickBot="1" x14ac:dyDescent="0.3">
      <c r="A51" s="16"/>
      <c r="B51" s="22"/>
      <c r="C51" s="162" t="s">
        <v>68</v>
      </c>
      <c r="D51" s="163"/>
      <c r="E51" s="163"/>
      <c r="F51" s="164"/>
      <c r="G51" s="134">
        <f>+G49+G50</f>
        <v>107999997</v>
      </c>
      <c r="H51" s="64"/>
    </row>
    <row r="52" spans="1:8" ht="30" customHeight="1" x14ac:dyDescent="0.25">
      <c r="B52" s="165" t="s">
        <v>69</v>
      </c>
      <c r="C52" s="166"/>
      <c r="D52" s="166"/>
      <c r="E52" s="166"/>
      <c r="F52" s="166"/>
      <c r="G52" s="166"/>
      <c r="H52" s="65"/>
    </row>
    <row r="53" spans="1:8" ht="28.5" customHeight="1" x14ac:dyDescent="0.25">
      <c r="B53" s="143" t="s">
        <v>70</v>
      </c>
      <c r="C53" s="144"/>
      <c r="D53" s="144"/>
      <c r="E53" s="144"/>
      <c r="F53" s="144"/>
      <c r="G53" s="145"/>
      <c r="H53" s="135"/>
    </row>
    <row r="54" spans="1:8" ht="27" customHeight="1" x14ac:dyDescent="0.25">
      <c r="B54" s="143" t="s">
        <v>71</v>
      </c>
      <c r="C54" s="144"/>
      <c r="D54" s="144"/>
      <c r="E54" s="144"/>
      <c r="F54" s="144"/>
      <c r="G54" s="145"/>
      <c r="H54" s="57"/>
    </row>
    <row r="55" spans="1:8" ht="24.75" customHeight="1" x14ac:dyDescent="0.25">
      <c r="B55" s="143" t="s">
        <v>72</v>
      </c>
      <c r="C55" s="144"/>
      <c r="D55" s="144"/>
      <c r="E55" s="144"/>
      <c r="F55" s="144"/>
      <c r="G55" s="145"/>
      <c r="H55" s="136"/>
    </row>
    <row r="56" spans="1:8" ht="51.75" customHeight="1" x14ac:dyDescent="0.25">
      <c r="B56" s="143" t="s">
        <v>73</v>
      </c>
      <c r="C56" s="144"/>
      <c r="D56" s="144"/>
      <c r="E56" s="144"/>
      <c r="F56" s="144"/>
      <c r="G56" s="145"/>
      <c r="H56" s="18"/>
    </row>
    <row r="57" spans="1:8" ht="28.5" customHeight="1" x14ac:dyDescent="0.25">
      <c r="B57" s="143" t="s">
        <v>74</v>
      </c>
      <c r="C57" s="144"/>
      <c r="D57" s="144"/>
      <c r="E57" s="144"/>
      <c r="F57" s="144"/>
      <c r="G57" s="145"/>
    </row>
    <row r="58" spans="1:8" ht="28.5" customHeight="1" x14ac:dyDescent="0.25">
      <c r="B58" s="143" t="s">
        <v>75</v>
      </c>
      <c r="C58" s="144"/>
      <c r="D58" s="144"/>
      <c r="E58" s="144"/>
      <c r="F58" s="144"/>
      <c r="G58" s="145"/>
    </row>
    <row r="59" spans="1:8" ht="30" customHeight="1" x14ac:dyDescent="0.25">
      <c r="B59" s="143" t="s">
        <v>76</v>
      </c>
      <c r="C59" s="144"/>
      <c r="D59" s="144"/>
      <c r="E59" s="144"/>
      <c r="F59" s="144"/>
      <c r="G59" s="145"/>
    </row>
    <row r="60" spans="1:8" ht="28.5" customHeight="1" x14ac:dyDescent="0.25">
      <c r="B60" s="143" t="s">
        <v>77</v>
      </c>
      <c r="C60" s="144"/>
      <c r="D60" s="144"/>
      <c r="E60" s="144"/>
      <c r="F60" s="144"/>
      <c r="G60" s="145"/>
    </row>
    <row r="61" spans="1:8" ht="59.25" customHeight="1" x14ac:dyDescent="0.25">
      <c r="B61" s="143" t="s">
        <v>78</v>
      </c>
      <c r="C61" s="144"/>
      <c r="D61" s="144"/>
      <c r="E61" s="144"/>
      <c r="F61" s="144"/>
      <c r="G61" s="145"/>
    </row>
    <row r="62" spans="1:8" ht="59.25" customHeight="1" x14ac:dyDescent="0.25">
      <c r="B62" s="147" t="s">
        <v>79</v>
      </c>
      <c r="C62" s="148"/>
      <c r="D62" s="148"/>
      <c r="E62" s="148"/>
      <c r="F62" s="148"/>
      <c r="G62" s="149"/>
    </row>
    <row r="63" spans="1:8" ht="24.75" customHeight="1" x14ac:dyDescent="0.25">
      <c r="B63" s="150" t="s">
        <v>80</v>
      </c>
      <c r="C63" s="151"/>
      <c r="D63" s="151"/>
      <c r="E63" s="151"/>
      <c r="F63" s="151"/>
      <c r="G63" s="152"/>
    </row>
    <row r="64" spans="1:8" ht="44.25" customHeight="1" x14ac:dyDescent="0.25">
      <c r="B64" s="143" t="s">
        <v>81</v>
      </c>
      <c r="C64" s="144"/>
      <c r="D64" s="144"/>
      <c r="E64" s="144"/>
      <c r="F64" s="144"/>
      <c r="G64" s="145"/>
    </row>
    <row r="65" spans="2:7" ht="44.25" customHeight="1" x14ac:dyDescent="0.25">
      <c r="B65" s="150" t="s">
        <v>82</v>
      </c>
      <c r="C65" s="151"/>
      <c r="D65" s="151"/>
      <c r="E65" s="151"/>
      <c r="F65" s="151"/>
      <c r="G65" s="152"/>
    </row>
    <row r="66" spans="2:7" ht="45.75" customHeight="1" x14ac:dyDescent="0.25">
      <c r="B66" s="23"/>
      <c r="C66" s="23"/>
      <c r="D66" s="23"/>
      <c r="E66" s="23"/>
      <c r="F66" s="23"/>
      <c r="G66" s="23"/>
    </row>
    <row r="67" spans="2:7" ht="15.75" x14ac:dyDescent="0.25">
      <c r="B67" s="12" t="s">
        <v>83</v>
      </c>
      <c r="C67" s="137"/>
      <c r="D67" s="137"/>
      <c r="E67" s="138"/>
      <c r="F67" s="139"/>
      <c r="G67" s="139"/>
    </row>
    <row r="68" spans="2:7" ht="16.5" x14ac:dyDescent="0.25">
      <c r="B68" s="24"/>
      <c r="C68" s="140"/>
      <c r="D68" s="137"/>
      <c r="E68" s="141"/>
      <c r="F68" s="142"/>
      <c r="G68" s="142"/>
    </row>
    <row r="69" spans="2:7" ht="38.25" customHeight="1" x14ac:dyDescent="0.25">
      <c r="B69" s="25" t="s">
        <v>84</v>
      </c>
      <c r="C69" s="137"/>
      <c r="D69" s="137"/>
      <c r="E69" s="146" t="s">
        <v>85</v>
      </c>
      <c r="F69" s="146"/>
      <c r="G69" s="146"/>
    </row>
  </sheetData>
  <sheetProtection algorithmName="SHA-512" hashValue="mqCc4MwLgex8sMoO3bfhDge+aL5LQLrSaxPlyD/bW1WqfdUmSudPURUj1vi7ZRacjao/RHqbmkUs0FIDdtqG6g==" saltValue="Li/u06m8ObAbu4e/CNo6JQ==" spinCount="100000" sheet="1" formatCells="0" formatColumns="0"/>
  <mergeCells count="38">
    <mergeCell ref="B29:F29"/>
    <mergeCell ref="B2:G2"/>
    <mergeCell ref="B3:G3"/>
    <mergeCell ref="B4:G4"/>
    <mergeCell ref="B6:G6"/>
    <mergeCell ref="B7:G7"/>
    <mergeCell ref="B8:G8"/>
    <mergeCell ref="B9:G9"/>
    <mergeCell ref="B10:D10"/>
    <mergeCell ref="F10:G10"/>
    <mergeCell ref="B12:C14"/>
    <mergeCell ref="C15:G15"/>
    <mergeCell ref="B5:G5"/>
    <mergeCell ref="C30:F30"/>
    <mergeCell ref="C31:F31"/>
    <mergeCell ref="C32:F32"/>
    <mergeCell ref="B33:C35"/>
    <mergeCell ref="D33:D35"/>
    <mergeCell ref="F33:F34"/>
    <mergeCell ref="C48:F48"/>
    <mergeCell ref="C49:F49"/>
    <mergeCell ref="C50:F50"/>
    <mergeCell ref="C51:F51"/>
    <mergeCell ref="B52:G52"/>
    <mergeCell ref="B53:G53"/>
    <mergeCell ref="B54:G54"/>
    <mergeCell ref="B55:G55"/>
    <mergeCell ref="E69:G69"/>
    <mergeCell ref="B60:G60"/>
    <mergeCell ref="B62:G62"/>
    <mergeCell ref="B63:G63"/>
    <mergeCell ref="B64:G64"/>
    <mergeCell ref="B65:G65"/>
    <mergeCell ref="B56:G56"/>
    <mergeCell ref="B57:G57"/>
    <mergeCell ref="B58:G58"/>
    <mergeCell ref="B59:G59"/>
    <mergeCell ref="B61:G61"/>
  </mergeCells>
  <printOptions horizontalCentered="1" verticalCentered="1"/>
  <pageMargins left="0.19685039370078741" right="0.19685039370078741" top="0.19685039370078741" bottom="0.19685039370078741" header="0" footer="0"/>
  <pageSetup scale="5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PO</vt:lpstr>
      <vt:lpstr>PO!Área_de_impresión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Beatriz Vides Berdugo</dc:creator>
  <cp:keywords/>
  <dc:description/>
  <cp:lastModifiedBy>Administrador</cp:lastModifiedBy>
  <cp:revision/>
  <dcterms:created xsi:type="dcterms:W3CDTF">2020-01-23T15:58:36Z</dcterms:created>
  <dcterms:modified xsi:type="dcterms:W3CDTF">2023-11-22T15:37:27Z</dcterms:modified>
  <cp:category/>
  <cp:contentStatus/>
</cp:coreProperties>
</file>