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9"/>
  <workbookPr/>
  <mc:AlternateContent xmlns:mc="http://schemas.openxmlformats.org/markup-compatibility/2006">
    <mc:Choice Requires="x15">
      <x15ac:absPath xmlns:x15ac="http://schemas.microsoft.com/office/spreadsheetml/2010/11/ac" url="C:\Users\ING CAROLINA BERMEO\Documents\C4\CAROLINA\INVIAS\PRESTACIÓN DE SERVICIOS\INTERVENTORIAS\9 IP 3 - Belen de los Andaquíes - Morelia\IP-DT-CAQ-027-2023\Proceso 027\"/>
    </mc:Choice>
  </mc:AlternateContent>
  <xr:revisionPtr revIDLastSave="0" documentId="8_{DCCF7E0D-7A8D-4BAE-B251-2BC1684431FF}" xr6:coauthVersionLast="47" xr6:coauthVersionMax="47" xr10:uidLastSave="{00000000-0000-0000-0000-000000000000}"/>
  <workbookProtection workbookAlgorithmName="SHA-512" workbookHashValue="1s5z0bJU6vcil94jc9g8Lb0jx25AqzT6y5sN2qYlVMBc/re4rDZC94SonDOWCsczfU5+G/gm/7q/Y4ISoHmQOg==" workbookSaltValue="0oyhcU/fxM6BeKyrEMEaGQ==" workbookSpinCount="100000" lockStructure="1"/>
  <bookViews>
    <workbookView xWindow="-108" yWindow="-108" windowWidth="23256" windowHeight="12456" xr2:uid="{00000000-000D-0000-FFFF-FFFF00000000}"/>
  </bookViews>
  <sheets>
    <sheet name="PO" sheetId="4"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PO!$A$1:$H$70</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7" i="4" l="1"/>
  <c r="G42" i="4"/>
  <c r="G41" i="4"/>
  <c r="G48" i="4" s="1"/>
  <c r="G18" i="4"/>
  <c r="G30" i="4" l="1"/>
  <c r="G32" i="4" s="1"/>
  <c r="G49" i="4" l="1"/>
  <c r="G50" i="4" l="1"/>
  <c r="G51" i="4" s="1"/>
</calcChain>
</file>

<file path=xl/sharedStrings.xml><?xml version="1.0" encoding="utf-8"?>
<sst xmlns="http://schemas.openxmlformats.org/spreadsheetml/2006/main" count="98" uniqueCount="86">
  <si>
    <t>MINISTERIO DE TRANSPORTE</t>
  </si>
  <si>
    <t>INSTITUTO NACIONAL DE VÍAS</t>
  </si>
  <si>
    <t>DIRECCIÓN TÉCNICA</t>
  </si>
  <si>
    <t>SUBDIRECCIÓN DE ESTRUCTURACIÓN DE PROYECTOS</t>
  </si>
  <si>
    <t>INVITACIÓN PÚBLICA</t>
  </si>
  <si>
    <t>IP-DT-CAQ-027-2023</t>
  </si>
  <si>
    <t>, A</t>
  </si>
  <si>
    <t>INTERVENTORÍA TÉCNICA, ADMINISTRATIVA, FINANCIERA Y AMBIENTAL PARA LOS CONVENIOS SOLIDARIOS SUSCRITOS ENTRE EL INVIAS Y LOS ORGANISMOS DE ACCION COMUNAL PARA EL MEJORAMIENTO Y MANTENIMIENTO DE LAS VÍAS TERCIARIAS EN EL MUNICIPIO DE BELEN DE LOS ANDAQUIES Y MORELIA DEL DEPARTAMENTO DE CAQUETA DEL PROGRAMA “CAMINOS COMUNITARIOS DE LA PAZ TOTAL"</t>
  </si>
  <si>
    <t>PRESUPUESTO OFICIAL</t>
  </si>
  <si>
    <t>PLAZO:</t>
  </si>
  <si>
    <t>Hasta 31 de diciembre de 2023</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</si>
  <si>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</si>
  <si>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</si>
  <si>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</si>
  <si>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</si>
  <si>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</si>
  <si>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</si>
  <si>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</si>
  <si>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</si>
  <si>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</si>
  <si>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</si>
  <si>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</si>
  <si>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</si>
  <si>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</si>
  <si>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</si>
  <si>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</si>
  <si>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</si>
  <si>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 xml:space="preserve">Ingeniero Residente de Interventoría </t>
  </si>
  <si>
    <t>NO MODIFICAR</t>
  </si>
  <si>
    <t>Profesional ambiental</t>
  </si>
  <si>
    <t>Profesional social</t>
  </si>
  <si>
    <t>MONTO AGOTABLE DE ESPECIALISTAS (conforman esta bolsa los especialistas de amarillo)</t>
  </si>
  <si>
    <t>Especialista en Estructuras</t>
  </si>
  <si>
    <t>Especialista en Vía y/o Pavimentos</t>
  </si>
  <si>
    <t xml:space="preserve">Especialista en Geología y/o Geotecnia </t>
  </si>
  <si>
    <t>Especialista en Hidráulica e Hidrología</t>
  </si>
  <si>
    <t>Especialista en diseño Geometrico</t>
  </si>
  <si>
    <t>Inspector</t>
  </si>
  <si>
    <t>Inspector SST</t>
  </si>
  <si>
    <t>SUBTOTAL COSTOS DE PERSONAL = SUMATORIA DE (4) = (5)</t>
  </si>
  <si>
    <t>FACTOR MULTIPLICADOR (6)</t>
  </si>
  <si>
    <t xml:space="preserve">SUBTOTAL COSTOS DE PERSONAL =  (5) * (6) = (A) </t>
  </si>
  <si>
    <t>CONCEPTO</t>
  </si>
  <si>
    <t>UNIDAD</t>
  </si>
  <si>
    <t>COSTO</t>
  </si>
  <si>
    <t>UTILIZACION</t>
  </si>
  <si>
    <t>($)</t>
  </si>
  <si>
    <t>(7)</t>
  </si>
  <si>
    <t>(8)</t>
  </si>
  <si>
    <r>
      <t xml:space="preserve">(7)*(8) = </t>
    </r>
    <r>
      <rPr>
        <b/>
        <sz val="10"/>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</si>
  <si>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</si>
  <si>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</si>
  <si>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</si>
  <si>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</si>
  <si>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</si>
  <si>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</si>
  <si>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</si>
  <si>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transporte)</t>
  </si>
  <si>
    <t>Según comprobante por mes</t>
  </si>
  <si>
    <t>Ensayos de laboratorios de suelos, pavimentos y concretos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</si>
  <si>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</si>
  <si>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</si>
  <si>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</si>
  <si>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</si>
  <si>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</si>
  <si>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10"/>
        <color indexed="12"/>
        <rFont val="Arial Narrow"/>
        <family val="2"/>
      </rPr>
      <t>(B)</t>
    </r>
  </si>
  <si>
    <r>
      <t xml:space="preserve">SUBTOTAL COSTOS BASICOS = (A) + (B) = </t>
    </r>
    <r>
      <rPr>
        <b/>
        <sz val="10"/>
        <color indexed="12"/>
        <rFont val="Arial Narrow"/>
        <family val="2"/>
      </rPr>
      <t>(C)</t>
    </r>
  </si>
  <si>
    <r>
      <t xml:space="preserve">IVA = 19% * (C) = </t>
    </r>
    <r>
      <rPr>
        <b/>
        <sz val="10"/>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</si>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</sst>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 #,##0.00_);_(* \(#,##0.00\);_(* &quot;-&quot;??_);_(@_)"/>
    <numFmt numFmtId="167" formatCode="_-&quot;$&quot;* #,##0.00_-;\-&quot;$&quot;* #,##0.00_-;_-&quot;$&quot;* &quot;-&quot;??_-;_-@_-"/>
    <numFmt numFmtId="168" formatCode="_(&quot;$&quot;\ * #,##0.00_);_(&quot;$&quot;\ * \(#,##0.00\);_(&quot;$&quot;\ * &quot;-&quot;??_);_(@_)"/>
    <numFmt numFmtId="169" formatCode="_ * #,##0.00_ ;_ * \-#,##0.00_ ;_ * &quot;-&quot;??_ ;_ @_ "/>
    <numFmt numFmtId="170" formatCode="_-[$$-240A]\ * #,##0.00_ ;_-[$$-240A]\ * \-#,##0.00\ ;_-[$$-240A]\ * &quot;-&quot;??_ ;_-@_ "/>
    <numFmt numFmtId="171" formatCode="#,##0.00_ ;\-#,##0.00\ "/>
    <numFmt numFmtId="172" formatCode="_-&quot;$&quot;\ * #,##0.00_-;\-&quot;$&quot;\ * #,##0.00_-;_-&quot;$&quot;\ * &quot;-&quot;_-;_-@_-"/>
    <numFmt numFmtId="173" formatCode="#,##0.0000"/>
  </numFmts>
  <fonts count="26">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10"/>
      <name val="Arial Narrow"/>
      <family val="2"/>
    </font>
    <font>
      <sz val="11"/>
      <name val="Arial Narrow"/>
      <family val="2"/>
    </font>
    <font>
      <b/>
      <sz val="8"/>
      <color indexed="12"/>
      <name val="Arial Narrow"/>
      <family val="2"/>
    </font>
    <font>
      <b/>
      <u/>
      <sz val="10"/>
      <name val="Arial Narrow"/>
      <family val="2"/>
    </font>
    <font>
      <b/>
      <sz val="10"/>
      <color rgb="FF00B0F0"/>
      <name val="Arial Narrow"/>
      <family val="2"/>
    </font>
    <font>
      <b/>
      <sz val="10"/>
      <color indexed="12"/>
      <name val="Arial Narrow"/>
      <family val="2"/>
    </font>
    <font>
      <sz val="9"/>
      <color theme="1"/>
      <name val="Arial Narrow"/>
      <family val="2"/>
    </font>
    <font>
      <b/>
      <sz val="9"/>
      <color theme="1"/>
      <name val="Arial Narrow"/>
      <family val="2"/>
    </font>
    <font>
      <b/>
      <sz val="10"/>
      <color theme="1"/>
      <name val="Arial Narrow"/>
      <family val="2"/>
    </font>
    <font>
      <b/>
      <sz val="12"/>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3">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8" fontId="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9" fontId="6" fillId="0" borderId="0" applyFont="0" applyFill="0" applyBorder="0" applyAlignment="0" applyProtection="0"/>
    <xf numFmtId="43" fontId="6"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0" fontId="1" fillId="0" borderId="0"/>
    <xf numFmtId="0" fontId="1" fillId="0" borderId="0"/>
    <xf numFmtId="0" fontId="6" fillId="0" borderId="0"/>
    <xf numFmtId="0" fontId="12" fillId="0" borderId="0"/>
    <xf numFmtId="0" fontId="12" fillId="0" borderId="0"/>
    <xf numFmtId="0" fontId="2" fillId="0" borderId="0" applyNumberFormat="0" applyFill="0" applyBorder="0" applyProtection="0">
      <alignment vertical="top"/>
    </xf>
    <xf numFmtId="169"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9" fontId="6" fillId="0" borderId="0" applyFont="0" applyFill="0" applyBorder="0" applyAlignment="0" applyProtection="0"/>
    <xf numFmtId="0" fontId="6" fillId="0" borderId="0"/>
    <xf numFmtId="173" fontId="6" fillId="0" borderId="0" applyFont="0" applyFill="0" applyBorder="0" applyAlignment="0" applyProtection="0"/>
    <xf numFmtId="165" fontId="1" fillId="0" borderId="0" applyFont="0" applyFill="0" applyBorder="0" applyAlignment="0" applyProtection="0"/>
  </cellStyleXfs>
  <cellXfs count="203">
    <xf numFmtId="0" fontId="0" fillId="0" borderId="0" xfId="0"/>
    <xf numFmtId="0" fontId="3" fillId="2" borderId="0" xfId="1" applyFont="1" applyFill="1" applyAlignment="1">
      <alignment vertical="center" wrapText="1"/>
    </xf>
    <xf numFmtId="167" fontId="3" fillId="2" borderId="0" xfId="1" applyNumberFormat="1" applyFont="1" applyFill="1" applyAlignment="1">
      <alignment vertical="center" wrapText="1"/>
    </xf>
    <xf numFmtId="167"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3" fillId="2" borderId="0" xfId="1" applyFont="1" applyFill="1" applyAlignment="1">
      <alignment horizontal="right" vertical="center" wrapText="1"/>
    </xf>
    <xf numFmtId="167" fontId="13" fillId="2" borderId="22" xfId="1" applyNumberFormat="1" applyFont="1" applyFill="1" applyBorder="1" applyAlignment="1">
      <alignment vertical="center" wrapText="1"/>
    </xf>
    <xf numFmtId="0" fontId="8" fillId="2" borderId="35" xfId="1" applyFont="1" applyFill="1" applyBorder="1" applyAlignment="1">
      <alignment horizontal="center" vertical="center" wrapText="1"/>
    </xf>
    <xf numFmtId="167" fontId="3" fillId="2" borderId="30" xfId="1" applyNumberFormat="1" applyFont="1" applyFill="1" applyBorder="1" applyAlignment="1">
      <alignment vertical="center" wrapText="1"/>
    </xf>
    <xf numFmtId="0" fontId="3" fillId="2" borderId="2" xfId="1" applyFont="1" applyFill="1" applyBorder="1" applyAlignment="1">
      <alignment vertical="center" wrapText="1"/>
    </xf>
    <xf numFmtId="167"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4" fillId="2" borderId="0" xfId="2" applyFont="1" applyFill="1" applyBorder="1" applyAlignment="1">
      <alignment horizontal="left" vertical="center" wrapText="1"/>
    </xf>
    <xf numFmtId="0" fontId="13" fillId="2" borderId="0" xfId="1" applyFont="1" applyFill="1" applyBorder="1" applyAlignment="1">
      <alignment vertical="center" wrapText="1"/>
    </xf>
    <xf numFmtId="167" fontId="13" fillId="2" borderId="0" xfId="1" applyNumberFormat="1" applyFont="1" applyFill="1" applyBorder="1" applyAlignment="1">
      <alignment vertical="center" wrapText="1"/>
    </xf>
    <xf numFmtId="0" fontId="17" fillId="0" borderId="0" xfId="12" applyFont="1" applyAlignment="1">
      <alignment horizontal="right" vertical="center" wrapText="1"/>
    </xf>
    <xf numFmtId="0" fontId="3" fillId="0" borderId="0" xfId="1" applyFont="1" applyFill="1" applyAlignment="1">
      <alignment horizontal="right" vertical="center" wrapText="1"/>
    </xf>
    <xf numFmtId="0" fontId="8" fillId="2" borderId="32" xfId="1" applyFont="1" applyFill="1" applyBorder="1" applyAlignment="1">
      <alignment vertical="center" wrapText="1"/>
    </xf>
    <xf numFmtId="164" fontId="3" fillId="2" borderId="0" xfId="25" applyFont="1" applyFill="1" applyAlignment="1">
      <alignment vertical="center" wrapText="1"/>
    </xf>
    <xf numFmtId="0" fontId="8" fillId="2" borderId="29"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4" xfId="1" applyFont="1" applyFill="1" applyBorder="1" applyAlignment="1">
      <alignment vertical="center" wrapText="1"/>
    </xf>
    <xf numFmtId="0" fontId="10" fillId="2" borderId="0" xfId="4" applyFont="1" applyFill="1" applyAlignment="1">
      <alignment vertical="center"/>
    </xf>
    <xf numFmtId="0" fontId="17" fillId="2" borderId="1" xfId="3" applyFont="1" applyFill="1" applyBorder="1" applyAlignment="1">
      <alignment vertical="center"/>
    </xf>
    <xf numFmtId="0" fontId="17" fillId="2" borderId="0" xfId="3" applyFont="1" applyFill="1" applyAlignment="1">
      <alignment horizontal="left" vertical="center"/>
    </xf>
    <xf numFmtId="167" fontId="3" fillId="2" borderId="31" xfId="1" applyNumberFormat="1" applyFont="1" applyFill="1" applyBorder="1" applyAlignment="1">
      <alignment horizontal="center" vertical="center" wrapText="1"/>
    </xf>
    <xf numFmtId="167" fontId="3" fillId="2" borderId="30" xfId="1" applyNumberFormat="1" applyFont="1" applyFill="1" applyBorder="1" applyAlignment="1">
      <alignment horizontal="center" vertical="center" wrapText="1"/>
    </xf>
    <xf numFmtId="0" fontId="3" fillId="2" borderId="20" xfId="1" applyFont="1" applyFill="1" applyBorder="1" applyAlignment="1">
      <alignment horizontal="center" vertical="center" wrapText="1"/>
    </xf>
    <xf numFmtId="167" fontId="3" fillId="2" borderId="20" xfId="1" applyNumberFormat="1" applyFont="1" applyFill="1" applyBorder="1" applyAlignment="1">
      <alignment horizontal="center" vertical="center" wrapText="1"/>
    </xf>
    <xf numFmtId="167" fontId="3" fillId="2" borderId="11" xfId="1" applyNumberFormat="1" applyFont="1" applyFill="1" applyBorder="1" applyAlignment="1">
      <alignment horizontal="center" vertical="center" wrapText="1"/>
    </xf>
    <xf numFmtId="0" fontId="9" fillId="2" borderId="21" xfId="1" quotePrefix="1" applyFont="1" applyFill="1" applyBorder="1" applyAlignment="1">
      <alignment horizontal="center" vertical="center" wrapText="1"/>
    </xf>
    <xf numFmtId="167" fontId="9" fillId="2" borderId="21" xfId="1" quotePrefix="1" applyNumberFormat="1" applyFont="1" applyFill="1" applyBorder="1" applyAlignment="1">
      <alignment horizontal="center" vertical="center" wrapText="1"/>
    </xf>
    <xf numFmtId="0" fontId="7" fillId="2" borderId="22" xfId="2" applyFont="1" applyFill="1" applyBorder="1" applyAlignment="1">
      <alignment horizontal="center" vertical="center" wrapText="1"/>
    </xf>
    <xf numFmtId="0" fontId="3" fillId="2" borderId="31"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16" fillId="2" borderId="9" xfId="1" applyFont="1" applyFill="1" applyBorder="1" applyAlignment="1">
      <alignment vertical="center" wrapText="1"/>
    </xf>
    <xf numFmtId="0" fontId="16" fillId="2" borderId="6" xfId="1" applyFont="1" applyFill="1" applyBorder="1" applyAlignment="1">
      <alignment vertical="center" wrapText="1"/>
    </xf>
    <xf numFmtId="167" fontId="16" fillId="2" borderId="6" xfId="1" applyNumberFormat="1" applyFont="1" applyFill="1" applyBorder="1" applyAlignment="1">
      <alignment vertical="center" wrapText="1"/>
    </xf>
    <xf numFmtId="167" fontId="16" fillId="2" borderId="5" xfId="1" applyNumberFormat="1" applyFont="1" applyFill="1" applyBorder="1" applyAlignment="1">
      <alignment vertical="center" wrapText="1"/>
    </xf>
    <xf numFmtId="0" fontId="10" fillId="2" borderId="9" xfId="1" applyFont="1" applyFill="1" applyBorder="1" applyAlignment="1">
      <alignment vertical="center" wrapText="1"/>
    </xf>
    <xf numFmtId="0" fontId="6" fillId="3" borderId="9" xfId="0" applyFont="1" applyFill="1" applyBorder="1" applyAlignment="1">
      <alignment wrapText="1"/>
    </xf>
    <xf numFmtId="0" fontId="10" fillId="3" borderId="9" xfId="12" applyFont="1" applyFill="1" applyBorder="1" applyAlignment="1">
      <alignment vertical="center" wrapText="1"/>
    </xf>
    <xf numFmtId="0" fontId="10" fillId="2" borderId="12"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4" xfId="1" applyFont="1" applyFill="1" applyBorder="1" applyAlignment="1">
      <alignment horizontal="center" vertical="center" wrapText="1"/>
    </xf>
    <xf numFmtId="167" fontId="10" fillId="2" borderId="20" xfId="1" applyNumberFormat="1" applyFont="1" applyFill="1" applyBorder="1" applyAlignment="1">
      <alignment horizontal="center" vertical="center" wrapText="1"/>
    </xf>
    <xf numFmtId="167" fontId="10" fillId="2" borderId="11" xfId="1" applyNumberFormat="1" applyFont="1" applyFill="1" applyBorder="1" applyAlignment="1">
      <alignment horizontal="center" vertical="center" wrapText="1"/>
    </xf>
    <xf numFmtId="167" fontId="16" fillId="2" borderId="19" xfId="1" quotePrefix="1" applyNumberFormat="1" applyFont="1" applyFill="1" applyBorder="1" applyAlignment="1">
      <alignment horizontal="center" vertical="center" wrapText="1"/>
    </xf>
    <xf numFmtId="0" fontId="16" fillId="2" borderId="19" xfId="1" quotePrefix="1" applyFont="1" applyFill="1" applyBorder="1" applyAlignment="1">
      <alignment horizontal="center" vertical="center" wrapText="1"/>
    </xf>
    <xf numFmtId="167" fontId="10" fillId="2" borderId="18" xfId="1" applyNumberFormat="1" applyFont="1" applyFill="1" applyBorder="1" applyAlignment="1">
      <alignment horizontal="center" vertical="center" wrapText="1"/>
    </xf>
    <xf numFmtId="0" fontId="10" fillId="2" borderId="9" xfId="1" applyFont="1" applyFill="1" applyBorder="1" applyAlignment="1">
      <alignment horizontal="justify" vertical="center" wrapText="1"/>
    </xf>
    <xf numFmtId="0" fontId="10" fillId="2" borderId="7" xfId="10" applyFont="1" applyFill="1" applyBorder="1" applyAlignment="1">
      <alignment horizontal="center" vertical="center" wrapText="1"/>
    </xf>
    <xf numFmtId="0" fontId="10" fillId="2" borderId="9" xfId="10" applyFont="1" applyFill="1" applyBorder="1" applyAlignment="1">
      <alignment vertical="center" wrapText="1"/>
    </xf>
    <xf numFmtId="0" fontId="10" fillId="2" borderId="36" xfId="1" applyFont="1" applyFill="1" applyBorder="1" applyAlignment="1">
      <alignment horizontal="center" vertical="center" wrapText="1"/>
    </xf>
    <xf numFmtId="0" fontId="10" fillId="3" borderId="39" xfId="1" applyFont="1" applyFill="1" applyBorder="1" applyAlignment="1">
      <alignment vertical="center" wrapText="1"/>
    </xf>
    <xf numFmtId="0" fontId="10" fillId="2" borderId="10" xfId="1" applyFont="1" applyFill="1" applyBorder="1" applyAlignment="1">
      <alignment vertical="center" wrapText="1"/>
    </xf>
    <xf numFmtId="0" fontId="22" fillId="2" borderId="0" xfId="1" applyFont="1" applyFill="1" applyAlignment="1">
      <alignment vertical="center" wrapText="1"/>
    </xf>
    <xf numFmtId="164" fontId="23" fillId="3" borderId="44" xfId="25" applyFont="1" applyFill="1" applyBorder="1" applyAlignment="1">
      <alignment vertical="center" wrapText="1"/>
    </xf>
    <xf numFmtId="165" fontId="22" fillId="2" borderId="0" xfId="26" applyFont="1" applyFill="1" applyAlignment="1">
      <alignment vertical="center" wrapText="1"/>
    </xf>
    <xf numFmtId="165" fontId="22" fillId="0" borderId="0" xfId="26" applyFont="1" applyFill="1" applyAlignment="1">
      <alignment vertical="center" wrapText="1"/>
    </xf>
    <xf numFmtId="0" fontId="12" fillId="2" borderId="0" xfId="12" applyFont="1" applyFill="1" applyAlignment="1">
      <alignment horizontal="right" vertical="center" wrapText="1"/>
    </xf>
    <xf numFmtId="172" fontId="22" fillId="2" borderId="0" xfId="25" applyNumberFormat="1" applyFont="1" applyFill="1" applyAlignment="1">
      <alignment vertical="center" wrapText="1"/>
    </xf>
    <xf numFmtId="0" fontId="22" fillId="2" borderId="0" xfId="1" applyFont="1" applyFill="1" applyAlignment="1">
      <alignment horizontal="center" vertical="center" wrapText="1"/>
    </xf>
    <xf numFmtId="165" fontId="24" fillId="2" borderId="0" xfId="26" applyFont="1" applyFill="1" applyAlignment="1">
      <alignment vertical="center" wrapText="1"/>
    </xf>
    <xf numFmtId="41" fontId="23" fillId="2" borderId="0" xfId="1" applyNumberFormat="1" applyFont="1" applyFill="1" applyAlignment="1">
      <alignment vertical="center" wrapText="1"/>
    </xf>
    <xf numFmtId="170" fontId="16" fillId="2" borderId="9" xfId="12" applyNumberFormat="1" applyFont="1" applyFill="1" applyBorder="1" applyAlignment="1">
      <alignment vertical="center" wrapText="1"/>
    </xf>
    <xf numFmtId="167" fontId="16" fillId="2" borderId="9" xfId="1" applyNumberFormat="1" applyFont="1" applyFill="1" applyBorder="1" applyAlignment="1">
      <alignment horizontal="right" vertical="center" wrapText="1"/>
    </xf>
    <xf numFmtId="4" fontId="16" fillId="2" borderId="9" xfId="1" applyNumberFormat="1" applyFont="1" applyFill="1" applyBorder="1" applyAlignment="1">
      <alignment horizontal="center" vertical="center" wrapText="1"/>
    </xf>
    <xf numFmtId="167" fontId="16" fillId="3" borderId="9" xfId="1" applyNumberFormat="1" applyFont="1" applyFill="1" applyBorder="1" applyAlignment="1">
      <alignment horizontal="right" vertical="center" wrapText="1"/>
    </xf>
    <xf numFmtId="4" fontId="16" fillId="3" borderId="9" xfId="1" applyNumberFormat="1" applyFont="1" applyFill="1" applyBorder="1" applyAlignment="1">
      <alignment horizontal="center" vertical="center" wrapText="1"/>
    </xf>
    <xf numFmtId="167" fontId="16" fillId="3" borderId="8" xfId="20" applyNumberFormat="1" applyFont="1" applyFill="1" applyBorder="1" applyAlignment="1">
      <alignment horizontal="right" vertical="center" wrapText="1"/>
    </xf>
    <xf numFmtId="170" fontId="16" fillId="3" borderId="9" xfId="12" applyNumberFormat="1" applyFont="1" applyFill="1" applyBorder="1" applyAlignment="1">
      <alignment vertical="center" wrapText="1"/>
    </xf>
    <xf numFmtId="170" fontId="16" fillId="3" borderId="9" xfId="12" applyNumberFormat="1" applyFont="1" applyFill="1" applyBorder="1" applyAlignment="1">
      <alignment horizontal="center" vertical="center" wrapText="1"/>
    </xf>
    <xf numFmtId="2" fontId="16" fillId="3" borderId="9" xfId="12" applyNumberFormat="1" applyFont="1" applyFill="1" applyBorder="1" applyAlignment="1">
      <alignment horizontal="center" vertical="center" wrapText="1"/>
    </xf>
    <xf numFmtId="0" fontId="16" fillId="2" borderId="9" xfId="1" applyFont="1" applyFill="1" applyBorder="1" applyAlignment="1">
      <alignment horizontal="center" vertical="center" wrapText="1"/>
    </xf>
    <xf numFmtId="167" fontId="16" fillId="2" borderId="26" xfId="1" applyNumberFormat="1" applyFont="1" applyFill="1" applyBorder="1" applyAlignment="1">
      <alignment horizontal="right" vertical="center" wrapText="1"/>
    </xf>
    <xf numFmtId="2" fontId="16" fillId="2" borderId="9" xfId="12" applyNumberFormat="1" applyFont="1" applyFill="1" applyBorder="1" applyAlignment="1">
      <alignment horizontal="center" vertical="center" wrapText="1"/>
    </xf>
    <xf numFmtId="2" fontId="16" fillId="2" borderId="6" xfId="1" applyNumberFormat="1" applyFont="1" applyFill="1" applyBorder="1" applyAlignment="1">
      <alignment horizontal="center" vertical="center" wrapText="1"/>
    </xf>
    <xf numFmtId="4" fontId="16" fillId="2" borderId="9" xfId="12" applyNumberFormat="1" applyFont="1" applyFill="1" applyBorder="1" applyAlignment="1">
      <alignment horizontal="center" vertical="center" wrapText="1"/>
    </xf>
    <xf numFmtId="0" fontId="16" fillId="2" borderId="9" xfId="10" applyFont="1" applyFill="1" applyBorder="1" applyAlignment="1">
      <alignment horizontal="center" vertical="center" wrapText="1"/>
    </xf>
    <xf numFmtId="170" fontId="16" fillId="2" borderId="26" xfId="10" applyNumberFormat="1" applyFont="1" applyFill="1" applyBorder="1" applyAlignment="1">
      <alignment vertical="center" wrapText="1"/>
    </xf>
    <xf numFmtId="0" fontId="16" fillId="3" borderId="39" xfId="1" applyFont="1" applyFill="1" applyBorder="1" applyAlignment="1">
      <alignment horizontal="center" vertical="center" wrapText="1"/>
    </xf>
    <xf numFmtId="167" fontId="16" fillId="3" borderId="38" xfId="1" applyNumberFormat="1" applyFont="1" applyFill="1" applyBorder="1" applyAlignment="1">
      <alignment horizontal="right" vertical="center" wrapText="1"/>
    </xf>
    <xf numFmtId="4" fontId="16" fillId="3" borderId="39" xfId="1" applyNumberFormat="1" applyFont="1" applyFill="1" applyBorder="1" applyAlignment="1">
      <alignment horizontal="center" vertical="center" wrapText="1"/>
    </xf>
    <xf numFmtId="0" fontId="10" fillId="3" borderId="9" xfId="1" applyFont="1" applyFill="1" applyBorder="1" applyAlignment="1">
      <alignment vertical="center"/>
    </xf>
    <xf numFmtId="0" fontId="10" fillId="3" borderId="9" xfId="1" applyFont="1" applyFill="1" applyBorder="1" applyAlignment="1">
      <alignment vertical="center" wrapText="1"/>
    </xf>
    <xf numFmtId="0" fontId="16" fillId="3" borderId="9" xfId="1" applyFont="1" applyFill="1" applyBorder="1" applyAlignment="1">
      <alignment horizontal="center" vertical="center" wrapText="1"/>
    </xf>
    <xf numFmtId="167" fontId="16" fillId="3" borderId="26" xfId="1" applyNumberFormat="1" applyFont="1" applyFill="1" applyBorder="1" applyAlignment="1">
      <alignment horizontal="right" vertical="center" wrapText="1"/>
    </xf>
    <xf numFmtId="4" fontId="16" fillId="3" borderId="9" xfId="12" applyNumberFormat="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0" fillId="0" borderId="9" xfId="1" applyFont="1" applyFill="1" applyBorder="1" applyAlignment="1">
      <alignment vertical="center"/>
    </xf>
    <xf numFmtId="170" fontId="16" fillId="0" borderId="9" xfId="12" applyNumberFormat="1" applyFont="1" applyBorder="1" applyAlignment="1">
      <alignment vertical="center" wrapText="1"/>
    </xf>
    <xf numFmtId="167" fontId="16" fillId="0" borderId="9" xfId="1" applyNumberFormat="1" applyFont="1" applyFill="1" applyBorder="1" applyAlignment="1">
      <alignment horizontal="right" vertical="center" wrapText="1"/>
    </xf>
    <xf numFmtId="4" fontId="16" fillId="0" borderId="9" xfId="1" applyNumberFormat="1" applyFont="1" applyFill="1" applyBorder="1" applyAlignment="1">
      <alignment horizontal="center" vertical="center" wrapText="1"/>
    </xf>
    <xf numFmtId="0" fontId="10" fillId="0" borderId="49" xfId="12" applyFont="1" applyBorder="1" applyAlignment="1">
      <alignment vertical="center" wrapText="1"/>
    </xf>
    <xf numFmtId="164" fontId="23" fillId="3" borderId="33" xfId="25" applyFont="1" applyFill="1" applyBorder="1" applyAlignment="1">
      <alignment vertical="center" wrapText="1"/>
    </xf>
    <xf numFmtId="164" fontId="23" fillId="0" borderId="50" xfId="25" applyFont="1" applyFill="1" applyBorder="1" applyAlignment="1">
      <alignment vertical="center" wrapText="1"/>
    </xf>
    <xf numFmtId="164" fontId="23" fillId="0" borderId="2" xfId="25" applyFont="1" applyFill="1" applyBorder="1" applyAlignment="1">
      <alignment vertical="center" wrapText="1"/>
    </xf>
    <xf numFmtId="0" fontId="10" fillId="0" borderId="9" xfId="12" applyFont="1" applyBorder="1" applyAlignment="1">
      <alignment vertical="center" wrapText="1"/>
    </xf>
    <xf numFmtId="170" fontId="16" fillId="0" borderId="49" xfId="12" applyNumberFormat="1" applyFont="1" applyBorder="1" applyAlignment="1">
      <alignment horizontal="center" vertical="center" wrapText="1"/>
    </xf>
    <xf numFmtId="2" fontId="16" fillId="0" borderId="9" xfId="12" applyNumberFormat="1" applyFont="1" applyBorder="1" applyAlignment="1">
      <alignment horizontal="center" vertical="center" wrapText="1"/>
    </xf>
    <xf numFmtId="170" fontId="16" fillId="0" borderId="9" xfId="12" applyNumberFormat="1" applyFont="1" applyBorder="1" applyAlignment="1">
      <alignment horizontal="center" vertical="center" wrapText="1"/>
    </xf>
    <xf numFmtId="170" fontId="16" fillId="0" borderId="49" xfId="12" applyNumberFormat="1" applyFont="1" applyBorder="1" applyAlignment="1">
      <alignment vertical="center" wrapText="1"/>
    </xf>
    <xf numFmtId="0" fontId="3" fillId="2" borderId="10" xfId="1" applyFont="1" applyFill="1" applyBorder="1" applyAlignment="1">
      <alignment horizontal="center" vertical="center" wrapText="1"/>
    </xf>
    <xf numFmtId="0" fontId="3" fillId="0" borderId="7" xfId="1" applyFont="1" applyFill="1" applyBorder="1" applyAlignment="1">
      <alignment horizontal="center" vertical="center" wrapText="1"/>
    </xf>
    <xf numFmtId="2" fontId="16" fillId="0" borderId="49" xfId="12" applyNumberFormat="1" applyFont="1" applyBorder="1" applyAlignment="1">
      <alignment horizontal="center" vertical="center" wrapText="1"/>
    </xf>
    <xf numFmtId="0" fontId="19" fillId="2" borderId="20" xfId="1" applyFont="1" applyFill="1" applyBorder="1" applyAlignment="1">
      <alignment vertical="center" wrapText="1"/>
    </xf>
    <xf numFmtId="0" fontId="19" fillId="2" borderId="1" xfId="1" applyFont="1" applyFill="1" applyBorder="1" applyAlignment="1">
      <alignment vertical="center" wrapText="1"/>
    </xf>
    <xf numFmtId="167" fontId="19" fillId="2" borderId="1" xfId="1" applyNumberFormat="1" applyFont="1" applyFill="1" applyBorder="1" applyAlignment="1">
      <alignment vertical="center" wrapText="1"/>
    </xf>
    <xf numFmtId="167" fontId="19" fillId="2" borderId="11" xfId="1" applyNumberFormat="1" applyFont="1" applyFill="1" applyBorder="1" applyAlignment="1">
      <alignment vertical="center" wrapText="1"/>
    </xf>
    <xf numFmtId="167" fontId="10" fillId="2" borderId="31" xfId="1" applyNumberFormat="1" applyFont="1" applyFill="1" applyBorder="1" applyAlignment="1">
      <alignment horizontal="center" vertical="center" wrapText="1"/>
    </xf>
    <xf numFmtId="167" fontId="10" fillId="2" borderId="30" xfId="1" applyNumberFormat="1" applyFont="1" applyFill="1" applyBorder="1" applyAlignment="1">
      <alignment horizontal="center" vertical="center" wrapText="1"/>
    </xf>
    <xf numFmtId="167" fontId="3" fillId="2" borderId="0" xfId="1" applyNumberFormat="1" applyFont="1" applyFill="1" applyAlignment="1">
      <alignment horizontal="right" vertical="center" wrapText="1"/>
    </xf>
    <xf numFmtId="0" fontId="3" fillId="2" borderId="4" xfId="12" applyFont="1" applyFill="1" applyBorder="1" applyAlignment="1">
      <alignment horizontal="center" vertical="center" wrapText="1"/>
    </xf>
    <xf numFmtId="0" fontId="10" fillId="2" borderId="40" xfId="1" applyFont="1" applyFill="1" applyBorder="1" applyAlignment="1">
      <alignment horizontal="center" vertical="center" wrapText="1"/>
    </xf>
    <xf numFmtId="0" fontId="10" fillId="2" borderId="51" xfId="1" applyFont="1" applyFill="1" applyBorder="1" applyAlignment="1">
      <alignment vertical="center" wrapText="1"/>
    </xf>
    <xf numFmtId="0" fontId="10" fillId="2" borderId="54" xfId="1" applyFont="1" applyFill="1" applyBorder="1" applyAlignment="1">
      <alignment vertical="center" wrapText="1"/>
    </xf>
    <xf numFmtId="165" fontId="3" fillId="2" borderId="0" xfId="1" applyNumberFormat="1" applyFont="1" applyFill="1" applyAlignment="1">
      <alignment horizontal="right" vertical="center" wrapText="1"/>
    </xf>
    <xf numFmtId="167" fontId="16" fillId="2" borderId="8" xfId="20" applyNumberFormat="1" applyFont="1" applyFill="1" applyBorder="1" applyAlignment="1">
      <alignment horizontal="right" vertical="center" wrapText="1"/>
    </xf>
    <xf numFmtId="167" fontId="16" fillId="0" borderId="8" xfId="20" applyNumberFormat="1" applyFont="1" applyFill="1" applyBorder="1" applyAlignment="1">
      <alignment horizontal="right" vertical="center" wrapText="1"/>
    </xf>
    <xf numFmtId="167" fontId="16" fillId="0" borderId="13" xfId="20" applyNumberFormat="1" applyFont="1" applyFill="1" applyBorder="1" applyAlignment="1">
      <alignment horizontal="right" vertical="center" wrapText="1"/>
    </xf>
    <xf numFmtId="167" fontId="19" fillId="2" borderId="22" xfId="12" applyNumberFormat="1" applyFont="1" applyFill="1" applyBorder="1" applyAlignment="1">
      <alignment vertical="center" wrapText="1"/>
    </xf>
    <xf numFmtId="167" fontId="16" fillId="2" borderId="41" xfId="8" applyNumberFormat="1" applyFont="1" applyFill="1" applyBorder="1" applyAlignment="1">
      <alignment horizontal="right" vertical="center" wrapText="1"/>
    </xf>
    <xf numFmtId="171" fontId="16" fillId="3" borderId="8" xfId="11" applyNumberFormat="1" applyFont="1" applyFill="1" applyBorder="1" applyAlignment="1">
      <alignment vertical="center" wrapText="1"/>
    </xf>
    <xf numFmtId="167" fontId="16" fillId="2" borderId="23" xfId="8" applyNumberFormat="1" applyFont="1" applyFill="1" applyBorder="1" applyAlignment="1">
      <alignment horizontal="right" vertical="center" wrapText="1"/>
    </xf>
    <xf numFmtId="167" fontId="16" fillId="2" borderId="8" xfId="8" applyNumberFormat="1" applyFont="1" applyFill="1" applyBorder="1" applyAlignment="1">
      <alignment vertical="center" wrapText="1"/>
    </xf>
    <xf numFmtId="167" fontId="16" fillId="2" borderId="5" xfId="1" applyNumberFormat="1" applyFont="1" applyFill="1" applyBorder="1" applyAlignment="1">
      <alignment horizontal="center" vertical="center" wrapText="1"/>
    </xf>
    <xf numFmtId="167" fontId="16" fillId="3" borderId="8" xfId="8" applyNumberFormat="1" applyFont="1" applyFill="1" applyBorder="1" applyAlignment="1">
      <alignment vertical="center" wrapText="1"/>
    </xf>
    <xf numFmtId="170" fontId="16" fillId="2" borderId="8" xfId="9" applyNumberFormat="1" applyFont="1" applyFill="1" applyBorder="1" applyAlignment="1">
      <alignment vertical="center" wrapText="1"/>
    </xf>
    <xf numFmtId="170" fontId="16" fillId="3" borderId="8" xfId="9" applyNumberFormat="1" applyFont="1" applyFill="1" applyBorder="1" applyAlignment="1">
      <alignment vertical="center" wrapText="1"/>
    </xf>
    <xf numFmtId="167" fontId="16" fillId="2" borderId="57" xfId="6" applyNumberFormat="1" applyFont="1" applyFill="1" applyBorder="1" applyAlignment="1">
      <alignment vertical="center" wrapText="1"/>
    </xf>
    <xf numFmtId="167" fontId="16" fillId="2" borderId="28" xfId="6" applyNumberFormat="1" applyFont="1" applyFill="1" applyBorder="1" applyAlignment="1">
      <alignment vertical="center" wrapText="1"/>
    </xf>
    <xf numFmtId="167" fontId="16" fillId="2" borderId="8" xfId="7" applyNumberFormat="1" applyFont="1" applyFill="1" applyBorder="1" applyAlignment="1">
      <alignment vertical="center" wrapText="1"/>
    </xf>
    <xf numFmtId="167" fontId="16" fillId="2" borderId="13" xfId="6" applyNumberFormat="1" applyFont="1" applyFill="1" applyBorder="1" applyAlignment="1">
      <alignment vertical="center" wrapText="1"/>
    </xf>
    <xf numFmtId="41" fontId="22" fillId="2" borderId="0" xfId="1" applyNumberFormat="1" applyFont="1" applyFill="1" applyAlignment="1">
      <alignment vertical="center" wrapText="1"/>
    </xf>
    <xf numFmtId="41" fontId="3" fillId="2" borderId="0" xfId="1" applyNumberFormat="1" applyFont="1" applyFill="1" applyAlignment="1">
      <alignmen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2" borderId="1" xfId="2" applyNumberFormat="1" applyFont="1" applyFill="1" applyBorder="1" applyAlignment="1">
      <alignment horizontal="center" vertical="center" wrapText="1"/>
    </xf>
    <xf numFmtId="0" fontId="4" fillId="2" borderId="1" xfId="2" applyNumberFormat="1" applyFont="1" applyFill="1" applyBorder="1" applyAlignment="1">
      <alignment horizontal="justify" vertical="center" wrapText="1"/>
    </xf>
    <xf numFmtId="0" fontId="4" fillId="2" borderId="1" xfId="2" applyNumberFormat="1" applyFont="1" applyFill="1" applyBorder="1" applyAlignment="1">
      <alignment vertical="center" wrapText="1"/>
    </xf>
    <xf numFmtId="0" fontId="10" fillId="2" borderId="7" xfId="2" applyFont="1" applyFill="1" applyBorder="1" applyAlignment="1">
      <alignment horizontal="justify" vertical="center" wrapText="1"/>
    </xf>
    <xf numFmtId="0" fontId="10" fillId="2" borderId="6" xfId="2" applyFont="1" applyFill="1" applyBorder="1" applyAlignment="1">
      <alignment horizontal="justify" vertical="center" wrapText="1"/>
    </xf>
    <xf numFmtId="0" fontId="10" fillId="2" borderId="5" xfId="2" applyFont="1" applyFill="1" applyBorder="1" applyAlignment="1">
      <alignment horizontal="justify" vertical="center" wrapText="1"/>
    </xf>
    <xf numFmtId="0" fontId="4" fillId="2" borderId="37" xfId="2" applyNumberFormat="1" applyFont="1" applyFill="1" applyBorder="1" applyAlignment="1">
      <alignment horizontal="center" vertical="center" wrapText="1"/>
    </xf>
    <xf numFmtId="0" fontId="10" fillId="0" borderId="10" xfId="2" applyFont="1" applyFill="1" applyBorder="1" applyAlignment="1">
      <alignment horizontal="justify" vertical="center" wrapText="1"/>
    </xf>
    <xf numFmtId="0" fontId="10" fillId="0" borderId="9" xfId="2" applyFont="1" applyFill="1" applyBorder="1" applyAlignment="1">
      <alignment horizontal="justify" vertical="center" wrapText="1"/>
    </xf>
    <xf numFmtId="0" fontId="10" fillId="0" borderId="8" xfId="2" applyFont="1" applyFill="1" applyBorder="1" applyAlignment="1">
      <alignment horizontal="justify" vertical="center" wrapText="1"/>
    </xf>
    <xf numFmtId="0" fontId="10" fillId="2"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6" fillId="2" borderId="55" xfId="1" applyFont="1" applyFill="1" applyBorder="1" applyAlignment="1">
      <alignment horizontal="left" vertical="center" wrapText="1"/>
    </xf>
    <xf numFmtId="0" fontId="16" fillId="2" borderId="34" xfId="1" applyFont="1" applyFill="1" applyBorder="1" applyAlignment="1">
      <alignment horizontal="left" vertical="center" wrapText="1"/>
    </xf>
    <xf numFmtId="0" fontId="16" fillId="2" borderId="56" xfId="1" applyFont="1" applyFill="1" applyBorder="1" applyAlignment="1">
      <alignment horizontal="left" vertical="center" wrapText="1"/>
    </xf>
    <xf numFmtId="0" fontId="16" fillId="2" borderId="52" xfId="1" applyFont="1" applyFill="1" applyBorder="1" applyAlignment="1">
      <alignment horizontal="left" vertical="center" wrapText="1"/>
    </xf>
    <xf numFmtId="0" fontId="16" fillId="2" borderId="1" xfId="1" applyFont="1" applyFill="1" applyBorder="1" applyAlignment="1">
      <alignment horizontal="left" vertical="center" wrapText="1"/>
    </xf>
    <xf numFmtId="0" fontId="16" fillId="2" borderId="53" xfId="1" applyFont="1" applyFill="1" applyBorder="1" applyAlignment="1">
      <alignment horizontal="left" vertical="center" wrapText="1"/>
    </xf>
    <xf numFmtId="0" fontId="16" fillId="2" borderId="27" xfId="1" applyFont="1" applyFill="1" applyBorder="1" applyAlignment="1">
      <alignment horizontal="left" vertical="center" wrapText="1"/>
    </xf>
    <xf numFmtId="0" fontId="16" fillId="2" borderId="6" xfId="1" applyFont="1" applyFill="1" applyBorder="1" applyAlignment="1">
      <alignment horizontal="left" vertical="center" wrapText="1"/>
    </xf>
    <xf numFmtId="0" fontId="16" fillId="2" borderId="26" xfId="1" applyFont="1" applyFill="1" applyBorder="1" applyAlignment="1">
      <alignment horizontal="left" vertical="center" wrapText="1"/>
    </xf>
    <xf numFmtId="0" fontId="16" fillId="2" borderId="25" xfId="1" applyFont="1" applyFill="1" applyBorder="1" applyAlignment="1">
      <alignment horizontal="left" vertical="center" wrapText="1"/>
    </xf>
    <xf numFmtId="0" fontId="16" fillId="2" borderId="3" xfId="1" applyFont="1" applyFill="1" applyBorder="1" applyAlignment="1">
      <alignment horizontal="left" vertical="center" wrapText="1"/>
    </xf>
    <xf numFmtId="0" fontId="16" fillId="2" borderId="24" xfId="1" applyFont="1" applyFill="1" applyBorder="1" applyAlignment="1">
      <alignment horizontal="left" vertical="center" wrapText="1"/>
    </xf>
    <xf numFmtId="0" fontId="15" fillId="2" borderId="29" xfId="4" applyFont="1" applyFill="1" applyBorder="1" applyAlignment="1">
      <alignment horizontal="left" vertical="center" wrapText="1"/>
    </xf>
    <xf numFmtId="0" fontId="15" fillId="2" borderId="16" xfId="4" applyFont="1" applyFill="1" applyBorder="1" applyAlignment="1">
      <alignment horizontal="left" vertical="center" wrapText="1"/>
    </xf>
    <xf numFmtId="0" fontId="16" fillId="2" borderId="16" xfId="1" applyFont="1" applyFill="1" applyBorder="1" applyAlignment="1">
      <alignment horizontal="left" vertical="center" wrapText="1"/>
    </xf>
    <xf numFmtId="0" fontId="16" fillId="2" borderId="46" xfId="1" applyFont="1" applyFill="1" applyBorder="1" applyAlignment="1">
      <alignment horizontal="left" vertical="center" wrapText="1"/>
    </xf>
    <xf numFmtId="0" fontId="10" fillId="2" borderId="17" xfId="1" applyFont="1" applyFill="1" applyBorder="1" applyAlignment="1">
      <alignment horizontal="center" vertical="center" wrapText="1"/>
    </xf>
    <xf numFmtId="0" fontId="10" fillId="2" borderId="42" xfId="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0" fillId="2" borderId="43" xfId="1" applyFont="1" applyFill="1" applyBorder="1" applyAlignment="1">
      <alignment horizontal="center" vertical="center" wrapText="1"/>
    </xf>
    <xf numFmtId="0" fontId="10" fillId="2" borderId="47" xfId="1" applyFont="1" applyFill="1" applyBorder="1" applyAlignment="1">
      <alignment horizontal="center" vertical="center" wrapText="1"/>
    </xf>
    <xf numFmtId="0" fontId="10" fillId="2" borderId="48"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0" fillId="2" borderId="21" xfId="1" applyFont="1" applyFill="1" applyBorder="1" applyAlignment="1">
      <alignment horizontal="center" vertical="center" wrapText="1"/>
    </xf>
    <xf numFmtId="0" fontId="10" fillId="2" borderId="19" xfId="1" applyFont="1" applyFill="1" applyBorder="1" applyAlignment="1">
      <alignment horizontal="center" vertical="center" wrapText="1"/>
    </xf>
    <xf numFmtId="166" fontId="10" fillId="2" borderId="31" xfId="1" applyNumberFormat="1" applyFont="1" applyFill="1" applyBorder="1" applyAlignment="1">
      <alignment horizontal="center" vertical="center" wrapText="1"/>
    </xf>
    <xf numFmtId="166" fontId="10" fillId="2" borderId="20" xfId="1" applyNumberFormat="1" applyFont="1" applyFill="1" applyBorder="1" applyAlignment="1">
      <alignment horizontal="center" vertical="center" wrapText="1"/>
    </xf>
    <xf numFmtId="0" fontId="11" fillId="2" borderId="32" xfId="12" applyFont="1" applyFill="1" applyBorder="1" applyAlignment="1">
      <alignment horizontal="left" vertical="center" wrapText="1"/>
    </xf>
    <xf numFmtId="0" fontId="11" fillId="2" borderId="0" xfId="12" applyFont="1" applyFill="1" applyAlignment="1">
      <alignment horizontal="left" vertical="center" wrapText="1"/>
    </xf>
    <xf numFmtId="0" fontId="14" fillId="2" borderId="32"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25" fillId="2" borderId="32" xfId="14" applyFont="1" applyFill="1" applyBorder="1" applyAlignment="1">
      <alignment horizontal="center" vertical="center"/>
    </xf>
    <xf numFmtId="0" fontId="25" fillId="2" borderId="0" xfId="14" applyFont="1" applyFill="1" applyAlignment="1">
      <alignment horizontal="center" vertical="center"/>
    </xf>
    <xf numFmtId="0" fontId="25" fillId="2" borderId="22" xfId="14" applyFont="1" applyFill="1" applyBorder="1" applyAlignment="1">
      <alignment horizontal="center" vertical="center"/>
    </xf>
    <xf numFmtId="0" fontId="8" fillId="2" borderId="32" xfId="13" applyFont="1" applyFill="1" applyBorder="1" applyAlignment="1">
      <alignment horizontal="center" vertical="center" wrapText="1"/>
    </xf>
    <xf numFmtId="0" fontId="8" fillId="2" borderId="0" xfId="13" applyFont="1" applyFill="1" applyAlignment="1">
      <alignment horizontal="center" vertical="center" wrapText="1"/>
    </xf>
    <xf numFmtId="0" fontId="8" fillId="2" borderId="22" xfId="13" applyFont="1" applyFill="1" applyBorder="1" applyAlignment="1">
      <alignment horizontal="center" vertical="center" wrapText="1"/>
    </xf>
    <xf numFmtId="0" fontId="8" fillId="2" borderId="34" xfId="1" applyFont="1" applyFill="1" applyBorder="1" applyAlignment="1">
      <alignment horizontal="center" vertical="center" wrapText="1"/>
    </xf>
    <xf numFmtId="0" fontId="8" fillId="2" borderId="33" xfId="1" applyFont="1" applyFill="1" applyBorder="1" applyAlignment="1">
      <alignment horizontal="center" vertical="center" wrapText="1"/>
    </xf>
    <xf numFmtId="0" fontId="3" fillId="2" borderId="17" xfId="1" applyFont="1" applyFill="1" applyBorder="1" applyAlignment="1">
      <alignment horizontal="center" vertical="center" wrapText="1"/>
    </xf>
    <xf numFmtId="0" fontId="3" fillId="2" borderId="42" xfId="1" applyFont="1" applyFill="1" applyBorder="1" applyAlignment="1">
      <alignment horizontal="center" vertical="center" wrapText="1"/>
    </xf>
    <xf numFmtId="0" fontId="3" fillId="2" borderId="32" xfId="1" applyFont="1" applyFill="1" applyBorder="1" applyAlignment="1">
      <alignment horizontal="center" vertical="center" wrapText="1"/>
    </xf>
    <xf numFmtId="0" fontId="3" fillId="2" borderId="43" xfId="1" applyFont="1" applyFill="1" applyBorder="1" applyAlignment="1">
      <alignment horizontal="center" vertical="center" wrapText="1"/>
    </xf>
    <xf numFmtId="0" fontId="19" fillId="2" borderId="45" xfId="1" applyFont="1" applyFill="1" applyBorder="1" applyAlignment="1">
      <alignment horizontal="left" vertical="center" wrapText="1"/>
    </xf>
    <xf numFmtId="0" fontId="19" fillId="2" borderId="16" xfId="1" applyFont="1" applyFill="1" applyBorder="1" applyAlignment="1">
      <alignment horizontal="left" vertical="center" wrapText="1"/>
    </xf>
    <xf numFmtId="0" fontId="19" fillId="2" borderId="15" xfId="1" applyFont="1" applyFill="1" applyBorder="1" applyAlignment="1">
      <alignment horizontal="left" vertical="center" wrapText="1"/>
    </xf>
    <xf numFmtId="0" fontId="8" fillId="2" borderId="32" xfId="14" applyFont="1" applyFill="1" applyBorder="1" applyAlignment="1">
      <alignment horizontal="center" vertical="center"/>
    </xf>
    <xf numFmtId="0" fontId="8" fillId="2" borderId="0" xfId="14" applyFont="1" applyFill="1" applyAlignment="1">
      <alignment horizontal="center" vertical="center"/>
    </xf>
    <xf numFmtId="0" fontId="8" fillId="2" borderId="22" xfId="14" applyFont="1" applyFill="1" applyBorder="1" applyAlignment="1">
      <alignment horizontal="center" vertical="center"/>
    </xf>
  </cellXfs>
  <cellStyles count="33">
    <cellStyle name="Millares 2" xfId="21" xr:uid="{00000000-0005-0000-0000-000002000000}"/>
    <cellStyle name="Millares 2 2" xfId="8" xr:uid="{00000000-0005-0000-0000-000003000000}"/>
    <cellStyle name="Millares 2 2 2" xfId="20" xr:uid="{00000000-0005-0000-0000-000004000000}"/>
    <cellStyle name="Millares 2 2 2 2" xfId="29" xr:uid="{9D8ED811-99CD-4392-8770-9634E1B64A58}"/>
    <cellStyle name="Millares 2 2 2 2 2" xfId="9" xr:uid="{00000000-0005-0000-0000-000005000000}"/>
    <cellStyle name="Millares 2 2 3" xfId="23" xr:uid="{00000000-0005-0000-0000-000006000000}"/>
    <cellStyle name="Millares 2 2 5" xfId="31" xr:uid="{D7F728F8-3FE5-4028-A7E5-BDDABEBDCE99}"/>
    <cellStyle name="Millares 3" xfId="22" xr:uid="{00000000-0005-0000-0000-000007000000}"/>
    <cellStyle name="Moneda" xfId="26" builtinId="4"/>
    <cellStyle name="Moneda [0]" xfId="25" builtinId="7"/>
    <cellStyle name="Moneda [0] 2" xfId="28" xr:uid="{FB57787B-7864-480A-B14B-075016EA29D8}"/>
    <cellStyle name="Moneda 2" xfId="27" xr:uid="{7C8FBDE5-9C65-4B38-975F-354F3D9DEA95}"/>
    <cellStyle name="Moneda 3" xfId="32" xr:uid="{3AA92765-4763-41CB-B1F7-A6AE778C70E4}"/>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2 3" xfId="30" xr:uid="{0543A87D-358D-486B-A577-866FBCA119BE}"/>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2 2" xfId="11" xr:uid="{00000000-0005-0000-0000-00001C00000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224783</xdr:colOff>
      <xdr:row>2</xdr:row>
      <xdr:rowOff>164522</xdr:rowOff>
    </xdr:from>
    <xdr:to>
      <xdr:col>6</xdr:col>
      <xdr:colOff>1077918</xdr:colOff>
      <xdr:row>5</xdr:row>
      <xdr:rowOff>167950</xdr:rowOff>
    </xdr:to>
    <xdr:pic>
      <xdr:nvPicPr>
        <xdr:cNvPr id="2" name="Imagen 1">
          <a:extLst>
            <a:ext uri="{FF2B5EF4-FFF2-40B4-BE49-F238E27FC236}">
              <a16:creationId xmlns:a16="http://schemas.microsoft.com/office/drawing/2014/main" id="{9B6A5F89-83DC-4966-96D1-D79B0146B6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66306" y="484908"/>
          <a:ext cx="3243044" cy="522974"/>
        </a:xfrm>
        <a:prstGeom prst="rect">
          <a:avLst/>
        </a:prstGeom>
      </xdr:spPr>
    </xdr:pic>
    <xdr:clientData/>
  </xdr:twoCellAnchor>
  <xdr:twoCellAnchor editAs="oneCell">
    <xdr:from>
      <xdr:col>2</xdr:col>
      <xdr:colOff>24695</xdr:colOff>
      <xdr:row>2</xdr:row>
      <xdr:rowOff>0</xdr:rowOff>
    </xdr:from>
    <xdr:to>
      <xdr:col>2</xdr:col>
      <xdr:colOff>1285654</xdr:colOff>
      <xdr:row>4</xdr:row>
      <xdr:rowOff>155407</xdr:rowOff>
    </xdr:to>
    <xdr:pic>
      <xdr:nvPicPr>
        <xdr:cNvPr id="3" name="Imagen 2">
          <a:extLst>
            <a:ext uri="{FF2B5EF4-FFF2-40B4-BE49-F238E27FC236}">
              <a16:creationId xmlns:a16="http://schemas.microsoft.com/office/drawing/2014/main" id="{76FB3285-EF51-4CF3-9BC0-0D21E3C127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4320" y="314325"/>
          <a:ext cx="1260959" cy="4983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F382E-619E-4B73-ADF7-07BA6EB3CF69}">
  <sheetPr>
    <tabColor rgb="FF00B050"/>
    <pageSetUpPr fitToPage="1"/>
  </sheetPr>
  <dimension ref="A1:J69"/>
  <sheetViews>
    <sheetView tabSelected="1" view="pageBreakPreview" topLeftCell="A37" zoomScale="98" zoomScaleNormal="98" zoomScaleSheetLayoutView="98" workbookViewId="0">
      <selection activeCell="H52" sqref="H52"/>
    </sheetView>
  </sheetViews>
  <sheetFormatPr defaultColWidth="12.5703125" defaultRowHeight="13.15"/>
  <cols>
    <col min="1" max="1" width="1.85546875" style="1" customWidth="1"/>
    <col min="2" max="2" width="10.28515625" style="4" customWidth="1"/>
    <col min="3" max="3" width="63" style="4" customWidth="1"/>
    <col min="4" max="4" width="24.5703125" style="4" customWidth="1"/>
    <col min="5" max="5" width="17.85546875" style="3" customWidth="1"/>
    <col min="6" max="6" width="17.85546875" style="1" customWidth="1"/>
    <col min="7" max="7" width="17.85546875" style="2" customWidth="1"/>
    <col min="8" max="8" width="17.140625" style="1" customWidth="1"/>
    <col min="9" max="9" width="3.42578125" style="1" customWidth="1"/>
    <col min="10" max="10" width="17.140625" style="1" customWidth="1"/>
    <col min="11" max="16384" width="12.5703125" style="1"/>
  </cols>
  <sheetData>
    <row r="1" spans="1:10" ht="11.25" customHeight="1">
      <c r="B1" s="35"/>
      <c r="C1" s="11"/>
      <c r="D1" s="11"/>
      <c r="E1" s="10"/>
      <c r="F1" s="9"/>
      <c r="G1" s="8"/>
    </row>
    <row r="2" spans="1:10">
      <c r="B2" s="182" t="s">
        <v>0</v>
      </c>
      <c r="C2" s="183"/>
      <c r="D2" s="183"/>
      <c r="E2" s="183"/>
      <c r="F2" s="183"/>
      <c r="G2" s="184"/>
    </row>
    <row r="3" spans="1:10">
      <c r="B3" s="182" t="s">
        <v>1</v>
      </c>
      <c r="C3" s="183"/>
      <c r="D3" s="183"/>
      <c r="E3" s="183"/>
      <c r="F3" s="183"/>
      <c r="G3" s="184"/>
    </row>
    <row r="4" spans="1:10">
      <c r="B4" s="182" t="s">
        <v>2</v>
      </c>
      <c r="C4" s="183"/>
      <c r="D4" s="183"/>
      <c r="E4" s="183"/>
      <c r="F4" s="183"/>
      <c r="G4" s="184"/>
    </row>
    <row r="5" spans="1:10">
      <c r="B5" s="200" t="s">
        <v>3</v>
      </c>
      <c r="C5" s="201"/>
      <c r="D5" s="201"/>
      <c r="E5" s="201"/>
      <c r="F5" s="201"/>
      <c r="G5" s="202"/>
    </row>
    <row r="6" spans="1:10" ht="15.6">
      <c r="B6" s="185" t="s">
        <v>4</v>
      </c>
      <c r="C6" s="186"/>
      <c r="D6" s="186"/>
      <c r="E6" s="186"/>
      <c r="F6" s="186"/>
      <c r="G6" s="187"/>
    </row>
    <row r="7" spans="1:10" ht="15.6">
      <c r="B7" s="185" t="s">
        <v>5</v>
      </c>
      <c r="C7" s="186"/>
      <c r="D7" s="186"/>
      <c r="E7" s="186"/>
      <c r="F7" s="186"/>
      <c r="G7" s="187"/>
    </row>
    <row r="8" spans="1:10" ht="70.5" customHeight="1">
      <c r="A8" s="1" t="s">
        <v>6</v>
      </c>
      <c r="B8" s="188" t="s">
        <v>7</v>
      </c>
      <c r="C8" s="189"/>
      <c r="D8" s="189"/>
      <c r="E8" s="189"/>
      <c r="F8" s="189"/>
      <c r="G8" s="190"/>
    </row>
    <row r="9" spans="1:10" ht="13.9" thickBot="1">
      <c r="B9" s="188"/>
      <c r="C9" s="189"/>
      <c r="D9" s="189"/>
      <c r="E9" s="189"/>
      <c r="F9" s="189"/>
      <c r="G9" s="190"/>
    </row>
    <row r="10" spans="1:10" ht="15" customHeight="1" thickBot="1">
      <c r="B10" s="188" t="s">
        <v>8</v>
      </c>
      <c r="C10" s="189"/>
      <c r="D10" s="190"/>
      <c r="E10" s="7" t="s">
        <v>9</v>
      </c>
      <c r="F10" s="191" t="s">
        <v>10</v>
      </c>
      <c r="G10" s="192"/>
    </row>
    <row r="11" spans="1:10" s="5" customFormat="1" ht="14.25" customHeight="1" thickBot="1">
      <c r="B11" s="17"/>
      <c r="C11" s="13"/>
      <c r="D11" s="13"/>
      <c r="E11" s="14"/>
      <c r="F11" s="13"/>
      <c r="G11" s="6"/>
      <c r="H11" s="57"/>
    </row>
    <row r="12" spans="1:10" s="5" customFormat="1">
      <c r="B12" s="193" t="s">
        <v>11</v>
      </c>
      <c r="C12" s="194"/>
      <c r="D12" s="34" t="s">
        <v>12</v>
      </c>
      <c r="E12" s="26" t="s">
        <v>13</v>
      </c>
      <c r="F12" s="34" t="s">
        <v>14</v>
      </c>
      <c r="G12" s="27" t="s">
        <v>15</v>
      </c>
      <c r="H12" s="57"/>
    </row>
    <row r="13" spans="1:10" s="5" customFormat="1">
      <c r="B13" s="195"/>
      <c r="C13" s="196"/>
      <c r="D13" s="28" t="s">
        <v>16</v>
      </c>
      <c r="E13" s="29" t="s">
        <v>17</v>
      </c>
      <c r="F13" s="28" t="s">
        <v>18</v>
      </c>
      <c r="G13" s="30" t="s">
        <v>19</v>
      </c>
      <c r="H13" s="57"/>
    </row>
    <row r="14" spans="1:10" s="5" customFormat="1" ht="13.9" thickBot="1">
      <c r="B14" s="195"/>
      <c r="C14" s="196"/>
      <c r="D14" s="31" t="s">
        <v>20</v>
      </c>
      <c r="E14" s="32" t="s">
        <v>21</v>
      </c>
      <c r="F14" s="31" t="s">
        <v>22</v>
      </c>
      <c r="G14" s="33" t="s">
        <v>23</v>
      </c>
      <c r="H14" s="57"/>
    </row>
    <row r="15" spans="1:10" s="5" customFormat="1" ht="13.9">
      <c r="B15" s="19"/>
      <c r="C15" s="197" t="s">
        <v>24</v>
      </c>
      <c r="D15" s="198"/>
      <c r="E15" s="198"/>
      <c r="F15" s="198"/>
      <c r="G15" s="199"/>
      <c r="H15" s="57"/>
    </row>
    <row r="16" spans="1:10" s="5" customFormat="1" ht="13.9">
      <c r="B16" s="20"/>
      <c r="C16" s="36" t="s">
        <v>25</v>
      </c>
      <c r="D16" s="37"/>
      <c r="E16" s="38"/>
      <c r="F16" s="37"/>
      <c r="G16" s="39"/>
      <c r="H16" s="57"/>
      <c r="J16" s="113"/>
    </row>
    <row r="17" spans="2:10" s="5" customFormat="1" ht="14.45" thickBot="1">
      <c r="B17" s="104"/>
      <c r="C17" s="40" t="s">
        <v>26</v>
      </c>
      <c r="D17" s="66">
        <v>5000000</v>
      </c>
      <c r="E17" s="67"/>
      <c r="F17" s="68">
        <v>0.5</v>
      </c>
      <c r="G17" s="119"/>
      <c r="H17" s="57"/>
      <c r="J17" s="118"/>
    </row>
    <row r="18" spans="2:10" s="5" customFormat="1" ht="14.45" thickBot="1">
      <c r="B18" s="104"/>
      <c r="C18" s="85" t="s">
        <v>27</v>
      </c>
      <c r="D18" s="72">
        <v>4000000</v>
      </c>
      <c r="E18" s="69"/>
      <c r="F18" s="70">
        <v>4</v>
      </c>
      <c r="G18" s="71">
        <f t="shared" ref="G18:G20" si="0">+(D18+E18)*F18</f>
        <v>16000000</v>
      </c>
      <c r="H18" s="96" t="s">
        <v>28</v>
      </c>
      <c r="J18" s="118"/>
    </row>
    <row r="19" spans="2:10" s="5" customFormat="1" ht="13.9">
      <c r="B19" s="105"/>
      <c r="C19" s="91" t="s">
        <v>29</v>
      </c>
      <c r="D19" s="92">
        <v>2800000</v>
      </c>
      <c r="E19" s="93"/>
      <c r="F19" s="94">
        <v>0.4</v>
      </c>
      <c r="G19" s="119"/>
      <c r="H19" s="98"/>
    </row>
    <row r="20" spans="2:10" s="5" customFormat="1" ht="14.45" thickBot="1">
      <c r="B20" s="105"/>
      <c r="C20" s="91" t="s">
        <v>30</v>
      </c>
      <c r="D20" s="92">
        <v>2800000</v>
      </c>
      <c r="E20" s="93"/>
      <c r="F20" s="94">
        <v>0.4</v>
      </c>
      <c r="G20" s="119"/>
      <c r="H20" s="97"/>
    </row>
    <row r="21" spans="2:10" s="16" customFormat="1" ht="27" customHeight="1" thickBot="1">
      <c r="B21" s="20"/>
      <c r="C21" s="41" t="s">
        <v>31</v>
      </c>
      <c r="D21" s="69"/>
      <c r="E21" s="69"/>
      <c r="F21" s="70"/>
      <c r="G21" s="71">
        <v>3000000</v>
      </c>
      <c r="H21" s="96" t="s">
        <v>28</v>
      </c>
    </row>
    <row r="22" spans="2:10" s="5" customFormat="1" ht="13.9">
      <c r="B22" s="21"/>
      <c r="C22" s="42" t="s">
        <v>32</v>
      </c>
      <c r="D22" s="72">
        <v>5500000</v>
      </c>
      <c r="E22" s="73"/>
      <c r="F22" s="74"/>
      <c r="G22" s="71"/>
      <c r="H22" s="57"/>
    </row>
    <row r="23" spans="2:10" s="5" customFormat="1" ht="13.9">
      <c r="B23" s="21"/>
      <c r="C23" s="42" t="s">
        <v>33</v>
      </c>
      <c r="D23" s="72">
        <v>5500000</v>
      </c>
      <c r="E23" s="73"/>
      <c r="F23" s="74"/>
      <c r="G23" s="71"/>
      <c r="H23" s="57"/>
    </row>
    <row r="24" spans="2:10" s="5" customFormat="1" ht="13.9">
      <c r="B24" s="21"/>
      <c r="C24" s="42" t="s">
        <v>34</v>
      </c>
      <c r="D24" s="72">
        <v>5500000</v>
      </c>
      <c r="E24" s="73"/>
      <c r="F24" s="74"/>
      <c r="G24" s="71"/>
      <c r="H24" s="59"/>
    </row>
    <row r="25" spans="2:10" s="16" customFormat="1" ht="13.9">
      <c r="B25" s="21"/>
      <c r="C25" s="42" t="s">
        <v>35</v>
      </c>
      <c r="D25" s="72">
        <v>5500000</v>
      </c>
      <c r="E25" s="73"/>
      <c r="F25" s="74"/>
      <c r="G25" s="71"/>
      <c r="H25" s="60"/>
    </row>
    <row r="26" spans="2:10" s="16" customFormat="1" ht="13.9">
      <c r="B26" s="21"/>
      <c r="C26" s="42" t="s">
        <v>36</v>
      </c>
      <c r="D26" s="72">
        <v>5500000</v>
      </c>
      <c r="E26" s="73"/>
      <c r="F26" s="74"/>
      <c r="G26" s="71"/>
      <c r="H26" s="60"/>
    </row>
    <row r="27" spans="2:10" s="16" customFormat="1" ht="13.9">
      <c r="B27" s="21"/>
      <c r="C27" s="99" t="s">
        <v>37</v>
      </c>
      <c r="D27" s="92">
        <v>1300000</v>
      </c>
      <c r="E27" s="102"/>
      <c r="F27" s="101">
        <v>6</v>
      </c>
      <c r="G27" s="120"/>
      <c r="H27" s="60"/>
    </row>
    <row r="28" spans="2:10" s="16" customFormat="1" ht="14.45" thickBot="1">
      <c r="B28" s="114"/>
      <c r="C28" s="95" t="s">
        <v>38</v>
      </c>
      <c r="D28" s="103">
        <v>1300000</v>
      </c>
      <c r="E28" s="100"/>
      <c r="F28" s="106">
        <v>0.5</v>
      </c>
      <c r="G28" s="121"/>
      <c r="H28" s="60"/>
    </row>
    <row r="29" spans="2:10" s="15" customFormat="1" ht="16.5" customHeight="1" thickBot="1">
      <c r="B29" s="180"/>
      <c r="C29" s="181"/>
      <c r="D29" s="181"/>
      <c r="E29" s="181"/>
      <c r="F29" s="181"/>
      <c r="G29" s="122"/>
      <c r="H29" s="61"/>
    </row>
    <row r="30" spans="2:10" s="5" customFormat="1" ht="14.45" thickBot="1">
      <c r="B30" s="115"/>
      <c r="C30" s="167" t="s">
        <v>39</v>
      </c>
      <c r="D30" s="167"/>
      <c r="E30" s="167"/>
      <c r="F30" s="168"/>
      <c r="G30" s="123">
        <f>SUM(G17:G29)</f>
        <v>19000000</v>
      </c>
      <c r="H30" s="57"/>
    </row>
    <row r="31" spans="2:10" s="5" customFormat="1" ht="14.45" thickBot="1">
      <c r="B31" s="43"/>
      <c r="C31" s="159" t="s">
        <v>40</v>
      </c>
      <c r="D31" s="160"/>
      <c r="E31" s="160"/>
      <c r="F31" s="161"/>
      <c r="G31" s="124">
        <v>2.36</v>
      </c>
      <c r="H31" s="58" t="s">
        <v>28</v>
      </c>
    </row>
    <row r="32" spans="2:10" s="5" customFormat="1" ht="14.45" thickBot="1">
      <c r="B32" s="45"/>
      <c r="C32" s="162" t="s">
        <v>41</v>
      </c>
      <c r="D32" s="163"/>
      <c r="E32" s="163"/>
      <c r="F32" s="164"/>
      <c r="G32" s="125">
        <f>ROUND(G30*G31,0)</f>
        <v>44840000</v>
      </c>
      <c r="H32" s="62"/>
    </row>
    <row r="33" spans="2:10" s="5" customFormat="1" ht="13.9">
      <c r="B33" s="169" t="s">
        <v>42</v>
      </c>
      <c r="C33" s="170"/>
      <c r="D33" s="175" t="s">
        <v>43</v>
      </c>
      <c r="E33" s="111" t="s">
        <v>44</v>
      </c>
      <c r="F33" s="178" t="s">
        <v>45</v>
      </c>
      <c r="G33" s="112" t="s">
        <v>15</v>
      </c>
      <c r="H33" s="57"/>
    </row>
    <row r="34" spans="2:10" s="5" customFormat="1" ht="13.9">
      <c r="B34" s="171"/>
      <c r="C34" s="172"/>
      <c r="D34" s="176"/>
      <c r="E34" s="46" t="s">
        <v>46</v>
      </c>
      <c r="F34" s="179"/>
      <c r="G34" s="47" t="s">
        <v>19</v>
      </c>
      <c r="H34" s="57"/>
      <c r="J34" s="113"/>
    </row>
    <row r="35" spans="2:10" s="5" customFormat="1" ht="14.45" thickBot="1">
      <c r="B35" s="173"/>
      <c r="C35" s="174"/>
      <c r="D35" s="177"/>
      <c r="E35" s="48" t="s">
        <v>47</v>
      </c>
      <c r="F35" s="49" t="s">
        <v>48</v>
      </c>
      <c r="G35" s="50" t="s">
        <v>49</v>
      </c>
      <c r="H35" s="57"/>
    </row>
    <row r="36" spans="2:10" s="5" customFormat="1" ht="13.9">
      <c r="B36" s="90"/>
      <c r="C36" s="107" t="s">
        <v>50</v>
      </c>
      <c r="D36" s="108"/>
      <c r="E36" s="109"/>
      <c r="F36" s="108"/>
      <c r="G36" s="110"/>
      <c r="H36" s="57"/>
    </row>
    <row r="37" spans="2:10" s="5" customFormat="1" ht="21.75" customHeight="1">
      <c r="B37" s="44"/>
      <c r="C37" s="36" t="s">
        <v>51</v>
      </c>
      <c r="D37" s="37"/>
      <c r="E37" s="38"/>
      <c r="F37" s="37"/>
      <c r="G37" s="39"/>
      <c r="H37" s="57"/>
    </row>
    <row r="38" spans="2:10" s="5" customFormat="1" ht="24" customHeight="1">
      <c r="B38" s="44"/>
      <c r="C38" s="40" t="s">
        <v>52</v>
      </c>
      <c r="D38" s="75" t="s">
        <v>53</v>
      </c>
      <c r="E38" s="76">
        <v>140000</v>
      </c>
      <c r="F38" s="77">
        <v>4</v>
      </c>
      <c r="G38" s="126"/>
      <c r="H38" s="57"/>
    </row>
    <row r="39" spans="2:10" s="5" customFormat="1" ht="13.9">
      <c r="B39" s="44"/>
      <c r="C39" s="36" t="s">
        <v>54</v>
      </c>
      <c r="D39" s="37"/>
      <c r="E39" s="38"/>
      <c r="F39" s="78"/>
      <c r="G39" s="127"/>
      <c r="H39" s="57"/>
    </row>
    <row r="40" spans="2:10" s="5" customFormat="1" ht="38.25" customHeight="1" thickBot="1">
      <c r="B40" s="44"/>
      <c r="C40" s="51" t="s">
        <v>55</v>
      </c>
      <c r="D40" s="75" t="s">
        <v>56</v>
      </c>
      <c r="E40" s="76">
        <v>550000</v>
      </c>
      <c r="F40" s="79">
        <v>12</v>
      </c>
      <c r="G40" s="126"/>
      <c r="H40" s="57"/>
    </row>
    <row r="41" spans="2:10" s="16" customFormat="1" ht="27.75" customHeight="1" thickBot="1">
      <c r="B41" s="44"/>
      <c r="C41" s="86" t="s">
        <v>57</v>
      </c>
      <c r="D41" s="87" t="s">
        <v>58</v>
      </c>
      <c r="E41" s="88">
        <v>2800000</v>
      </c>
      <c r="F41" s="89">
        <v>2</v>
      </c>
      <c r="G41" s="128">
        <f t="shared" ref="G41:G42" si="1">E41*F41</f>
        <v>5600000</v>
      </c>
      <c r="H41" s="58" t="s">
        <v>28</v>
      </c>
    </row>
    <row r="42" spans="2:10" s="5" customFormat="1" ht="27.75" customHeight="1" thickBot="1">
      <c r="B42" s="44"/>
      <c r="C42" s="86" t="s">
        <v>59</v>
      </c>
      <c r="D42" s="87" t="s">
        <v>58</v>
      </c>
      <c r="E42" s="88">
        <v>300000</v>
      </c>
      <c r="F42" s="89">
        <v>3</v>
      </c>
      <c r="G42" s="128">
        <f t="shared" si="1"/>
        <v>900000</v>
      </c>
      <c r="H42" s="58" t="s">
        <v>28</v>
      </c>
    </row>
    <row r="43" spans="2:10" s="5" customFormat="1" ht="13.9">
      <c r="B43" s="44"/>
      <c r="C43" s="36" t="s">
        <v>60</v>
      </c>
      <c r="D43" s="37"/>
      <c r="E43" s="38"/>
      <c r="F43" s="78"/>
      <c r="G43" s="127"/>
      <c r="H43" s="57"/>
    </row>
    <row r="44" spans="2:10" s="5" customFormat="1" ht="27.75" customHeight="1">
      <c r="B44" s="52"/>
      <c r="C44" s="53" t="s">
        <v>61</v>
      </c>
      <c r="D44" s="80" t="s">
        <v>58</v>
      </c>
      <c r="E44" s="81">
        <v>176200</v>
      </c>
      <c r="F44" s="79">
        <v>2</v>
      </c>
      <c r="G44" s="129"/>
      <c r="H44" s="57"/>
    </row>
    <row r="45" spans="2:10" s="5" customFormat="1" ht="27.75" customHeight="1">
      <c r="B45" s="44"/>
      <c r="C45" s="40" t="s">
        <v>62</v>
      </c>
      <c r="D45" s="75" t="s">
        <v>58</v>
      </c>
      <c r="E45" s="76">
        <v>80000</v>
      </c>
      <c r="F45" s="79">
        <v>3</v>
      </c>
      <c r="G45" s="129"/>
      <c r="H45" s="57"/>
    </row>
    <row r="46" spans="2:10" s="5" customFormat="1" ht="27.75" customHeight="1" thickBot="1">
      <c r="B46" s="44"/>
      <c r="C46" s="40" t="s">
        <v>63</v>
      </c>
      <c r="D46" s="75" t="s">
        <v>58</v>
      </c>
      <c r="E46" s="76">
        <v>140000</v>
      </c>
      <c r="F46" s="79">
        <v>3</v>
      </c>
      <c r="G46" s="129"/>
      <c r="H46" s="57"/>
    </row>
    <row r="47" spans="2:10" s="5" customFormat="1" ht="27.75" customHeight="1" thickBot="1">
      <c r="B47" s="54"/>
      <c r="C47" s="55" t="s">
        <v>64</v>
      </c>
      <c r="D47" s="82" t="s">
        <v>58</v>
      </c>
      <c r="E47" s="83">
        <v>38500</v>
      </c>
      <c r="F47" s="84">
        <v>3</v>
      </c>
      <c r="G47" s="130">
        <f t="shared" ref="G45:G47" si="2">+F47*E47</f>
        <v>115500</v>
      </c>
      <c r="H47" s="58" t="s">
        <v>28</v>
      </c>
    </row>
    <row r="48" spans="2:10" s="5" customFormat="1" ht="14.45" thickBot="1">
      <c r="B48" s="117"/>
      <c r="C48" s="153" t="s">
        <v>65</v>
      </c>
      <c r="D48" s="154"/>
      <c r="E48" s="154"/>
      <c r="F48" s="155"/>
      <c r="G48" s="131">
        <f>SUM(G38:G47)</f>
        <v>6615500</v>
      </c>
      <c r="H48" s="57"/>
    </row>
    <row r="49" spans="1:8" s="5" customFormat="1" ht="13.9">
      <c r="B49" s="116"/>
      <c r="C49" s="156" t="s">
        <v>66</v>
      </c>
      <c r="D49" s="157"/>
      <c r="E49" s="157"/>
      <c r="F49" s="158"/>
      <c r="G49" s="132">
        <f>G32+G48</f>
        <v>51455500</v>
      </c>
      <c r="H49" s="57"/>
    </row>
    <row r="50" spans="1:8" s="5" customFormat="1" ht="13.9">
      <c r="B50" s="56"/>
      <c r="C50" s="159" t="s">
        <v>67</v>
      </c>
      <c r="D50" s="160"/>
      <c r="E50" s="160"/>
      <c r="F50" s="161"/>
      <c r="G50" s="133">
        <f>+ROUND(G49*0.19,0)</f>
        <v>9776545</v>
      </c>
      <c r="H50" s="63"/>
    </row>
    <row r="51" spans="1:8" s="5" customFormat="1" ht="14.45" thickBot="1">
      <c r="A51" s="16"/>
      <c r="B51" s="22"/>
      <c r="C51" s="162" t="s">
        <v>68</v>
      </c>
      <c r="D51" s="163"/>
      <c r="E51" s="163"/>
      <c r="F51" s="164"/>
      <c r="G51" s="134">
        <f>+G49+G50</f>
        <v>61232045</v>
      </c>
      <c r="H51" s="64"/>
    </row>
    <row r="52" spans="1:8" ht="30" customHeight="1">
      <c r="B52" s="165" t="s">
        <v>69</v>
      </c>
      <c r="C52" s="166"/>
      <c r="D52" s="166"/>
      <c r="E52" s="166"/>
      <c r="F52" s="166"/>
      <c r="G52" s="166"/>
      <c r="H52" s="65"/>
    </row>
    <row r="53" spans="1:8" ht="28.5" customHeight="1">
      <c r="B53" s="143" t="s">
        <v>70</v>
      </c>
      <c r="C53" s="144"/>
      <c r="D53" s="144"/>
      <c r="E53" s="144"/>
      <c r="F53" s="144"/>
      <c r="G53" s="145"/>
      <c r="H53" s="135"/>
    </row>
    <row r="54" spans="1:8" ht="27" customHeight="1">
      <c r="B54" s="143" t="s">
        <v>71</v>
      </c>
      <c r="C54" s="144"/>
      <c r="D54" s="144"/>
      <c r="E54" s="144"/>
      <c r="F54" s="144"/>
      <c r="G54" s="145"/>
      <c r="H54" s="57"/>
    </row>
    <row r="55" spans="1:8" ht="24.75" customHeight="1">
      <c r="B55" s="143" t="s">
        <v>72</v>
      </c>
      <c r="C55" s="144"/>
      <c r="D55" s="144"/>
      <c r="E55" s="144"/>
      <c r="F55" s="144"/>
      <c r="G55" s="145"/>
      <c r="H55" s="136"/>
    </row>
    <row r="56" spans="1:8" ht="51.75" customHeight="1">
      <c r="B56" s="143" t="s">
        <v>73</v>
      </c>
      <c r="C56" s="144"/>
      <c r="D56" s="144"/>
      <c r="E56" s="144"/>
      <c r="F56" s="144"/>
      <c r="G56" s="145"/>
      <c r="H56" s="18"/>
    </row>
    <row r="57" spans="1:8" ht="28.5" customHeight="1">
      <c r="B57" s="143" t="s">
        <v>74</v>
      </c>
      <c r="C57" s="144"/>
      <c r="D57" s="144"/>
      <c r="E57" s="144"/>
      <c r="F57" s="144"/>
      <c r="G57" s="145"/>
    </row>
    <row r="58" spans="1:8" ht="28.5" customHeight="1">
      <c r="B58" s="143" t="s">
        <v>75</v>
      </c>
      <c r="C58" s="144"/>
      <c r="D58" s="144"/>
      <c r="E58" s="144"/>
      <c r="F58" s="144"/>
      <c r="G58" s="145"/>
    </row>
    <row r="59" spans="1:8" ht="30" customHeight="1">
      <c r="B59" s="143" t="s">
        <v>76</v>
      </c>
      <c r="C59" s="144"/>
      <c r="D59" s="144"/>
      <c r="E59" s="144"/>
      <c r="F59" s="144"/>
      <c r="G59" s="145"/>
    </row>
    <row r="60" spans="1:8" ht="28.5" customHeight="1">
      <c r="B60" s="143" t="s">
        <v>77</v>
      </c>
      <c r="C60" s="144"/>
      <c r="D60" s="144"/>
      <c r="E60" s="144"/>
      <c r="F60" s="144"/>
      <c r="G60" s="145"/>
    </row>
    <row r="61" spans="1:8" ht="59.25" customHeight="1">
      <c r="B61" s="143" t="s">
        <v>78</v>
      </c>
      <c r="C61" s="144"/>
      <c r="D61" s="144"/>
      <c r="E61" s="144"/>
      <c r="F61" s="144"/>
      <c r="G61" s="145"/>
    </row>
    <row r="62" spans="1:8" ht="59.25" customHeight="1">
      <c r="B62" s="147" t="s">
        <v>79</v>
      </c>
      <c r="C62" s="148"/>
      <c r="D62" s="148"/>
      <c r="E62" s="148"/>
      <c r="F62" s="148"/>
      <c r="G62" s="149"/>
    </row>
    <row r="63" spans="1:8" ht="24.75" customHeight="1">
      <c r="B63" s="150" t="s">
        <v>80</v>
      </c>
      <c r="C63" s="151"/>
      <c r="D63" s="151"/>
      <c r="E63" s="151"/>
      <c r="F63" s="151"/>
      <c r="G63" s="152"/>
    </row>
    <row r="64" spans="1:8" ht="44.25" customHeight="1">
      <c r="B64" s="143" t="s">
        <v>81</v>
      </c>
      <c r="C64" s="144"/>
      <c r="D64" s="144"/>
      <c r="E64" s="144"/>
      <c r="F64" s="144"/>
      <c r="G64" s="145"/>
    </row>
    <row r="65" spans="2:7" ht="44.25" customHeight="1">
      <c r="B65" s="150" t="s">
        <v>82</v>
      </c>
      <c r="C65" s="151"/>
      <c r="D65" s="151"/>
      <c r="E65" s="151"/>
      <c r="F65" s="151"/>
      <c r="G65" s="152"/>
    </row>
    <row r="66" spans="2:7" ht="45.75" customHeight="1">
      <c r="B66" s="23"/>
      <c r="C66" s="23"/>
      <c r="D66" s="23"/>
      <c r="E66" s="23"/>
      <c r="F66" s="23"/>
      <c r="G66" s="23"/>
    </row>
    <row r="67" spans="2:7" ht="15.6">
      <c r="B67" s="12" t="s">
        <v>83</v>
      </c>
      <c r="C67" s="137"/>
      <c r="D67" s="137"/>
      <c r="E67" s="138"/>
      <c r="F67" s="139"/>
      <c r="G67" s="139"/>
    </row>
    <row r="68" spans="2:7" ht="15.6">
      <c r="B68" s="24"/>
      <c r="C68" s="140"/>
      <c r="D68" s="137"/>
      <c r="E68" s="141"/>
      <c r="F68" s="142"/>
      <c r="G68" s="142"/>
    </row>
    <row r="69" spans="2:7" ht="38.25" customHeight="1">
      <c r="B69" s="25" t="s">
        <v>84</v>
      </c>
      <c r="C69" s="137"/>
      <c r="D69" s="137"/>
      <c r="E69" s="146" t="s">
        <v>85</v>
      </c>
      <c r="F69" s="146"/>
      <c r="G69" s="146"/>
    </row>
  </sheetData>
  <sheetProtection formatCells="0" formatColumns="0"/>
  <mergeCells count="38">
    <mergeCell ref="B29:F29"/>
    <mergeCell ref="B2:G2"/>
    <mergeCell ref="B3:G3"/>
    <mergeCell ref="B4:G4"/>
    <mergeCell ref="B6:G6"/>
    <mergeCell ref="B7:G7"/>
    <mergeCell ref="B8:G8"/>
    <mergeCell ref="B9:G9"/>
    <mergeCell ref="B10:D10"/>
    <mergeCell ref="F10:G10"/>
    <mergeCell ref="B12:C14"/>
    <mergeCell ref="C15:G15"/>
    <mergeCell ref="B5:G5"/>
    <mergeCell ref="C30:F30"/>
    <mergeCell ref="C31:F31"/>
    <mergeCell ref="C32:F32"/>
    <mergeCell ref="B33:C35"/>
    <mergeCell ref="D33:D35"/>
    <mergeCell ref="F33:F34"/>
    <mergeCell ref="C48:F48"/>
    <mergeCell ref="C49:F49"/>
    <mergeCell ref="C50:F50"/>
    <mergeCell ref="C51:F51"/>
    <mergeCell ref="B52:G52"/>
    <mergeCell ref="B53:G53"/>
    <mergeCell ref="B54:G54"/>
    <mergeCell ref="B55:G55"/>
    <mergeCell ref="E69:G69"/>
    <mergeCell ref="B60:G60"/>
    <mergeCell ref="B62:G62"/>
    <mergeCell ref="B63:G63"/>
    <mergeCell ref="B64:G64"/>
    <mergeCell ref="B65:G65"/>
    <mergeCell ref="B56:G56"/>
    <mergeCell ref="B57:G57"/>
    <mergeCell ref="B58:G58"/>
    <mergeCell ref="B59:G59"/>
    <mergeCell ref="B61:G61"/>
  </mergeCells>
  <printOptions horizontalCentered="1" verticalCentered="1"/>
  <pageMargins left="0.19685039370078741" right="0.19685039370078741" top="0.19685039370078741" bottom="0.19685039370078741" header="0" footer="0"/>
  <pageSetup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ING CAROLINA BERMEO</cp:lastModifiedBy>
  <cp:revision/>
  <dcterms:created xsi:type="dcterms:W3CDTF">2020-01-23T15:58:36Z</dcterms:created>
  <dcterms:modified xsi:type="dcterms:W3CDTF">2023-11-22T02:36:48Z</dcterms:modified>
  <cp:category/>
  <cp:contentStatus/>
</cp:coreProperties>
</file>